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2"/>
  </bookViews>
  <sheets>
    <sheet name="1-ВО ТРИМ." sheetId="8" r:id="rId1"/>
    <sheet name="2-РО ТРИМ." sheetId="13" r:id="rId2"/>
    <sheet name="Общо разпределение " sheetId="16" r:id="rId3"/>
    <sheet name="ОБЩО" sheetId="1" state="hidden" r:id="rId4"/>
  </sheets>
  <externalReferences>
    <externalReference r:id="rId5"/>
  </externalReferences>
  <definedNames>
    <definedName name="_xlnm._FilterDatabase" localSheetId="0" hidden="1">'1-ВО ТРИМ.'!$A$11:$N$332</definedName>
    <definedName name="_xlnm._FilterDatabase" localSheetId="1" hidden="1">'2-РО ТРИМ.'!$A$11:$N$332</definedName>
    <definedName name="_xlnm._FilterDatabase" localSheetId="3" hidden="1">ОБЩО!$C$1:$C$329</definedName>
    <definedName name="for_FO" localSheetId="2">#REF!</definedName>
    <definedName name="for_FO">#REF!</definedName>
    <definedName name="for_Sebra" localSheetId="2">'[1]Лимит за общини'!#REF!</definedName>
    <definedName name="for_Sebra">'[1]Лимит за общини'!#REF!</definedName>
    <definedName name="_xlnm.Print_Area" localSheetId="0">'1-ВО ТРИМ.'!$A$1:$N$329</definedName>
    <definedName name="_xlnm.Print_Area" localSheetId="1">'2-РО ТРИМ.'!$A$1:$N$329</definedName>
    <definedName name="_xlnm.Print_Area" localSheetId="2">'Общо разпределение '!$A$1:$M$332</definedName>
    <definedName name="_xlnm.Print_Titles" localSheetId="0">'1-ВО ТРИМ.'!$5:$9</definedName>
    <definedName name="_xlnm.Print_Titles" localSheetId="1">'2-РО ТРИМ.'!$5:$9</definedName>
    <definedName name="_xlnm.Print_Titles" localSheetId="2">'Общо разпределение '!$5:$9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26" i="1" l="1"/>
  <c r="G325" i="1"/>
  <c r="F325" i="1"/>
  <c r="G324" i="1"/>
  <c r="F324" i="1"/>
  <c r="G323" i="1"/>
  <c r="F323" i="1"/>
  <c r="G322" i="1"/>
  <c r="F322" i="1"/>
  <c r="G321" i="1"/>
  <c r="G326" i="1" s="1"/>
  <c r="F321" i="1"/>
  <c r="G320" i="1"/>
  <c r="F320" i="1"/>
  <c r="E320" i="1"/>
  <c r="G319" i="1"/>
  <c r="G318" i="1"/>
  <c r="F318" i="1"/>
  <c r="G317" i="1"/>
  <c r="F317" i="1"/>
  <c r="G316" i="1"/>
  <c r="F316" i="1"/>
  <c r="G315" i="1"/>
  <c r="F315" i="1"/>
  <c r="G314" i="1"/>
  <c r="F314" i="1"/>
  <c r="G313" i="1"/>
  <c r="F313" i="1"/>
  <c r="G312" i="1"/>
  <c r="F312" i="1"/>
  <c r="G311" i="1"/>
  <c r="F311" i="1"/>
  <c r="G310" i="1"/>
  <c r="F310" i="1"/>
  <c r="G309" i="1"/>
  <c r="F309" i="1"/>
  <c r="F319" i="1" s="1"/>
  <c r="G308" i="1"/>
  <c r="F308" i="1"/>
  <c r="E308" i="1"/>
  <c r="G306" i="1"/>
  <c r="F306" i="1"/>
  <c r="G305" i="1"/>
  <c r="F305" i="1"/>
  <c r="G304" i="1"/>
  <c r="F304" i="1"/>
  <c r="G303" i="1"/>
  <c r="F303" i="1"/>
  <c r="G302" i="1"/>
  <c r="F302" i="1"/>
  <c r="G301" i="1"/>
  <c r="F301" i="1"/>
  <c r="G300" i="1"/>
  <c r="F300" i="1"/>
  <c r="G299" i="1"/>
  <c r="F299" i="1"/>
  <c r="G298" i="1"/>
  <c r="F298" i="1"/>
  <c r="G297" i="1"/>
  <c r="F297" i="1"/>
  <c r="G296" i="1"/>
  <c r="G307" i="1" s="1"/>
  <c r="F296" i="1"/>
  <c r="F307" i="1" s="1"/>
  <c r="G295" i="1"/>
  <c r="F295" i="1"/>
  <c r="E295" i="1"/>
  <c r="G293" i="1"/>
  <c r="F293" i="1"/>
  <c r="G292" i="1"/>
  <c r="F292" i="1"/>
  <c r="G291" i="1"/>
  <c r="F291" i="1"/>
  <c r="G290" i="1"/>
  <c r="F290" i="1"/>
  <c r="G289" i="1"/>
  <c r="G294" i="1" s="1"/>
  <c r="F289" i="1"/>
  <c r="F294" i="1" s="1"/>
  <c r="G288" i="1"/>
  <c r="F288" i="1"/>
  <c r="E288" i="1"/>
  <c r="G286" i="1"/>
  <c r="F286" i="1"/>
  <c r="G285" i="1"/>
  <c r="F285" i="1"/>
  <c r="G284" i="1"/>
  <c r="F284" i="1"/>
  <c r="G283" i="1"/>
  <c r="F283" i="1"/>
  <c r="G282" i="1"/>
  <c r="F282" i="1"/>
  <c r="G281" i="1"/>
  <c r="F281" i="1"/>
  <c r="G280" i="1"/>
  <c r="F280" i="1"/>
  <c r="G279" i="1"/>
  <c r="F279" i="1"/>
  <c r="G278" i="1"/>
  <c r="F278" i="1"/>
  <c r="G277" i="1"/>
  <c r="F277" i="1"/>
  <c r="G276" i="1"/>
  <c r="G287" i="1" s="1"/>
  <c r="F276" i="1"/>
  <c r="F287" i="1" s="1"/>
  <c r="G275" i="1"/>
  <c r="F275" i="1"/>
  <c r="E275" i="1"/>
  <c r="G273" i="1"/>
  <c r="F273" i="1"/>
  <c r="G272" i="1"/>
  <c r="F272" i="1"/>
  <c r="G271" i="1"/>
  <c r="F271" i="1"/>
  <c r="G270" i="1"/>
  <c r="F270" i="1"/>
  <c r="G269" i="1"/>
  <c r="F269" i="1"/>
  <c r="G268" i="1"/>
  <c r="F268" i="1"/>
  <c r="G267" i="1"/>
  <c r="F267" i="1"/>
  <c r="G266" i="1"/>
  <c r="F266" i="1"/>
  <c r="G265" i="1"/>
  <c r="F265" i="1"/>
  <c r="G264" i="1"/>
  <c r="F264" i="1"/>
  <c r="G263" i="1"/>
  <c r="F263" i="1"/>
  <c r="G262" i="1"/>
  <c r="F262" i="1"/>
  <c r="G261" i="1"/>
  <c r="F261" i="1"/>
  <c r="G260" i="1"/>
  <c r="F260" i="1"/>
  <c r="G259" i="1"/>
  <c r="F259" i="1"/>
  <c r="G258" i="1"/>
  <c r="F258" i="1"/>
  <c r="G257" i="1"/>
  <c r="F257" i="1"/>
  <c r="G256" i="1"/>
  <c r="F256" i="1"/>
  <c r="G255" i="1"/>
  <c r="F255" i="1"/>
  <c r="G254" i="1"/>
  <c r="F254" i="1"/>
  <c r="G253" i="1"/>
  <c r="F253" i="1"/>
  <c r="G252" i="1"/>
  <c r="G274" i="1" s="1"/>
  <c r="F252" i="1"/>
  <c r="F274" i="1" s="1"/>
  <c r="G251" i="1"/>
  <c r="F251" i="1"/>
  <c r="E251" i="1"/>
  <c r="G250" i="1"/>
  <c r="F250" i="1"/>
  <c r="G249" i="1"/>
  <c r="F249" i="1"/>
  <c r="G248" i="1"/>
  <c r="F248" i="1"/>
  <c r="G247" i="1"/>
  <c r="F247" i="1"/>
  <c r="G246" i="1"/>
  <c r="F246" i="1"/>
  <c r="G245" i="1"/>
  <c r="F245" i="1"/>
  <c r="G244" i="1"/>
  <c r="F244" i="1"/>
  <c r="G243" i="1"/>
  <c r="F243" i="1"/>
  <c r="G242" i="1"/>
  <c r="F242" i="1"/>
  <c r="G241" i="1"/>
  <c r="F241" i="1"/>
  <c r="G240" i="1"/>
  <c r="F240" i="1"/>
  <c r="G239" i="1"/>
  <c r="F239" i="1"/>
  <c r="G238" i="1"/>
  <c r="F238" i="1"/>
  <c r="E238" i="1"/>
  <c r="G236" i="1"/>
  <c r="F236" i="1"/>
  <c r="G235" i="1"/>
  <c r="F235" i="1"/>
  <c r="G234" i="1"/>
  <c r="F234" i="1"/>
  <c r="G233" i="1"/>
  <c r="G237" i="1" s="1"/>
  <c r="F233" i="1"/>
  <c r="F237" i="1" s="1"/>
  <c r="G232" i="1"/>
  <c r="F232" i="1"/>
  <c r="E232" i="1"/>
  <c r="G230" i="1"/>
  <c r="F230" i="1"/>
  <c r="G229" i="1"/>
  <c r="F229" i="1"/>
  <c r="G228" i="1"/>
  <c r="F228" i="1"/>
  <c r="G227" i="1"/>
  <c r="F227" i="1"/>
  <c r="G226" i="1"/>
  <c r="F226" i="1"/>
  <c r="G225" i="1"/>
  <c r="F225" i="1"/>
  <c r="G224" i="1"/>
  <c r="G231" i="1" s="1"/>
  <c r="F224" i="1"/>
  <c r="F231" i="1" s="1"/>
  <c r="G223" i="1"/>
  <c r="F223" i="1"/>
  <c r="E223" i="1"/>
  <c r="G221" i="1"/>
  <c r="F221" i="1"/>
  <c r="G220" i="1"/>
  <c r="F220" i="1"/>
  <c r="G219" i="1"/>
  <c r="F219" i="1"/>
  <c r="G218" i="1"/>
  <c r="F218" i="1"/>
  <c r="G217" i="1"/>
  <c r="F217" i="1"/>
  <c r="G216" i="1"/>
  <c r="F216" i="1"/>
  <c r="G215" i="1"/>
  <c r="F215" i="1"/>
  <c r="G214" i="1"/>
  <c r="G222" i="1" s="1"/>
  <c r="F214" i="1"/>
  <c r="F222" i="1" s="1"/>
  <c r="G213" i="1"/>
  <c r="F213" i="1"/>
  <c r="E213" i="1"/>
  <c r="G211" i="1"/>
  <c r="F211" i="1"/>
  <c r="G210" i="1"/>
  <c r="F210" i="1"/>
  <c r="G209" i="1"/>
  <c r="F209" i="1"/>
  <c r="G208" i="1"/>
  <c r="F208" i="1"/>
  <c r="G207" i="1"/>
  <c r="F207" i="1"/>
  <c r="G206" i="1"/>
  <c r="F206" i="1"/>
  <c r="G205" i="1"/>
  <c r="G212" i="1" s="1"/>
  <c r="F205" i="1"/>
  <c r="F212" i="1" s="1"/>
  <c r="G204" i="1"/>
  <c r="F204" i="1"/>
  <c r="E204" i="1"/>
  <c r="G203" i="1"/>
  <c r="F203" i="1"/>
  <c r="G202" i="1"/>
  <c r="F202" i="1"/>
  <c r="G201" i="1"/>
  <c r="F201" i="1"/>
  <c r="G200" i="1"/>
  <c r="F200" i="1"/>
  <c r="G199" i="1"/>
  <c r="F199" i="1"/>
  <c r="G198" i="1"/>
  <c r="F198" i="1"/>
  <c r="G197" i="1"/>
  <c r="F197" i="1"/>
  <c r="G196" i="1"/>
  <c r="F196" i="1"/>
  <c r="G195" i="1"/>
  <c r="F195" i="1"/>
  <c r="G194" i="1"/>
  <c r="F194" i="1"/>
  <c r="G193" i="1"/>
  <c r="F193" i="1"/>
  <c r="G192" i="1"/>
  <c r="F192" i="1"/>
  <c r="G191" i="1"/>
  <c r="F191" i="1"/>
  <c r="G190" i="1"/>
  <c r="F190" i="1"/>
  <c r="G189" i="1"/>
  <c r="F189" i="1"/>
  <c r="G188" i="1"/>
  <c r="F188" i="1"/>
  <c r="G187" i="1"/>
  <c r="F187" i="1"/>
  <c r="G186" i="1"/>
  <c r="F186" i="1"/>
  <c r="G185" i="1"/>
  <c r="F185" i="1"/>
  <c r="G184" i="1"/>
  <c r="F184" i="1"/>
  <c r="E184" i="1"/>
  <c r="G182" i="1"/>
  <c r="F182" i="1"/>
  <c r="G181" i="1"/>
  <c r="F181" i="1"/>
  <c r="G180" i="1"/>
  <c r="F180" i="1"/>
  <c r="G179" i="1"/>
  <c r="F179" i="1"/>
  <c r="G178" i="1"/>
  <c r="F178" i="1"/>
  <c r="G177" i="1"/>
  <c r="F177" i="1"/>
  <c r="G176" i="1"/>
  <c r="F176" i="1"/>
  <c r="G175" i="1"/>
  <c r="F175" i="1"/>
  <c r="G174" i="1"/>
  <c r="F174" i="1"/>
  <c r="G173" i="1"/>
  <c r="F173" i="1"/>
  <c r="G172" i="1"/>
  <c r="G183" i="1" s="1"/>
  <c r="F172" i="1"/>
  <c r="F183" i="1" s="1"/>
  <c r="G171" i="1"/>
  <c r="F171" i="1"/>
  <c r="E171" i="1"/>
  <c r="G170" i="1"/>
  <c r="G169" i="1"/>
  <c r="F169" i="1"/>
  <c r="G168" i="1"/>
  <c r="F168" i="1"/>
  <c r="G167" i="1"/>
  <c r="F167" i="1"/>
  <c r="G166" i="1"/>
  <c r="F166" i="1"/>
  <c r="G165" i="1"/>
  <c r="F165" i="1"/>
  <c r="G164" i="1"/>
  <c r="F164" i="1"/>
  <c r="F170" i="1" s="1"/>
  <c r="G163" i="1"/>
  <c r="F163" i="1"/>
  <c r="E163" i="1"/>
  <c r="G161" i="1"/>
  <c r="F161" i="1"/>
  <c r="G160" i="1"/>
  <c r="F160" i="1"/>
  <c r="G159" i="1"/>
  <c r="F159" i="1"/>
  <c r="G158" i="1"/>
  <c r="F158" i="1"/>
  <c r="G157" i="1"/>
  <c r="F157" i="1"/>
  <c r="G156" i="1"/>
  <c r="F156" i="1"/>
  <c r="G155" i="1"/>
  <c r="F155" i="1"/>
  <c r="G154" i="1"/>
  <c r="F154" i="1"/>
  <c r="G153" i="1"/>
  <c r="F153" i="1"/>
  <c r="G152" i="1"/>
  <c r="F152" i="1"/>
  <c r="G151" i="1"/>
  <c r="F151" i="1"/>
  <c r="G150" i="1"/>
  <c r="G162" i="1" s="1"/>
  <c r="F150" i="1"/>
  <c r="F162" i="1" s="1"/>
  <c r="G149" i="1"/>
  <c r="F149" i="1"/>
  <c r="E149" i="1"/>
  <c r="F148" i="1"/>
  <c r="G147" i="1"/>
  <c r="F147" i="1"/>
  <c r="G146" i="1"/>
  <c r="F146" i="1"/>
  <c r="G145" i="1"/>
  <c r="F145" i="1"/>
  <c r="G144" i="1"/>
  <c r="F144" i="1"/>
  <c r="G143" i="1"/>
  <c r="F143" i="1"/>
  <c r="G142" i="1"/>
  <c r="F142" i="1"/>
  <c r="G141" i="1"/>
  <c r="F141" i="1"/>
  <c r="G140" i="1"/>
  <c r="F140" i="1"/>
  <c r="G139" i="1"/>
  <c r="F139" i="1"/>
  <c r="G138" i="1"/>
  <c r="F138" i="1"/>
  <c r="G137" i="1"/>
  <c r="G148" i="1" s="1"/>
  <c r="F137" i="1"/>
  <c r="G136" i="1"/>
  <c r="F136" i="1"/>
  <c r="E136" i="1"/>
  <c r="G134" i="1"/>
  <c r="F134" i="1"/>
  <c r="G133" i="1"/>
  <c r="F133" i="1"/>
  <c r="G132" i="1"/>
  <c r="F132" i="1"/>
  <c r="G131" i="1"/>
  <c r="F131" i="1"/>
  <c r="G130" i="1"/>
  <c r="F130" i="1"/>
  <c r="G129" i="1"/>
  <c r="F129" i="1"/>
  <c r="G128" i="1"/>
  <c r="F128" i="1"/>
  <c r="G127" i="1"/>
  <c r="G135" i="1" s="1"/>
  <c r="F127" i="1"/>
  <c r="F135" i="1" s="1"/>
  <c r="G126" i="1"/>
  <c r="F126" i="1"/>
  <c r="E126" i="1"/>
  <c r="G124" i="1"/>
  <c r="F124" i="1"/>
  <c r="G123" i="1"/>
  <c r="F123" i="1"/>
  <c r="G122" i="1"/>
  <c r="F122" i="1"/>
  <c r="G121" i="1"/>
  <c r="F121" i="1"/>
  <c r="G120" i="1"/>
  <c r="F120" i="1"/>
  <c r="G119" i="1"/>
  <c r="F119" i="1"/>
  <c r="G118" i="1"/>
  <c r="F118" i="1"/>
  <c r="G117" i="1"/>
  <c r="F117" i="1"/>
  <c r="G116" i="1"/>
  <c r="G125" i="1" s="1"/>
  <c r="F116" i="1"/>
  <c r="F125" i="1" s="1"/>
  <c r="G115" i="1"/>
  <c r="F115" i="1"/>
  <c r="E115" i="1"/>
  <c r="F114" i="1"/>
  <c r="G113" i="1"/>
  <c r="F113" i="1"/>
  <c r="G112" i="1"/>
  <c r="F112" i="1"/>
  <c r="G111" i="1"/>
  <c r="F111" i="1"/>
  <c r="G110" i="1"/>
  <c r="F110" i="1"/>
  <c r="G109" i="1"/>
  <c r="F109" i="1"/>
  <c r="G108" i="1"/>
  <c r="F108" i="1"/>
  <c r="G107" i="1"/>
  <c r="G114" i="1" s="1"/>
  <c r="F107" i="1"/>
  <c r="G106" i="1"/>
  <c r="F106" i="1"/>
  <c r="E106" i="1"/>
  <c r="G104" i="1"/>
  <c r="F104" i="1"/>
  <c r="G103" i="1"/>
  <c r="F103" i="1"/>
  <c r="G102" i="1"/>
  <c r="F102" i="1"/>
  <c r="G101" i="1"/>
  <c r="F101" i="1"/>
  <c r="G100" i="1"/>
  <c r="F100" i="1"/>
  <c r="G99" i="1"/>
  <c r="F99" i="1"/>
  <c r="G98" i="1"/>
  <c r="F98" i="1"/>
  <c r="G97" i="1"/>
  <c r="G105" i="1" s="1"/>
  <c r="F97" i="1"/>
  <c r="F105" i="1" s="1"/>
  <c r="G96" i="1"/>
  <c r="F96" i="1"/>
  <c r="E96" i="1"/>
  <c r="G94" i="1"/>
  <c r="F94" i="1"/>
  <c r="G93" i="1"/>
  <c r="F93" i="1"/>
  <c r="G92" i="1"/>
  <c r="F92" i="1"/>
  <c r="G91" i="1"/>
  <c r="G95" i="1" s="1"/>
  <c r="F91" i="1"/>
  <c r="F95" i="1" s="1"/>
  <c r="G90" i="1"/>
  <c r="F90" i="1"/>
  <c r="E90" i="1"/>
  <c r="G88" i="1"/>
  <c r="F88" i="1"/>
  <c r="G87" i="1"/>
  <c r="F87" i="1"/>
  <c r="G86" i="1"/>
  <c r="F86" i="1"/>
  <c r="G85" i="1"/>
  <c r="F85" i="1"/>
  <c r="G84" i="1"/>
  <c r="F84" i="1"/>
  <c r="G83" i="1"/>
  <c r="F83" i="1"/>
  <c r="G82" i="1"/>
  <c r="F82" i="1"/>
  <c r="G81" i="1"/>
  <c r="F81" i="1"/>
  <c r="G80" i="1"/>
  <c r="F80" i="1"/>
  <c r="G79" i="1"/>
  <c r="G89" i="1" s="1"/>
  <c r="F79" i="1"/>
  <c r="F89" i="1" s="1"/>
  <c r="G78" i="1"/>
  <c r="F78" i="1"/>
  <c r="E78" i="1"/>
  <c r="G77" i="1"/>
  <c r="F77" i="1"/>
  <c r="G76" i="1"/>
  <c r="F76" i="1"/>
  <c r="G75" i="1"/>
  <c r="F75" i="1"/>
  <c r="G74" i="1"/>
  <c r="F74" i="1"/>
  <c r="G73" i="1"/>
  <c r="F73" i="1"/>
  <c r="G72" i="1"/>
  <c r="F72" i="1"/>
  <c r="G71" i="1"/>
  <c r="F71" i="1"/>
  <c r="G70" i="1"/>
  <c r="F70" i="1"/>
  <c r="G69" i="1"/>
  <c r="F69" i="1"/>
  <c r="G68" i="1"/>
  <c r="F68" i="1"/>
  <c r="G67" i="1"/>
  <c r="F67" i="1"/>
  <c r="G66" i="1"/>
  <c r="F66" i="1"/>
  <c r="G65" i="1"/>
  <c r="F65" i="1"/>
  <c r="E65" i="1"/>
  <c r="F64" i="1"/>
  <c r="G63" i="1"/>
  <c r="F63" i="1"/>
  <c r="G62" i="1"/>
  <c r="F62" i="1"/>
  <c r="G61" i="1"/>
  <c r="F61" i="1"/>
  <c r="G60" i="1"/>
  <c r="F60" i="1"/>
  <c r="G59" i="1"/>
  <c r="F59" i="1"/>
  <c r="G58" i="1"/>
  <c r="F58" i="1"/>
  <c r="G57" i="1"/>
  <c r="F57" i="1"/>
  <c r="G56" i="1"/>
  <c r="F56" i="1"/>
  <c r="G55" i="1"/>
  <c r="F55" i="1"/>
  <c r="G54" i="1"/>
  <c r="G64" i="1" s="1"/>
  <c r="F54" i="1"/>
  <c r="G53" i="1"/>
  <c r="F53" i="1"/>
  <c r="E53" i="1"/>
  <c r="G51" i="1"/>
  <c r="F51" i="1"/>
  <c r="G50" i="1"/>
  <c r="F50" i="1"/>
  <c r="G49" i="1"/>
  <c r="F49" i="1"/>
  <c r="G48" i="1"/>
  <c r="F48" i="1"/>
  <c r="G47" i="1"/>
  <c r="F47" i="1"/>
  <c r="G46" i="1"/>
  <c r="F46" i="1"/>
  <c r="G45" i="1"/>
  <c r="F45" i="1"/>
  <c r="G44" i="1"/>
  <c r="F44" i="1"/>
  <c r="G43" i="1"/>
  <c r="F43" i="1"/>
  <c r="G42" i="1"/>
  <c r="F42" i="1"/>
  <c r="G41" i="1"/>
  <c r="F41" i="1"/>
  <c r="G40" i="1"/>
  <c r="G52" i="1" s="1"/>
  <c r="F40" i="1"/>
  <c r="F52" i="1" s="1"/>
  <c r="G39" i="1"/>
  <c r="F39" i="1"/>
  <c r="E39" i="1"/>
  <c r="G37" i="1"/>
  <c r="F37" i="1"/>
  <c r="G36" i="1"/>
  <c r="F36" i="1"/>
  <c r="G35" i="1"/>
  <c r="F35" i="1"/>
  <c r="G34" i="1"/>
  <c r="F34" i="1"/>
  <c r="G33" i="1"/>
  <c r="F33" i="1"/>
  <c r="G32" i="1"/>
  <c r="F32" i="1"/>
  <c r="G31" i="1"/>
  <c r="F31" i="1"/>
  <c r="G30" i="1"/>
  <c r="F30" i="1"/>
  <c r="G29" i="1"/>
  <c r="F29" i="1"/>
  <c r="G28" i="1"/>
  <c r="F28" i="1"/>
  <c r="G27" i="1"/>
  <c r="F27" i="1"/>
  <c r="G26" i="1"/>
  <c r="F26" i="1"/>
  <c r="G25" i="1"/>
  <c r="G38" i="1" s="1"/>
  <c r="F25" i="1"/>
  <c r="F38" i="1" s="1"/>
  <c r="G24" i="1"/>
  <c r="F24" i="1"/>
  <c r="E24" i="1"/>
  <c r="F23" i="1"/>
  <c r="G22" i="1"/>
  <c r="F22" i="1"/>
  <c r="G21" i="1"/>
  <c r="F21" i="1"/>
  <c r="G20" i="1"/>
  <c r="F20" i="1"/>
  <c r="G19" i="1"/>
  <c r="F19" i="1"/>
  <c r="G18" i="1"/>
  <c r="F18" i="1"/>
  <c r="G17" i="1"/>
  <c r="F17" i="1"/>
  <c r="G16" i="1"/>
  <c r="F16" i="1"/>
  <c r="G15" i="1"/>
  <c r="F15" i="1"/>
  <c r="G14" i="1"/>
  <c r="F14" i="1"/>
  <c r="G13" i="1"/>
  <c r="F13" i="1"/>
  <c r="G12" i="1"/>
  <c r="F12" i="1"/>
  <c r="G11" i="1"/>
  <c r="F11" i="1"/>
  <c r="G10" i="1"/>
  <c r="F10" i="1"/>
  <c r="G9" i="1"/>
  <c r="G23" i="1" s="1"/>
  <c r="G328" i="1" s="1"/>
  <c r="F9" i="1"/>
  <c r="G332" i="16"/>
  <c r="C332" i="16"/>
  <c r="N329" i="13"/>
  <c r="M329" i="13"/>
  <c r="L329" i="13"/>
  <c r="K329" i="13"/>
  <c r="J329" i="13"/>
  <c r="I329" i="13"/>
  <c r="G329" i="13"/>
  <c r="F329" i="13"/>
  <c r="E329" i="13"/>
  <c r="H328" i="13"/>
  <c r="D328" i="13"/>
  <c r="C328" i="13" s="1"/>
  <c r="E325" i="1" s="1"/>
  <c r="H327" i="13"/>
  <c r="D327" i="13"/>
  <c r="C327" i="13" s="1"/>
  <c r="E324" i="1" s="1"/>
  <c r="H326" i="13"/>
  <c r="D326" i="13"/>
  <c r="C326" i="13"/>
  <c r="E323" i="1" s="1"/>
  <c r="H325" i="13"/>
  <c r="D325" i="13"/>
  <c r="C325" i="13"/>
  <c r="E322" i="1" s="1"/>
  <c r="H324" i="13"/>
  <c r="H329" i="13" s="1"/>
  <c r="D324" i="13"/>
  <c r="D329" i="13" s="1"/>
  <c r="H323" i="13"/>
  <c r="N322" i="13"/>
  <c r="M322" i="13"/>
  <c r="L322" i="13"/>
  <c r="K322" i="13"/>
  <c r="J322" i="13"/>
  <c r="I322" i="13"/>
  <c r="G322" i="13"/>
  <c r="F322" i="13"/>
  <c r="E322" i="13"/>
  <c r="H321" i="13"/>
  <c r="D321" i="13"/>
  <c r="C321" i="13" s="1"/>
  <c r="E318" i="1" s="1"/>
  <c r="H320" i="13"/>
  <c r="D320" i="13"/>
  <c r="C320" i="13" s="1"/>
  <c r="E317" i="1" s="1"/>
  <c r="H319" i="13"/>
  <c r="D319" i="13"/>
  <c r="C319" i="13"/>
  <c r="E316" i="1" s="1"/>
  <c r="H318" i="13"/>
  <c r="D318" i="13"/>
  <c r="C318" i="13"/>
  <c r="E315" i="1" s="1"/>
  <c r="H317" i="13"/>
  <c r="D317" i="13"/>
  <c r="C317" i="13" s="1"/>
  <c r="E314" i="1" s="1"/>
  <c r="H316" i="13"/>
  <c r="D316" i="13"/>
  <c r="C316" i="13" s="1"/>
  <c r="E313" i="1" s="1"/>
  <c r="H315" i="13"/>
  <c r="D315" i="13"/>
  <c r="C315" i="13"/>
  <c r="E312" i="1" s="1"/>
  <c r="H314" i="13"/>
  <c r="D314" i="13"/>
  <c r="C314" i="13"/>
  <c r="E311" i="1" s="1"/>
  <c r="H313" i="13"/>
  <c r="D313" i="13"/>
  <c r="C313" i="13" s="1"/>
  <c r="E310" i="1" s="1"/>
  <c r="H312" i="13"/>
  <c r="H322" i="13" s="1"/>
  <c r="D312" i="13"/>
  <c r="C312" i="13" s="1"/>
  <c r="H311" i="13"/>
  <c r="N310" i="13"/>
  <c r="M310" i="13"/>
  <c r="L310" i="13"/>
  <c r="K310" i="13"/>
  <c r="J310" i="13"/>
  <c r="I310" i="13"/>
  <c r="G310" i="13"/>
  <c r="F310" i="13"/>
  <c r="E310" i="13"/>
  <c r="H309" i="13"/>
  <c r="D309" i="13"/>
  <c r="C309" i="13" s="1"/>
  <c r="E306" i="1" s="1"/>
  <c r="H308" i="13"/>
  <c r="D308" i="13"/>
  <c r="C308" i="13"/>
  <c r="E305" i="1" s="1"/>
  <c r="H307" i="13"/>
  <c r="D307" i="13"/>
  <c r="C307" i="13"/>
  <c r="E304" i="1" s="1"/>
  <c r="H306" i="13"/>
  <c r="D306" i="13"/>
  <c r="C306" i="13" s="1"/>
  <c r="E303" i="1" s="1"/>
  <c r="H305" i="13"/>
  <c r="D305" i="13"/>
  <c r="C305" i="13" s="1"/>
  <c r="E302" i="1" s="1"/>
  <c r="H304" i="13"/>
  <c r="D304" i="13"/>
  <c r="C304" i="13"/>
  <c r="E301" i="1" s="1"/>
  <c r="H303" i="13"/>
  <c r="D303" i="13"/>
  <c r="C303" i="13"/>
  <c r="E300" i="1" s="1"/>
  <c r="H302" i="13"/>
  <c r="D302" i="13"/>
  <c r="C302" i="13" s="1"/>
  <c r="E299" i="1" s="1"/>
  <c r="H301" i="13"/>
  <c r="D301" i="13"/>
  <c r="C301" i="13" s="1"/>
  <c r="E298" i="1" s="1"/>
  <c r="H300" i="13"/>
  <c r="D300" i="13"/>
  <c r="C300" i="13"/>
  <c r="E297" i="1" s="1"/>
  <c r="H299" i="13"/>
  <c r="H310" i="13" s="1"/>
  <c r="D299" i="13"/>
  <c r="D310" i="13" s="1"/>
  <c r="C299" i="13"/>
  <c r="E296" i="1" s="1"/>
  <c r="H298" i="13"/>
  <c r="N297" i="13"/>
  <c r="M297" i="13"/>
  <c r="L297" i="13"/>
  <c r="K297" i="13"/>
  <c r="J297" i="13"/>
  <c r="I297" i="13"/>
  <c r="G297" i="13"/>
  <c r="F297" i="13"/>
  <c r="E297" i="13"/>
  <c r="H296" i="13"/>
  <c r="D296" i="13"/>
  <c r="C296" i="13"/>
  <c r="E293" i="1" s="1"/>
  <c r="H295" i="13"/>
  <c r="D295" i="13"/>
  <c r="C295" i="13" s="1"/>
  <c r="E292" i="1" s="1"/>
  <c r="H294" i="13"/>
  <c r="H297" i="13" s="1"/>
  <c r="D294" i="13"/>
  <c r="C294" i="13" s="1"/>
  <c r="E291" i="1" s="1"/>
  <c r="H293" i="13"/>
  <c r="D293" i="13"/>
  <c r="D297" i="13" s="1"/>
  <c r="H292" i="13"/>
  <c r="D292" i="13"/>
  <c r="C292" i="13"/>
  <c r="E289" i="1" s="1"/>
  <c r="H291" i="13"/>
  <c r="N290" i="13"/>
  <c r="M290" i="13"/>
  <c r="L290" i="13"/>
  <c r="K290" i="13"/>
  <c r="J290" i="13"/>
  <c r="I290" i="13"/>
  <c r="G290" i="13"/>
  <c r="F290" i="13"/>
  <c r="E290" i="13"/>
  <c r="H289" i="13"/>
  <c r="D289" i="13"/>
  <c r="C289" i="13"/>
  <c r="E286" i="1" s="1"/>
  <c r="H288" i="13"/>
  <c r="C288" i="13" s="1"/>
  <c r="E285" i="1" s="1"/>
  <c r="D288" i="13"/>
  <c r="H287" i="13"/>
  <c r="D287" i="13"/>
  <c r="C287" i="13" s="1"/>
  <c r="E284" i="1" s="1"/>
  <c r="H286" i="13"/>
  <c r="D286" i="13"/>
  <c r="C286" i="13" s="1"/>
  <c r="E283" i="1" s="1"/>
  <c r="H285" i="13"/>
  <c r="D285" i="13"/>
  <c r="C285" i="13"/>
  <c r="E282" i="1" s="1"/>
  <c r="H284" i="13"/>
  <c r="C284" i="13" s="1"/>
  <c r="E281" i="1" s="1"/>
  <c r="D284" i="13"/>
  <c r="H283" i="13"/>
  <c r="D283" i="13"/>
  <c r="C283" i="13" s="1"/>
  <c r="E280" i="1" s="1"/>
  <c r="H282" i="13"/>
  <c r="D282" i="13"/>
  <c r="C282" i="13" s="1"/>
  <c r="E279" i="1" s="1"/>
  <c r="H281" i="13"/>
  <c r="D281" i="13"/>
  <c r="C281" i="13"/>
  <c r="E278" i="1" s="1"/>
  <c r="H280" i="13"/>
  <c r="C280" i="13" s="1"/>
  <c r="E277" i="1" s="1"/>
  <c r="D280" i="13"/>
  <c r="H279" i="13"/>
  <c r="H290" i="13" s="1"/>
  <c r="D279" i="13"/>
  <c r="D290" i="13" s="1"/>
  <c r="H278" i="13"/>
  <c r="N277" i="13"/>
  <c r="M277" i="13"/>
  <c r="L277" i="13"/>
  <c r="K277" i="13"/>
  <c r="J277" i="13"/>
  <c r="I277" i="13"/>
  <c r="G277" i="13"/>
  <c r="F277" i="13"/>
  <c r="E277" i="13"/>
  <c r="H276" i="13"/>
  <c r="D276" i="13"/>
  <c r="C276" i="13" s="1"/>
  <c r="E273" i="1" s="1"/>
  <c r="H275" i="13"/>
  <c r="D275" i="13"/>
  <c r="C275" i="13" s="1"/>
  <c r="E272" i="1" s="1"/>
  <c r="H274" i="13"/>
  <c r="D274" i="13"/>
  <c r="C274" i="13"/>
  <c r="E271" i="1" s="1"/>
  <c r="H273" i="13"/>
  <c r="C273" i="13" s="1"/>
  <c r="E270" i="1" s="1"/>
  <c r="D273" i="13"/>
  <c r="H272" i="13"/>
  <c r="D272" i="13"/>
  <c r="C272" i="13" s="1"/>
  <c r="E269" i="1" s="1"/>
  <c r="H271" i="13"/>
  <c r="D271" i="13"/>
  <c r="C271" i="13" s="1"/>
  <c r="E268" i="1" s="1"/>
  <c r="H270" i="13"/>
  <c r="D270" i="13"/>
  <c r="C270" i="13"/>
  <c r="E267" i="1" s="1"/>
  <c r="H269" i="13"/>
  <c r="C269" i="13" s="1"/>
  <c r="E266" i="1" s="1"/>
  <c r="D269" i="13"/>
  <c r="H268" i="13"/>
  <c r="D268" i="13"/>
  <c r="C268" i="13" s="1"/>
  <c r="E265" i="1" s="1"/>
  <c r="H267" i="13"/>
  <c r="D267" i="13"/>
  <c r="C267" i="13" s="1"/>
  <c r="E264" i="1" s="1"/>
  <c r="H266" i="13"/>
  <c r="D266" i="13"/>
  <c r="C266" i="13"/>
  <c r="E263" i="1" s="1"/>
  <c r="H265" i="13"/>
  <c r="C265" i="13" s="1"/>
  <c r="E262" i="1" s="1"/>
  <c r="D265" i="13"/>
  <c r="H264" i="13"/>
  <c r="D264" i="13"/>
  <c r="C264" i="13" s="1"/>
  <c r="E261" i="1" s="1"/>
  <c r="H263" i="13"/>
  <c r="D263" i="13"/>
  <c r="C263" i="13" s="1"/>
  <c r="E260" i="1" s="1"/>
  <c r="H262" i="13"/>
  <c r="D262" i="13"/>
  <c r="C262" i="13"/>
  <c r="E259" i="1" s="1"/>
  <c r="H261" i="13"/>
  <c r="C261" i="13" s="1"/>
  <c r="E258" i="1" s="1"/>
  <c r="D261" i="13"/>
  <c r="H260" i="13"/>
  <c r="D260" i="13"/>
  <c r="C260" i="13" s="1"/>
  <c r="E257" i="1" s="1"/>
  <c r="H259" i="13"/>
  <c r="D259" i="13"/>
  <c r="C259" i="13" s="1"/>
  <c r="E256" i="1" s="1"/>
  <c r="H258" i="13"/>
  <c r="D258" i="13"/>
  <c r="C258" i="13"/>
  <c r="E255" i="1" s="1"/>
  <c r="H257" i="13"/>
  <c r="C257" i="13" s="1"/>
  <c r="E254" i="1" s="1"/>
  <c r="D257" i="13"/>
  <c r="H256" i="13"/>
  <c r="D256" i="13"/>
  <c r="C256" i="13" s="1"/>
  <c r="E253" i="1" s="1"/>
  <c r="H255" i="13"/>
  <c r="H277" i="13" s="1"/>
  <c r="D255" i="13"/>
  <c r="C255" i="13" s="1"/>
  <c r="H254" i="13"/>
  <c r="H253" i="13"/>
  <c r="D253" i="13"/>
  <c r="C253" i="13" s="1"/>
  <c r="E250" i="1" s="1"/>
  <c r="N252" i="13"/>
  <c r="M252" i="13"/>
  <c r="L252" i="13"/>
  <c r="K252" i="13"/>
  <c r="J252" i="13"/>
  <c r="I252" i="13"/>
  <c r="G252" i="13"/>
  <c r="F252" i="13"/>
  <c r="E252" i="13"/>
  <c r="H251" i="13"/>
  <c r="D251" i="13"/>
  <c r="C251" i="13"/>
  <c r="E248" i="1" s="1"/>
  <c r="H250" i="13"/>
  <c r="C250" i="13" s="1"/>
  <c r="E247" i="1" s="1"/>
  <c r="D250" i="13"/>
  <c r="H249" i="13"/>
  <c r="D249" i="13"/>
  <c r="C249" i="13" s="1"/>
  <c r="E246" i="1" s="1"/>
  <c r="H248" i="13"/>
  <c r="D248" i="13"/>
  <c r="C248" i="13" s="1"/>
  <c r="E245" i="1" s="1"/>
  <c r="H247" i="13"/>
  <c r="D247" i="13"/>
  <c r="C247" i="13"/>
  <c r="E244" i="1" s="1"/>
  <c r="H246" i="13"/>
  <c r="C246" i="13" s="1"/>
  <c r="E243" i="1" s="1"/>
  <c r="D246" i="13"/>
  <c r="H245" i="13"/>
  <c r="D245" i="13"/>
  <c r="C245" i="13" s="1"/>
  <c r="E242" i="1" s="1"/>
  <c r="H244" i="13"/>
  <c r="D244" i="13"/>
  <c r="D252" i="13" s="1"/>
  <c r="H243" i="13"/>
  <c r="D243" i="13"/>
  <c r="C243" i="13"/>
  <c r="E240" i="1" s="1"/>
  <c r="H242" i="13"/>
  <c r="H252" i="13" s="1"/>
  <c r="D242" i="13"/>
  <c r="H241" i="13"/>
  <c r="N240" i="13"/>
  <c r="M240" i="13"/>
  <c r="L240" i="13"/>
  <c r="K240" i="13"/>
  <c r="J240" i="13"/>
  <c r="I240" i="13"/>
  <c r="G240" i="13"/>
  <c r="F240" i="13"/>
  <c r="E240" i="13"/>
  <c r="H239" i="13"/>
  <c r="C239" i="13" s="1"/>
  <c r="E236" i="1" s="1"/>
  <c r="D239" i="13"/>
  <c r="H238" i="13"/>
  <c r="D238" i="13"/>
  <c r="C238" i="13" s="1"/>
  <c r="E235" i="1" s="1"/>
  <c r="H237" i="13"/>
  <c r="D237" i="13"/>
  <c r="C237" i="13" s="1"/>
  <c r="E234" i="1" s="1"/>
  <c r="H236" i="13"/>
  <c r="H240" i="13" s="1"/>
  <c r="D236" i="13"/>
  <c r="D240" i="13" s="1"/>
  <c r="C236" i="13"/>
  <c r="E233" i="1" s="1"/>
  <c r="H235" i="13"/>
  <c r="N234" i="13"/>
  <c r="M234" i="13"/>
  <c r="L234" i="13"/>
  <c r="K234" i="13"/>
  <c r="J234" i="13"/>
  <c r="I234" i="13"/>
  <c r="G234" i="13"/>
  <c r="F234" i="13"/>
  <c r="E234" i="13"/>
  <c r="H233" i="13"/>
  <c r="D233" i="13"/>
  <c r="C233" i="13"/>
  <c r="E230" i="1" s="1"/>
  <c r="H232" i="13"/>
  <c r="D232" i="13"/>
  <c r="C232" i="13" s="1"/>
  <c r="E229" i="1" s="1"/>
  <c r="H231" i="13"/>
  <c r="D231" i="13"/>
  <c r="C231" i="13" s="1"/>
  <c r="E228" i="1" s="1"/>
  <c r="H230" i="13"/>
  <c r="D230" i="13"/>
  <c r="D234" i="13" s="1"/>
  <c r="H229" i="13"/>
  <c r="D229" i="13"/>
  <c r="C229" i="13"/>
  <c r="E226" i="1" s="1"/>
  <c r="H228" i="13"/>
  <c r="D228" i="13"/>
  <c r="C228" i="13" s="1"/>
  <c r="E225" i="1" s="1"/>
  <c r="H227" i="13"/>
  <c r="H234" i="13" s="1"/>
  <c r="D227" i="13"/>
  <c r="C227" i="13" s="1"/>
  <c r="H226" i="13"/>
  <c r="N225" i="13"/>
  <c r="M225" i="13"/>
  <c r="L225" i="13"/>
  <c r="K225" i="13"/>
  <c r="J225" i="13"/>
  <c r="I225" i="13"/>
  <c r="G225" i="13"/>
  <c r="F225" i="13"/>
  <c r="E225" i="13"/>
  <c r="H224" i="13"/>
  <c r="D224" i="13"/>
  <c r="C224" i="13" s="1"/>
  <c r="E221" i="1" s="1"/>
  <c r="H223" i="13"/>
  <c r="D223" i="13"/>
  <c r="C223" i="13" s="1"/>
  <c r="E220" i="1" s="1"/>
  <c r="H222" i="13"/>
  <c r="D222" i="13"/>
  <c r="C222" i="13"/>
  <c r="E219" i="1" s="1"/>
  <c r="H221" i="13"/>
  <c r="C221" i="13" s="1"/>
  <c r="E218" i="1" s="1"/>
  <c r="D221" i="13"/>
  <c r="H220" i="13"/>
  <c r="D220" i="13"/>
  <c r="C220" i="13" s="1"/>
  <c r="E217" i="1" s="1"/>
  <c r="H219" i="13"/>
  <c r="D219" i="13"/>
  <c r="C219" i="13" s="1"/>
  <c r="E216" i="1" s="1"/>
  <c r="H218" i="13"/>
  <c r="D218" i="13"/>
  <c r="C218" i="13"/>
  <c r="E215" i="1" s="1"/>
  <c r="H217" i="13"/>
  <c r="H225" i="13" s="1"/>
  <c r="D217" i="13"/>
  <c r="D225" i="13" s="1"/>
  <c r="H216" i="13"/>
  <c r="N215" i="13"/>
  <c r="M215" i="13"/>
  <c r="L215" i="13"/>
  <c r="K215" i="13"/>
  <c r="J215" i="13"/>
  <c r="I215" i="13"/>
  <c r="G215" i="13"/>
  <c r="F215" i="13"/>
  <c r="E215" i="13"/>
  <c r="H214" i="13"/>
  <c r="C214" i="13" s="1"/>
  <c r="E211" i="1" s="1"/>
  <c r="D214" i="13"/>
  <c r="H213" i="13"/>
  <c r="D213" i="13"/>
  <c r="C213" i="13" s="1"/>
  <c r="E210" i="1" s="1"/>
  <c r="H212" i="13"/>
  <c r="D212" i="13"/>
  <c r="C212" i="13" s="1"/>
  <c r="E209" i="1" s="1"/>
  <c r="H211" i="13"/>
  <c r="D211" i="13"/>
  <c r="C211" i="13"/>
  <c r="E208" i="1" s="1"/>
  <c r="H210" i="13"/>
  <c r="C210" i="13" s="1"/>
  <c r="E207" i="1" s="1"/>
  <c r="D210" i="13"/>
  <c r="H209" i="13"/>
  <c r="D209" i="13"/>
  <c r="C209" i="13" s="1"/>
  <c r="E206" i="1" s="1"/>
  <c r="H208" i="13"/>
  <c r="H215" i="13" s="1"/>
  <c r="D208" i="13"/>
  <c r="C208" i="13" s="1"/>
  <c r="H207" i="13"/>
  <c r="N206" i="13"/>
  <c r="M206" i="13"/>
  <c r="L206" i="13"/>
  <c r="K206" i="13"/>
  <c r="J206" i="13"/>
  <c r="I206" i="13"/>
  <c r="G206" i="13"/>
  <c r="F206" i="13"/>
  <c r="E206" i="13"/>
  <c r="H205" i="13"/>
  <c r="D205" i="13"/>
  <c r="C205" i="13" s="1"/>
  <c r="E202" i="1" s="1"/>
  <c r="H204" i="13"/>
  <c r="D204" i="13"/>
  <c r="C204" i="13"/>
  <c r="E201" i="1" s="1"/>
  <c r="H203" i="13"/>
  <c r="C203" i="13" s="1"/>
  <c r="E200" i="1" s="1"/>
  <c r="D203" i="13"/>
  <c r="H202" i="13"/>
  <c r="D202" i="13"/>
  <c r="C202" i="13" s="1"/>
  <c r="E199" i="1" s="1"/>
  <c r="H201" i="13"/>
  <c r="D201" i="13"/>
  <c r="C201" i="13" s="1"/>
  <c r="E198" i="1" s="1"/>
  <c r="H200" i="13"/>
  <c r="D200" i="13"/>
  <c r="C200" i="13"/>
  <c r="E197" i="1" s="1"/>
  <c r="H199" i="13"/>
  <c r="C199" i="13" s="1"/>
  <c r="E196" i="1" s="1"/>
  <c r="D199" i="13"/>
  <c r="H198" i="13"/>
  <c r="D198" i="13"/>
  <c r="C198" i="13" s="1"/>
  <c r="E195" i="1" s="1"/>
  <c r="H197" i="13"/>
  <c r="D197" i="13"/>
  <c r="C197" i="13" s="1"/>
  <c r="E194" i="1" s="1"/>
  <c r="H196" i="13"/>
  <c r="D196" i="13"/>
  <c r="C196" i="13"/>
  <c r="E193" i="1" s="1"/>
  <c r="H195" i="13"/>
  <c r="C195" i="13" s="1"/>
  <c r="E192" i="1" s="1"/>
  <c r="D195" i="13"/>
  <c r="H194" i="13"/>
  <c r="D194" i="13"/>
  <c r="C194" i="13" s="1"/>
  <c r="E191" i="1" s="1"/>
  <c r="H193" i="13"/>
  <c r="D193" i="13"/>
  <c r="C193" i="13" s="1"/>
  <c r="E190" i="1" s="1"/>
  <c r="H192" i="13"/>
  <c r="D192" i="13"/>
  <c r="C192" i="13"/>
  <c r="E189" i="1" s="1"/>
  <c r="H191" i="13"/>
  <c r="C191" i="13" s="1"/>
  <c r="E188" i="1" s="1"/>
  <c r="D191" i="13"/>
  <c r="H190" i="13"/>
  <c r="H206" i="13" s="1"/>
  <c r="D190" i="13"/>
  <c r="C190" i="13" s="1"/>
  <c r="E187" i="1" s="1"/>
  <c r="H189" i="13"/>
  <c r="D189" i="13"/>
  <c r="D206" i="13" s="1"/>
  <c r="H188" i="13"/>
  <c r="D188" i="13"/>
  <c r="C188" i="13"/>
  <c r="E185" i="1" s="1"/>
  <c r="H187" i="13"/>
  <c r="N186" i="13"/>
  <c r="M186" i="13"/>
  <c r="L186" i="13"/>
  <c r="K186" i="13"/>
  <c r="J186" i="13"/>
  <c r="I186" i="13"/>
  <c r="G186" i="13"/>
  <c r="F186" i="13"/>
  <c r="E186" i="13"/>
  <c r="H185" i="13"/>
  <c r="D185" i="13"/>
  <c r="C185" i="13"/>
  <c r="E182" i="1" s="1"/>
  <c r="H184" i="13"/>
  <c r="C184" i="13" s="1"/>
  <c r="E181" i="1" s="1"/>
  <c r="D184" i="13"/>
  <c r="H183" i="13"/>
  <c r="D183" i="13"/>
  <c r="C183" i="13" s="1"/>
  <c r="E180" i="1" s="1"/>
  <c r="H182" i="13"/>
  <c r="D182" i="13"/>
  <c r="C182" i="13" s="1"/>
  <c r="E179" i="1" s="1"/>
  <c r="H181" i="13"/>
  <c r="D181" i="13"/>
  <c r="C181" i="13"/>
  <c r="E178" i="1" s="1"/>
  <c r="H180" i="13"/>
  <c r="C180" i="13" s="1"/>
  <c r="E177" i="1" s="1"/>
  <c r="D180" i="13"/>
  <c r="H179" i="13"/>
  <c r="D179" i="13"/>
  <c r="C179" i="13" s="1"/>
  <c r="E176" i="1" s="1"/>
  <c r="H178" i="13"/>
  <c r="D178" i="13"/>
  <c r="D186" i="13" s="1"/>
  <c r="H177" i="13"/>
  <c r="D177" i="13"/>
  <c r="C177" i="13"/>
  <c r="E174" i="1" s="1"/>
  <c r="H176" i="13"/>
  <c r="C176" i="13" s="1"/>
  <c r="E173" i="1" s="1"/>
  <c r="D176" i="13"/>
  <c r="H175" i="13"/>
  <c r="H186" i="13" s="1"/>
  <c r="D175" i="13"/>
  <c r="C175" i="13" s="1"/>
  <c r="H174" i="13"/>
  <c r="N173" i="13"/>
  <c r="M173" i="13"/>
  <c r="L173" i="13"/>
  <c r="K173" i="13"/>
  <c r="J173" i="13"/>
  <c r="I173" i="13"/>
  <c r="G173" i="13"/>
  <c r="F173" i="13"/>
  <c r="E173" i="13"/>
  <c r="H172" i="13"/>
  <c r="D172" i="13"/>
  <c r="C172" i="13" s="1"/>
  <c r="E169" i="1" s="1"/>
  <c r="H171" i="13"/>
  <c r="D171" i="13"/>
  <c r="C171" i="13" s="1"/>
  <c r="E168" i="1" s="1"/>
  <c r="H170" i="13"/>
  <c r="D170" i="13"/>
  <c r="C170" i="13"/>
  <c r="E167" i="1" s="1"/>
  <c r="H169" i="13"/>
  <c r="C169" i="13" s="1"/>
  <c r="E166" i="1" s="1"/>
  <c r="D169" i="13"/>
  <c r="H168" i="13"/>
  <c r="D168" i="13"/>
  <c r="C168" i="13" s="1"/>
  <c r="E165" i="1" s="1"/>
  <c r="H167" i="13"/>
  <c r="H173" i="13" s="1"/>
  <c r="D167" i="13"/>
  <c r="C167" i="13" s="1"/>
  <c r="H166" i="13"/>
  <c r="N165" i="13"/>
  <c r="M165" i="13"/>
  <c r="L165" i="13"/>
  <c r="K165" i="13"/>
  <c r="J165" i="13"/>
  <c r="I165" i="13"/>
  <c r="G165" i="13"/>
  <c r="F165" i="13"/>
  <c r="E165" i="13"/>
  <c r="H164" i="13"/>
  <c r="D164" i="13"/>
  <c r="C164" i="13" s="1"/>
  <c r="E161" i="1" s="1"/>
  <c r="H163" i="13"/>
  <c r="D163" i="13"/>
  <c r="C163" i="13"/>
  <c r="E160" i="1" s="1"/>
  <c r="H162" i="13"/>
  <c r="C162" i="13" s="1"/>
  <c r="E159" i="1" s="1"/>
  <c r="D162" i="13"/>
  <c r="H161" i="13"/>
  <c r="D161" i="13"/>
  <c r="C161" i="13" s="1"/>
  <c r="E158" i="1" s="1"/>
  <c r="H160" i="13"/>
  <c r="D160" i="13"/>
  <c r="C160" i="13" s="1"/>
  <c r="E157" i="1" s="1"/>
  <c r="H159" i="13"/>
  <c r="D159" i="13"/>
  <c r="C159" i="13"/>
  <c r="E156" i="1" s="1"/>
  <c r="H158" i="13"/>
  <c r="C158" i="13" s="1"/>
  <c r="E155" i="1" s="1"/>
  <c r="D158" i="13"/>
  <c r="H157" i="13"/>
  <c r="D157" i="13"/>
  <c r="C157" i="13" s="1"/>
  <c r="E154" i="1" s="1"/>
  <c r="H156" i="13"/>
  <c r="D156" i="13"/>
  <c r="C156" i="13" s="1"/>
  <c r="E153" i="1" s="1"/>
  <c r="H155" i="13"/>
  <c r="D155" i="13"/>
  <c r="C155" i="13"/>
  <c r="E152" i="1" s="1"/>
  <c r="H154" i="13"/>
  <c r="C154" i="13" s="1"/>
  <c r="E151" i="1" s="1"/>
  <c r="D154" i="13"/>
  <c r="H153" i="13"/>
  <c r="H165" i="13" s="1"/>
  <c r="D153" i="13"/>
  <c r="D165" i="13" s="1"/>
  <c r="H152" i="13"/>
  <c r="N151" i="13"/>
  <c r="M151" i="13"/>
  <c r="L151" i="13"/>
  <c r="K151" i="13"/>
  <c r="J151" i="13"/>
  <c r="I151" i="13"/>
  <c r="G151" i="13"/>
  <c r="F151" i="13"/>
  <c r="E151" i="13"/>
  <c r="H150" i="13"/>
  <c r="D150" i="13"/>
  <c r="C150" i="13" s="1"/>
  <c r="E147" i="1" s="1"/>
  <c r="H149" i="13"/>
  <c r="D149" i="13"/>
  <c r="C149" i="13" s="1"/>
  <c r="E146" i="1" s="1"/>
  <c r="H148" i="13"/>
  <c r="D148" i="13"/>
  <c r="C148" i="13"/>
  <c r="E145" i="1" s="1"/>
  <c r="H147" i="13"/>
  <c r="C147" i="13" s="1"/>
  <c r="E144" i="1" s="1"/>
  <c r="D147" i="13"/>
  <c r="H146" i="13"/>
  <c r="D146" i="13"/>
  <c r="C146" i="13" s="1"/>
  <c r="E143" i="1" s="1"/>
  <c r="H145" i="13"/>
  <c r="D145" i="13"/>
  <c r="C145" i="13" s="1"/>
  <c r="E142" i="1" s="1"/>
  <c r="H144" i="13"/>
  <c r="D144" i="13"/>
  <c r="C144" i="13"/>
  <c r="E141" i="1" s="1"/>
  <c r="H143" i="13"/>
  <c r="C143" i="13" s="1"/>
  <c r="E140" i="1" s="1"/>
  <c r="D143" i="13"/>
  <c r="H142" i="13"/>
  <c r="D142" i="13"/>
  <c r="C142" i="13" s="1"/>
  <c r="E139" i="1" s="1"/>
  <c r="H141" i="13"/>
  <c r="D141" i="13"/>
  <c r="C141" i="13" s="1"/>
  <c r="E138" i="1" s="1"/>
  <c r="H140" i="13"/>
  <c r="H151" i="13" s="1"/>
  <c r="D140" i="13"/>
  <c r="D151" i="13" s="1"/>
  <c r="C140" i="13"/>
  <c r="E137" i="1" s="1"/>
  <c r="H139" i="13"/>
  <c r="N138" i="13"/>
  <c r="M138" i="13"/>
  <c r="L138" i="13"/>
  <c r="K138" i="13"/>
  <c r="J138" i="13"/>
  <c r="I138" i="13"/>
  <c r="G138" i="13"/>
  <c r="F138" i="13"/>
  <c r="E138" i="13"/>
  <c r="H137" i="13"/>
  <c r="D137" i="13"/>
  <c r="C137" i="13"/>
  <c r="E134" i="1" s="1"/>
  <c r="H136" i="13"/>
  <c r="D136" i="13"/>
  <c r="C136" i="13" s="1"/>
  <c r="E133" i="1" s="1"/>
  <c r="H135" i="13"/>
  <c r="D135" i="13"/>
  <c r="H134" i="13"/>
  <c r="D134" i="13"/>
  <c r="C134" i="13" s="1"/>
  <c r="E131" i="1" s="1"/>
  <c r="H133" i="13"/>
  <c r="D133" i="13"/>
  <c r="C133" i="13"/>
  <c r="E130" i="1" s="1"/>
  <c r="H132" i="13"/>
  <c r="D132" i="13"/>
  <c r="C132" i="13" s="1"/>
  <c r="E129" i="1" s="1"/>
  <c r="H131" i="13"/>
  <c r="D131" i="13"/>
  <c r="C131" i="13" s="1"/>
  <c r="E128" i="1" s="1"/>
  <c r="H130" i="13"/>
  <c r="D130" i="13"/>
  <c r="H129" i="13"/>
  <c r="N128" i="13"/>
  <c r="M128" i="13"/>
  <c r="L128" i="13"/>
  <c r="K128" i="13"/>
  <c r="J128" i="13"/>
  <c r="I128" i="13"/>
  <c r="G128" i="13"/>
  <c r="F128" i="13"/>
  <c r="E128" i="13"/>
  <c r="H127" i="13"/>
  <c r="D127" i="13"/>
  <c r="C127" i="13" s="1"/>
  <c r="E124" i="1" s="1"/>
  <c r="H126" i="13"/>
  <c r="D126" i="13"/>
  <c r="C126" i="13"/>
  <c r="E123" i="1" s="1"/>
  <c r="H125" i="13"/>
  <c r="C125" i="13" s="1"/>
  <c r="E122" i="1" s="1"/>
  <c r="D125" i="13"/>
  <c r="H124" i="13"/>
  <c r="D124" i="13"/>
  <c r="C124" i="13" s="1"/>
  <c r="E121" i="1" s="1"/>
  <c r="H123" i="13"/>
  <c r="D123" i="13"/>
  <c r="C123" i="13" s="1"/>
  <c r="E120" i="1" s="1"/>
  <c r="H122" i="13"/>
  <c r="D122" i="13"/>
  <c r="C122" i="13"/>
  <c r="E119" i="1" s="1"/>
  <c r="H121" i="13"/>
  <c r="C121" i="13" s="1"/>
  <c r="E118" i="1" s="1"/>
  <c r="D121" i="13"/>
  <c r="H120" i="13"/>
  <c r="H128" i="13" s="1"/>
  <c r="D120" i="13"/>
  <c r="C120" i="13" s="1"/>
  <c r="E117" i="1" s="1"/>
  <c r="H119" i="13"/>
  <c r="D119" i="13"/>
  <c r="C119" i="13"/>
  <c r="H118" i="13"/>
  <c r="N117" i="13"/>
  <c r="M117" i="13"/>
  <c r="L117" i="13"/>
  <c r="K117" i="13"/>
  <c r="J117" i="13"/>
  <c r="I117" i="13"/>
  <c r="G117" i="13"/>
  <c r="F117" i="13"/>
  <c r="E117" i="13"/>
  <c r="H116" i="13"/>
  <c r="D116" i="13"/>
  <c r="C116" i="13"/>
  <c r="E113" i="1" s="1"/>
  <c r="H115" i="13"/>
  <c r="D115" i="13"/>
  <c r="C115" i="13"/>
  <c r="E112" i="1" s="1"/>
  <c r="H114" i="13"/>
  <c r="C114" i="13" s="1"/>
  <c r="E111" i="1" s="1"/>
  <c r="D114" i="13"/>
  <c r="H113" i="13"/>
  <c r="D113" i="13"/>
  <c r="H112" i="13"/>
  <c r="D112" i="13"/>
  <c r="D117" i="13" s="1"/>
  <c r="H111" i="13"/>
  <c r="D111" i="13"/>
  <c r="C111" i="13"/>
  <c r="E108" i="1" s="1"/>
  <c r="H110" i="13"/>
  <c r="C110" i="13" s="1"/>
  <c r="D110" i="13"/>
  <c r="H109" i="13"/>
  <c r="N108" i="13"/>
  <c r="M108" i="13"/>
  <c r="L108" i="13"/>
  <c r="K108" i="13"/>
  <c r="J108" i="13"/>
  <c r="I108" i="13"/>
  <c r="G108" i="13"/>
  <c r="F108" i="13"/>
  <c r="E108" i="13"/>
  <c r="H107" i="13"/>
  <c r="C107" i="13" s="1"/>
  <c r="E104" i="1" s="1"/>
  <c r="D107" i="13"/>
  <c r="H106" i="13"/>
  <c r="D106" i="13"/>
  <c r="H105" i="13"/>
  <c r="D105" i="13"/>
  <c r="C105" i="13"/>
  <c r="E102" i="1" s="1"/>
  <c r="H104" i="13"/>
  <c r="D104" i="13"/>
  <c r="C104" i="13"/>
  <c r="E101" i="1" s="1"/>
  <c r="H103" i="13"/>
  <c r="C103" i="13" s="1"/>
  <c r="E100" i="1" s="1"/>
  <c r="D103" i="13"/>
  <c r="H102" i="13"/>
  <c r="D102" i="13"/>
  <c r="C102" i="13" s="1"/>
  <c r="E99" i="1" s="1"/>
  <c r="H101" i="13"/>
  <c r="D101" i="13"/>
  <c r="C101" i="13" s="1"/>
  <c r="E98" i="1" s="1"/>
  <c r="H100" i="13"/>
  <c r="D100" i="13"/>
  <c r="D108" i="13" s="1"/>
  <c r="C100" i="13"/>
  <c r="E97" i="1" s="1"/>
  <c r="H99" i="13"/>
  <c r="N98" i="13"/>
  <c r="M98" i="13"/>
  <c r="L98" i="13"/>
  <c r="K98" i="13"/>
  <c r="J98" i="13"/>
  <c r="I98" i="13"/>
  <c r="G98" i="13"/>
  <c r="F98" i="13"/>
  <c r="E98" i="13"/>
  <c r="H97" i="13"/>
  <c r="D97" i="13"/>
  <c r="C97" i="13"/>
  <c r="E94" i="1" s="1"/>
  <c r="H96" i="13"/>
  <c r="D96" i="13"/>
  <c r="C96" i="13" s="1"/>
  <c r="E93" i="1" s="1"/>
  <c r="H95" i="13"/>
  <c r="H98" i="13" s="1"/>
  <c r="D95" i="13"/>
  <c r="C95" i="13" s="1"/>
  <c r="E92" i="1" s="1"/>
  <c r="H94" i="13"/>
  <c r="D94" i="13"/>
  <c r="C94" i="13"/>
  <c r="E91" i="1" s="1"/>
  <c r="H93" i="13"/>
  <c r="N92" i="13"/>
  <c r="M92" i="13"/>
  <c r="L92" i="13"/>
  <c r="K92" i="13"/>
  <c r="J92" i="13"/>
  <c r="I92" i="13"/>
  <c r="G92" i="13"/>
  <c r="F92" i="13"/>
  <c r="E92" i="13"/>
  <c r="H91" i="13"/>
  <c r="D91" i="13"/>
  <c r="C91" i="13"/>
  <c r="E88" i="1" s="1"/>
  <c r="H90" i="13"/>
  <c r="D90" i="13"/>
  <c r="C90" i="13"/>
  <c r="E87" i="1" s="1"/>
  <c r="H89" i="13"/>
  <c r="C89" i="13" s="1"/>
  <c r="E86" i="1" s="1"/>
  <c r="D89" i="13"/>
  <c r="H88" i="13"/>
  <c r="D88" i="13"/>
  <c r="H87" i="13"/>
  <c r="D87" i="13"/>
  <c r="C87" i="13" s="1"/>
  <c r="E84" i="1" s="1"/>
  <c r="H86" i="13"/>
  <c r="D86" i="13"/>
  <c r="C86" i="13"/>
  <c r="E83" i="1" s="1"/>
  <c r="H85" i="13"/>
  <c r="C85" i="13" s="1"/>
  <c r="E82" i="1" s="1"/>
  <c r="D85" i="13"/>
  <c r="H84" i="13"/>
  <c r="D84" i="13"/>
  <c r="C84" i="13" s="1"/>
  <c r="E81" i="1" s="1"/>
  <c r="H83" i="13"/>
  <c r="D83" i="13"/>
  <c r="C83" i="13"/>
  <c r="E80" i="1" s="1"/>
  <c r="H82" i="13"/>
  <c r="D82" i="13"/>
  <c r="C82" i="13"/>
  <c r="H81" i="13"/>
  <c r="N80" i="13"/>
  <c r="M80" i="13"/>
  <c r="L80" i="13"/>
  <c r="K80" i="13"/>
  <c r="J80" i="13"/>
  <c r="I80" i="13"/>
  <c r="G80" i="13"/>
  <c r="F80" i="13"/>
  <c r="E80" i="13"/>
  <c r="H79" i="13"/>
  <c r="D79" i="13"/>
  <c r="C79" i="13"/>
  <c r="E76" i="1" s="1"/>
  <c r="H78" i="13"/>
  <c r="D78" i="13"/>
  <c r="C78" i="13" s="1"/>
  <c r="E75" i="1" s="1"/>
  <c r="H77" i="13"/>
  <c r="D77" i="13"/>
  <c r="H76" i="13"/>
  <c r="D76" i="13"/>
  <c r="C76" i="13" s="1"/>
  <c r="E73" i="1" s="1"/>
  <c r="H75" i="13"/>
  <c r="D75" i="13"/>
  <c r="C75" i="13"/>
  <c r="E72" i="1" s="1"/>
  <c r="H74" i="13"/>
  <c r="C74" i="13" s="1"/>
  <c r="E71" i="1" s="1"/>
  <c r="D74" i="13"/>
  <c r="H73" i="13"/>
  <c r="D73" i="13"/>
  <c r="C73" i="13" s="1"/>
  <c r="E70" i="1" s="1"/>
  <c r="H72" i="13"/>
  <c r="D72" i="13"/>
  <c r="C72" i="13"/>
  <c r="E69" i="1" s="1"/>
  <c r="H71" i="13"/>
  <c r="D71" i="13"/>
  <c r="C71" i="13"/>
  <c r="E68" i="1" s="1"/>
  <c r="H70" i="13"/>
  <c r="C70" i="13" s="1"/>
  <c r="E67" i="1" s="1"/>
  <c r="D70" i="13"/>
  <c r="H69" i="13"/>
  <c r="H80" i="13" s="1"/>
  <c r="D69" i="13"/>
  <c r="H68" i="13"/>
  <c r="N67" i="13"/>
  <c r="M67" i="13"/>
  <c r="L67" i="13"/>
  <c r="K67" i="13"/>
  <c r="J67" i="13"/>
  <c r="I67" i="13"/>
  <c r="G67" i="13"/>
  <c r="F67" i="13"/>
  <c r="E67" i="13"/>
  <c r="H66" i="13"/>
  <c r="D66" i="13"/>
  <c r="H65" i="13"/>
  <c r="D65" i="13"/>
  <c r="C65" i="13"/>
  <c r="E62" i="1" s="1"/>
  <c r="H64" i="13"/>
  <c r="D64" i="13"/>
  <c r="C64" i="13"/>
  <c r="E61" i="1" s="1"/>
  <c r="H63" i="13"/>
  <c r="D63" i="13"/>
  <c r="H62" i="13"/>
  <c r="D62" i="13"/>
  <c r="C62" i="13" s="1"/>
  <c r="E59" i="1" s="1"/>
  <c r="H61" i="13"/>
  <c r="D61" i="13"/>
  <c r="C61" i="13"/>
  <c r="E58" i="1" s="1"/>
  <c r="H60" i="13"/>
  <c r="D60" i="13"/>
  <c r="C60" i="13"/>
  <c r="E57" i="1" s="1"/>
  <c r="H59" i="13"/>
  <c r="D59" i="13"/>
  <c r="C59" i="13" s="1"/>
  <c r="E56" i="1" s="1"/>
  <c r="H58" i="13"/>
  <c r="D58" i="13"/>
  <c r="H57" i="13"/>
  <c r="D57" i="13"/>
  <c r="D67" i="13" s="1"/>
  <c r="H56" i="13"/>
  <c r="N55" i="13"/>
  <c r="M55" i="13"/>
  <c r="L55" i="13"/>
  <c r="K55" i="13"/>
  <c r="J55" i="13"/>
  <c r="I55" i="13"/>
  <c r="G55" i="13"/>
  <c r="F55" i="13"/>
  <c r="E55" i="13"/>
  <c r="H54" i="13"/>
  <c r="D54" i="13"/>
  <c r="C54" i="13"/>
  <c r="E51" i="1" s="1"/>
  <c r="H53" i="13"/>
  <c r="D53" i="13"/>
  <c r="C53" i="13"/>
  <c r="E50" i="1" s="1"/>
  <c r="H52" i="13"/>
  <c r="C52" i="13" s="1"/>
  <c r="E49" i="1" s="1"/>
  <c r="D52" i="13"/>
  <c r="H51" i="13"/>
  <c r="D51" i="13"/>
  <c r="C51" i="13" s="1"/>
  <c r="E48" i="1" s="1"/>
  <c r="H50" i="13"/>
  <c r="D50" i="13"/>
  <c r="C50" i="13" s="1"/>
  <c r="E47" i="1" s="1"/>
  <c r="H49" i="13"/>
  <c r="D49" i="13"/>
  <c r="C49" i="13"/>
  <c r="E46" i="1" s="1"/>
  <c r="H48" i="13"/>
  <c r="C48" i="13" s="1"/>
  <c r="E45" i="1" s="1"/>
  <c r="D48" i="13"/>
  <c r="H47" i="13"/>
  <c r="D47" i="13"/>
  <c r="H46" i="13"/>
  <c r="D46" i="13"/>
  <c r="C46" i="13"/>
  <c r="E43" i="1" s="1"/>
  <c r="H45" i="13"/>
  <c r="D45" i="13"/>
  <c r="C45" i="13"/>
  <c r="E42" i="1" s="1"/>
  <c r="H44" i="13"/>
  <c r="C44" i="13" s="1"/>
  <c r="E41" i="1" s="1"/>
  <c r="D44" i="13"/>
  <c r="H43" i="13"/>
  <c r="D43" i="13"/>
  <c r="C43" i="13" s="1"/>
  <c r="H42" i="13"/>
  <c r="N41" i="13"/>
  <c r="M41" i="13"/>
  <c r="L41" i="13"/>
  <c r="K41" i="13"/>
  <c r="J41" i="13"/>
  <c r="I41" i="13"/>
  <c r="G41" i="13"/>
  <c r="F41" i="13"/>
  <c r="E41" i="13"/>
  <c r="H40" i="13"/>
  <c r="D40" i="13"/>
  <c r="C40" i="13" s="1"/>
  <c r="E37" i="1" s="1"/>
  <c r="H39" i="13"/>
  <c r="D39" i="13"/>
  <c r="C39" i="13" s="1"/>
  <c r="E36" i="1" s="1"/>
  <c r="H38" i="13"/>
  <c r="D38" i="13"/>
  <c r="C38" i="13"/>
  <c r="E35" i="1" s="1"/>
  <c r="H37" i="13"/>
  <c r="C37" i="13" s="1"/>
  <c r="E34" i="1" s="1"/>
  <c r="D37" i="13"/>
  <c r="H36" i="13"/>
  <c r="D36" i="13"/>
  <c r="C36" i="13" s="1"/>
  <c r="E33" i="1" s="1"/>
  <c r="H35" i="13"/>
  <c r="D35" i="13"/>
  <c r="C35" i="13" s="1"/>
  <c r="E32" i="1" s="1"/>
  <c r="H34" i="13"/>
  <c r="D34" i="13"/>
  <c r="C34" i="13"/>
  <c r="E31" i="1" s="1"/>
  <c r="H33" i="13"/>
  <c r="C33" i="13" s="1"/>
  <c r="E30" i="1" s="1"/>
  <c r="D33" i="13"/>
  <c r="H32" i="13"/>
  <c r="D32" i="13"/>
  <c r="C32" i="13" s="1"/>
  <c r="E29" i="1" s="1"/>
  <c r="H31" i="13"/>
  <c r="D31" i="13"/>
  <c r="C31" i="13" s="1"/>
  <c r="E28" i="1" s="1"/>
  <c r="H30" i="13"/>
  <c r="D30" i="13"/>
  <c r="C30" i="13"/>
  <c r="E27" i="1" s="1"/>
  <c r="H29" i="13"/>
  <c r="C29" i="13" s="1"/>
  <c r="E26" i="1" s="1"/>
  <c r="D29" i="13"/>
  <c r="H28" i="13"/>
  <c r="H41" i="13" s="1"/>
  <c r="D28" i="13"/>
  <c r="D41" i="13" s="1"/>
  <c r="H27" i="13"/>
  <c r="N26" i="13"/>
  <c r="N331" i="13" s="1"/>
  <c r="M26" i="13"/>
  <c r="M331" i="13" s="1"/>
  <c r="L26" i="13"/>
  <c r="K26" i="13"/>
  <c r="K331" i="13" s="1"/>
  <c r="J26" i="13"/>
  <c r="J331" i="13" s="1"/>
  <c r="I26" i="13"/>
  <c r="I331" i="13" s="1"/>
  <c r="G26" i="13"/>
  <c r="G331" i="13" s="1"/>
  <c r="F26" i="13"/>
  <c r="F331" i="13" s="1"/>
  <c r="E26" i="13"/>
  <c r="E331" i="13" s="1"/>
  <c r="H25" i="13"/>
  <c r="D25" i="13"/>
  <c r="C25" i="13" s="1"/>
  <c r="E22" i="1" s="1"/>
  <c r="H24" i="13"/>
  <c r="D24" i="13"/>
  <c r="C24" i="13" s="1"/>
  <c r="E21" i="1" s="1"/>
  <c r="H23" i="13"/>
  <c r="D23" i="13"/>
  <c r="C23" i="13"/>
  <c r="E20" i="1" s="1"/>
  <c r="H22" i="13"/>
  <c r="C22" i="13" s="1"/>
  <c r="E19" i="1" s="1"/>
  <c r="D22" i="13"/>
  <c r="H21" i="13"/>
  <c r="D21" i="13"/>
  <c r="C21" i="13" s="1"/>
  <c r="E18" i="1" s="1"/>
  <c r="H20" i="13"/>
  <c r="D20" i="13"/>
  <c r="C20" i="13" s="1"/>
  <c r="E17" i="1" s="1"/>
  <c r="H19" i="13"/>
  <c r="D19" i="13"/>
  <c r="C19" i="13"/>
  <c r="E16" i="1" s="1"/>
  <c r="H18" i="13"/>
  <c r="C18" i="13" s="1"/>
  <c r="E15" i="1" s="1"/>
  <c r="D18" i="13"/>
  <c r="H17" i="13"/>
  <c r="D17" i="13"/>
  <c r="C17" i="13" s="1"/>
  <c r="E14" i="1" s="1"/>
  <c r="H16" i="13"/>
  <c r="D16" i="13"/>
  <c r="C16" i="13" s="1"/>
  <c r="E13" i="1" s="1"/>
  <c r="H15" i="13"/>
  <c r="D15" i="13"/>
  <c r="C15" i="13"/>
  <c r="E12" i="1" s="1"/>
  <c r="H14" i="13"/>
  <c r="C14" i="13" s="1"/>
  <c r="E11" i="1" s="1"/>
  <c r="D14" i="13"/>
  <c r="H13" i="13"/>
  <c r="D13" i="13"/>
  <c r="C13" i="13" s="1"/>
  <c r="E10" i="1" s="1"/>
  <c r="H12" i="13"/>
  <c r="H26" i="13" s="1"/>
  <c r="D12" i="13"/>
  <c r="C12" i="13" s="1"/>
  <c r="N338" i="8"/>
  <c r="M338" i="8"/>
  <c r="L338" i="8"/>
  <c r="K338" i="8"/>
  <c r="J338" i="8"/>
  <c r="I338" i="8"/>
  <c r="H338" i="8"/>
  <c r="G338" i="8"/>
  <c r="F338" i="8"/>
  <c r="E338" i="8"/>
  <c r="D338" i="8"/>
  <c r="C338" i="8" s="1"/>
  <c r="H337" i="8"/>
  <c r="D337" i="8"/>
  <c r="C337" i="8"/>
  <c r="H336" i="8"/>
  <c r="C336" i="8" s="1"/>
  <c r="D336" i="8"/>
  <c r="N329" i="8"/>
  <c r="M329" i="8"/>
  <c r="L329" i="8"/>
  <c r="K329" i="8"/>
  <c r="J329" i="8"/>
  <c r="I329" i="8"/>
  <c r="G329" i="8"/>
  <c r="F329" i="8"/>
  <c r="E329" i="8"/>
  <c r="H328" i="8"/>
  <c r="D328" i="8"/>
  <c r="C328" i="8" s="1"/>
  <c r="D325" i="1" s="1"/>
  <c r="H325" i="1" s="1"/>
  <c r="H327" i="8"/>
  <c r="D327" i="8"/>
  <c r="C327" i="8" s="1"/>
  <c r="D324" i="1" s="1"/>
  <c r="H324" i="1" s="1"/>
  <c r="H326" i="8"/>
  <c r="D326" i="8"/>
  <c r="C326" i="8"/>
  <c r="D323" i="1" s="1"/>
  <c r="H323" i="1" s="1"/>
  <c r="H325" i="8"/>
  <c r="C325" i="8" s="1"/>
  <c r="D322" i="1" s="1"/>
  <c r="H322" i="1" s="1"/>
  <c r="D325" i="8"/>
  <c r="H324" i="8"/>
  <c r="H329" i="8" s="1"/>
  <c r="D324" i="8"/>
  <c r="D329" i="8" s="1"/>
  <c r="H323" i="8"/>
  <c r="N322" i="8"/>
  <c r="M322" i="8"/>
  <c r="L322" i="8"/>
  <c r="K322" i="8"/>
  <c r="J322" i="8"/>
  <c r="I322" i="8"/>
  <c r="G322" i="8"/>
  <c r="F322" i="8"/>
  <c r="E322" i="8"/>
  <c r="H321" i="8"/>
  <c r="D321" i="8"/>
  <c r="C321" i="8" s="1"/>
  <c r="D318" i="1" s="1"/>
  <c r="H318" i="1" s="1"/>
  <c r="H320" i="8"/>
  <c r="D320" i="8"/>
  <c r="C320" i="8" s="1"/>
  <c r="D317" i="1" s="1"/>
  <c r="H317" i="1" s="1"/>
  <c r="H319" i="8"/>
  <c r="D319" i="8"/>
  <c r="C319" i="8"/>
  <c r="D316" i="1" s="1"/>
  <c r="H316" i="1" s="1"/>
  <c r="H318" i="8"/>
  <c r="C318" i="8" s="1"/>
  <c r="D315" i="1" s="1"/>
  <c r="H315" i="1" s="1"/>
  <c r="D318" i="8"/>
  <c r="H317" i="8"/>
  <c r="D317" i="8"/>
  <c r="C317" i="8" s="1"/>
  <c r="D314" i="1" s="1"/>
  <c r="H314" i="1" s="1"/>
  <c r="H316" i="8"/>
  <c r="D316" i="8"/>
  <c r="C316" i="8" s="1"/>
  <c r="D313" i="1" s="1"/>
  <c r="H313" i="1" s="1"/>
  <c r="H315" i="8"/>
  <c r="D315" i="8"/>
  <c r="C315" i="8"/>
  <c r="D312" i="1" s="1"/>
  <c r="H312" i="1" s="1"/>
  <c r="H314" i="8"/>
  <c r="C314" i="8" s="1"/>
  <c r="D311" i="1" s="1"/>
  <c r="H311" i="1" s="1"/>
  <c r="D314" i="8"/>
  <c r="H313" i="8"/>
  <c r="D313" i="8"/>
  <c r="C313" i="8" s="1"/>
  <c r="D310" i="1" s="1"/>
  <c r="H310" i="1" s="1"/>
  <c r="H312" i="8"/>
  <c r="H322" i="8" s="1"/>
  <c r="D312" i="8"/>
  <c r="C312" i="8" s="1"/>
  <c r="H311" i="8"/>
  <c r="N310" i="8"/>
  <c r="M310" i="8"/>
  <c r="L310" i="8"/>
  <c r="K310" i="8"/>
  <c r="J310" i="8"/>
  <c r="I310" i="8"/>
  <c r="G310" i="8"/>
  <c r="F310" i="8"/>
  <c r="E310" i="8"/>
  <c r="H309" i="8"/>
  <c r="D309" i="8"/>
  <c r="C309" i="8" s="1"/>
  <c r="D306" i="1" s="1"/>
  <c r="H306" i="1" s="1"/>
  <c r="H308" i="8"/>
  <c r="D308" i="8"/>
  <c r="C308" i="8"/>
  <c r="D305" i="1" s="1"/>
  <c r="H305" i="1" s="1"/>
  <c r="H307" i="8"/>
  <c r="C307" i="8" s="1"/>
  <c r="D304" i="1" s="1"/>
  <c r="H304" i="1" s="1"/>
  <c r="D307" i="8"/>
  <c r="H306" i="8"/>
  <c r="D306" i="8"/>
  <c r="C306" i="8" s="1"/>
  <c r="D303" i="1" s="1"/>
  <c r="H303" i="1" s="1"/>
  <c r="H305" i="8"/>
  <c r="D305" i="8"/>
  <c r="C305" i="8" s="1"/>
  <c r="D302" i="1" s="1"/>
  <c r="H302" i="1" s="1"/>
  <c r="H304" i="8"/>
  <c r="D304" i="8"/>
  <c r="C304" i="8"/>
  <c r="D301" i="1" s="1"/>
  <c r="H301" i="1" s="1"/>
  <c r="H303" i="8"/>
  <c r="C303" i="8" s="1"/>
  <c r="D300" i="1" s="1"/>
  <c r="H300" i="1" s="1"/>
  <c r="D303" i="8"/>
  <c r="H302" i="8"/>
  <c r="D302" i="8"/>
  <c r="C302" i="8" s="1"/>
  <c r="D299" i="1" s="1"/>
  <c r="H299" i="1" s="1"/>
  <c r="H301" i="8"/>
  <c r="D301" i="8"/>
  <c r="D310" i="8" s="1"/>
  <c r="H300" i="8"/>
  <c r="D300" i="8"/>
  <c r="C300" i="8"/>
  <c r="D297" i="1" s="1"/>
  <c r="H297" i="1" s="1"/>
  <c r="H299" i="8"/>
  <c r="H310" i="8" s="1"/>
  <c r="D299" i="8"/>
  <c r="H298" i="8"/>
  <c r="N297" i="8"/>
  <c r="M297" i="8"/>
  <c r="L297" i="8"/>
  <c r="K297" i="8"/>
  <c r="J297" i="8"/>
  <c r="I297" i="8"/>
  <c r="G297" i="8"/>
  <c r="F297" i="8"/>
  <c r="E297" i="8"/>
  <c r="H296" i="8"/>
  <c r="C296" i="8" s="1"/>
  <c r="D293" i="1" s="1"/>
  <c r="H293" i="1" s="1"/>
  <c r="D296" i="8"/>
  <c r="H295" i="8"/>
  <c r="D295" i="8"/>
  <c r="C295" i="8" s="1"/>
  <c r="D292" i="1" s="1"/>
  <c r="H292" i="1" s="1"/>
  <c r="H294" i="8"/>
  <c r="D294" i="8"/>
  <c r="C294" i="8" s="1"/>
  <c r="D291" i="1" s="1"/>
  <c r="H291" i="1" s="1"/>
  <c r="H293" i="8"/>
  <c r="D293" i="8"/>
  <c r="D297" i="8" s="1"/>
  <c r="C293" i="8"/>
  <c r="D290" i="1" s="1"/>
  <c r="H292" i="8"/>
  <c r="H297" i="8" s="1"/>
  <c r="D292" i="8"/>
  <c r="H291" i="8"/>
  <c r="N290" i="8"/>
  <c r="M290" i="8"/>
  <c r="L290" i="8"/>
  <c r="K290" i="8"/>
  <c r="J290" i="8"/>
  <c r="I290" i="8"/>
  <c r="G290" i="8"/>
  <c r="F290" i="8"/>
  <c r="E290" i="8"/>
  <c r="H289" i="8"/>
  <c r="C289" i="8" s="1"/>
  <c r="D286" i="1" s="1"/>
  <c r="H286" i="1" s="1"/>
  <c r="D289" i="8"/>
  <c r="H288" i="8"/>
  <c r="D288" i="8"/>
  <c r="C288" i="8" s="1"/>
  <c r="D285" i="1" s="1"/>
  <c r="H285" i="1" s="1"/>
  <c r="H287" i="8"/>
  <c r="D287" i="8"/>
  <c r="C287" i="8" s="1"/>
  <c r="D284" i="1" s="1"/>
  <c r="H284" i="1" s="1"/>
  <c r="H286" i="8"/>
  <c r="D286" i="8"/>
  <c r="C286" i="8"/>
  <c r="D283" i="1" s="1"/>
  <c r="H283" i="1" s="1"/>
  <c r="H285" i="8"/>
  <c r="C285" i="8" s="1"/>
  <c r="D282" i="1" s="1"/>
  <c r="H282" i="1" s="1"/>
  <c r="D285" i="8"/>
  <c r="H284" i="8"/>
  <c r="D284" i="8"/>
  <c r="C284" i="8" s="1"/>
  <c r="D281" i="1" s="1"/>
  <c r="H281" i="1" s="1"/>
  <c r="H283" i="8"/>
  <c r="D283" i="8"/>
  <c r="C283" i="8" s="1"/>
  <c r="D280" i="1" s="1"/>
  <c r="H280" i="1" s="1"/>
  <c r="H282" i="8"/>
  <c r="D282" i="8"/>
  <c r="C282" i="8"/>
  <c r="D279" i="1" s="1"/>
  <c r="H279" i="1" s="1"/>
  <c r="H281" i="8"/>
  <c r="C281" i="8" s="1"/>
  <c r="D278" i="1" s="1"/>
  <c r="H278" i="1" s="1"/>
  <c r="D281" i="8"/>
  <c r="H280" i="8"/>
  <c r="D280" i="8"/>
  <c r="C280" i="8" s="1"/>
  <c r="D277" i="1" s="1"/>
  <c r="H277" i="1" s="1"/>
  <c r="H279" i="8"/>
  <c r="H290" i="8" s="1"/>
  <c r="D279" i="8"/>
  <c r="C279" i="8" s="1"/>
  <c r="H278" i="8"/>
  <c r="N277" i="8"/>
  <c r="M277" i="8"/>
  <c r="L277" i="8"/>
  <c r="K277" i="8"/>
  <c r="J277" i="8"/>
  <c r="I277" i="8"/>
  <c r="G277" i="8"/>
  <c r="F277" i="8"/>
  <c r="E277" i="8"/>
  <c r="H276" i="8"/>
  <c r="D276" i="8"/>
  <c r="C276" i="8" s="1"/>
  <c r="D273" i="1" s="1"/>
  <c r="H273" i="1" s="1"/>
  <c r="H275" i="8"/>
  <c r="D275" i="8"/>
  <c r="C275" i="8"/>
  <c r="D272" i="1" s="1"/>
  <c r="H272" i="1" s="1"/>
  <c r="H274" i="8"/>
  <c r="C274" i="8" s="1"/>
  <c r="D271" i="1" s="1"/>
  <c r="H271" i="1" s="1"/>
  <c r="D274" i="8"/>
  <c r="H273" i="8"/>
  <c r="D273" i="8"/>
  <c r="C273" i="8" s="1"/>
  <c r="D270" i="1" s="1"/>
  <c r="H270" i="1" s="1"/>
  <c r="H272" i="8"/>
  <c r="D272" i="8"/>
  <c r="C272" i="8" s="1"/>
  <c r="D269" i="1" s="1"/>
  <c r="H269" i="1" s="1"/>
  <c r="H271" i="8"/>
  <c r="D271" i="8"/>
  <c r="C271" i="8"/>
  <c r="D268" i="1" s="1"/>
  <c r="H268" i="1" s="1"/>
  <c r="H270" i="8"/>
  <c r="C270" i="8" s="1"/>
  <c r="D267" i="1" s="1"/>
  <c r="H267" i="1" s="1"/>
  <c r="D270" i="8"/>
  <c r="H269" i="8"/>
  <c r="D269" i="8"/>
  <c r="C269" i="8" s="1"/>
  <c r="D266" i="1" s="1"/>
  <c r="H266" i="1" s="1"/>
  <c r="H268" i="8"/>
  <c r="D268" i="8"/>
  <c r="C268" i="8" s="1"/>
  <c r="D265" i="1" s="1"/>
  <c r="H265" i="1" s="1"/>
  <c r="H267" i="8"/>
  <c r="D267" i="8"/>
  <c r="C267" i="8"/>
  <c r="D264" i="1" s="1"/>
  <c r="H264" i="1" s="1"/>
  <c r="H266" i="8"/>
  <c r="C266" i="8" s="1"/>
  <c r="D263" i="1" s="1"/>
  <c r="H263" i="1" s="1"/>
  <c r="D266" i="8"/>
  <c r="H265" i="8"/>
  <c r="D265" i="8"/>
  <c r="C265" i="8" s="1"/>
  <c r="D262" i="1" s="1"/>
  <c r="H262" i="1" s="1"/>
  <c r="H264" i="8"/>
  <c r="D264" i="8"/>
  <c r="C264" i="8" s="1"/>
  <c r="D261" i="1" s="1"/>
  <c r="H261" i="1" s="1"/>
  <c r="H263" i="8"/>
  <c r="D263" i="8"/>
  <c r="C263" i="8"/>
  <c r="D260" i="1" s="1"/>
  <c r="H260" i="1" s="1"/>
  <c r="H262" i="8"/>
  <c r="C262" i="8" s="1"/>
  <c r="D259" i="1" s="1"/>
  <c r="H259" i="1" s="1"/>
  <c r="D262" i="8"/>
  <c r="H261" i="8"/>
  <c r="D261" i="8"/>
  <c r="C261" i="8" s="1"/>
  <c r="D258" i="1" s="1"/>
  <c r="H258" i="1" s="1"/>
  <c r="H260" i="8"/>
  <c r="D260" i="8"/>
  <c r="C260" i="8" s="1"/>
  <c r="D257" i="1" s="1"/>
  <c r="H257" i="1" s="1"/>
  <c r="H259" i="8"/>
  <c r="D259" i="8"/>
  <c r="C259" i="8"/>
  <c r="D256" i="1" s="1"/>
  <c r="H256" i="1" s="1"/>
  <c r="H258" i="8"/>
  <c r="C258" i="8" s="1"/>
  <c r="D255" i="1" s="1"/>
  <c r="H255" i="1" s="1"/>
  <c r="D258" i="8"/>
  <c r="H257" i="8"/>
  <c r="H277" i="8" s="1"/>
  <c r="D257" i="8"/>
  <c r="C257" i="8" s="1"/>
  <c r="D254" i="1" s="1"/>
  <c r="H254" i="1" s="1"/>
  <c r="H256" i="8"/>
  <c r="D256" i="8"/>
  <c r="D277" i="8" s="1"/>
  <c r="H255" i="8"/>
  <c r="D255" i="8"/>
  <c r="C255" i="8"/>
  <c r="D252" i="1" s="1"/>
  <c r="H254" i="8"/>
  <c r="N253" i="8"/>
  <c r="M253" i="8"/>
  <c r="L253" i="8"/>
  <c r="K253" i="8"/>
  <c r="J253" i="8"/>
  <c r="I253" i="8"/>
  <c r="H253" i="8"/>
  <c r="G253" i="8"/>
  <c r="E253" i="8"/>
  <c r="D253" i="8"/>
  <c r="C253" i="8"/>
  <c r="D250" i="1" s="1"/>
  <c r="H250" i="1" s="1"/>
  <c r="N252" i="8"/>
  <c r="M252" i="8"/>
  <c r="L252" i="8"/>
  <c r="K252" i="8"/>
  <c r="J252" i="8"/>
  <c r="I252" i="8"/>
  <c r="G252" i="8"/>
  <c r="F252" i="8"/>
  <c r="E252" i="8"/>
  <c r="H251" i="8"/>
  <c r="C251" i="8" s="1"/>
  <c r="D248" i="1" s="1"/>
  <c r="H248" i="1" s="1"/>
  <c r="D251" i="8"/>
  <c r="H250" i="8"/>
  <c r="D250" i="8"/>
  <c r="C250" i="8" s="1"/>
  <c r="D247" i="1" s="1"/>
  <c r="H247" i="1" s="1"/>
  <c r="H249" i="8"/>
  <c r="D249" i="8"/>
  <c r="C249" i="8" s="1"/>
  <c r="D246" i="1" s="1"/>
  <c r="H246" i="1" s="1"/>
  <c r="H248" i="8"/>
  <c r="D248" i="8"/>
  <c r="C248" i="8"/>
  <c r="D245" i="1" s="1"/>
  <c r="H245" i="1" s="1"/>
  <c r="H247" i="8"/>
  <c r="C247" i="8" s="1"/>
  <c r="D244" i="1" s="1"/>
  <c r="H244" i="1" s="1"/>
  <c r="D247" i="8"/>
  <c r="H246" i="8"/>
  <c r="D246" i="8"/>
  <c r="C246" i="8" s="1"/>
  <c r="D243" i="1" s="1"/>
  <c r="H243" i="1" s="1"/>
  <c r="H245" i="8"/>
  <c r="D245" i="8"/>
  <c r="C245" i="8" s="1"/>
  <c r="D242" i="1" s="1"/>
  <c r="H242" i="1" s="1"/>
  <c r="H244" i="8"/>
  <c r="D244" i="8"/>
  <c r="C244" i="8"/>
  <c r="D241" i="1" s="1"/>
  <c r="H243" i="8"/>
  <c r="C243" i="8" s="1"/>
  <c r="D240" i="1" s="1"/>
  <c r="H240" i="1" s="1"/>
  <c r="D243" i="8"/>
  <c r="H242" i="8"/>
  <c r="H252" i="8" s="1"/>
  <c r="D242" i="8"/>
  <c r="C242" i="8" s="1"/>
  <c r="H241" i="8"/>
  <c r="N240" i="8"/>
  <c r="M240" i="8"/>
  <c r="L240" i="8"/>
  <c r="K240" i="8"/>
  <c r="J240" i="8"/>
  <c r="I240" i="8"/>
  <c r="G240" i="8"/>
  <c r="F240" i="8"/>
  <c r="E240" i="8"/>
  <c r="H239" i="8"/>
  <c r="D239" i="8"/>
  <c r="C239" i="8" s="1"/>
  <c r="D236" i="1" s="1"/>
  <c r="H236" i="1" s="1"/>
  <c r="H238" i="8"/>
  <c r="D238" i="8"/>
  <c r="C238" i="8" s="1"/>
  <c r="D235" i="1" s="1"/>
  <c r="H235" i="1" s="1"/>
  <c r="H237" i="8"/>
  <c r="D237" i="8"/>
  <c r="C237" i="8"/>
  <c r="D234" i="1" s="1"/>
  <c r="H234" i="1" s="1"/>
  <c r="H236" i="8"/>
  <c r="H240" i="8" s="1"/>
  <c r="D236" i="8"/>
  <c r="D240" i="8" s="1"/>
  <c r="H235" i="8"/>
  <c r="N234" i="8"/>
  <c r="M234" i="8"/>
  <c r="L234" i="8"/>
  <c r="K234" i="8"/>
  <c r="J234" i="8"/>
  <c r="I234" i="8"/>
  <c r="G234" i="8"/>
  <c r="F234" i="8"/>
  <c r="E234" i="8"/>
  <c r="H233" i="8"/>
  <c r="C233" i="8" s="1"/>
  <c r="D230" i="1" s="1"/>
  <c r="H230" i="1" s="1"/>
  <c r="D233" i="8"/>
  <c r="H232" i="8"/>
  <c r="D232" i="8"/>
  <c r="C232" i="8" s="1"/>
  <c r="D229" i="1" s="1"/>
  <c r="H229" i="1" s="1"/>
  <c r="H231" i="8"/>
  <c r="D231" i="8"/>
  <c r="C231" i="8" s="1"/>
  <c r="D228" i="1" s="1"/>
  <c r="H228" i="1" s="1"/>
  <c r="H230" i="8"/>
  <c r="D230" i="8"/>
  <c r="C230" i="8"/>
  <c r="D227" i="1" s="1"/>
  <c r="H229" i="8"/>
  <c r="C229" i="8" s="1"/>
  <c r="D226" i="1" s="1"/>
  <c r="H226" i="1" s="1"/>
  <c r="D229" i="8"/>
  <c r="H228" i="8"/>
  <c r="D228" i="8"/>
  <c r="C228" i="8" s="1"/>
  <c r="D225" i="1" s="1"/>
  <c r="H225" i="1" s="1"/>
  <c r="H227" i="8"/>
  <c r="H234" i="8" s="1"/>
  <c r="D227" i="8"/>
  <c r="C227" i="8" s="1"/>
  <c r="H226" i="8"/>
  <c r="N225" i="8"/>
  <c r="M225" i="8"/>
  <c r="L225" i="8"/>
  <c r="K225" i="8"/>
  <c r="J225" i="8"/>
  <c r="I225" i="8"/>
  <c r="G225" i="8"/>
  <c r="F225" i="8"/>
  <c r="E225" i="8"/>
  <c r="H224" i="8"/>
  <c r="D224" i="8"/>
  <c r="C224" i="8" s="1"/>
  <c r="D221" i="1" s="1"/>
  <c r="H221" i="1" s="1"/>
  <c r="H223" i="8"/>
  <c r="D223" i="8"/>
  <c r="C223" i="8"/>
  <c r="D220" i="1" s="1"/>
  <c r="H220" i="1" s="1"/>
  <c r="H222" i="8"/>
  <c r="C222" i="8" s="1"/>
  <c r="D219" i="1" s="1"/>
  <c r="H219" i="1" s="1"/>
  <c r="D222" i="8"/>
  <c r="H221" i="8"/>
  <c r="D221" i="8"/>
  <c r="C221" i="8" s="1"/>
  <c r="D218" i="1" s="1"/>
  <c r="H218" i="1" s="1"/>
  <c r="H220" i="8"/>
  <c r="D220" i="8"/>
  <c r="C220" i="8" s="1"/>
  <c r="D217" i="1" s="1"/>
  <c r="H217" i="1" s="1"/>
  <c r="H219" i="8"/>
  <c r="D219" i="8"/>
  <c r="C219" i="8"/>
  <c r="D216" i="1" s="1"/>
  <c r="H216" i="1" s="1"/>
  <c r="H218" i="8"/>
  <c r="C218" i="8" s="1"/>
  <c r="D215" i="1" s="1"/>
  <c r="H215" i="1" s="1"/>
  <c r="D218" i="8"/>
  <c r="H217" i="8"/>
  <c r="H225" i="8" s="1"/>
  <c r="D217" i="8"/>
  <c r="D225" i="8" s="1"/>
  <c r="H216" i="8"/>
  <c r="N215" i="8"/>
  <c r="M215" i="8"/>
  <c r="L215" i="8"/>
  <c r="K215" i="8"/>
  <c r="J215" i="8"/>
  <c r="I215" i="8"/>
  <c r="G215" i="8"/>
  <c r="F215" i="8"/>
  <c r="E215" i="8"/>
  <c r="H214" i="8"/>
  <c r="D214" i="8"/>
  <c r="C214" i="8" s="1"/>
  <c r="D211" i="1" s="1"/>
  <c r="H211" i="1" s="1"/>
  <c r="H213" i="8"/>
  <c r="D213" i="8"/>
  <c r="C213" i="8" s="1"/>
  <c r="D210" i="1" s="1"/>
  <c r="H210" i="1" s="1"/>
  <c r="H212" i="8"/>
  <c r="D212" i="8"/>
  <c r="C212" i="8"/>
  <c r="D209" i="1" s="1"/>
  <c r="H209" i="1" s="1"/>
  <c r="H211" i="8"/>
  <c r="C211" i="8" s="1"/>
  <c r="D208" i="1" s="1"/>
  <c r="H208" i="1" s="1"/>
  <c r="D211" i="8"/>
  <c r="H210" i="8"/>
  <c r="D210" i="8"/>
  <c r="C210" i="8" s="1"/>
  <c r="D207" i="1" s="1"/>
  <c r="H207" i="1" s="1"/>
  <c r="H209" i="8"/>
  <c r="D209" i="8"/>
  <c r="C209" i="8" s="1"/>
  <c r="D206" i="1" s="1"/>
  <c r="H206" i="1" s="1"/>
  <c r="H208" i="8"/>
  <c r="H215" i="8" s="1"/>
  <c r="D208" i="8"/>
  <c r="D215" i="8" s="1"/>
  <c r="C208" i="8"/>
  <c r="D205" i="1" s="1"/>
  <c r="H207" i="8"/>
  <c r="N206" i="8"/>
  <c r="M206" i="8"/>
  <c r="L206" i="8"/>
  <c r="K206" i="8"/>
  <c r="J206" i="8"/>
  <c r="I206" i="8"/>
  <c r="G206" i="8"/>
  <c r="F206" i="8"/>
  <c r="E206" i="8"/>
  <c r="H205" i="8"/>
  <c r="D205" i="8"/>
  <c r="C205" i="8"/>
  <c r="D202" i="1" s="1"/>
  <c r="H202" i="1" s="1"/>
  <c r="H204" i="8"/>
  <c r="C204" i="8" s="1"/>
  <c r="D201" i="1" s="1"/>
  <c r="H201" i="1" s="1"/>
  <c r="D204" i="8"/>
  <c r="H203" i="8"/>
  <c r="D203" i="8"/>
  <c r="C203" i="8" s="1"/>
  <c r="D200" i="1" s="1"/>
  <c r="H200" i="1" s="1"/>
  <c r="H202" i="8"/>
  <c r="D202" i="8"/>
  <c r="C202" i="8" s="1"/>
  <c r="D199" i="1" s="1"/>
  <c r="H199" i="1" s="1"/>
  <c r="H201" i="8"/>
  <c r="D201" i="8"/>
  <c r="C201" i="8"/>
  <c r="D198" i="1" s="1"/>
  <c r="H198" i="1" s="1"/>
  <c r="H200" i="8"/>
  <c r="C200" i="8" s="1"/>
  <c r="D197" i="1" s="1"/>
  <c r="H197" i="1" s="1"/>
  <c r="D200" i="8"/>
  <c r="H199" i="8"/>
  <c r="D199" i="8"/>
  <c r="C199" i="8" s="1"/>
  <c r="D196" i="1" s="1"/>
  <c r="H196" i="1" s="1"/>
  <c r="H198" i="8"/>
  <c r="D198" i="8"/>
  <c r="C198" i="8" s="1"/>
  <c r="D195" i="1" s="1"/>
  <c r="H195" i="1" s="1"/>
  <c r="H197" i="8"/>
  <c r="D197" i="8"/>
  <c r="C197" i="8"/>
  <c r="D194" i="1" s="1"/>
  <c r="H194" i="1" s="1"/>
  <c r="H196" i="8"/>
  <c r="C196" i="8" s="1"/>
  <c r="D193" i="1" s="1"/>
  <c r="H193" i="1" s="1"/>
  <c r="D196" i="8"/>
  <c r="H195" i="8"/>
  <c r="D195" i="8"/>
  <c r="C195" i="8" s="1"/>
  <c r="D192" i="1" s="1"/>
  <c r="H192" i="1" s="1"/>
  <c r="H194" i="8"/>
  <c r="D194" i="8"/>
  <c r="C194" i="8" s="1"/>
  <c r="D191" i="1" s="1"/>
  <c r="H191" i="1" s="1"/>
  <c r="H193" i="8"/>
  <c r="D193" i="8"/>
  <c r="C193" i="8"/>
  <c r="D190" i="1" s="1"/>
  <c r="H190" i="1" s="1"/>
  <c r="H192" i="8"/>
  <c r="C192" i="8" s="1"/>
  <c r="D189" i="1" s="1"/>
  <c r="H189" i="1" s="1"/>
  <c r="D192" i="8"/>
  <c r="H191" i="8"/>
  <c r="H206" i="8" s="1"/>
  <c r="D191" i="8"/>
  <c r="C191" i="8" s="1"/>
  <c r="D188" i="1" s="1"/>
  <c r="H188" i="1" s="1"/>
  <c r="H190" i="8"/>
  <c r="D190" i="8"/>
  <c r="D206" i="8" s="1"/>
  <c r="H189" i="8"/>
  <c r="D189" i="8"/>
  <c r="C189" i="8"/>
  <c r="D186" i="1" s="1"/>
  <c r="H188" i="8"/>
  <c r="C188" i="8" s="1"/>
  <c r="D188" i="8"/>
  <c r="H187" i="8"/>
  <c r="N186" i="8"/>
  <c r="M186" i="8"/>
  <c r="L186" i="8"/>
  <c r="K186" i="8"/>
  <c r="J186" i="8"/>
  <c r="I186" i="8"/>
  <c r="G186" i="8"/>
  <c r="F186" i="8"/>
  <c r="E186" i="8"/>
  <c r="H185" i="8"/>
  <c r="C185" i="8" s="1"/>
  <c r="D182" i="1" s="1"/>
  <c r="H182" i="1" s="1"/>
  <c r="D185" i="8"/>
  <c r="H184" i="8"/>
  <c r="D184" i="8"/>
  <c r="C184" i="8" s="1"/>
  <c r="D181" i="1" s="1"/>
  <c r="H181" i="1" s="1"/>
  <c r="H183" i="8"/>
  <c r="D183" i="8"/>
  <c r="C183" i="8" s="1"/>
  <c r="D180" i="1" s="1"/>
  <c r="H180" i="1" s="1"/>
  <c r="H182" i="8"/>
  <c r="D182" i="8"/>
  <c r="C182" i="8"/>
  <c r="D179" i="1" s="1"/>
  <c r="H179" i="1" s="1"/>
  <c r="H181" i="8"/>
  <c r="C181" i="8" s="1"/>
  <c r="D178" i="1" s="1"/>
  <c r="H178" i="1" s="1"/>
  <c r="D181" i="8"/>
  <c r="H180" i="8"/>
  <c r="D180" i="8"/>
  <c r="C180" i="8" s="1"/>
  <c r="D177" i="1" s="1"/>
  <c r="H177" i="1" s="1"/>
  <c r="H179" i="8"/>
  <c r="D179" i="8"/>
  <c r="C179" i="8" s="1"/>
  <c r="D176" i="1" s="1"/>
  <c r="H176" i="1" s="1"/>
  <c r="H178" i="8"/>
  <c r="D178" i="8"/>
  <c r="C178" i="8"/>
  <c r="D175" i="1" s="1"/>
  <c r="H177" i="8"/>
  <c r="C177" i="8" s="1"/>
  <c r="D174" i="1" s="1"/>
  <c r="H174" i="1" s="1"/>
  <c r="D177" i="8"/>
  <c r="H176" i="8"/>
  <c r="D176" i="8"/>
  <c r="C176" i="8" s="1"/>
  <c r="D173" i="1" s="1"/>
  <c r="H173" i="1" s="1"/>
  <c r="H175" i="8"/>
  <c r="H186" i="8" s="1"/>
  <c r="D175" i="8"/>
  <c r="C175" i="8" s="1"/>
  <c r="H174" i="8"/>
  <c r="N173" i="8"/>
  <c r="M173" i="8"/>
  <c r="L173" i="8"/>
  <c r="K173" i="8"/>
  <c r="J173" i="8"/>
  <c r="I173" i="8"/>
  <c r="G173" i="8"/>
  <c r="F173" i="8"/>
  <c r="E173" i="8"/>
  <c r="H172" i="8"/>
  <c r="D172" i="8"/>
  <c r="C172" i="8" s="1"/>
  <c r="D169" i="1" s="1"/>
  <c r="H169" i="1" s="1"/>
  <c r="H171" i="8"/>
  <c r="D171" i="8"/>
  <c r="C171" i="8"/>
  <c r="D168" i="1" s="1"/>
  <c r="H168" i="1" s="1"/>
  <c r="H170" i="8"/>
  <c r="C170" i="8" s="1"/>
  <c r="D167" i="1" s="1"/>
  <c r="H167" i="1" s="1"/>
  <c r="D170" i="8"/>
  <c r="H169" i="8"/>
  <c r="H173" i="8" s="1"/>
  <c r="D169" i="8"/>
  <c r="C169" i="8" s="1"/>
  <c r="D166" i="1" s="1"/>
  <c r="H166" i="1" s="1"/>
  <c r="H168" i="8"/>
  <c r="D168" i="8"/>
  <c r="D173" i="8" s="1"/>
  <c r="H167" i="8"/>
  <c r="D167" i="8"/>
  <c r="C167" i="8"/>
  <c r="D164" i="1" s="1"/>
  <c r="H166" i="8"/>
  <c r="N165" i="8"/>
  <c r="M165" i="8"/>
  <c r="L165" i="8"/>
  <c r="K165" i="8"/>
  <c r="J165" i="8"/>
  <c r="I165" i="8"/>
  <c r="G165" i="8"/>
  <c r="F165" i="8"/>
  <c r="E165" i="8"/>
  <c r="H164" i="8"/>
  <c r="D164" i="8"/>
  <c r="C164" i="8"/>
  <c r="D161" i="1" s="1"/>
  <c r="H161" i="1" s="1"/>
  <c r="H163" i="8"/>
  <c r="C163" i="8" s="1"/>
  <c r="D160" i="1" s="1"/>
  <c r="H160" i="1" s="1"/>
  <c r="D163" i="8"/>
  <c r="H162" i="8"/>
  <c r="D162" i="8"/>
  <c r="C162" i="8" s="1"/>
  <c r="D159" i="1" s="1"/>
  <c r="H159" i="1" s="1"/>
  <c r="H161" i="8"/>
  <c r="D161" i="8"/>
  <c r="C161" i="8" s="1"/>
  <c r="D158" i="1" s="1"/>
  <c r="H158" i="1" s="1"/>
  <c r="H160" i="8"/>
  <c r="D160" i="8"/>
  <c r="C160" i="8"/>
  <c r="D157" i="1" s="1"/>
  <c r="H157" i="1" s="1"/>
  <c r="H159" i="8"/>
  <c r="C159" i="8" s="1"/>
  <c r="D156" i="1" s="1"/>
  <c r="H156" i="1" s="1"/>
  <c r="D159" i="8"/>
  <c r="H158" i="8"/>
  <c r="D158" i="8"/>
  <c r="C158" i="8" s="1"/>
  <c r="D155" i="1" s="1"/>
  <c r="H155" i="1" s="1"/>
  <c r="H157" i="8"/>
  <c r="D157" i="8"/>
  <c r="C157" i="8" s="1"/>
  <c r="D154" i="1" s="1"/>
  <c r="H154" i="1" s="1"/>
  <c r="H156" i="8"/>
  <c r="D156" i="8"/>
  <c r="C156" i="8"/>
  <c r="D153" i="1" s="1"/>
  <c r="H153" i="1" s="1"/>
  <c r="H155" i="8"/>
  <c r="C155" i="8" s="1"/>
  <c r="D152" i="1" s="1"/>
  <c r="H152" i="1" s="1"/>
  <c r="D155" i="8"/>
  <c r="H154" i="8"/>
  <c r="H165" i="8" s="1"/>
  <c r="D154" i="8"/>
  <c r="C154" i="8" s="1"/>
  <c r="D151" i="1" s="1"/>
  <c r="H151" i="1" s="1"/>
  <c r="H153" i="8"/>
  <c r="D153" i="8"/>
  <c r="D165" i="8" s="1"/>
  <c r="H152" i="8"/>
  <c r="N151" i="8"/>
  <c r="M151" i="8"/>
  <c r="L151" i="8"/>
  <c r="K151" i="8"/>
  <c r="J151" i="8"/>
  <c r="I151" i="8"/>
  <c r="G151" i="8"/>
  <c r="F151" i="8"/>
  <c r="E151" i="8"/>
  <c r="H150" i="8"/>
  <c r="D150" i="8"/>
  <c r="C150" i="8" s="1"/>
  <c r="D147" i="1" s="1"/>
  <c r="H147" i="1" s="1"/>
  <c r="H149" i="8"/>
  <c r="D149" i="8"/>
  <c r="C149" i="8"/>
  <c r="D146" i="1" s="1"/>
  <c r="H146" i="1" s="1"/>
  <c r="H148" i="8"/>
  <c r="C148" i="8" s="1"/>
  <c r="D145" i="1" s="1"/>
  <c r="H145" i="1" s="1"/>
  <c r="D148" i="8"/>
  <c r="H147" i="8"/>
  <c r="D147" i="8"/>
  <c r="C147" i="8" s="1"/>
  <c r="D144" i="1" s="1"/>
  <c r="H144" i="1" s="1"/>
  <c r="H146" i="8"/>
  <c r="D146" i="8"/>
  <c r="C146" i="8" s="1"/>
  <c r="D143" i="1" s="1"/>
  <c r="H143" i="1" s="1"/>
  <c r="H145" i="8"/>
  <c r="D145" i="8"/>
  <c r="C145" i="8"/>
  <c r="D142" i="1" s="1"/>
  <c r="H142" i="1" s="1"/>
  <c r="H144" i="8"/>
  <c r="C144" i="8" s="1"/>
  <c r="D141" i="1" s="1"/>
  <c r="H141" i="1" s="1"/>
  <c r="D144" i="8"/>
  <c r="H143" i="8"/>
  <c r="D143" i="8"/>
  <c r="C143" i="8" s="1"/>
  <c r="D140" i="1" s="1"/>
  <c r="H140" i="1" s="1"/>
  <c r="H142" i="8"/>
  <c r="D142" i="8"/>
  <c r="D151" i="8" s="1"/>
  <c r="H141" i="8"/>
  <c r="D141" i="8"/>
  <c r="C141" i="8"/>
  <c r="D138" i="1" s="1"/>
  <c r="H138" i="1" s="1"/>
  <c r="H140" i="8"/>
  <c r="H151" i="8" s="1"/>
  <c r="D140" i="8"/>
  <c r="H139" i="8"/>
  <c r="N138" i="8"/>
  <c r="M138" i="8"/>
  <c r="L138" i="8"/>
  <c r="K138" i="8"/>
  <c r="J138" i="8"/>
  <c r="I138" i="8"/>
  <c r="G138" i="8"/>
  <c r="F138" i="8"/>
  <c r="E138" i="8"/>
  <c r="H137" i="8"/>
  <c r="C137" i="8" s="1"/>
  <c r="D134" i="1" s="1"/>
  <c r="H134" i="1" s="1"/>
  <c r="D137" i="8"/>
  <c r="H136" i="8"/>
  <c r="D136" i="8"/>
  <c r="C136" i="8" s="1"/>
  <c r="D133" i="1" s="1"/>
  <c r="H133" i="1" s="1"/>
  <c r="H135" i="8"/>
  <c r="D135" i="8"/>
  <c r="C135" i="8" s="1"/>
  <c r="D132" i="1" s="1"/>
  <c r="H134" i="8"/>
  <c r="D134" i="8"/>
  <c r="C134" i="8"/>
  <c r="D131" i="1" s="1"/>
  <c r="H131" i="1" s="1"/>
  <c r="H133" i="8"/>
  <c r="C133" i="8" s="1"/>
  <c r="D130" i="1" s="1"/>
  <c r="H130" i="1" s="1"/>
  <c r="D133" i="8"/>
  <c r="H132" i="8"/>
  <c r="D132" i="8"/>
  <c r="C132" i="8" s="1"/>
  <c r="D129" i="1" s="1"/>
  <c r="H129" i="1" s="1"/>
  <c r="H131" i="8"/>
  <c r="D131" i="8"/>
  <c r="C131" i="8" s="1"/>
  <c r="D128" i="1" s="1"/>
  <c r="H128" i="1" s="1"/>
  <c r="H130" i="8"/>
  <c r="H138" i="8" s="1"/>
  <c r="D130" i="8"/>
  <c r="D138" i="8" s="1"/>
  <c r="C130" i="8"/>
  <c r="D127" i="1" s="1"/>
  <c r="H129" i="8"/>
  <c r="N128" i="8"/>
  <c r="M128" i="8"/>
  <c r="L128" i="8"/>
  <c r="K128" i="8"/>
  <c r="J128" i="8"/>
  <c r="I128" i="8"/>
  <c r="G128" i="8"/>
  <c r="F128" i="8"/>
  <c r="E128" i="8"/>
  <c r="H127" i="8"/>
  <c r="D127" i="8"/>
  <c r="C127" i="8"/>
  <c r="D124" i="1" s="1"/>
  <c r="H124" i="1" s="1"/>
  <c r="H126" i="8"/>
  <c r="C126" i="8" s="1"/>
  <c r="D123" i="1" s="1"/>
  <c r="H123" i="1" s="1"/>
  <c r="D126" i="8"/>
  <c r="H125" i="8"/>
  <c r="D125" i="8"/>
  <c r="C125" i="8" s="1"/>
  <c r="D122" i="1" s="1"/>
  <c r="H122" i="1" s="1"/>
  <c r="H124" i="8"/>
  <c r="D124" i="8"/>
  <c r="C124" i="8" s="1"/>
  <c r="D121" i="1" s="1"/>
  <c r="H121" i="1" s="1"/>
  <c r="H123" i="8"/>
  <c r="D123" i="8"/>
  <c r="C123" i="8"/>
  <c r="D120" i="1" s="1"/>
  <c r="H120" i="1" s="1"/>
  <c r="H122" i="8"/>
  <c r="C122" i="8" s="1"/>
  <c r="D119" i="1" s="1"/>
  <c r="H119" i="1" s="1"/>
  <c r="D122" i="8"/>
  <c r="H121" i="8"/>
  <c r="H128" i="8" s="1"/>
  <c r="D121" i="8"/>
  <c r="C121" i="8" s="1"/>
  <c r="D118" i="1" s="1"/>
  <c r="H118" i="1" s="1"/>
  <c r="H120" i="8"/>
  <c r="D120" i="8"/>
  <c r="C120" i="8" s="1"/>
  <c r="D117" i="1" s="1"/>
  <c r="H117" i="1" s="1"/>
  <c r="H119" i="8"/>
  <c r="D119" i="8"/>
  <c r="C119" i="8"/>
  <c r="D116" i="1" s="1"/>
  <c r="H118" i="8"/>
  <c r="N117" i="8"/>
  <c r="M117" i="8"/>
  <c r="L117" i="8"/>
  <c r="K117" i="8"/>
  <c r="J117" i="8"/>
  <c r="I117" i="8"/>
  <c r="G117" i="8"/>
  <c r="F117" i="8"/>
  <c r="E117" i="8"/>
  <c r="H116" i="8"/>
  <c r="D116" i="8"/>
  <c r="C116" i="8"/>
  <c r="D113" i="1" s="1"/>
  <c r="H113" i="1" s="1"/>
  <c r="H115" i="8"/>
  <c r="C115" i="8" s="1"/>
  <c r="D112" i="1" s="1"/>
  <c r="H112" i="1" s="1"/>
  <c r="D115" i="8"/>
  <c r="H114" i="8"/>
  <c r="D114" i="8"/>
  <c r="C114" i="8" s="1"/>
  <c r="D111" i="1" s="1"/>
  <c r="H111" i="1" s="1"/>
  <c r="H113" i="8"/>
  <c r="D113" i="8"/>
  <c r="C113" i="8" s="1"/>
  <c r="D110" i="1" s="1"/>
  <c r="H112" i="8"/>
  <c r="D112" i="8"/>
  <c r="C112" i="8"/>
  <c r="D109" i="1" s="1"/>
  <c r="H111" i="8"/>
  <c r="C111" i="8" s="1"/>
  <c r="D108" i="1" s="1"/>
  <c r="H108" i="1" s="1"/>
  <c r="D111" i="8"/>
  <c r="H110" i="8"/>
  <c r="H117" i="8" s="1"/>
  <c r="D110" i="8"/>
  <c r="C110" i="8" s="1"/>
  <c r="H109" i="8"/>
  <c r="N108" i="8"/>
  <c r="M108" i="8"/>
  <c r="L108" i="8"/>
  <c r="K108" i="8"/>
  <c r="J108" i="8"/>
  <c r="I108" i="8"/>
  <c r="G108" i="8"/>
  <c r="F108" i="8"/>
  <c r="E108" i="8"/>
  <c r="H107" i="8"/>
  <c r="D107" i="8"/>
  <c r="C107" i="8" s="1"/>
  <c r="D104" i="1" s="1"/>
  <c r="H104" i="1" s="1"/>
  <c r="H106" i="8"/>
  <c r="D106" i="8"/>
  <c r="C106" i="8" s="1"/>
  <c r="D103" i="1" s="1"/>
  <c r="H105" i="8"/>
  <c r="D105" i="8"/>
  <c r="C105" i="8"/>
  <c r="D102" i="1" s="1"/>
  <c r="H102" i="1" s="1"/>
  <c r="H104" i="8"/>
  <c r="C104" i="8" s="1"/>
  <c r="D101" i="1" s="1"/>
  <c r="H101" i="1" s="1"/>
  <c r="D104" i="8"/>
  <c r="H103" i="8"/>
  <c r="D103" i="8"/>
  <c r="C103" i="8" s="1"/>
  <c r="D100" i="1" s="1"/>
  <c r="H100" i="1" s="1"/>
  <c r="H102" i="8"/>
  <c r="D102" i="8"/>
  <c r="C102" i="8" s="1"/>
  <c r="D99" i="1" s="1"/>
  <c r="H99" i="1" s="1"/>
  <c r="H101" i="8"/>
  <c r="D101" i="8"/>
  <c r="C101" i="8"/>
  <c r="D98" i="1" s="1"/>
  <c r="H100" i="8"/>
  <c r="H108" i="8" s="1"/>
  <c r="D100" i="8"/>
  <c r="D108" i="8" s="1"/>
  <c r="H99" i="8"/>
  <c r="N98" i="8"/>
  <c r="M98" i="8"/>
  <c r="L98" i="8"/>
  <c r="K98" i="8"/>
  <c r="J98" i="8"/>
  <c r="I98" i="8"/>
  <c r="G98" i="8"/>
  <c r="F98" i="8"/>
  <c r="E98" i="8"/>
  <c r="H97" i="8"/>
  <c r="C97" i="8" s="1"/>
  <c r="D94" i="1" s="1"/>
  <c r="H94" i="1" s="1"/>
  <c r="D97" i="8"/>
  <c r="H96" i="8"/>
  <c r="D96" i="8"/>
  <c r="C96" i="8" s="1"/>
  <c r="D93" i="1" s="1"/>
  <c r="H93" i="1" s="1"/>
  <c r="H95" i="8"/>
  <c r="D95" i="8"/>
  <c r="C95" i="8" s="1"/>
  <c r="D92" i="1" s="1"/>
  <c r="H92" i="1" s="1"/>
  <c r="H94" i="8"/>
  <c r="H98" i="8" s="1"/>
  <c r="D94" i="8"/>
  <c r="D98" i="8" s="1"/>
  <c r="C94" i="8"/>
  <c r="D91" i="1" s="1"/>
  <c r="H93" i="8"/>
  <c r="N92" i="8"/>
  <c r="M92" i="8"/>
  <c r="L92" i="8"/>
  <c r="K92" i="8"/>
  <c r="J92" i="8"/>
  <c r="I92" i="8"/>
  <c r="G92" i="8"/>
  <c r="F92" i="8"/>
  <c r="E92" i="8"/>
  <c r="H91" i="8"/>
  <c r="D91" i="8"/>
  <c r="C91" i="8"/>
  <c r="D88" i="1" s="1"/>
  <c r="H88" i="1" s="1"/>
  <c r="H90" i="8"/>
  <c r="C90" i="8" s="1"/>
  <c r="D87" i="1" s="1"/>
  <c r="H87" i="1" s="1"/>
  <c r="D90" i="8"/>
  <c r="H89" i="8"/>
  <c r="D89" i="8"/>
  <c r="C89" i="8" s="1"/>
  <c r="D86" i="1" s="1"/>
  <c r="H86" i="1" s="1"/>
  <c r="H88" i="8"/>
  <c r="D88" i="8"/>
  <c r="C88" i="8" s="1"/>
  <c r="D85" i="1" s="1"/>
  <c r="H87" i="8"/>
  <c r="D87" i="8"/>
  <c r="C87" i="8"/>
  <c r="D84" i="1" s="1"/>
  <c r="H86" i="8"/>
  <c r="C86" i="8" s="1"/>
  <c r="D83" i="1" s="1"/>
  <c r="H83" i="1" s="1"/>
  <c r="D86" i="8"/>
  <c r="H85" i="8"/>
  <c r="H92" i="8" s="1"/>
  <c r="D85" i="8"/>
  <c r="C85" i="8" s="1"/>
  <c r="D82" i="1" s="1"/>
  <c r="H82" i="1" s="1"/>
  <c r="H84" i="8"/>
  <c r="D84" i="8"/>
  <c r="C84" i="8" s="1"/>
  <c r="D81" i="1" s="1"/>
  <c r="H81" i="1" s="1"/>
  <c r="H83" i="8"/>
  <c r="D83" i="8"/>
  <c r="C83" i="8"/>
  <c r="D80" i="1" s="1"/>
  <c r="H80" i="1" s="1"/>
  <c r="H82" i="8"/>
  <c r="C82" i="8" s="1"/>
  <c r="D82" i="8"/>
  <c r="H81" i="8"/>
  <c r="N80" i="8"/>
  <c r="M80" i="8"/>
  <c r="L80" i="8"/>
  <c r="K80" i="8"/>
  <c r="J80" i="8"/>
  <c r="I80" i="8"/>
  <c r="G80" i="8"/>
  <c r="F80" i="8"/>
  <c r="E80" i="8"/>
  <c r="H79" i="8"/>
  <c r="D79" i="8"/>
  <c r="C79" i="8" s="1"/>
  <c r="D76" i="1" s="1"/>
  <c r="H76" i="1" s="1"/>
  <c r="H78" i="8"/>
  <c r="D78" i="8"/>
  <c r="C78" i="8" s="1"/>
  <c r="D75" i="1" s="1"/>
  <c r="H75" i="1" s="1"/>
  <c r="H77" i="8"/>
  <c r="D77" i="8"/>
  <c r="C77" i="8" s="1"/>
  <c r="D74" i="1" s="1"/>
  <c r="H76" i="8"/>
  <c r="D76" i="8"/>
  <c r="C76" i="8"/>
  <c r="D73" i="1" s="1"/>
  <c r="H75" i="8"/>
  <c r="D75" i="8"/>
  <c r="C75" i="8" s="1"/>
  <c r="D72" i="1" s="1"/>
  <c r="H72" i="1" s="1"/>
  <c r="H74" i="8"/>
  <c r="D74" i="8"/>
  <c r="C74" i="8" s="1"/>
  <c r="D71" i="1" s="1"/>
  <c r="H71" i="1" s="1"/>
  <c r="H73" i="8"/>
  <c r="D73" i="8"/>
  <c r="C73" i="8" s="1"/>
  <c r="D70" i="1" s="1"/>
  <c r="H70" i="1" s="1"/>
  <c r="H72" i="8"/>
  <c r="D72" i="8"/>
  <c r="C72" i="8"/>
  <c r="D69" i="1" s="1"/>
  <c r="H69" i="1" s="1"/>
  <c r="H71" i="8"/>
  <c r="D71" i="8"/>
  <c r="C71" i="8" s="1"/>
  <c r="D68" i="1" s="1"/>
  <c r="H68" i="1" s="1"/>
  <c r="H70" i="8"/>
  <c r="D70" i="8"/>
  <c r="C70" i="8" s="1"/>
  <c r="D67" i="1" s="1"/>
  <c r="H67" i="1" s="1"/>
  <c r="H69" i="8"/>
  <c r="H80" i="8" s="1"/>
  <c r="D69" i="8"/>
  <c r="C69" i="8" s="1"/>
  <c r="H68" i="8"/>
  <c r="N67" i="8"/>
  <c r="M67" i="8"/>
  <c r="L67" i="8"/>
  <c r="K67" i="8"/>
  <c r="J67" i="8"/>
  <c r="I67" i="8"/>
  <c r="G67" i="8"/>
  <c r="F67" i="8"/>
  <c r="E67" i="8"/>
  <c r="H66" i="8"/>
  <c r="D66" i="8"/>
  <c r="C66" i="8" s="1"/>
  <c r="D63" i="1" s="1"/>
  <c r="H65" i="8"/>
  <c r="D65" i="8"/>
  <c r="C65" i="8"/>
  <c r="D62" i="1" s="1"/>
  <c r="H62" i="1" s="1"/>
  <c r="H64" i="8"/>
  <c r="D64" i="8"/>
  <c r="C64" i="8" s="1"/>
  <c r="D61" i="1" s="1"/>
  <c r="H61" i="1" s="1"/>
  <c r="H63" i="8"/>
  <c r="D63" i="8"/>
  <c r="C63" i="8" s="1"/>
  <c r="D60" i="1" s="1"/>
  <c r="H62" i="8"/>
  <c r="D62" i="8"/>
  <c r="C62" i="8" s="1"/>
  <c r="D59" i="1" s="1"/>
  <c r="H59" i="1" s="1"/>
  <c r="H61" i="8"/>
  <c r="D61" i="8"/>
  <c r="C61" i="8"/>
  <c r="D58" i="1" s="1"/>
  <c r="H58" i="1" s="1"/>
  <c r="H60" i="8"/>
  <c r="D60" i="8"/>
  <c r="C60" i="8" s="1"/>
  <c r="D57" i="1" s="1"/>
  <c r="H57" i="1" s="1"/>
  <c r="H59" i="8"/>
  <c r="H67" i="8" s="1"/>
  <c r="D59" i="8"/>
  <c r="C59" i="8" s="1"/>
  <c r="D56" i="1" s="1"/>
  <c r="H56" i="1" s="1"/>
  <c r="H58" i="8"/>
  <c r="D58" i="8"/>
  <c r="D67" i="8" s="1"/>
  <c r="H57" i="8"/>
  <c r="D57" i="8"/>
  <c r="C57" i="8"/>
  <c r="D54" i="1" s="1"/>
  <c r="H56" i="8"/>
  <c r="N55" i="8"/>
  <c r="M55" i="8"/>
  <c r="L55" i="8"/>
  <c r="K55" i="8"/>
  <c r="J55" i="8"/>
  <c r="I55" i="8"/>
  <c r="G55" i="8"/>
  <c r="F55" i="8"/>
  <c r="E55" i="8"/>
  <c r="H54" i="8"/>
  <c r="D54" i="8"/>
  <c r="C54" i="8"/>
  <c r="D51" i="1" s="1"/>
  <c r="H51" i="1" s="1"/>
  <c r="H53" i="8"/>
  <c r="D53" i="8"/>
  <c r="C53" i="8" s="1"/>
  <c r="D50" i="1" s="1"/>
  <c r="H50" i="1" s="1"/>
  <c r="H52" i="8"/>
  <c r="D52" i="8"/>
  <c r="C52" i="8" s="1"/>
  <c r="D49" i="1" s="1"/>
  <c r="H49" i="1" s="1"/>
  <c r="H51" i="8"/>
  <c r="D51" i="8"/>
  <c r="C51" i="8" s="1"/>
  <c r="D48" i="1" s="1"/>
  <c r="H48" i="1" s="1"/>
  <c r="H50" i="8"/>
  <c r="D50" i="8"/>
  <c r="C50" i="8"/>
  <c r="D47" i="1" s="1"/>
  <c r="H49" i="8"/>
  <c r="D49" i="8"/>
  <c r="C49" i="8" s="1"/>
  <c r="D46" i="1" s="1"/>
  <c r="H46" i="1" s="1"/>
  <c r="H48" i="8"/>
  <c r="D48" i="8"/>
  <c r="C48" i="8" s="1"/>
  <c r="D45" i="1" s="1"/>
  <c r="H45" i="1" s="1"/>
  <c r="H47" i="8"/>
  <c r="D47" i="8"/>
  <c r="C47" i="8" s="1"/>
  <c r="D44" i="1" s="1"/>
  <c r="H46" i="8"/>
  <c r="D46" i="8"/>
  <c r="C46" i="8"/>
  <c r="D43" i="1" s="1"/>
  <c r="H43" i="1" s="1"/>
  <c r="H45" i="8"/>
  <c r="D45" i="8"/>
  <c r="C45" i="8" s="1"/>
  <c r="D42" i="1" s="1"/>
  <c r="H42" i="1" s="1"/>
  <c r="H44" i="8"/>
  <c r="H55" i="8" s="1"/>
  <c r="D44" i="8"/>
  <c r="C44" i="8" s="1"/>
  <c r="D41" i="1" s="1"/>
  <c r="H41" i="1" s="1"/>
  <c r="H43" i="8"/>
  <c r="D43" i="8"/>
  <c r="C43" i="8" s="1"/>
  <c r="H42" i="8"/>
  <c r="N41" i="8"/>
  <c r="M41" i="8"/>
  <c r="L41" i="8"/>
  <c r="K41" i="8"/>
  <c r="J41" i="8"/>
  <c r="I41" i="8"/>
  <c r="G41" i="8"/>
  <c r="F41" i="8"/>
  <c r="E41" i="8"/>
  <c r="H40" i="8"/>
  <c r="D40" i="8"/>
  <c r="C40" i="8" s="1"/>
  <c r="D37" i="1" s="1"/>
  <c r="H37" i="1" s="1"/>
  <c r="H39" i="8"/>
  <c r="D39" i="8"/>
  <c r="C39" i="8"/>
  <c r="D36" i="1" s="1"/>
  <c r="H38" i="8"/>
  <c r="C38" i="8" s="1"/>
  <c r="D35" i="1" s="1"/>
  <c r="H35" i="1" s="1"/>
  <c r="D38" i="8"/>
  <c r="H37" i="8"/>
  <c r="D37" i="8"/>
  <c r="C37" i="8" s="1"/>
  <c r="D34" i="1" s="1"/>
  <c r="H34" i="1" s="1"/>
  <c r="H36" i="8"/>
  <c r="D36" i="8"/>
  <c r="C36" i="8" s="1"/>
  <c r="D33" i="1" s="1"/>
  <c r="H33" i="1" s="1"/>
  <c r="H35" i="8"/>
  <c r="D35" i="8"/>
  <c r="C35" i="8"/>
  <c r="D32" i="1" s="1"/>
  <c r="H34" i="8"/>
  <c r="C34" i="8" s="1"/>
  <c r="D31" i="1" s="1"/>
  <c r="H31" i="1" s="1"/>
  <c r="D34" i="8"/>
  <c r="H33" i="8"/>
  <c r="D33" i="8"/>
  <c r="C33" i="8" s="1"/>
  <c r="D30" i="1" s="1"/>
  <c r="H30" i="1" s="1"/>
  <c r="H32" i="8"/>
  <c r="D32" i="8"/>
  <c r="C32" i="8" s="1"/>
  <c r="D29" i="1" s="1"/>
  <c r="H29" i="1" s="1"/>
  <c r="H31" i="8"/>
  <c r="D31" i="8"/>
  <c r="C31" i="8"/>
  <c r="D28" i="1" s="1"/>
  <c r="H30" i="8"/>
  <c r="C30" i="8" s="1"/>
  <c r="D27" i="1" s="1"/>
  <c r="H27" i="1" s="1"/>
  <c r="D30" i="8"/>
  <c r="H29" i="8"/>
  <c r="H41" i="8" s="1"/>
  <c r="D29" i="8"/>
  <c r="C29" i="8" s="1"/>
  <c r="D26" i="1" s="1"/>
  <c r="H26" i="1" s="1"/>
  <c r="H28" i="8"/>
  <c r="D28" i="8"/>
  <c r="D41" i="8" s="1"/>
  <c r="H27" i="8"/>
  <c r="N26" i="8"/>
  <c r="N331" i="8" s="1"/>
  <c r="M26" i="8"/>
  <c r="M331" i="8" s="1"/>
  <c r="L26" i="8"/>
  <c r="L331" i="8" s="1"/>
  <c r="K26" i="8"/>
  <c r="K331" i="8" s="1"/>
  <c r="J26" i="8"/>
  <c r="J331" i="8" s="1"/>
  <c r="I26" i="8"/>
  <c r="I331" i="8" s="1"/>
  <c r="G26" i="8"/>
  <c r="G331" i="8" s="1"/>
  <c r="F26" i="8"/>
  <c r="F331" i="8" s="1"/>
  <c r="E26" i="8"/>
  <c r="E331" i="8" s="1"/>
  <c r="H25" i="8"/>
  <c r="D25" i="8"/>
  <c r="C25" i="8" s="1"/>
  <c r="D22" i="1" s="1"/>
  <c r="H22" i="1" s="1"/>
  <c r="H24" i="8"/>
  <c r="D24" i="8"/>
  <c r="C24" i="8"/>
  <c r="D21" i="1" s="1"/>
  <c r="H23" i="8"/>
  <c r="C23" i="8" s="1"/>
  <c r="D20" i="1" s="1"/>
  <c r="H20" i="1" s="1"/>
  <c r="D23" i="8"/>
  <c r="H22" i="8"/>
  <c r="D22" i="8"/>
  <c r="C22" i="8" s="1"/>
  <c r="D19" i="1" s="1"/>
  <c r="H19" i="1" s="1"/>
  <c r="H21" i="8"/>
  <c r="D21" i="8"/>
  <c r="C21" i="8" s="1"/>
  <c r="D18" i="1" s="1"/>
  <c r="H18" i="1" s="1"/>
  <c r="H20" i="8"/>
  <c r="D20" i="8"/>
  <c r="C20" i="8"/>
  <c r="D17" i="1" s="1"/>
  <c r="H19" i="8"/>
  <c r="C19" i="8" s="1"/>
  <c r="D16" i="1" s="1"/>
  <c r="H16" i="1" s="1"/>
  <c r="D19" i="8"/>
  <c r="H18" i="8"/>
  <c r="D18" i="8"/>
  <c r="C18" i="8" s="1"/>
  <c r="D15" i="1" s="1"/>
  <c r="H15" i="1" s="1"/>
  <c r="H17" i="8"/>
  <c r="D17" i="8"/>
  <c r="C17" i="8" s="1"/>
  <c r="D14" i="1" s="1"/>
  <c r="H14" i="1" s="1"/>
  <c r="H16" i="8"/>
  <c r="D16" i="8"/>
  <c r="C16" i="8"/>
  <c r="D13" i="1" s="1"/>
  <c r="H15" i="8"/>
  <c r="C15" i="8" s="1"/>
  <c r="D12" i="1" s="1"/>
  <c r="H12" i="1" s="1"/>
  <c r="D15" i="8"/>
  <c r="H14" i="8"/>
  <c r="H26" i="8" s="1"/>
  <c r="H331" i="8" s="1"/>
  <c r="D14" i="8"/>
  <c r="C14" i="8" s="1"/>
  <c r="D11" i="1" s="1"/>
  <c r="H11" i="1" s="1"/>
  <c r="H13" i="8"/>
  <c r="D13" i="8"/>
  <c r="D26" i="8" s="1"/>
  <c r="H12" i="8"/>
  <c r="D12" i="8"/>
  <c r="C12" i="8"/>
  <c r="D9" i="1" s="1"/>
  <c r="D66" i="1" l="1"/>
  <c r="C80" i="8"/>
  <c r="D276" i="1"/>
  <c r="C290" i="8"/>
  <c r="D40" i="1"/>
  <c r="C55" i="8"/>
  <c r="D107" i="1"/>
  <c r="C117" i="8"/>
  <c r="D185" i="1"/>
  <c r="D224" i="1"/>
  <c r="C234" i="8"/>
  <c r="D239" i="1"/>
  <c r="C252" i="8"/>
  <c r="D79" i="1"/>
  <c r="C92" i="8"/>
  <c r="D172" i="1"/>
  <c r="C186" i="8"/>
  <c r="D309" i="1"/>
  <c r="C322" i="8"/>
  <c r="E9" i="1"/>
  <c r="E23" i="1" s="1"/>
  <c r="C26" i="13"/>
  <c r="H17" i="1"/>
  <c r="H84" i="1"/>
  <c r="D92" i="8"/>
  <c r="H98" i="1"/>
  <c r="D128" i="8"/>
  <c r="D135" i="1"/>
  <c r="D80" i="8"/>
  <c r="C100" i="8"/>
  <c r="C140" i="8"/>
  <c r="D186" i="8"/>
  <c r="C215" i="8"/>
  <c r="D234" i="8"/>
  <c r="C236" i="8"/>
  <c r="D252" i="8"/>
  <c r="D290" i="8"/>
  <c r="C292" i="8"/>
  <c r="C299" i="8"/>
  <c r="E40" i="1"/>
  <c r="H67" i="13"/>
  <c r="H108" i="13"/>
  <c r="D128" i="13"/>
  <c r="E224" i="1"/>
  <c r="E252" i="1"/>
  <c r="E274" i="1" s="1"/>
  <c r="C277" i="13"/>
  <c r="H13" i="1"/>
  <c r="H36" i="1"/>
  <c r="D55" i="8"/>
  <c r="D331" i="8" s="1"/>
  <c r="H73" i="1"/>
  <c r="H91" i="1"/>
  <c r="H95" i="1" s="1"/>
  <c r="D95" i="1"/>
  <c r="C98" i="8"/>
  <c r="D117" i="8"/>
  <c r="D125" i="1"/>
  <c r="C138" i="8"/>
  <c r="C217" i="8"/>
  <c r="D322" i="8"/>
  <c r="C324" i="8"/>
  <c r="D26" i="13"/>
  <c r="L331" i="13"/>
  <c r="C28" i="13"/>
  <c r="C58" i="13"/>
  <c r="E55" i="1" s="1"/>
  <c r="C63" i="13"/>
  <c r="E60" i="1" s="1"/>
  <c r="H60" i="1" s="1"/>
  <c r="C66" i="13"/>
  <c r="E63" i="1" s="1"/>
  <c r="H63" i="1" s="1"/>
  <c r="C69" i="13"/>
  <c r="C77" i="13"/>
  <c r="E74" i="1" s="1"/>
  <c r="H74" i="1" s="1"/>
  <c r="D80" i="13"/>
  <c r="E79" i="1"/>
  <c r="E89" i="1" s="1"/>
  <c r="C92" i="13"/>
  <c r="C88" i="13"/>
  <c r="E85" i="1" s="1"/>
  <c r="H85" i="1" s="1"/>
  <c r="C98" i="13"/>
  <c r="C113" i="13"/>
  <c r="E110" i="1" s="1"/>
  <c r="H110" i="1" s="1"/>
  <c r="H138" i="13"/>
  <c r="C135" i="13"/>
  <c r="E132" i="1" s="1"/>
  <c r="H132" i="1" s="1"/>
  <c r="E172" i="1"/>
  <c r="H32" i="1"/>
  <c r="H47" i="1"/>
  <c r="C13" i="8"/>
  <c r="D10" i="1" s="1"/>
  <c r="H10" i="1" s="1"/>
  <c r="C28" i="8"/>
  <c r="C58" i="8"/>
  <c r="D55" i="1" s="1"/>
  <c r="H55" i="1" s="1"/>
  <c r="C128" i="8"/>
  <c r="C142" i="8"/>
  <c r="D139" i="1" s="1"/>
  <c r="H139" i="1" s="1"/>
  <c r="C153" i="8"/>
  <c r="C168" i="8"/>
  <c r="D165" i="1" s="1"/>
  <c r="H165" i="1" s="1"/>
  <c r="C190" i="8"/>
  <c r="D187" i="1" s="1"/>
  <c r="H187" i="1" s="1"/>
  <c r="C256" i="8"/>
  <c r="D253" i="1" s="1"/>
  <c r="H253" i="1" s="1"/>
  <c r="C301" i="8"/>
  <c r="D298" i="1" s="1"/>
  <c r="H298" i="1" s="1"/>
  <c r="C47" i="13"/>
  <c r="E44" i="1" s="1"/>
  <c r="H44" i="1" s="1"/>
  <c r="D55" i="13"/>
  <c r="H55" i="13"/>
  <c r="H331" i="13" s="1"/>
  <c r="C57" i="13"/>
  <c r="D98" i="13"/>
  <c r="C106" i="13"/>
  <c r="E103" i="1" s="1"/>
  <c r="H103" i="1" s="1"/>
  <c r="E107" i="1"/>
  <c r="C112" i="13"/>
  <c r="E109" i="1" s="1"/>
  <c r="H109" i="1" s="1"/>
  <c r="D138" i="13"/>
  <c r="C130" i="13"/>
  <c r="E164" i="1"/>
  <c r="E170" i="1" s="1"/>
  <c r="C173" i="13"/>
  <c r="E309" i="1"/>
  <c r="E319" i="1" s="1"/>
  <c r="C322" i="13"/>
  <c r="H21" i="1"/>
  <c r="H28" i="1"/>
  <c r="H164" i="1"/>
  <c r="H170" i="1" s="1"/>
  <c r="D170" i="1"/>
  <c r="H205" i="1"/>
  <c r="H212" i="1" s="1"/>
  <c r="D212" i="1"/>
  <c r="H241" i="1"/>
  <c r="H252" i="1"/>
  <c r="H274" i="1" s="1"/>
  <c r="D274" i="1"/>
  <c r="D92" i="13"/>
  <c r="H92" i="13"/>
  <c r="E95" i="1"/>
  <c r="H117" i="13"/>
  <c r="E116" i="1"/>
  <c r="E125" i="1" s="1"/>
  <c r="C128" i="13"/>
  <c r="E205" i="1"/>
  <c r="E212" i="1" s="1"/>
  <c r="C215" i="13"/>
  <c r="C151" i="13"/>
  <c r="D215" i="13"/>
  <c r="C217" i="13"/>
  <c r="C242" i="13"/>
  <c r="C310" i="13"/>
  <c r="D322" i="13"/>
  <c r="C324" i="13"/>
  <c r="C153" i="13"/>
  <c r="D173" i="13"/>
  <c r="D277" i="13"/>
  <c r="C279" i="13"/>
  <c r="C178" i="13"/>
  <c r="E175" i="1" s="1"/>
  <c r="H175" i="1" s="1"/>
  <c r="C189" i="13"/>
  <c r="E186" i="1" s="1"/>
  <c r="E203" i="1" s="1"/>
  <c r="C230" i="13"/>
  <c r="E227" i="1" s="1"/>
  <c r="H227" i="1" s="1"/>
  <c r="C244" i="13"/>
  <c r="E241" i="1" s="1"/>
  <c r="C293" i="13"/>
  <c r="E290" i="1" s="1"/>
  <c r="H290" i="1" s="1"/>
  <c r="C297" i="13"/>
  <c r="E148" i="1"/>
  <c r="E237" i="1"/>
  <c r="C240" i="13"/>
  <c r="E294" i="1"/>
  <c r="E307" i="1"/>
  <c r="F328" i="1"/>
  <c r="C206" i="13" l="1"/>
  <c r="C108" i="13"/>
  <c r="E54" i="1"/>
  <c r="C67" i="13"/>
  <c r="D150" i="1"/>
  <c r="C165" i="8"/>
  <c r="D25" i="1"/>
  <c r="C41" i="8"/>
  <c r="C186" i="13"/>
  <c r="C277" i="8"/>
  <c r="C26" i="8"/>
  <c r="D296" i="1"/>
  <c r="C310" i="8"/>
  <c r="D233" i="1"/>
  <c r="C240" i="8"/>
  <c r="D137" i="1"/>
  <c r="C151" i="8"/>
  <c r="H79" i="1"/>
  <c r="H89" i="1" s="1"/>
  <c r="D89" i="1"/>
  <c r="D52" i="1"/>
  <c r="H40" i="1"/>
  <c r="H52" i="1" s="1"/>
  <c r="E183" i="1"/>
  <c r="D331" i="13"/>
  <c r="D214" i="1"/>
  <c r="C225" i="8"/>
  <c r="C234" i="13"/>
  <c r="D289" i="1"/>
  <c r="C297" i="8"/>
  <c r="D97" i="1"/>
  <c r="C108" i="8"/>
  <c r="D183" i="1"/>
  <c r="H172" i="1"/>
  <c r="H183" i="1" s="1"/>
  <c r="D231" i="1"/>
  <c r="H224" i="1"/>
  <c r="H231" i="1" s="1"/>
  <c r="D114" i="1"/>
  <c r="H107" i="1"/>
  <c r="H114" i="1" s="1"/>
  <c r="D77" i="1"/>
  <c r="H186" i="1"/>
  <c r="E276" i="1"/>
  <c r="E287" i="1" s="1"/>
  <c r="C290" i="13"/>
  <c r="E150" i="1"/>
  <c r="E162" i="1" s="1"/>
  <c r="C165" i="13"/>
  <c r="E239" i="1"/>
  <c r="E249" i="1" s="1"/>
  <c r="C252" i="13"/>
  <c r="C117" i="13"/>
  <c r="E105" i="1"/>
  <c r="D321" i="1"/>
  <c r="C329" i="8"/>
  <c r="C173" i="8"/>
  <c r="H116" i="1"/>
  <c r="H125" i="1" s="1"/>
  <c r="D64" i="1"/>
  <c r="E231" i="1"/>
  <c r="C55" i="13"/>
  <c r="D23" i="1"/>
  <c r="C206" i="8"/>
  <c r="D287" i="1"/>
  <c r="H276" i="1"/>
  <c r="H287" i="1" s="1"/>
  <c r="E321" i="1"/>
  <c r="E326" i="1" s="1"/>
  <c r="C329" i="13"/>
  <c r="E214" i="1"/>
  <c r="E222" i="1" s="1"/>
  <c r="C225" i="13"/>
  <c r="E127" i="1"/>
  <c r="C138" i="13"/>
  <c r="E114" i="1"/>
  <c r="E66" i="1"/>
  <c r="E77" i="1" s="1"/>
  <c r="C80" i="13"/>
  <c r="E25" i="1"/>
  <c r="E38" i="1" s="1"/>
  <c r="C41" i="13"/>
  <c r="C331" i="13" s="1"/>
  <c r="C67" i="8"/>
  <c r="E52" i="1"/>
  <c r="H9" i="1"/>
  <c r="H23" i="1" s="1"/>
  <c r="H309" i="1"/>
  <c r="H319" i="1" s="1"/>
  <c r="D319" i="1"/>
  <c r="H239" i="1"/>
  <c r="H249" i="1" s="1"/>
  <c r="D249" i="1"/>
  <c r="D203" i="1"/>
  <c r="H185" i="1"/>
  <c r="H203" i="1" s="1"/>
  <c r="H289" i="1" l="1"/>
  <c r="H294" i="1" s="1"/>
  <c r="D294" i="1"/>
  <c r="D148" i="1"/>
  <c r="H137" i="1"/>
  <c r="H148" i="1" s="1"/>
  <c r="D307" i="1"/>
  <c r="H296" i="1"/>
  <c r="H307" i="1" s="1"/>
  <c r="H66" i="1"/>
  <c r="H77" i="1" s="1"/>
  <c r="C331" i="8"/>
  <c r="C332" i="13" s="1"/>
  <c r="C333" i="13" s="1"/>
  <c r="D38" i="1"/>
  <c r="H25" i="1"/>
  <c r="H38" i="1" s="1"/>
  <c r="H328" i="1" s="1"/>
  <c r="E64" i="1"/>
  <c r="E328" i="1" s="1"/>
  <c r="H54" i="1"/>
  <c r="H64" i="1" s="1"/>
  <c r="D326" i="1"/>
  <c r="H321" i="1"/>
  <c r="H326" i="1" s="1"/>
  <c r="D105" i="1"/>
  <c r="H97" i="1"/>
  <c r="H105" i="1" s="1"/>
  <c r="D237" i="1"/>
  <c r="H233" i="1"/>
  <c r="H237" i="1" s="1"/>
  <c r="E135" i="1"/>
  <c r="H127" i="1"/>
  <c r="H135" i="1" s="1"/>
  <c r="D328" i="1"/>
  <c r="D222" i="1"/>
  <c r="H214" i="1"/>
  <c r="H222" i="1" s="1"/>
  <c r="D162" i="1"/>
  <c r="H150" i="1"/>
  <c r="H162" i="1" s="1"/>
</calcChain>
</file>

<file path=xl/sharedStrings.xml><?xml version="1.0" encoding="utf-8"?>
<sst xmlns="http://schemas.openxmlformats.org/spreadsheetml/2006/main" count="1256" uniqueCount="336">
  <si>
    <t>Код на общината</t>
  </si>
  <si>
    <t>ОБЛАСТИ И ОБЩИНИ</t>
  </si>
  <si>
    <t>Субсидии и други текущи трансфери за нефинансовите предприятия</t>
  </si>
  <si>
    <t xml:space="preserve">За компенсиране на намалените приходи от прилагането на цени за пътуване, предвидени в нормативните актове за определени категории пътници, в това число: </t>
  </si>
  <si>
    <t>за превоз на пътници по нерентабилни автобусни  линии във вътрешноградския транспорт и транспорта в планински и други райони, и за Столична община - вътрешноградски транспорт</t>
  </si>
  <si>
    <t>в т.ч.:</t>
  </si>
  <si>
    <t xml:space="preserve">За транспорт на деца и ученици по чл. 283, ал. 2 от Закона за предучилищното и училищното образование </t>
  </si>
  <si>
    <t>За пътуване по вътрешноградския и междуселищния автомобилен транспорт</t>
  </si>
  <si>
    <t>вътрешно-
градски пътнически превози</t>
  </si>
  <si>
    <t>между-
селищни пътнически превози</t>
  </si>
  <si>
    <t>лица, получаващи пенсия</t>
  </si>
  <si>
    <t>ОБЛАСТ БЛАГОЕВГРАД</t>
  </si>
  <si>
    <t>Банско</t>
  </si>
  <si>
    <t>Белица</t>
  </si>
  <si>
    <t>Благоевград</t>
  </si>
  <si>
    <t>Гоце Делчев</t>
  </si>
  <si>
    <t>Гърмен</t>
  </si>
  <si>
    <t>Кресна</t>
  </si>
  <si>
    <t>Петрич</t>
  </si>
  <si>
    <t>Разлог</t>
  </si>
  <si>
    <t>Сандански</t>
  </si>
  <si>
    <t>Сатовча</t>
  </si>
  <si>
    <t>Симитли</t>
  </si>
  <si>
    <t>Струмяни</t>
  </si>
  <si>
    <t>Хаджидимово</t>
  </si>
  <si>
    <t>Якоруда</t>
  </si>
  <si>
    <t>ОБЛАСТ БУРГАС</t>
  </si>
  <si>
    <t>Айтос</t>
  </si>
  <si>
    <t>Бургас</t>
  </si>
  <si>
    <t>Камено</t>
  </si>
  <si>
    <t>Карнобат</t>
  </si>
  <si>
    <t>Малко Търново</t>
  </si>
  <si>
    <t>Несебър</t>
  </si>
  <si>
    <t>Поморие</t>
  </si>
  <si>
    <t>Приморско</t>
  </si>
  <si>
    <t>Руен</t>
  </si>
  <si>
    <t>Созопол</t>
  </si>
  <si>
    <t>Средец</t>
  </si>
  <si>
    <t>Сунгурларе</t>
  </si>
  <si>
    <t>Царево</t>
  </si>
  <si>
    <t>ОБЛАСТ ВАРНА</t>
  </si>
  <si>
    <t>Аврен</t>
  </si>
  <si>
    <t>Аксаково</t>
  </si>
  <si>
    <t>Белослав</t>
  </si>
  <si>
    <t>Бяла</t>
  </si>
  <si>
    <t>Варна</t>
  </si>
  <si>
    <t>Ветрино</t>
  </si>
  <si>
    <t>Вълчи дол</t>
  </si>
  <si>
    <t>Девня</t>
  </si>
  <si>
    <t>Долни чифлик</t>
  </si>
  <si>
    <t>Дългопол</t>
  </si>
  <si>
    <t>Провадия</t>
  </si>
  <si>
    <t>Суворово</t>
  </si>
  <si>
    <t>ОБЛАСТ ВЕЛИКО ТЪРНОВО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</si>
  <si>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</si>
  <si>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</si>
  <si>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</si>
  <si>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</si>
  <si>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</si>
  <si>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</si>
  <si>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</si>
  <si>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</si>
  <si>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</si>
  <si>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</si>
  <si>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ОБЛАСТ ВИДИН</t>
  </si>
  <si>
    <t>Белоградчик</t>
  </si>
  <si>
    <t>Бойница</t>
  </si>
  <si>
    <t>Брегово</t>
  </si>
  <si>
    <t>Видин</t>
  </si>
  <si>
    <t>Грамада</t>
  </si>
  <si>
    <t>Димово</t>
  </si>
  <si>
    <t>Кула</t>
  </si>
  <si>
    <t>Макреш</t>
  </si>
  <si>
    <t>Ново село</t>
  </si>
  <si>
    <t>Ружинци</t>
  </si>
  <si>
    <t>Чупрене</t>
  </si>
  <si>
    <t>ОБЛАСТ ВРАЦА</t>
  </si>
  <si>
    <t>Борован</t>
  </si>
  <si>
    <t>Бяла Слатина</t>
  </si>
  <si>
    <t>Враца</t>
  </si>
  <si>
    <t>Козлодуй</t>
  </si>
  <si>
    <t>Криводол</t>
  </si>
  <si>
    <t>Мездра</t>
  </si>
  <si>
    <t>Мизия</t>
  </si>
  <si>
    <t>Оряхово</t>
  </si>
  <si>
    <t>Роман</t>
  </si>
  <si>
    <t>Хайредин</t>
  </si>
  <si>
    <t>ОБЛАСТ ГАБРОВО</t>
  </si>
  <si>
    <t>Габрово</t>
  </si>
  <si>
    <t>Дряново</t>
  </si>
  <si>
    <t>Севлиево</t>
  </si>
  <si>
    <t>Трявна</t>
  </si>
  <si>
    <t>ОБЛАСТ ДОБРИЧ</t>
  </si>
  <si>
    <t>Балчик</t>
  </si>
  <si>
    <t>Генерал Тошево</t>
  </si>
  <si>
    <t>Добрич - град</t>
  </si>
  <si>
    <t>Добричка</t>
  </si>
  <si>
    <t>Каварна</t>
  </si>
  <si>
    <t>Крушари</t>
  </si>
  <si>
    <t>Тервел</t>
  </si>
  <si>
    <t>Шабла</t>
  </si>
  <si>
    <t>ОБЛАСТ КЪРДЖАЛИ</t>
  </si>
  <si>
    <t>Ардино</t>
  </si>
  <si>
    <t>Джебел</t>
  </si>
  <si>
    <t>Кирково</t>
  </si>
  <si>
    <t>Крумовград</t>
  </si>
  <si>
    <t>Кърджали</t>
  </si>
  <si>
    <t>Момчилград</t>
  </si>
  <si>
    <t>Черноочене</t>
  </si>
  <si>
    <t>ОБЛАСТ КЮСТЕНДИЛ</t>
  </si>
  <si>
    <t>Бобов дол</t>
  </si>
  <si>
    <t>Бобошево</t>
  </si>
  <si>
    <t>Дупница</t>
  </si>
  <si>
    <t>Кочериново</t>
  </si>
  <si>
    <t>Кюстендил</t>
  </si>
  <si>
    <t>Невестино</t>
  </si>
  <si>
    <t>Рила</t>
  </si>
  <si>
    <t>Сапарева баня</t>
  </si>
  <si>
    <t>Трекляно</t>
  </si>
  <si>
    <t>ОБЛАСТ ЛОВЕЧ</t>
  </si>
  <si>
    <t>Априлци</t>
  </si>
  <si>
    <t>Летница</t>
  </si>
  <si>
    <t>Ловеч</t>
  </si>
  <si>
    <t>Луковит</t>
  </si>
  <si>
    <t>Тетевен</t>
  </si>
  <si>
    <t>Троян</t>
  </si>
  <si>
    <t>Угърчин</t>
  </si>
  <si>
    <t>Ябланица</t>
  </si>
  <si>
    <t>ОБЛАСТ МОНТАНА</t>
  </si>
  <si>
    <t>Берковица</t>
  </si>
  <si>
    <t>Бойчиновци</t>
  </si>
  <si>
    <t>Брусарци</t>
  </si>
  <si>
    <t>Вълчедръм</t>
  </si>
  <si>
    <t>Вършец</t>
  </si>
  <si>
    <t>Георги Дамяново</t>
  </si>
  <si>
    <t>Лом</t>
  </si>
  <si>
    <t>Медковец</t>
  </si>
  <si>
    <t>Монтана</t>
  </si>
  <si>
    <t>Чипровци</t>
  </si>
  <si>
    <t>Якимово</t>
  </si>
  <si>
    <t>ОБЛАСТ ПАЗАРДЖИК</t>
  </si>
  <si>
    <t>Батак</t>
  </si>
  <si>
    <t>Белово</t>
  </si>
  <si>
    <t>Брацигово</t>
  </si>
  <si>
    <t>Велинград</t>
  </si>
  <si>
    <t>Лесичово</t>
  </si>
  <si>
    <t>Пазарджик</t>
  </si>
  <si>
    <t>Панагюрище</t>
  </si>
  <si>
    <t>Пещера</t>
  </si>
  <si>
    <t>Ракитово</t>
  </si>
  <si>
    <t>Септември</t>
  </si>
  <si>
    <t>Стрелча</t>
  </si>
  <si>
    <t>Сърница</t>
  </si>
  <si>
    <t>ОБЛАСТ ПЕРНИК</t>
  </si>
  <si>
    <t>Брезник</t>
  </si>
  <si>
    <t>Земен</t>
  </si>
  <si>
    <t>Ковачевци</t>
  </si>
  <si>
    <t>Перник</t>
  </si>
  <si>
    <t>Радомир</t>
  </si>
  <si>
    <t>Трън</t>
  </si>
  <si>
    <t>ОБЛАСТ ПЛЕВЕН</t>
  </si>
  <si>
    <t>Белене</t>
  </si>
  <si>
    <t>Гулянци</t>
  </si>
  <si>
    <t>Долна Митрополия</t>
  </si>
  <si>
    <t>Долни Дъбник</t>
  </si>
  <si>
    <t>Искър</t>
  </si>
  <si>
    <t>Левски</t>
  </si>
  <si>
    <t>Никопол</t>
  </si>
  <si>
    <t>Плевен</t>
  </si>
  <si>
    <t>Пордим</t>
  </si>
  <si>
    <t>Червен бряг</t>
  </si>
  <si>
    <t>Кнежа</t>
  </si>
  <si>
    <t>ОБЛАСТ ПЛОВДИВ</t>
  </si>
  <si>
    <t>Асеновград</t>
  </si>
  <si>
    <t>Брезово</t>
  </si>
  <si>
    <t>Калояново</t>
  </si>
  <si>
    <t>Карлово</t>
  </si>
  <si>
    <t>Кричим</t>
  </si>
  <si>
    <t>Лъки</t>
  </si>
  <si>
    <t>Марица</t>
  </si>
  <si>
    <t>Перущица</t>
  </si>
  <si>
    <t>Пловдив</t>
  </si>
  <si>
    <t>Първомай</t>
  </si>
  <si>
    <t>Раковски</t>
  </si>
  <si>
    <t>Родопи</t>
  </si>
  <si>
    <t>Садово</t>
  </si>
  <si>
    <t>Стамболийски</t>
  </si>
  <si>
    <t>Съединение</t>
  </si>
  <si>
    <t>Хисаря</t>
  </si>
  <si>
    <t>Куклен</t>
  </si>
  <si>
    <t>Сопот</t>
  </si>
  <si>
    <t>ОБЛАСТ РАЗГРАД</t>
  </si>
  <si>
    <t>Завет</t>
  </si>
  <si>
    <t>Исперих</t>
  </si>
  <si>
    <t>Кубрат</t>
  </si>
  <si>
    <t>Лозница</t>
  </si>
  <si>
    <t>Разград</t>
  </si>
  <si>
    <t>Самуил</t>
  </si>
  <si>
    <t>Цар Калоян</t>
  </si>
  <si>
    <t>ОБЛАСТ РУСЕ</t>
  </si>
  <si>
    <t>Борово</t>
  </si>
  <si>
    <t xml:space="preserve">Ветово </t>
  </si>
  <si>
    <t>Две могили</t>
  </si>
  <si>
    <t>Иваново</t>
  </si>
  <si>
    <t>Русе</t>
  </si>
  <si>
    <t>Сливо поле</t>
  </si>
  <si>
    <t>Ценово</t>
  </si>
  <si>
    <t>ОБЛАСТ СИЛИСТРА</t>
  </si>
  <si>
    <t>Алфатар</t>
  </si>
  <si>
    <t>Главиница</t>
  </si>
  <si>
    <t>Дулово</t>
  </si>
  <si>
    <t>Кайнарджа</t>
  </si>
  <si>
    <t>Силистра</t>
  </si>
  <si>
    <t>Ситово</t>
  </si>
  <si>
    <t>Тутракан</t>
  </si>
  <si>
    <t>ОБЛАСТ СЛИВЕН</t>
  </si>
  <si>
    <t>Котел</t>
  </si>
  <si>
    <t>Нова Загора</t>
  </si>
  <si>
    <t>Сливен</t>
  </si>
  <si>
    <t>Твърдица</t>
  </si>
  <si>
    <t>ОБЛАСТ СМОЛЯН</t>
  </si>
  <si>
    <t>Баните</t>
  </si>
  <si>
    <t>Борино</t>
  </si>
  <si>
    <t>Девин</t>
  </si>
  <si>
    <t>Доспат</t>
  </si>
  <si>
    <t>Златоград</t>
  </si>
  <si>
    <t>Мадан</t>
  </si>
  <si>
    <t>Неделино</t>
  </si>
  <si>
    <t>Рудозем</t>
  </si>
  <si>
    <t>Смолян</t>
  </si>
  <si>
    <t>Чепеларе</t>
  </si>
  <si>
    <t>СОФИЯ /Столична/ ОБЛ.</t>
  </si>
  <si>
    <t>ОБЛАСТ СОФИЙСКА</t>
  </si>
  <si>
    <t>Антон</t>
  </si>
  <si>
    <t>Божурище</t>
  </si>
  <si>
    <t>Ботевград</t>
  </si>
  <si>
    <t>Годеч</t>
  </si>
  <si>
    <t>Горна Малина</t>
  </si>
  <si>
    <t>Долна баня</t>
  </si>
  <si>
    <t>Драгоман</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</si>
  <si>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</si>
  <si>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</si>
  <si>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</si>
  <si>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</si>
  <si>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</si>
  <si>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</si>
  <si>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</si>
  <si>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</si>
  <si>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</si>
  <si>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</si>
  <si>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</si>
  <si>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</si>
  <si>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</si>
  <si>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 xml:space="preserve">Чавдар </t>
  </si>
  <si>
    <t>Челопеч</t>
  </si>
  <si>
    <t>ОБЛАСТ СТАРА ЗАГОРА</t>
  </si>
  <si>
    <t>Братя Даскалови</t>
  </si>
  <si>
    <t>Гурково</t>
  </si>
  <si>
    <t>Гълъбово</t>
  </si>
  <si>
    <t>Казанлък</t>
  </si>
  <si>
    <t>Мъглиж</t>
  </si>
  <si>
    <t>Николаево</t>
  </si>
  <si>
    <t>Опан</t>
  </si>
  <si>
    <t>Павел баня</t>
  </si>
  <si>
    <t>Раднево</t>
  </si>
  <si>
    <t>Стара Загора</t>
  </si>
  <si>
    <t>Чирпан</t>
  </si>
  <si>
    <t>ОБЛАСТ ТЪРГОВИЩЕ</t>
  </si>
  <si>
    <t>Антоново</t>
  </si>
  <si>
    <t>Омуртаг</t>
  </si>
  <si>
    <t>Опака</t>
  </si>
  <si>
    <t>Попово</t>
  </si>
  <si>
    <t>Търговище</t>
  </si>
  <si>
    <t>ОБЛАСТ ХАСКОВО</t>
  </si>
  <si>
    <t>Димитровград</t>
  </si>
  <si>
    <t>Ивайловград</t>
  </si>
  <si>
    <t>Любимец</t>
  </si>
  <si>
    <t>Маджарово</t>
  </si>
  <si>
    <t>Минерални бани</t>
  </si>
  <si>
    <t>Свиленград</t>
  </si>
  <si>
    <t>Симеоновград</t>
  </si>
  <si>
    <t>Стамболово</t>
  </si>
  <si>
    <t>Тополовград</t>
  </si>
  <si>
    <t>Харманли</t>
  </si>
  <si>
    <t>Хасково</t>
  </si>
  <si>
    <t>ОБЛАСТ ШУМЕН</t>
  </si>
  <si>
    <t>Велики Преслав</t>
  </si>
  <si>
    <t>Венец</t>
  </si>
  <si>
    <t>Върбица</t>
  </si>
  <si>
    <t>Каолиново</t>
  </si>
  <si>
    <t>Каспичан</t>
  </si>
  <si>
    <t>Никола Козлево</t>
  </si>
  <si>
    <t>Нови пазар</t>
  </si>
  <si>
    <t>Смядово</t>
  </si>
  <si>
    <t>Хитрино</t>
  </si>
  <si>
    <t>Шумен</t>
  </si>
  <si>
    <t>ОБЛАСТ ЯМБОЛ</t>
  </si>
  <si>
    <t>Болярово</t>
  </si>
  <si>
    <t>Елхово</t>
  </si>
  <si>
    <t>Стралджа</t>
  </si>
  <si>
    <t>Тунджа</t>
  </si>
  <si>
    <t>Ямбол</t>
  </si>
  <si>
    <t>ОБЩО</t>
  </si>
  <si>
    <t>за превоз на служители, ползващи право на безплатно пътуване при изпълнение на служебните си задължения в изпълнение разпоредбите на Закона за Министерството на вътрешните работи, Закона за изпълнение на наказанията и задържането под стража, Закона за съдебната власт, Закона за Държавна агенция „Национална сигурност“, Закона за специалните разузнавателни средства, Закона за защита на класифицираната информация, Закона за защита на лица, застрашени във връзка с наказателно производство, Закона за противодействие на корупцията и  Закон за отнемане на незаконно придобитото имущество</t>
  </si>
  <si>
    <t>Аванс Столична община</t>
  </si>
  <si>
    <t>!во трим Столична</t>
  </si>
  <si>
    <t>Деца до 7 нав. г  и от 7 до 14 нав. г.</t>
  </si>
  <si>
    <t xml:space="preserve">Хора с увреждания с намалена работоспособност
 над 70,99 на сто
</t>
  </si>
  <si>
    <t>Ветерани от войните, военнопострадали и военноинвалиди</t>
  </si>
  <si>
    <t>Учащи редовно обучение</t>
  </si>
  <si>
    <t>Лица получаващи пенсия навършили възрастта по чл. 68, ал. 1 – 3 от КСО</t>
  </si>
  <si>
    <t>Остатък</t>
  </si>
  <si>
    <t>С П И С ЪК</t>
  </si>
  <si>
    <t>разпределени по реда НАРЕДБАТА за условията и реда за предоставяне на средства за компенсиране на намалените приходи от прилагането на цени за обществени пътнически превози по автомобилния транспорт, предвидени в нормативните актове за определени категории пътници, за субсидиране на обществени пътнически превози по нерентабилни автобусни линии във вътрешноградския транспорт и транспорта в планински и други райони и за издаване на превозни документи за извършване на превозите, приета с ПМС № 163 от 2015 г.</t>
  </si>
  <si>
    <t>С    П    И    С    Ъ    К</t>
  </si>
  <si>
    <t xml:space="preserve"> с актуализирано разпределение на средствата за субсидии за вътрешноградски и междуселищни пътнически превози и</t>
  </si>
  <si>
    <t>лева</t>
  </si>
  <si>
    <t>за превоз на служители, ползващи право на безплатно пътуване при изпълнение на служебните си задължения в изпълнение разпоредбите на Закона за Министерството на вътрешните работи, Закона за изпълнение на наказанията и задържането под стража, Закона за съдебната власт, Закона за Държавна агенция „Национална сигурност“, Закона за специалните разузнавателни средства, Закона за защита на класифицираната информация, Закона за защита на лица, застрашени във връзка с наказателно производство и Закона за противодействие на корупцията и за отнемане на незаконно придобитото имущество</t>
  </si>
  <si>
    <t>10=5+6+7+8+9</t>
  </si>
  <si>
    <t>3+4+10+11</t>
  </si>
  <si>
    <t>3=1+2</t>
  </si>
  <si>
    <t>ЛИМИТ ЗА ЗАЛАГАНЕ по СЕБРА за І-во тр. на 2025 г., в т.ч.:</t>
  </si>
  <si>
    <t>за разпределението на средствата по чл. 52, ал. 1, т. 2 от ЗДБРБ за 2025 г. за субсидиране по вътрешноградски и междуселищни пътнически превози  и за</t>
  </si>
  <si>
    <t>компенсиране на намалените приходи от прилагането на цени за пътуване, предвидени в нормативните актове за определени категории пътници по общини за първото тримесечие на 2025 г.,</t>
  </si>
  <si>
    <t>ЛИМИТ ЗА ЗАЛАГАНЕ по СЕБРА за І-то тримесечие на 2025 г.</t>
  </si>
  <si>
    <t>ЛИМИТ ЗА ЗАЛАГАНЕ по СЕБРА за ІI-ро тримесечие на 2025 г.</t>
  </si>
  <si>
    <t>за разпределението на средствата по чл. 52, ал. 1 от ЗДБРБ за 2025 г. за субсидиране по вътрешноградски и междуселищни пътнически превози  и за</t>
  </si>
  <si>
    <t>компенсиране на намалените приходи от прилагането на цени за пътуване, предвидени в нормативните актове за определени категории пътници по общини за второто тримесечие на 2025 г.,</t>
  </si>
  <si>
    <t>ЛИМИТ ЗА ЗАЛАГАНЕ по СЕБРА за IІ-ро тр. на 2025 г., в т.ч.:</t>
  </si>
  <si>
    <t>ЛИМИТ ЗА ЗАЛАГАНЕ по СЕБРА за ІII-то тримесечие на 2025 г.</t>
  </si>
  <si>
    <t>ЛИМИТ ЗА ЗАЛАГАНЕ по СЕБРА за ІV-то тримесечие на 2025 г.</t>
  </si>
  <si>
    <t>за компенсации за безплатни и по намалени цени пътувания по автомобилния транспорт за 2025 г.</t>
  </si>
  <si>
    <t>АКТУАЛИЗИРАНО ГОДИШНО РАЗПРЕДЕЛЕНИЕ ЗА 2025 г., в т.ч.:</t>
  </si>
  <si>
    <t>АКТУАЛИЗИРАНОРАЗПРЕДЕЛЕНИЕ  2025 г.</t>
  </si>
  <si>
    <t>ЛИМИТ ЗА ЗАЛАГАНЕ по СЕБРА за І-Во тримесечие на 2025 г.</t>
  </si>
  <si>
    <t>ЛИМИТ ЗА ЗАЛАГАНЕ по СЕБРА за 2025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</si>
</sst>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2"/>
      <name val="Times New Roman"/>
      <family val="1"/>
      <charset val="204"/>
    </font>
    <font>
      <b/>
      <sz val="20"/>
      <name val="Times New Roman"/>
      <family val="1"/>
      <charset val="204"/>
    </font>
    <font>
      <b/>
      <sz val="16"/>
      <name val="Times New Roman"/>
      <family val="1"/>
      <charset val="204"/>
    </font>
    <font>
      <b/>
      <sz val="12"/>
      <name val="Times New Roman"/>
      <family val="1"/>
      <charset val="204"/>
    </font>
    <font>
      <b/>
      <sz val="22"/>
      <name val="Times New Roman"/>
      <family val="1"/>
      <charset val="204"/>
    </font>
    <font>
      <sz val="11"/>
      <name val="Arial"/>
      <family val="2"/>
      <charset val="204"/>
    </font>
    <font>
      <b/>
      <sz val="18"/>
      <name val="Times New Roman"/>
      <family val="1"/>
      <charset val="204"/>
    </font>
    <font>
      <sz val="18"/>
      <color theme="1"/>
      <name val="Calibri"/>
      <family val="2"/>
      <scheme val="minor"/>
    </font>
    <font>
      <sz val="13"/>
      <name val="Times New Roman"/>
      <family val="1"/>
      <charset val="204"/>
    </font>
    <font>
      <b/>
      <sz val="13"/>
      <name val="Times New Roman"/>
      <family val="1"/>
      <charset val="204"/>
    </font>
    <font>
      <b/>
      <u/>
      <sz val="13"/>
      <name val="Times New Roman"/>
      <family val="1"/>
      <charset val="204"/>
    </font>
    <font>
      <sz val="13"/>
      <color indexed="8"/>
      <name val="Times New Roman"/>
      <family val="1"/>
      <charset val="204"/>
    </font>
    <font>
      <sz val="10"/>
      <name val="Arial"/>
      <family val="2"/>
      <charset val="204"/>
    </font>
    <font>
      <sz val="16"/>
      <name val="Arial"/>
      <family val="2"/>
      <charset val="204"/>
    </font>
    <font>
      <sz val="14"/>
      <name val="Arial"/>
      <family val="2"/>
      <charset val="204"/>
    </font>
    <font>
      <sz val="14"/>
      <name val="Times New Roman"/>
      <family val="1"/>
      <charset val="204"/>
    </font>
    <font>
      <b/>
      <sz val="14"/>
      <name val="Times New Roman"/>
      <family val="1"/>
      <charset val="204"/>
    </font>
    <font>
      <u/>
      <sz val="14"/>
      <name val="Arial"/>
      <family val="2"/>
      <charset val="204"/>
    </font>
    <font>
      <b/>
      <sz val="14"/>
      <color rgb="FFFF0000"/>
      <name val="Times New Roman"/>
      <family val="1"/>
      <charset val="204"/>
    </font>
    <font>
      <b/>
      <sz val="12"/>
      <color indexed="10"/>
      <name val="Times New Roman"/>
      <family val="1"/>
      <charset val="204"/>
    </font>
    <font>
      <b/>
      <u/>
      <sz val="13"/>
      <color rgb="FFFF0000"/>
      <name val="Times New Roman"/>
      <family val="1"/>
      <charset val="204"/>
    </font>
    <font>
      <b/>
      <sz val="13"/>
      <color rgb="FFFF0000"/>
      <name val="Times New Roman"/>
      <family val="1"/>
      <charset val="204"/>
    </font>
    <font>
      <u/>
      <sz val="12"/>
      <name val="Times New Roman"/>
      <family val="1"/>
      <charset val="204"/>
    </font>
    <font>
      <b/>
      <u/>
      <sz val="12"/>
      <color rgb="FFFF0000"/>
      <name val="Times New Roman"/>
      <family val="1"/>
      <charset val="204"/>
    </font>
    <font>
      <i/>
      <sz val="14"/>
      <name val="Times New Roman"/>
      <family val="1"/>
      <charset val="204"/>
    </font>
    <font>
      <sz val="12"/>
      <color theme="1"/>
      <name val="Arial"/>
      <family val="2"/>
      <charset val="204"/>
    </font>
    <font>
      <b/>
      <u/>
      <sz val="12"/>
      <color theme="1"/>
      <name val="Times New Roman"/>
      <family val="1"/>
      <charset val="204"/>
    </font>
    <font>
      <sz val="10"/>
      <name val="Arial"/>
      <family val="2"/>
      <charset val="204"/>
    </font>
    <font>
      <sz val="10"/>
      <name val="Arial"/>
      <family val="2"/>
      <charset val="204"/>
    </font>
    <font>
      <sz val="10"/>
      <name val="Arial"/>
    </font>
  </fonts>
  <fills count="7">
    <fill>
      <patternFill patternType="none"/>
    </fill>
    <fill>
      <patternFill patternType="gray125"/>
    </fill>
    <fill>
      <patternFill patternType="solid">
        <fgColor rgb="FFCCFFCC"/>
        <bgColor indexed="64"/>
      </patternFill>
    </fill>
    <fill>
      <patternFill patternType="solid">
        <fgColor theme="0" tint="-4.9989318521683403E-2"/>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s>
  <borders count="58">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medium">
        <color indexed="64"/>
      </bottom>
      <diagonal/>
    </border>
  </borders>
  <cellStyleXfs count="6">
    <xf numFmtId="0" fontId="0" fillId="0" borderId="0"/>
    <xf numFmtId="0" fontId="28" fillId="0" borderId="0"/>
    <xf numFmtId="0" fontId="13" fillId="0" borderId="0"/>
    <xf numFmtId="0" fontId="29" fillId="0" borderId="0"/>
    <xf numFmtId="0" fontId="30" fillId="0" borderId="0"/>
    <xf numFmtId="0" fontId="13" fillId="0" borderId="0"/>
  </cellStyleXfs>
  <cellXfs count="261">
    <xf numFmtId="0" fontId="0" fillId="0" borderId="0" xfId="0"/>
    <xf numFmtId="0" fontId="6" fillId="0" borderId="0" xfId="0" applyFont="1"/>
    <xf numFmtId="0" fontId="9" fillId="0" borderId="7" xfId="0" applyFont="1" applyBorder="1"/>
    <xf numFmtId="0" fontId="10" fillId="0" borderId="7" xfId="0" applyFont="1" applyBorder="1" applyAlignment="1">
      <alignment horizontal="left"/>
    </xf>
    <xf numFmtId="3" fontId="0" fillId="0" borderId="0" xfId="0" applyNumberFormat="1"/>
    <xf numFmtId="0" fontId="9" fillId="0" borderId="7" xfId="0" applyFont="1" applyBorder="1" applyAlignment="1">
      <alignment horizontal="center"/>
    </xf>
    <xf numFmtId="0" fontId="10" fillId="0" borderId="7" xfId="0" applyFont="1" applyBorder="1"/>
    <xf numFmtId="0" fontId="9" fillId="0" borderId="7" xfId="0" applyFont="1" applyFill="1" applyBorder="1" applyAlignment="1">
      <alignment horizontal="center"/>
    </xf>
    <xf numFmtId="0" fontId="0" fillId="0" borderId="0" xfId="0" applyFill="1"/>
    <xf numFmtId="0" fontId="13" fillId="0" borderId="0" xfId="0" applyFont="1" applyFill="1"/>
    <xf numFmtId="0" fontId="14" fillId="0" borderId="0" xfId="0" applyFont="1" applyFill="1" applyBorder="1"/>
    <xf numFmtId="0" fontId="14" fillId="0" borderId="0" xfId="0" applyFont="1" applyFill="1"/>
    <xf numFmtId="0" fontId="3" fillId="0" borderId="0" xfId="0" applyFont="1" applyFill="1" applyAlignment="1">
      <alignment horizontal="left"/>
    </xf>
    <xf numFmtId="0" fontId="3" fillId="0" borderId="0" xfId="0" applyFont="1" applyFill="1"/>
    <xf numFmtId="0" fontId="15" fillId="0" borderId="0" xfId="0" applyFont="1" applyFill="1"/>
    <xf numFmtId="0" fontId="16" fillId="0" borderId="0" xfId="0" applyFont="1" applyFill="1" applyBorder="1"/>
    <xf numFmtId="0" fontId="15" fillId="0" borderId="0" xfId="0" applyFont="1" applyFill="1" applyBorder="1"/>
    <xf numFmtId="3" fontId="4" fillId="0" borderId="0" xfId="0" applyNumberFormat="1" applyFont="1" applyFill="1" applyAlignment="1">
      <alignment horizontal="left"/>
    </xf>
    <xf numFmtId="0" fontId="16" fillId="0" borderId="0" xfId="0" applyFont="1" applyFill="1"/>
    <xf numFmtId="0" fontId="17" fillId="0" borderId="0" xfId="0" applyFont="1" applyFill="1" applyAlignment="1">
      <alignment horizontal="left"/>
    </xf>
    <xf numFmtId="2" fontId="17" fillId="0" borderId="0" xfId="0" applyNumberFormat="1" applyFont="1" applyFill="1" applyBorder="1" applyAlignment="1">
      <alignment horizontal="right"/>
    </xf>
    <xf numFmtId="0" fontId="18" fillId="0" borderId="0" xfId="0" applyFont="1" applyFill="1" applyBorder="1"/>
    <xf numFmtId="0" fontId="15" fillId="0" borderId="0" xfId="0" applyFont="1"/>
    <xf numFmtId="0" fontId="0" fillId="0" borderId="0" xfId="0" applyAlignment="1">
      <alignment horizontal="right" vertical="center"/>
    </xf>
    <xf numFmtId="0" fontId="0" fillId="0" borderId="0" xfId="0" applyAlignment="1">
      <alignment vertical="center"/>
    </xf>
    <xf numFmtId="0" fontId="13" fillId="0" borderId="0" xfId="0" applyFont="1" applyFill="1" applyAlignment="1">
      <alignment vertical="center"/>
    </xf>
    <xf numFmtId="0" fontId="0" fillId="0" borderId="0" xfId="0" applyFill="1" applyAlignment="1">
      <alignment vertical="center"/>
    </xf>
    <xf numFmtId="3" fontId="19" fillId="5" borderId="0" xfId="0" applyNumberFormat="1" applyFont="1" applyFill="1"/>
    <xf numFmtId="3" fontId="20" fillId="0" borderId="0" xfId="0" applyNumberFormat="1" applyFont="1" applyProtection="1"/>
    <xf numFmtId="3" fontId="20" fillId="0" borderId="27" xfId="0" applyNumberFormat="1" applyFont="1" applyBorder="1" applyProtection="1"/>
    <xf numFmtId="0" fontId="9" fillId="0" borderId="0" xfId="0" applyFont="1" applyBorder="1"/>
    <xf numFmtId="0" fontId="11" fillId="0" borderId="0" xfId="0" applyFont="1" applyBorder="1" applyAlignment="1">
      <alignment horizontal="left"/>
    </xf>
    <xf numFmtId="0" fontId="9" fillId="0" borderId="0" xfId="0" applyFont="1" applyBorder="1" applyAlignment="1">
      <alignment horizontal="left"/>
    </xf>
    <xf numFmtId="0" fontId="11" fillId="0" borderId="0" xfId="0" applyFont="1" applyBorder="1"/>
    <xf numFmtId="0" fontId="9" fillId="0" borderId="0" xfId="0" applyFont="1" applyFill="1" applyBorder="1"/>
    <xf numFmtId="0" fontId="11" fillId="0" borderId="0" xfId="0" applyFont="1" applyFill="1" applyBorder="1"/>
    <xf numFmtId="0" fontId="12" fillId="0" borderId="0" xfId="0" applyFont="1" applyFill="1" applyBorder="1"/>
    <xf numFmtId="0" fontId="9" fillId="0" borderId="0" xfId="0" applyFont="1" applyBorder="1" applyAlignment="1">
      <alignment horizontal="center"/>
    </xf>
    <xf numFmtId="0" fontId="10" fillId="0" borderId="0" xfId="0" applyFont="1" applyBorder="1"/>
    <xf numFmtId="3" fontId="9" fillId="0" borderId="28" xfId="0" applyNumberFormat="1" applyFont="1" applyFill="1" applyBorder="1"/>
    <xf numFmtId="3" fontId="19" fillId="5" borderId="28" xfId="0" applyNumberFormat="1" applyFont="1" applyFill="1" applyBorder="1"/>
    <xf numFmtId="3" fontId="9" fillId="0" borderId="28" xfId="0" applyNumberFormat="1" applyFont="1" applyFill="1" applyBorder="1" applyAlignment="1">
      <alignment vertical="center"/>
    </xf>
    <xf numFmtId="3" fontId="21" fillId="0" borderId="28" xfId="0" applyNumberFormat="1" applyFont="1" applyFill="1" applyBorder="1" applyAlignment="1">
      <alignment horizontal="right" vertical="center"/>
    </xf>
    <xf numFmtId="3" fontId="20" fillId="0" borderId="30" xfId="0" applyNumberFormat="1" applyFont="1" applyBorder="1" applyProtection="1"/>
    <xf numFmtId="0" fontId="11" fillId="0" borderId="4" xfId="0" applyFont="1" applyFill="1" applyBorder="1" applyAlignment="1">
      <alignment horizontal="right"/>
    </xf>
    <xf numFmtId="3" fontId="9" fillId="4" borderId="31" xfId="0" applyNumberFormat="1" applyFont="1" applyFill="1" applyBorder="1"/>
    <xf numFmtId="3" fontId="19" fillId="5" borderId="31" xfId="0" applyNumberFormat="1" applyFont="1" applyFill="1" applyBorder="1"/>
    <xf numFmtId="3" fontId="9" fillId="4" borderId="31" xfId="0" applyNumberFormat="1" applyFont="1" applyFill="1" applyBorder="1" applyAlignment="1">
      <alignment horizontal="right"/>
    </xf>
    <xf numFmtId="3" fontId="22" fillId="4" borderId="31" xfId="0" applyNumberFormat="1" applyFont="1" applyFill="1" applyBorder="1" applyAlignment="1">
      <alignment horizontal="right"/>
    </xf>
    <xf numFmtId="3" fontId="20" fillId="0" borderId="24" xfId="0" applyNumberFormat="1" applyFont="1" applyBorder="1" applyProtection="1"/>
    <xf numFmtId="3" fontId="9" fillId="3" borderId="32" xfId="0" applyNumberFormat="1" applyFont="1" applyFill="1" applyBorder="1"/>
    <xf numFmtId="3" fontId="9" fillId="0" borderId="33" xfId="0" applyNumberFormat="1" applyFont="1" applyFill="1" applyBorder="1"/>
    <xf numFmtId="3" fontId="19" fillId="5" borderId="32" xfId="0" applyNumberFormat="1" applyFont="1" applyFill="1" applyBorder="1"/>
    <xf numFmtId="3" fontId="19" fillId="5" borderId="33" xfId="0" applyNumberFormat="1" applyFont="1" applyFill="1" applyBorder="1"/>
    <xf numFmtId="3" fontId="9" fillId="3" borderId="32" xfId="0" applyNumberFormat="1" applyFont="1" applyFill="1" applyBorder="1" applyAlignment="1">
      <alignment vertical="center"/>
    </xf>
    <xf numFmtId="3" fontId="9" fillId="0" borderId="33" xfId="0" applyNumberFormat="1" applyFont="1" applyFill="1" applyBorder="1" applyAlignment="1">
      <alignment vertical="center"/>
    </xf>
    <xf numFmtId="3" fontId="22" fillId="3" borderId="32" xfId="0" applyNumberFormat="1" applyFont="1" applyFill="1" applyBorder="1" applyAlignment="1">
      <alignment vertical="center"/>
    </xf>
    <xf numFmtId="3" fontId="20" fillId="0" borderId="34" xfId="0" applyNumberFormat="1" applyFont="1" applyBorder="1" applyProtection="1"/>
    <xf numFmtId="3" fontId="20" fillId="0" borderId="22" xfId="0" applyNumberFormat="1" applyFont="1" applyBorder="1" applyProtection="1"/>
    <xf numFmtId="3" fontId="9" fillId="3" borderId="15" xfId="0" applyNumberFormat="1" applyFont="1" applyFill="1" applyBorder="1"/>
    <xf numFmtId="3" fontId="19" fillId="5" borderId="15" xfId="0" applyNumberFormat="1" applyFont="1" applyFill="1" applyBorder="1"/>
    <xf numFmtId="3" fontId="9" fillId="3" borderId="15" xfId="0" applyNumberFormat="1" applyFont="1" applyFill="1" applyBorder="1" applyAlignment="1">
      <alignment vertical="center"/>
    </xf>
    <xf numFmtId="3" fontId="20" fillId="0" borderId="23" xfId="0" applyNumberFormat="1" applyFont="1" applyBorder="1" applyProtection="1"/>
    <xf numFmtId="3" fontId="9" fillId="3" borderId="38" xfId="0" applyNumberFormat="1" applyFont="1" applyFill="1" applyBorder="1"/>
    <xf numFmtId="3" fontId="9" fillId="0" borderId="39" xfId="0" applyNumberFormat="1" applyFont="1" applyFill="1" applyBorder="1"/>
    <xf numFmtId="3" fontId="9" fillId="0" borderId="40" xfId="0" applyNumberFormat="1" applyFont="1" applyFill="1" applyBorder="1"/>
    <xf numFmtId="3" fontId="9" fillId="3" borderId="32" xfId="0" applyNumberFormat="1" applyFont="1" applyFill="1" applyBorder="1" applyAlignment="1">
      <alignment horizontal="right" vertical="center"/>
    </xf>
    <xf numFmtId="3" fontId="9" fillId="3" borderId="41" xfId="0" applyNumberFormat="1" applyFont="1" applyFill="1" applyBorder="1"/>
    <xf numFmtId="3" fontId="9" fillId="5" borderId="9" xfId="0" applyNumberFormat="1" applyFont="1" applyFill="1" applyBorder="1" applyAlignment="1">
      <alignment horizontal="right"/>
    </xf>
    <xf numFmtId="3" fontId="22" fillId="5" borderId="9" xfId="0" applyNumberFormat="1" applyFont="1" applyFill="1" applyBorder="1" applyAlignment="1">
      <alignment horizontal="right"/>
    </xf>
    <xf numFmtId="0" fontId="0" fillId="5" borderId="0" xfId="0" applyFill="1"/>
    <xf numFmtId="0" fontId="9" fillId="5" borderId="7" xfId="0" applyFont="1" applyFill="1" applyBorder="1"/>
    <xf numFmtId="0" fontId="9" fillId="5" borderId="21" xfId="0" applyFont="1" applyFill="1" applyBorder="1"/>
    <xf numFmtId="3" fontId="9" fillId="5" borderId="9" xfId="0" applyNumberFormat="1" applyFont="1" applyFill="1" applyBorder="1"/>
    <xf numFmtId="0" fontId="10" fillId="5" borderId="7" xfId="0" applyFont="1" applyFill="1" applyBorder="1" applyAlignment="1">
      <alignment horizontal="left"/>
    </xf>
    <xf numFmtId="0" fontId="11" fillId="5" borderId="21" xfId="0" applyFont="1" applyFill="1" applyBorder="1" applyAlignment="1">
      <alignment horizontal="left"/>
    </xf>
    <xf numFmtId="0" fontId="9" fillId="5" borderId="7" xfId="0" applyFont="1" applyFill="1" applyBorder="1" applyAlignment="1">
      <alignment horizontal="center"/>
    </xf>
    <xf numFmtId="0" fontId="9" fillId="5" borderId="21" xfId="0" applyFont="1" applyFill="1" applyBorder="1" applyAlignment="1">
      <alignment horizontal="left"/>
    </xf>
    <xf numFmtId="0" fontId="10" fillId="5" borderId="7" xfId="0" applyFont="1" applyFill="1" applyBorder="1"/>
    <xf numFmtId="0" fontId="11" fillId="5" borderId="21" xfId="0" applyFont="1" applyFill="1" applyBorder="1"/>
    <xf numFmtId="3" fontId="0" fillId="5" borderId="0" xfId="0" applyNumberFormat="1" applyFill="1"/>
    <xf numFmtId="0" fontId="12" fillId="5" borderId="21" xfId="0" applyFont="1" applyFill="1" applyBorder="1"/>
    <xf numFmtId="0" fontId="9" fillId="5" borderId="21" xfId="0" applyFont="1" applyFill="1" applyBorder="1" applyAlignment="1">
      <alignment horizontal="center"/>
    </xf>
    <xf numFmtId="0" fontId="10" fillId="5" borderId="21" xfId="0" applyFont="1" applyFill="1" applyBorder="1"/>
    <xf numFmtId="0" fontId="9" fillId="5" borderId="25" xfId="0" applyFont="1" applyFill="1" applyBorder="1"/>
    <xf numFmtId="0" fontId="11" fillId="5" borderId="26" xfId="0" applyFont="1" applyFill="1" applyBorder="1" applyAlignment="1">
      <alignment horizontal="right"/>
    </xf>
    <xf numFmtId="0" fontId="0" fillId="0" borderId="38" xfId="0" applyBorder="1"/>
    <xf numFmtId="3" fontId="9" fillId="4" borderId="39" xfId="0" applyNumberFormat="1" applyFont="1" applyFill="1" applyBorder="1" applyAlignment="1">
      <alignment horizontal="right"/>
    </xf>
    <xf numFmtId="3" fontId="9" fillId="3" borderId="39" xfId="0" applyNumberFormat="1" applyFont="1" applyFill="1" applyBorder="1" applyAlignment="1">
      <alignment vertical="center"/>
    </xf>
    <xf numFmtId="3" fontId="9" fillId="3" borderId="39" xfId="0" applyNumberFormat="1" applyFont="1" applyFill="1" applyBorder="1" applyAlignment="1">
      <alignment horizontal="right" vertical="center"/>
    </xf>
    <xf numFmtId="0" fontId="0" fillId="0" borderId="42" xfId="0" applyFill="1" applyBorder="1"/>
    <xf numFmtId="3" fontId="9" fillId="4" borderId="43" xfId="0" applyNumberFormat="1" applyFont="1" applyFill="1" applyBorder="1" applyAlignment="1">
      <alignment horizontal="right"/>
    </xf>
    <xf numFmtId="3" fontId="0" fillId="0" borderId="43" xfId="0" applyNumberFormat="1" applyFill="1" applyBorder="1"/>
    <xf numFmtId="3" fontId="9" fillId="3" borderId="43" xfId="0" applyNumberFormat="1" applyFont="1" applyFill="1" applyBorder="1" applyAlignment="1">
      <alignment horizontal="right" vertical="center"/>
    </xf>
    <xf numFmtId="3" fontId="22" fillId="5" borderId="29" xfId="0" applyNumberFormat="1" applyFont="1" applyFill="1" applyBorder="1" applyAlignment="1"/>
    <xf numFmtId="3" fontId="22" fillId="5" borderId="4" xfId="0" applyNumberFormat="1" applyFont="1" applyFill="1" applyBorder="1" applyAlignment="1"/>
    <xf numFmtId="3" fontId="22" fillId="5" borderId="28" xfId="0" applyNumberFormat="1" applyFont="1" applyFill="1" applyBorder="1" applyAlignment="1"/>
    <xf numFmtId="3" fontId="9" fillId="0" borderId="44" xfId="0" applyNumberFormat="1" applyFont="1" applyFill="1" applyBorder="1"/>
    <xf numFmtId="3" fontId="9" fillId="0" borderId="31" xfId="0" applyNumberFormat="1" applyFont="1" applyFill="1" applyBorder="1" applyAlignment="1">
      <alignment vertical="center"/>
    </xf>
    <xf numFmtId="3" fontId="1" fillId="0" borderId="46" xfId="0" applyNumberFormat="1" applyFont="1" applyFill="1" applyBorder="1"/>
    <xf numFmtId="3" fontId="1" fillId="0" borderId="28" xfId="0" applyNumberFormat="1" applyFont="1" applyFill="1" applyBorder="1"/>
    <xf numFmtId="3" fontId="1" fillId="0" borderId="31" xfId="0" applyNumberFormat="1" applyFont="1" applyFill="1" applyBorder="1"/>
    <xf numFmtId="3" fontId="1" fillId="0" borderId="33" xfId="0" applyNumberFormat="1" applyFont="1" applyFill="1" applyBorder="1"/>
    <xf numFmtId="3" fontId="1" fillId="0" borderId="46" xfId="0" applyNumberFormat="1" applyFont="1" applyFill="1" applyBorder="1" applyAlignment="1">
      <alignment horizontal="right"/>
    </xf>
    <xf numFmtId="3" fontId="1" fillId="0" borderId="28" xfId="0" applyNumberFormat="1" applyFont="1" applyFill="1" applyBorder="1" applyAlignment="1">
      <alignment horizontal="right"/>
    </xf>
    <xf numFmtId="3" fontId="1" fillId="0" borderId="31" xfId="0" applyNumberFormat="1" applyFont="1" applyFill="1" applyBorder="1" applyAlignment="1">
      <alignment horizontal="right"/>
    </xf>
    <xf numFmtId="3" fontId="1" fillId="0" borderId="33" xfId="0" applyNumberFormat="1" applyFont="1" applyFill="1" applyBorder="1" applyAlignment="1">
      <alignment horizontal="right"/>
    </xf>
    <xf numFmtId="3" fontId="23" fillId="0" borderId="46" xfId="0" applyNumberFormat="1" applyFont="1" applyFill="1" applyBorder="1" applyAlignment="1">
      <alignment horizontal="right"/>
    </xf>
    <xf numFmtId="3" fontId="23" fillId="0" borderId="28" xfId="0" applyNumberFormat="1" applyFont="1" applyFill="1" applyBorder="1" applyAlignment="1">
      <alignment horizontal="right"/>
    </xf>
    <xf numFmtId="3" fontId="23" fillId="0" borderId="31" xfId="0" applyNumberFormat="1" applyFont="1" applyFill="1" applyBorder="1" applyAlignment="1">
      <alignment horizontal="right"/>
    </xf>
    <xf numFmtId="3" fontId="23" fillId="0" borderId="33" xfId="0" applyNumberFormat="1" applyFont="1" applyFill="1" applyBorder="1" applyAlignment="1">
      <alignment horizontal="right"/>
    </xf>
    <xf numFmtId="3" fontId="24" fillId="0" borderId="46" xfId="0" applyNumberFormat="1" applyFont="1" applyFill="1" applyBorder="1" applyAlignment="1">
      <alignment horizontal="right"/>
    </xf>
    <xf numFmtId="3" fontId="24" fillId="0" borderId="28" xfId="0" applyNumberFormat="1" applyFont="1" applyFill="1" applyBorder="1" applyAlignment="1">
      <alignment horizontal="right"/>
    </xf>
    <xf numFmtId="3" fontId="24" fillId="0" borderId="31" xfId="0" applyNumberFormat="1" applyFont="1" applyFill="1" applyBorder="1" applyAlignment="1">
      <alignment horizontal="right"/>
    </xf>
    <xf numFmtId="3" fontId="24" fillId="0" borderId="33" xfId="0" applyNumberFormat="1" applyFont="1" applyFill="1" applyBorder="1" applyAlignment="1">
      <alignment horizontal="right"/>
    </xf>
    <xf numFmtId="3" fontId="0" fillId="0" borderId="0" xfId="0" applyNumberFormat="1" applyFill="1"/>
    <xf numFmtId="0" fontId="26" fillId="0" borderId="0" xfId="0" applyFont="1"/>
    <xf numFmtId="4" fontId="15" fillId="0" borderId="0" xfId="0" applyNumberFormat="1" applyFont="1" applyFill="1"/>
    <xf numFmtId="4" fontId="15" fillId="0" borderId="0" xfId="0" applyNumberFormat="1" applyFont="1" applyFill="1" applyBorder="1"/>
    <xf numFmtId="4" fontId="4" fillId="0" borderId="0" xfId="0" applyNumberFormat="1" applyFont="1" applyFill="1" applyAlignment="1">
      <alignment horizontal="left"/>
    </xf>
    <xf numFmtId="4" fontId="0" fillId="0" borderId="0" xfId="0" applyNumberFormat="1" applyFill="1"/>
    <xf numFmtId="4" fontId="16" fillId="0" borderId="0" xfId="0" applyNumberFormat="1" applyFont="1" applyFill="1"/>
    <xf numFmtId="0" fontId="1" fillId="0" borderId="0" xfId="0" applyFont="1" applyFill="1" applyBorder="1" applyAlignment="1">
      <alignment horizontal="center"/>
    </xf>
    <xf numFmtId="3" fontId="1" fillId="0" borderId="48" xfId="0" applyNumberFormat="1" applyFont="1" applyFill="1" applyBorder="1" applyAlignment="1">
      <alignment horizontal="center"/>
    </xf>
    <xf numFmtId="3" fontId="1" fillId="5" borderId="9" xfId="0" applyNumberFormat="1" applyFont="1" applyFill="1" applyBorder="1" applyAlignment="1">
      <alignment horizontal="right"/>
    </xf>
    <xf numFmtId="3" fontId="1" fillId="0" borderId="0" xfId="0" applyNumberFormat="1" applyFont="1" applyFill="1" applyBorder="1" applyAlignment="1">
      <alignment horizontal="right"/>
    </xf>
    <xf numFmtId="3" fontId="1" fillId="5" borderId="48" xfId="0" applyNumberFormat="1" applyFont="1" applyFill="1" applyBorder="1"/>
    <xf numFmtId="3" fontId="1" fillId="5" borderId="9" xfId="0" applyNumberFormat="1" applyFont="1" applyFill="1" applyBorder="1"/>
    <xf numFmtId="3" fontId="1" fillId="0" borderId="0" xfId="0" applyNumberFormat="1" applyFont="1" applyFill="1"/>
    <xf numFmtId="3" fontId="1" fillId="5" borderId="48" xfId="0" applyNumberFormat="1" applyFont="1" applyFill="1" applyBorder="1" applyAlignment="1">
      <alignment horizontal="right"/>
    </xf>
    <xf numFmtId="0" fontId="4" fillId="2" borderId="54" xfId="0" applyFont="1" applyFill="1" applyBorder="1" applyAlignment="1">
      <alignment horizontal="center" vertical="center" wrapText="1"/>
    </xf>
    <xf numFmtId="0" fontId="1" fillId="2" borderId="15" xfId="0" applyNumberFormat="1" applyFont="1" applyFill="1" applyBorder="1" applyAlignment="1">
      <alignment horizontal="center" vertical="center"/>
    </xf>
    <xf numFmtId="0" fontId="1" fillId="5" borderId="55" xfId="0" applyNumberFormat="1" applyFont="1" applyFill="1" applyBorder="1" applyAlignment="1">
      <alignment horizontal="center" vertical="center"/>
    </xf>
    <xf numFmtId="0" fontId="1" fillId="0" borderId="46" xfId="0" applyNumberFormat="1" applyFont="1" applyFill="1" applyBorder="1" applyAlignment="1">
      <alignment horizontal="center" vertical="center"/>
    </xf>
    <xf numFmtId="0" fontId="1" fillId="0" borderId="31" xfId="0" applyNumberFormat="1" applyFont="1" applyFill="1" applyBorder="1" applyAlignment="1">
      <alignment horizontal="center" vertical="center"/>
    </xf>
    <xf numFmtId="0" fontId="1" fillId="5" borderId="15" xfId="0" applyNumberFormat="1" applyFont="1" applyFill="1" applyBorder="1" applyAlignment="1">
      <alignment horizontal="center" vertical="center"/>
    </xf>
    <xf numFmtId="0" fontId="1" fillId="0" borderId="28" xfId="0" applyNumberFormat="1" applyFont="1" applyFill="1" applyBorder="1" applyAlignment="1">
      <alignment horizontal="center" vertical="center"/>
    </xf>
    <xf numFmtId="3" fontId="11" fillId="4" borderId="48" xfId="0" applyNumberFormat="1" applyFont="1" applyFill="1" applyBorder="1" applyAlignment="1">
      <alignment horizontal="right"/>
    </xf>
    <xf numFmtId="3" fontId="11" fillId="5" borderId="9" xfId="0" applyNumberFormat="1" applyFont="1" applyFill="1" applyBorder="1" applyAlignment="1">
      <alignment horizontal="right"/>
    </xf>
    <xf numFmtId="3" fontId="11" fillId="5" borderId="21" xfId="0" applyNumberFormat="1" applyFont="1" applyFill="1" applyBorder="1" applyAlignment="1">
      <alignment horizontal="right"/>
    </xf>
    <xf numFmtId="3" fontId="11" fillId="5" borderId="48" xfId="0" applyNumberFormat="1" applyFont="1" applyFill="1" applyBorder="1" applyAlignment="1">
      <alignment horizontal="right"/>
    </xf>
    <xf numFmtId="3" fontId="9" fillId="4" borderId="56" xfId="0" applyNumberFormat="1" applyFont="1" applyFill="1" applyBorder="1" applyAlignment="1">
      <alignment horizontal="right"/>
    </xf>
    <xf numFmtId="3" fontId="9" fillId="5" borderId="15" xfId="0" applyNumberFormat="1" applyFont="1" applyFill="1" applyBorder="1" applyAlignment="1">
      <alignment vertical="center"/>
    </xf>
    <xf numFmtId="3" fontId="9" fillId="5" borderId="46" xfId="0" applyNumberFormat="1" applyFont="1" applyFill="1" applyBorder="1" applyAlignment="1">
      <alignment vertical="center"/>
    </xf>
    <xf numFmtId="3" fontId="9" fillId="5" borderId="15" xfId="0" applyNumberFormat="1" applyFont="1" applyFill="1" applyBorder="1" applyAlignment="1">
      <alignment horizontal="right"/>
    </xf>
    <xf numFmtId="3" fontId="22" fillId="5" borderId="56" xfId="0" applyNumberFormat="1" applyFont="1" applyFill="1" applyBorder="1" applyAlignment="1">
      <alignment horizontal="right"/>
    </xf>
    <xf numFmtId="3" fontId="20" fillId="0" borderId="48" xfId="0" applyNumberFormat="1" applyFont="1" applyBorder="1" applyProtection="1"/>
    <xf numFmtId="3" fontId="20" fillId="5" borderId="9" xfId="0" applyNumberFormat="1" applyFont="1" applyFill="1" applyBorder="1" applyProtection="1"/>
    <xf numFmtId="3" fontId="20" fillId="5" borderId="48" xfId="0" applyNumberFormat="1" applyFont="1" applyFill="1" applyBorder="1" applyProtection="1"/>
    <xf numFmtId="0" fontId="11" fillId="0" borderId="25" xfId="0" applyFont="1" applyFill="1" applyBorder="1" applyAlignment="1">
      <alignment horizontal="right"/>
    </xf>
    <xf numFmtId="3" fontId="0" fillId="0" borderId="48" xfId="0" applyNumberFormat="1" applyBorder="1"/>
    <xf numFmtId="3" fontId="0" fillId="5" borderId="9" xfId="0" applyNumberFormat="1" applyFill="1" applyBorder="1"/>
    <xf numFmtId="3" fontId="0" fillId="5" borderId="48" xfId="0" applyNumberFormat="1" applyFill="1" applyBorder="1"/>
    <xf numFmtId="3" fontId="13" fillId="5" borderId="9" xfId="0" applyNumberFormat="1" applyFont="1" applyFill="1" applyBorder="1"/>
    <xf numFmtId="3" fontId="13" fillId="5" borderId="48" xfId="0" applyNumberFormat="1" applyFont="1" applyFill="1" applyBorder="1"/>
    <xf numFmtId="0" fontId="13" fillId="5" borderId="9" xfId="0" applyFont="1" applyFill="1" applyBorder="1"/>
    <xf numFmtId="3" fontId="13" fillId="0" borderId="0" xfId="0" applyNumberFormat="1" applyFont="1" applyFill="1"/>
    <xf numFmtId="0" fontId="13" fillId="5" borderId="48" xfId="0" applyFont="1" applyFill="1" applyBorder="1"/>
    <xf numFmtId="0" fontId="0" fillId="0" borderId="48" xfId="0" applyBorder="1"/>
    <xf numFmtId="0" fontId="0" fillId="5" borderId="48" xfId="0" applyFill="1" applyBorder="1"/>
    <xf numFmtId="3" fontId="27" fillId="0" borderId="57" xfId="0" applyNumberFormat="1" applyFont="1" applyBorder="1" applyAlignment="1">
      <alignment horizontal="right" vertical="center"/>
    </xf>
    <xf numFmtId="3" fontId="0" fillId="0" borderId="48" xfId="0" applyNumberFormat="1" applyFill="1" applyBorder="1"/>
    <xf numFmtId="0" fontId="0" fillId="5" borderId="9" xfId="0" applyFill="1" applyBorder="1"/>
    <xf numFmtId="2" fontId="3" fillId="0" borderId="0" xfId="0" applyNumberFormat="1" applyFont="1" applyFill="1" applyBorder="1" applyAlignment="1">
      <alignment horizontal="right"/>
    </xf>
    <xf numFmtId="2" fontId="3" fillId="5" borderId="48" xfId="0" applyNumberFormat="1" applyFont="1" applyFill="1" applyBorder="1" applyAlignment="1">
      <alignment horizontal="right"/>
    </xf>
    <xf numFmtId="3" fontId="3" fillId="5" borderId="9" xfId="0" applyNumberFormat="1" applyFont="1" applyFill="1" applyBorder="1" applyAlignment="1">
      <alignment horizontal="center"/>
    </xf>
    <xf numFmtId="0" fontId="14" fillId="5" borderId="9" xfId="0" applyFont="1" applyFill="1" applyBorder="1"/>
    <xf numFmtId="0" fontId="3" fillId="5" borderId="48" xfId="0" applyFont="1" applyFill="1" applyBorder="1"/>
    <xf numFmtId="3" fontId="15" fillId="0" borderId="48" xfId="0" applyNumberFormat="1" applyFont="1" applyFill="1" applyBorder="1"/>
    <xf numFmtId="0" fontId="15" fillId="5" borderId="9" xfId="0" applyFont="1" applyFill="1" applyBorder="1"/>
    <xf numFmtId="0" fontId="15" fillId="5" borderId="48" xfId="0" applyFont="1" applyFill="1" applyBorder="1"/>
    <xf numFmtId="0" fontId="4" fillId="5" borderId="9" xfId="0" applyFont="1" applyFill="1" applyBorder="1" applyAlignment="1">
      <alignment horizontal="left"/>
    </xf>
    <xf numFmtId="0" fontId="15" fillId="0" borderId="48" xfId="0" applyFont="1" applyFill="1" applyBorder="1"/>
    <xf numFmtId="0" fontId="16" fillId="0" borderId="48" xfId="0" applyFont="1" applyFill="1" applyBorder="1"/>
    <xf numFmtId="0" fontId="16" fillId="5" borderId="9" xfId="0" applyFont="1" applyFill="1" applyBorder="1"/>
    <xf numFmtId="0" fontId="16" fillId="5" borderId="48" xfId="0" applyFont="1" applyFill="1" applyBorder="1"/>
    <xf numFmtId="0" fontId="17" fillId="5" borderId="9" xfId="0" applyFont="1" applyFill="1" applyBorder="1" applyAlignment="1">
      <alignment horizontal="left"/>
    </xf>
    <xf numFmtId="2" fontId="17" fillId="5" borderId="48" xfId="0" applyNumberFormat="1" applyFont="1" applyFill="1" applyBorder="1" applyAlignment="1">
      <alignment horizontal="right"/>
    </xf>
    <xf numFmtId="0" fontId="18" fillId="5" borderId="9" xfId="0" applyFont="1" applyFill="1" applyBorder="1"/>
    <xf numFmtId="0" fontId="0" fillId="0" borderId="48" xfId="0" applyBorder="1" applyAlignment="1">
      <alignment horizontal="right" vertical="center"/>
    </xf>
    <xf numFmtId="0" fontId="13" fillId="5" borderId="9" xfId="0" applyFont="1" applyFill="1" applyBorder="1" applyAlignment="1">
      <alignment vertical="center"/>
    </xf>
    <xf numFmtId="0" fontId="13" fillId="5" borderId="48" xfId="0" applyFont="1" applyFill="1" applyBorder="1" applyAlignment="1">
      <alignment vertical="center"/>
    </xf>
    <xf numFmtId="0" fontId="0" fillId="5" borderId="9" xfId="0" applyFill="1" applyBorder="1" applyAlignment="1">
      <alignment vertical="center"/>
    </xf>
    <xf numFmtId="0" fontId="0" fillId="5" borderId="48" xfId="0" applyFill="1" applyBorder="1" applyAlignment="1">
      <alignment vertical="center"/>
    </xf>
    <xf numFmtId="0" fontId="0" fillId="6" borderId="0" xfId="0" applyFill="1"/>
    <xf numFmtId="0" fontId="1" fillId="0" borderId="36" xfId="0" applyNumberFormat="1" applyFont="1" applyFill="1" applyBorder="1" applyAlignment="1">
      <alignment horizontal="center" vertical="center"/>
    </xf>
    <xf numFmtId="3" fontId="22" fillId="3" borderId="32" xfId="0" applyNumberFormat="1" applyFont="1" applyFill="1" applyBorder="1" applyAlignment="1">
      <alignment horizontal="right" vertical="center"/>
    </xf>
    <xf numFmtId="3" fontId="20" fillId="0" borderId="11" xfId="0" applyNumberFormat="1" applyFont="1" applyBorder="1" applyProtection="1"/>
    <xf numFmtId="3" fontId="15" fillId="0" borderId="0" xfId="0" applyNumberFormat="1" applyFont="1" applyFill="1" applyBorder="1"/>
    <xf numFmtId="3" fontId="4" fillId="3" borderId="3"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3" fontId="4" fillId="0" borderId="16" xfId="0" applyNumberFormat="1" applyFont="1" applyFill="1" applyBorder="1" applyAlignment="1">
      <alignment horizontal="center" vertical="center" wrapText="1"/>
    </xf>
    <xf numFmtId="3" fontId="4" fillId="0" borderId="20" xfId="0" applyNumberFormat="1" applyFont="1" applyFill="1" applyBorder="1" applyAlignment="1">
      <alignment horizontal="center" vertical="center" wrapText="1"/>
    </xf>
    <xf numFmtId="3" fontId="4" fillId="0" borderId="8" xfId="0" applyNumberFormat="1" applyFont="1" applyFill="1" applyBorder="1" applyAlignment="1">
      <alignment horizontal="center" vertical="center" wrapText="1"/>
    </xf>
    <xf numFmtId="3" fontId="4" fillId="0" borderId="18"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3" fontId="4" fillId="0" borderId="45" xfId="0" applyNumberFormat="1" applyFont="1" applyFill="1" applyBorder="1" applyAlignment="1">
      <alignment horizontal="center" vertical="center" wrapText="1"/>
    </xf>
    <xf numFmtId="0" fontId="2" fillId="0" borderId="0" xfId="0" applyFont="1" applyFill="1" applyBorder="1" applyAlignment="1">
      <alignment horizontal="center"/>
    </xf>
    <xf numFmtId="0" fontId="3" fillId="0" borderId="0" xfId="0" applyFont="1" applyBorder="1" applyAlignment="1">
      <alignment horizontal="center"/>
    </xf>
    <xf numFmtId="0" fontId="3" fillId="0" borderId="0" xfId="0" applyFont="1" applyBorder="1" applyAlignment="1">
      <alignment horizontal="center" vertical="top"/>
    </xf>
    <xf numFmtId="0" fontId="1" fillId="0" borderId="1" xfId="0" applyFont="1" applyFill="1" applyBorder="1" applyAlignment="1">
      <alignment horizontal="center" vertical="center" textRotation="90" wrapText="1"/>
    </xf>
    <xf numFmtId="0" fontId="1" fillId="0" borderId="7" xfId="0" applyFont="1" applyFill="1" applyBorder="1" applyAlignment="1">
      <alignment horizontal="center" vertical="center" textRotation="90" wrapText="1"/>
    </xf>
    <xf numFmtId="0" fontId="1" fillId="0" borderId="17" xfId="0" applyFont="1" applyFill="1" applyBorder="1" applyAlignment="1">
      <alignment horizontal="center" vertical="center" textRotation="90" wrapText="1"/>
    </xf>
    <xf numFmtId="0" fontId="4" fillId="0" borderId="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7" fillId="2" borderId="4" xfId="0" applyFont="1" applyFill="1" applyBorder="1" applyAlignment="1">
      <alignment horizontal="center" vertical="center" wrapText="1"/>
    </xf>
    <xf numFmtId="3" fontId="4" fillId="3" borderId="10" xfId="0" applyNumberFormat="1" applyFont="1" applyFill="1" applyBorder="1" applyAlignment="1">
      <alignment horizontal="center" vertical="center" wrapText="1"/>
    </xf>
    <xf numFmtId="3" fontId="4" fillId="3" borderId="15" xfId="0" applyNumberFormat="1" applyFont="1" applyFill="1" applyBorder="1" applyAlignment="1">
      <alignment horizontal="center" vertical="center" wrapText="1"/>
    </xf>
    <xf numFmtId="3" fontId="4" fillId="3" borderId="11" xfId="0" applyNumberFormat="1" applyFont="1" applyFill="1" applyBorder="1" applyAlignment="1">
      <alignment horizontal="center" vertical="center" wrapText="1"/>
    </xf>
    <xf numFmtId="3" fontId="4" fillId="3" borderId="12" xfId="0" applyNumberFormat="1" applyFont="1" applyFill="1" applyBorder="1" applyAlignment="1">
      <alignment horizontal="center" vertical="center" wrapText="1"/>
    </xf>
    <xf numFmtId="3" fontId="4" fillId="3" borderId="19" xfId="0" applyNumberFormat="1" applyFont="1" applyFill="1" applyBorder="1" applyAlignment="1">
      <alignment horizontal="center" vertical="center" wrapText="1"/>
    </xf>
    <xf numFmtId="3" fontId="4" fillId="3" borderId="35" xfId="0" applyNumberFormat="1" applyFont="1" applyFill="1" applyBorder="1" applyAlignment="1">
      <alignment horizontal="center" vertical="center" wrapText="1"/>
    </xf>
    <xf numFmtId="3" fontId="4" fillId="3" borderId="36" xfId="0" applyNumberFormat="1" applyFont="1" applyFill="1" applyBorder="1" applyAlignment="1">
      <alignment horizontal="center" vertical="center" wrapText="1"/>
    </xf>
    <xf numFmtId="3" fontId="4" fillId="3" borderId="37" xfId="0" applyNumberFormat="1" applyFont="1" applyFill="1" applyBorder="1" applyAlignment="1">
      <alignment horizontal="center" vertical="center" wrapText="1"/>
    </xf>
    <xf numFmtId="3" fontId="4" fillId="3" borderId="13" xfId="0" applyNumberFormat="1" applyFont="1" applyFill="1" applyBorder="1" applyAlignment="1">
      <alignment horizontal="center" vertical="center" wrapText="1"/>
    </xf>
    <xf numFmtId="3" fontId="4" fillId="3" borderId="14" xfId="0" applyNumberFormat="1" applyFont="1" applyFill="1" applyBorder="1" applyAlignment="1">
      <alignment horizontal="center" vertical="center" wrapText="1"/>
    </xf>
    <xf numFmtId="0" fontId="25" fillId="0" borderId="47" xfId="0" applyFont="1" applyFill="1" applyBorder="1" applyAlignment="1">
      <alignment horizontal="center" wrapText="1"/>
    </xf>
    <xf numFmtId="3" fontId="4" fillId="5" borderId="50" xfId="0" applyNumberFormat="1" applyFont="1" applyFill="1" applyBorder="1" applyAlignment="1">
      <alignment horizontal="center" vertical="center" wrapText="1"/>
    </xf>
    <xf numFmtId="3" fontId="4" fillId="5" borderId="48" xfId="0" applyNumberFormat="1" applyFont="1" applyFill="1" applyBorder="1" applyAlignment="1">
      <alignment horizontal="center" vertical="center" wrapText="1"/>
    </xf>
    <xf numFmtId="3" fontId="4" fillId="5" borderId="54" xfId="0" applyNumberFormat="1" applyFont="1" applyFill="1" applyBorder="1" applyAlignment="1">
      <alignment horizontal="center" vertical="center" wrapText="1"/>
    </xf>
    <xf numFmtId="3" fontId="4" fillId="5" borderId="41" xfId="0" applyNumberFormat="1" applyFont="1" applyFill="1" applyBorder="1" applyAlignment="1">
      <alignment horizontal="center" vertical="center" wrapText="1"/>
    </xf>
    <xf numFmtId="3" fontId="4" fillId="5" borderId="15" xfId="0" applyNumberFormat="1" applyFont="1" applyFill="1" applyBorder="1" applyAlignment="1">
      <alignment horizontal="center" vertical="center" wrapText="1"/>
    </xf>
    <xf numFmtId="0" fontId="3" fillId="0" borderId="0" xfId="0" applyFont="1" applyFill="1" applyBorder="1" applyAlignment="1">
      <alignment horizontal="center"/>
    </xf>
    <xf numFmtId="0" fontId="17" fillId="0" borderId="0" xfId="0" applyFont="1" applyFill="1" applyBorder="1" applyAlignment="1">
      <alignment horizontal="center"/>
    </xf>
    <xf numFmtId="0" fontId="4" fillId="0" borderId="49"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3" fontId="4" fillId="0" borderId="39" xfId="0" applyNumberFormat="1" applyFont="1" applyFill="1" applyBorder="1" applyAlignment="1">
      <alignment horizontal="center" vertical="center" wrapText="1"/>
    </xf>
    <xf numFmtId="3" fontId="4" fillId="0" borderId="40" xfId="0" applyNumberFormat="1" applyFont="1" applyFill="1" applyBorder="1" applyAlignment="1">
      <alignment horizontal="center" vertical="center" wrapText="1"/>
    </xf>
    <xf numFmtId="3" fontId="4" fillId="0" borderId="52" xfId="0" applyNumberFormat="1" applyFont="1" applyFill="1" applyBorder="1" applyAlignment="1">
      <alignment horizontal="center" vertical="center" wrapText="1"/>
    </xf>
    <xf numFmtId="3" fontId="4" fillId="0" borderId="24" xfId="0" applyNumberFormat="1" applyFont="1" applyFill="1" applyBorder="1" applyAlignment="1">
      <alignment horizontal="center" vertical="center" wrapText="1"/>
    </xf>
    <xf numFmtId="3" fontId="4" fillId="0" borderId="53" xfId="0"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wrapText="1"/>
    </xf>
    <xf numFmtId="3" fontId="4" fillId="0" borderId="5" xfId="0" applyNumberFormat="1" applyFont="1" applyFill="1" applyBorder="1" applyAlignment="1">
      <alignment horizontal="center" vertical="center" wrapText="1"/>
    </xf>
    <xf numFmtId="3" fontId="4" fillId="0" borderId="6"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5" borderId="19" xfId="0" applyFill="1" applyBorder="1" applyAlignment="1">
      <alignment horizontal="center" vertical="center" wrapText="1"/>
    </xf>
    <xf numFmtId="0" fontId="1" fillId="5" borderId="1" xfId="0" applyFont="1" applyFill="1" applyBorder="1" applyAlignment="1">
      <alignment horizontal="center" vertical="center" textRotation="90" wrapText="1"/>
    </xf>
    <xf numFmtId="0" fontId="1" fillId="5" borderId="7" xfId="0" applyFont="1" applyFill="1" applyBorder="1" applyAlignment="1">
      <alignment horizontal="center" vertical="center" textRotation="90" wrapText="1"/>
    </xf>
    <xf numFmtId="0" fontId="1" fillId="5" borderId="17" xfId="0" applyFont="1" applyFill="1" applyBorder="1" applyAlignment="1">
      <alignment horizontal="center" vertical="center" textRotation="90"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8" xfId="0" applyFont="1" applyFill="1" applyBorder="1" applyAlignment="1">
      <alignment horizontal="center" vertical="center" wrapText="1"/>
    </xf>
  </cellXfs>
  <cellStyles count="6">
    <cellStyle name="Normal" xfId="0" builtinId="0"/>
    <cellStyle name="Normal 2" xfId="1"/>
    <cellStyle name="Normal 2 2" xfId="3"/>
    <cellStyle name="Normal 2 3" xfId="5"/>
    <cellStyle name="Normal 3" xfId="2"/>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zvasileva\Desktop\SEBRA_III_trim_2016%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meni_I"/>
      <sheetName val="limit_I"/>
      <sheetName val="DS"/>
      <sheetName val="promeni_II"/>
      <sheetName val="limit_II"/>
      <sheetName val="promeni_III"/>
      <sheetName val="limitIII"/>
      <sheetName val="Акт. 2016 - юли"/>
      <sheetName val="9-месечие по групи"/>
      <sheetName val="Отнети лимити по групи"/>
      <sheetName val="Лимит за общини"/>
      <sheetName val="2016_i_promeni_IV"/>
      <sheetName val="2016_i_promeni_IV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4"/>
  <sheetViews>
    <sheetView zoomScale="80" zoomScaleNormal="80" zoomScaleSheetLayoutView="70" workbookViewId="0">
      <pane xSplit="3" ySplit="9" topLeftCell="D10" activePane="bottomRight" state="frozen"/>
      <selection pane="topRight" activeCell="D1" sqref="D1"/>
      <selection pane="bottomLeft" activeCell="A12" sqref="A12"/>
      <selection pane="bottomRight" activeCell="C12" sqref="C12:N331"/>
    </sheetView>
  </sheetViews>
  <sheetFormatPr defaultRowHeight="15" x14ac:dyDescent="0.25"/>
  <cols>
    <col min="1" max="1" width="6.5703125" customWidth="1"/>
    <col min="2" max="2" width="36.140625" customWidth="1"/>
    <col min="3" max="3" width="27" customWidth="1"/>
    <col min="4" max="4" width="38.28515625" style="8" customWidth="1"/>
    <col min="5" max="5" width="17.7109375" style="8" customWidth="1"/>
    <col min="6" max="6" width="15.7109375" style="8" customWidth="1"/>
    <col min="7" max="7" width="31.28515625" style="8" customWidth="1"/>
    <col min="8" max="8" width="28.140625" style="8" customWidth="1"/>
    <col min="9" max="9" width="19.7109375" style="8" customWidth="1"/>
    <col min="10" max="13" width="15.7109375" style="8" customWidth="1"/>
    <col min="14" max="14" width="63.5703125" style="8" customWidth="1"/>
  </cols>
  <sheetData>
    <row r="1" spans="1:14" ht="25.5" x14ac:dyDescent="0.35">
      <c r="A1" s="197" t="s">
        <v>312</v>
      </c>
      <c r="B1" s="197"/>
      <c r="C1" s="197"/>
      <c r="D1" s="197"/>
      <c r="E1" s="197"/>
      <c r="F1" s="197"/>
      <c r="G1" s="197"/>
      <c r="H1" s="197"/>
      <c r="I1" s="197"/>
      <c r="J1" s="197"/>
      <c r="K1" s="197"/>
      <c r="L1" s="197"/>
      <c r="M1" s="197"/>
      <c r="N1" s="197"/>
    </row>
    <row r="2" spans="1:14" ht="20.25" x14ac:dyDescent="0.3">
      <c r="A2" s="198" t="s">
        <v>322</v>
      </c>
      <c r="B2" s="198"/>
      <c r="C2" s="198"/>
      <c r="D2" s="198"/>
      <c r="E2" s="198"/>
      <c r="F2" s="198"/>
      <c r="G2" s="198"/>
      <c r="H2" s="198"/>
      <c r="I2" s="198"/>
      <c r="J2" s="198"/>
      <c r="K2" s="198"/>
      <c r="L2" s="198"/>
      <c r="M2" s="198"/>
      <c r="N2" s="198"/>
    </row>
    <row r="3" spans="1:14" ht="20.25" x14ac:dyDescent="0.25">
      <c r="A3" s="199" t="s">
        <v>323</v>
      </c>
      <c r="B3" s="199"/>
      <c r="C3" s="199"/>
      <c r="D3" s="199"/>
      <c r="E3" s="199"/>
      <c r="F3" s="199"/>
      <c r="G3" s="199"/>
      <c r="H3" s="199"/>
      <c r="I3" s="199"/>
      <c r="J3" s="199"/>
      <c r="K3" s="199"/>
      <c r="L3" s="199"/>
      <c r="M3" s="199"/>
      <c r="N3" s="199"/>
    </row>
    <row r="4" spans="1:14" ht="49.5" customHeight="1" thickBot="1" x14ac:dyDescent="0.35">
      <c r="A4" s="226" t="s">
        <v>313</v>
      </c>
      <c r="B4" s="226"/>
      <c r="C4" s="226"/>
      <c r="D4" s="226"/>
      <c r="E4" s="226"/>
      <c r="F4" s="226"/>
      <c r="G4" s="226"/>
      <c r="H4" s="226"/>
      <c r="I4" s="226"/>
      <c r="J4" s="226"/>
      <c r="K4" s="226"/>
      <c r="L4" s="226"/>
      <c r="M4" s="226"/>
      <c r="N4" s="226"/>
    </row>
    <row r="5" spans="1:14" s="1" customFormat="1" ht="49.5" customHeight="1" thickBot="1" x14ac:dyDescent="0.25">
      <c r="A5" s="200" t="s">
        <v>0</v>
      </c>
      <c r="B5" s="203" t="s">
        <v>1</v>
      </c>
      <c r="C5" s="206" t="s">
        <v>324</v>
      </c>
      <c r="D5" s="209" t="s">
        <v>321</v>
      </c>
      <c r="E5" s="210"/>
      <c r="F5" s="210"/>
      <c r="G5" s="210"/>
      <c r="H5" s="210"/>
      <c r="I5" s="210"/>
      <c r="J5" s="210"/>
      <c r="K5" s="210"/>
      <c r="L5" s="210"/>
      <c r="M5" s="210"/>
      <c r="N5" s="211"/>
    </row>
    <row r="6" spans="1:14" s="1" customFormat="1" ht="72.75" customHeight="1" thickBot="1" x14ac:dyDescent="0.25">
      <c r="A6" s="201"/>
      <c r="B6" s="204"/>
      <c r="C6" s="207"/>
      <c r="D6" s="212" t="s">
        <v>2</v>
      </c>
      <c r="E6" s="213"/>
      <c r="F6" s="214"/>
      <c r="G6" s="215" t="s">
        <v>3</v>
      </c>
      <c r="H6" s="213"/>
      <c r="I6" s="213"/>
      <c r="J6" s="213"/>
      <c r="K6" s="213"/>
      <c r="L6" s="213"/>
      <c r="M6" s="213"/>
      <c r="N6" s="214"/>
    </row>
    <row r="7" spans="1:14" s="1" customFormat="1" ht="16.5" customHeight="1" thickBot="1" x14ac:dyDescent="0.25">
      <c r="A7" s="201"/>
      <c r="B7" s="204"/>
      <c r="C7" s="207"/>
      <c r="D7" s="216" t="s">
        <v>4</v>
      </c>
      <c r="E7" s="218" t="s">
        <v>5</v>
      </c>
      <c r="F7" s="219"/>
      <c r="G7" s="189" t="s">
        <v>6</v>
      </c>
      <c r="H7" s="221" t="s">
        <v>7</v>
      </c>
      <c r="I7" s="218" t="s">
        <v>5</v>
      </c>
      <c r="J7" s="224"/>
      <c r="K7" s="224"/>
      <c r="L7" s="225"/>
      <c r="M7" s="225"/>
      <c r="N7" s="189" t="s">
        <v>303</v>
      </c>
    </row>
    <row r="8" spans="1:14" s="1" customFormat="1" ht="32.25" customHeight="1" x14ac:dyDescent="0.2">
      <c r="A8" s="201"/>
      <c r="B8" s="204"/>
      <c r="C8" s="207"/>
      <c r="D8" s="217"/>
      <c r="E8" s="191" t="s">
        <v>8</v>
      </c>
      <c r="F8" s="193" t="s">
        <v>9</v>
      </c>
      <c r="G8" s="190"/>
      <c r="H8" s="222"/>
      <c r="I8" s="195" t="s">
        <v>308</v>
      </c>
      <c r="J8" s="195" t="s">
        <v>306</v>
      </c>
      <c r="K8" s="195" t="s">
        <v>309</v>
      </c>
      <c r="L8" s="195" t="s">
        <v>310</v>
      </c>
      <c r="M8" s="195" t="s">
        <v>307</v>
      </c>
      <c r="N8" s="190"/>
    </row>
    <row r="9" spans="1:14" s="1" customFormat="1" ht="158.25" customHeight="1" thickBot="1" x14ac:dyDescent="0.25">
      <c r="A9" s="202"/>
      <c r="B9" s="205"/>
      <c r="C9" s="208"/>
      <c r="D9" s="217"/>
      <c r="E9" s="192"/>
      <c r="F9" s="194"/>
      <c r="G9" s="220"/>
      <c r="H9" s="223"/>
      <c r="I9" s="196"/>
      <c r="J9" s="196"/>
      <c r="K9" s="196"/>
      <c r="L9" s="196"/>
      <c r="M9" s="196" t="s">
        <v>10</v>
      </c>
      <c r="N9" s="190"/>
    </row>
    <row r="10" spans="1:14" ht="16.5" customHeight="1" x14ac:dyDescent="0.25">
      <c r="A10" s="2"/>
      <c r="B10" s="30"/>
      <c r="C10" s="45"/>
      <c r="D10" s="50"/>
      <c r="E10" s="39"/>
      <c r="F10" s="51"/>
      <c r="G10" s="59"/>
      <c r="H10" s="63"/>
      <c r="I10" s="64"/>
      <c r="J10" s="64"/>
      <c r="K10" s="64"/>
      <c r="L10" s="97"/>
      <c r="M10" s="65"/>
      <c r="N10" s="67"/>
    </row>
    <row r="11" spans="1:14" ht="16.5" customHeight="1" x14ac:dyDescent="0.3">
      <c r="A11" s="3"/>
      <c r="B11" s="31" t="s">
        <v>11</v>
      </c>
      <c r="C11" s="46"/>
      <c r="D11" s="52"/>
      <c r="E11" s="40"/>
      <c r="F11" s="53"/>
      <c r="G11" s="60"/>
      <c r="H11" s="52"/>
      <c r="I11" s="40"/>
      <c r="J11" s="40"/>
      <c r="K11" s="40"/>
      <c r="L11" s="46"/>
      <c r="M11" s="53"/>
      <c r="N11" s="60"/>
    </row>
    <row r="12" spans="1:14" ht="16.5" customHeight="1" x14ac:dyDescent="0.25">
      <c r="A12" s="5">
        <v>5101</v>
      </c>
      <c r="B12" s="32" t="s">
        <v>12</v>
      </c>
      <c r="C12" s="47">
        <f t="shared" ref="C12:C25" si="0">+D12+G12+H12+N12</f>
        <v>169106</v>
      </c>
      <c r="D12" s="54">
        <f t="shared" ref="D12:D25" si="1">+E12+F12</f>
        <v>25855</v>
      </c>
      <c r="E12" s="41">
        <v>15825</v>
      </c>
      <c r="F12" s="55">
        <v>10030</v>
      </c>
      <c r="G12" s="61">
        <v>82374</v>
      </c>
      <c r="H12" s="66">
        <f>I12+J12+K12+M12+L12</f>
        <v>60877</v>
      </c>
      <c r="I12" s="99">
        <v>637</v>
      </c>
      <c r="J12" s="100">
        <v>26186</v>
      </c>
      <c r="K12" s="101">
        <v>10544</v>
      </c>
      <c r="L12" s="101">
        <v>22371</v>
      </c>
      <c r="M12" s="102">
        <v>1139</v>
      </c>
      <c r="N12" s="61">
        <v>0</v>
      </c>
    </row>
    <row r="13" spans="1:14" ht="16.5" customHeight="1" x14ac:dyDescent="0.25">
      <c r="A13" s="5">
        <v>5102</v>
      </c>
      <c r="B13" s="32" t="s">
        <v>13</v>
      </c>
      <c r="C13" s="47">
        <f t="shared" si="0"/>
        <v>155987</v>
      </c>
      <c r="D13" s="54">
        <f t="shared" si="1"/>
        <v>34930</v>
      </c>
      <c r="E13" s="41">
        <v>0</v>
      </c>
      <c r="F13" s="55">
        <v>34930</v>
      </c>
      <c r="G13" s="61">
        <v>87150</v>
      </c>
      <c r="H13" s="66">
        <f t="shared" ref="H13:H76" si="2">I13+J13+K13+M13+L13</f>
        <v>33907</v>
      </c>
      <c r="I13" s="99">
        <v>171</v>
      </c>
      <c r="J13" s="100">
        <v>16716</v>
      </c>
      <c r="K13" s="101">
        <v>6354</v>
      </c>
      <c r="L13" s="101">
        <v>9767</v>
      </c>
      <c r="M13" s="102">
        <v>899</v>
      </c>
      <c r="N13" s="61">
        <v>0</v>
      </c>
    </row>
    <row r="14" spans="1:14" ht="16.5" customHeight="1" x14ac:dyDescent="0.25">
      <c r="A14" s="5">
        <v>5103</v>
      </c>
      <c r="B14" s="32" t="s">
        <v>14</v>
      </c>
      <c r="C14" s="47">
        <f t="shared" si="0"/>
        <v>1203392</v>
      </c>
      <c r="D14" s="54">
        <f t="shared" si="1"/>
        <v>393213</v>
      </c>
      <c r="E14" s="41">
        <v>333320</v>
      </c>
      <c r="F14" s="55">
        <v>59893</v>
      </c>
      <c r="G14" s="61">
        <v>123181</v>
      </c>
      <c r="H14" s="66">
        <f t="shared" si="2"/>
        <v>639191</v>
      </c>
      <c r="I14" s="99">
        <v>4024</v>
      </c>
      <c r="J14" s="100">
        <v>241461</v>
      </c>
      <c r="K14" s="101">
        <v>180259</v>
      </c>
      <c r="L14" s="101">
        <v>202088</v>
      </c>
      <c r="M14" s="102">
        <v>11359</v>
      </c>
      <c r="N14" s="61">
        <v>47807</v>
      </c>
    </row>
    <row r="15" spans="1:14" ht="16.5" customHeight="1" x14ac:dyDescent="0.25">
      <c r="A15" s="5">
        <v>5104</v>
      </c>
      <c r="B15" s="32" t="s">
        <v>15</v>
      </c>
      <c r="C15" s="47">
        <f t="shared" si="0"/>
        <v>393487</v>
      </c>
      <c r="D15" s="54">
        <f t="shared" si="1"/>
        <v>26692</v>
      </c>
      <c r="E15" s="41">
        <v>17611</v>
      </c>
      <c r="F15" s="55">
        <v>9081</v>
      </c>
      <c r="G15" s="61">
        <v>250665</v>
      </c>
      <c r="H15" s="66">
        <f t="shared" si="2"/>
        <v>115981</v>
      </c>
      <c r="I15" s="99">
        <v>854</v>
      </c>
      <c r="J15" s="100">
        <v>50899</v>
      </c>
      <c r="K15" s="101">
        <v>24198</v>
      </c>
      <c r="L15" s="101">
        <v>37500</v>
      </c>
      <c r="M15" s="102">
        <v>2530</v>
      </c>
      <c r="N15" s="61">
        <v>149</v>
      </c>
    </row>
    <row r="16" spans="1:14" ht="16.5" customHeight="1" x14ac:dyDescent="0.25">
      <c r="A16" s="5">
        <v>5105</v>
      </c>
      <c r="B16" s="32" t="s">
        <v>16</v>
      </c>
      <c r="C16" s="47">
        <f t="shared" si="0"/>
        <v>74457</v>
      </c>
      <c r="D16" s="54">
        <f t="shared" si="1"/>
        <v>4801</v>
      </c>
      <c r="E16" s="41">
        <v>0</v>
      </c>
      <c r="F16" s="55">
        <v>4801</v>
      </c>
      <c r="G16" s="61">
        <v>22873</v>
      </c>
      <c r="H16" s="66">
        <f t="shared" si="2"/>
        <v>46783</v>
      </c>
      <c r="I16" s="99">
        <v>274</v>
      </c>
      <c r="J16" s="100">
        <v>26541</v>
      </c>
      <c r="K16" s="101">
        <v>7927</v>
      </c>
      <c r="L16" s="101">
        <v>11065</v>
      </c>
      <c r="M16" s="102">
        <v>976</v>
      </c>
      <c r="N16" s="61">
        <v>0</v>
      </c>
    </row>
    <row r="17" spans="1:14" ht="16.5" customHeight="1" x14ac:dyDescent="0.25">
      <c r="A17" s="5">
        <v>5106</v>
      </c>
      <c r="B17" s="32" t="s">
        <v>17</v>
      </c>
      <c r="C17" s="47">
        <f t="shared" si="0"/>
        <v>45812</v>
      </c>
      <c r="D17" s="54">
        <f t="shared" si="1"/>
        <v>8719</v>
      </c>
      <c r="E17" s="41">
        <v>0</v>
      </c>
      <c r="F17" s="55">
        <v>8719</v>
      </c>
      <c r="G17" s="61">
        <v>17538</v>
      </c>
      <c r="H17" s="66">
        <f t="shared" si="2"/>
        <v>19555</v>
      </c>
      <c r="I17" s="99">
        <v>354</v>
      </c>
      <c r="J17" s="100">
        <v>6713</v>
      </c>
      <c r="K17" s="101">
        <v>2539</v>
      </c>
      <c r="L17" s="101">
        <v>9469</v>
      </c>
      <c r="M17" s="102">
        <v>480</v>
      </c>
      <c r="N17" s="61">
        <v>0</v>
      </c>
    </row>
    <row r="18" spans="1:14" ht="16.5" customHeight="1" x14ac:dyDescent="0.25">
      <c r="A18" s="5">
        <v>5107</v>
      </c>
      <c r="B18" s="32" t="s">
        <v>18</v>
      </c>
      <c r="C18" s="47">
        <f t="shared" si="0"/>
        <v>558616</v>
      </c>
      <c r="D18" s="54">
        <f t="shared" si="1"/>
        <v>42609</v>
      </c>
      <c r="E18" s="41">
        <v>14487</v>
      </c>
      <c r="F18" s="55">
        <v>28122</v>
      </c>
      <c r="G18" s="61">
        <v>226617</v>
      </c>
      <c r="H18" s="66">
        <f t="shared" si="2"/>
        <v>288286</v>
      </c>
      <c r="I18" s="99">
        <v>2847</v>
      </c>
      <c r="J18" s="100">
        <v>125402</v>
      </c>
      <c r="K18" s="101">
        <v>45660</v>
      </c>
      <c r="L18" s="101">
        <v>107990</v>
      </c>
      <c r="M18" s="102">
        <v>6387</v>
      </c>
      <c r="N18" s="61">
        <v>1104</v>
      </c>
    </row>
    <row r="19" spans="1:14" ht="16.5" customHeight="1" x14ac:dyDescent="0.25">
      <c r="A19" s="5">
        <v>5108</v>
      </c>
      <c r="B19" s="32" t="s">
        <v>19</v>
      </c>
      <c r="C19" s="47">
        <f t="shared" si="0"/>
        <v>266241</v>
      </c>
      <c r="D19" s="54">
        <f t="shared" si="1"/>
        <v>12963</v>
      </c>
      <c r="E19" s="41">
        <v>0</v>
      </c>
      <c r="F19" s="55">
        <v>12963</v>
      </c>
      <c r="G19" s="61">
        <v>129512</v>
      </c>
      <c r="H19" s="66">
        <f t="shared" si="2"/>
        <v>123617</v>
      </c>
      <c r="I19" s="99">
        <v>979</v>
      </c>
      <c r="J19" s="100">
        <v>50480</v>
      </c>
      <c r="K19" s="101">
        <v>23017</v>
      </c>
      <c r="L19" s="101">
        <v>46974</v>
      </c>
      <c r="M19" s="102">
        <v>2167</v>
      </c>
      <c r="N19" s="61">
        <v>149</v>
      </c>
    </row>
    <row r="20" spans="1:14" ht="16.5" customHeight="1" x14ac:dyDescent="0.25">
      <c r="A20" s="5">
        <v>5109</v>
      </c>
      <c r="B20" s="32" t="s">
        <v>20</v>
      </c>
      <c r="C20" s="47">
        <f t="shared" si="0"/>
        <v>251174</v>
      </c>
      <c r="D20" s="54">
        <f t="shared" si="1"/>
        <v>8191</v>
      </c>
      <c r="E20" s="41">
        <v>7891</v>
      </c>
      <c r="F20" s="55">
        <v>300</v>
      </c>
      <c r="G20" s="61">
        <v>109265</v>
      </c>
      <c r="H20" s="66">
        <f t="shared" si="2"/>
        <v>133568</v>
      </c>
      <c r="I20" s="99">
        <v>854</v>
      </c>
      <c r="J20" s="100">
        <v>56000</v>
      </c>
      <c r="K20" s="101">
        <v>22714</v>
      </c>
      <c r="L20" s="101">
        <v>51150</v>
      </c>
      <c r="M20" s="102">
        <v>2850</v>
      </c>
      <c r="N20" s="61">
        <v>150</v>
      </c>
    </row>
    <row r="21" spans="1:14" ht="16.5" customHeight="1" x14ac:dyDescent="0.25">
      <c r="A21" s="5">
        <v>5110</v>
      </c>
      <c r="B21" s="32" t="s">
        <v>21</v>
      </c>
      <c r="C21" s="47">
        <f t="shared" si="0"/>
        <v>92025</v>
      </c>
      <c r="D21" s="54">
        <f t="shared" si="1"/>
        <v>11733</v>
      </c>
      <c r="E21" s="41">
        <v>0</v>
      </c>
      <c r="F21" s="55">
        <v>11733</v>
      </c>
      <c r="G21" s="61">
        <v>31536</v>
      </c>
      <c r="H21" s="66">
        <f t="shared" si="2"/>
        <v>48756</v>
      </c>
      <c r="I21" s="99">
        <v>342</v>
      </c>
      <c r="J21" s="100">
        <v>21618</v>
      </c>
      <c r="K21" s="101">
        <v>7729</v>
      </c>
      <c r="L21" s="101">
        <v>17742</v>
      </c>
      <c r="M21" s="102">
        <v>1325</v>
      </c>
      <c r="N21" s="61">
        <v>0</v>
      </c>
    </row>
    <row r="22" spans="1:14" ht="16.5" customHeight="1" x14ac:dyDescent="0.25">
      <c r="A22" s="5">
        <v>5111</v>
      </c>
      <c r="B22" s="32" t="s">
        <v>22</v>
      </c>
      <c r="C22" s="47">
        <f t="shared" si="0"/>
        <v>77085</v>
      </c>
      <c r="D22" s="54">
        <f t="shared" si="1"/>
        <v>0</v>
      </c>
      <c r="E22" s="41">
        <v>0</v>
      </c>
      <c r="F22" s="55">
        <v>0</v>
      </c>
      <c r="G22" s="61">
        <v>43164</v>
      </c>
      <c r="H22" s="66">
        <f t="shared" si="2"/>
        <v>33921</v>
      </c>
      <c r="I22" s="99">
        <v>255</v>
      </c>
      <c r="J22" s="100">
        <v>15430</v>
      </c>
      <c r="K22" s="101">
        <v>4200</v>
      </c>
      <c r="L22" s="101">
        <v>13205</v>
      </c>
      <c r="M22" s="102">
        <v>831</v>
      </c>
      <c r="N22" s="61">
        <v>0</v>
      </c>
    </row>
    <row r="23" spans="1:14" ht="16.5" customHeight="1" x14ac:dyDescent="0.25">
      <c r="A23" s="5">
        <v>5112</v>
      </c>
      <c r="B23" s="32" t="s">
        <v>23</v>
      </c>
      <c r="C23" s="47">
        <f t="shared" si="0"/>
        <v>51769</v>
      </c>
      <c r="D23" s="54">
        <f t="shared" si="1"/>
        <v>30083</v>
      </c>
      <c r="E23" s="41">
        <v>0</v>
      </c>
      <c r="F23" s="55">
        <v>30083</v>
      </c>
      <c r="G23" s="61">
        <v>4486</v>
      </c>
      <c r="H23" s="66">
        <f t="shared" si="2"/>
        <v>17200</v>
      </c>
      <c r="I23" s="99">
        <v>114</v>
      </c>
      <c r="J23" s="100">
        <v>7645</v>
      </c>
      <c r="K23" s="101">
        <v>1928</v>
      </c>
      <c r="L23" s="101">
        <v>6884</v>
      </c>
      <c r="M23" s="102">
        <v>629</v>
      </c>
      <c r="N23" s="61">
        <v>0</v>
      </c>
    </row>
    <row r="24" spans="1:14" ht="16.5" customHeight="1" x14ac:dyDescent="0.25">
      <c r="A24" s="5">
        <v>5113</v>
      </c>
      <c r="B24" s="32" t="s">
        <v>24</v>
      </c>
      <c r="C24" s="47">
        <f t="shared" si="0"/>
        <v>64347</v>
      </c>
      <c r="D24" s="54">
        <f t="shared" si="1"/>
        <v>15539</v>
      </c>
      <c r="E24" s="41">
        <v>0</v>
      </c>
      <c r="F24" s="55">
        <v>15539</v>
      </c>
      <c r="G24" s="61">
        <v>17962</v>
      </c>
      <c r="H24" s="66">
        <f t="shared" si="2"/>
        <v>30846</v>
      </c>
      <c r="I24" s="99">
        <v>114</v>
      </c>
      <c r="J24" s="100">
        <v>12936</v>
      </c>
      <c r="K24" s="101">
        <v>4120</v>
      </c>
      <c r="L24" s="101">
        <v>12944</v>
      </c>
      <c r="M24" s="102">
        <v>732</v>
      </c>
      <c r="N24" s="61">
        <v>0</v>
      </c>
    </row>
    <row r="25" spans="1:14" ht="16.5" customHeight="1" x14ac:dyDescent="0.25">
      <c r="A25" s="5">
        <v>5114</v>
      </c>
      <c r="B25" s="32" t="s">
        <v>25</v>
      </c>
      <c r="C25" s="47">
        <f t="shared" si="0"/>
        <v>89944</v>
      </c>
      <c r="D25" s="54">
        <f t="shared" si="1"/>
        <v>0</v>
      </c>
      <c r="E25" s="41">
        <v>0</v>
      </c>
      <c r="F25" s="55">
        <v>0</v>
      </c>
      <c r="G25" s="61">
        <v>68822</v>
      </c>
      <c r="H25" s="66">
        <f t="shared" si="2"/>
        <v>21122</v>
      </c>
      <c r="I25" s="99">
        <v>205</v>
      </c>
      <c r="J25" s="100">
        <v>9503</v>
      </c>
      <c r="K25" s="101">
        <v>3614</v>
      </c>
      <c r="L25" s="101">
        <v>7135</v>
      </c>
      <c r="M25" s="102">
        <v>665</v>
      </c>
      <c r="N25" s="61">
        <v>0</v>
      </c>
    </row>
    <row r="26" spans="1:14" ht="16.5" customHeight="1" x14ac:dyDescent="0.25">
      <c r="A26" s="5"/>
      <c r="B26" s="32"/>
      <c r="C26" s="28">
        <f t="shared" ref="C26:N26" si="3">SUM(C12:C25)</f>
        <v>3493442</v>
      </c>
      <c r="D26" s="28">
        <f t="shared" si="3"/>
        <v>615328</v>
      </c>
      <c r="E26" s="28">
        <f t="shared" si="3"/>
        <v>389134</v>
      </c>
      <c r="F26" s="28">
        <f t="shared" si="3"/>
        <v>226194</v>
      </c>
      <c r="G26" s="28">
        <f t="shared" si="3"/>
        <v>1215145</v>
      </c>
      <c r="H26" s="28">
        <f t="shared" si="3"/>
        <v>1613610</v>
      </c>
      <c r="I26" s="28">
        <f t="shared" si="3"/>
        <v>12024</v>
      </c>
      <c r="J26" s="28">
        <f t="shared" si="3"/>
        <v>667530</v>
      </c>
      <c r="K26" s="28">
        <f t="shared" si="3"/>
        <v>344803</v>
      </c>
      <c r="L26" s="28">
        <f t="shared" si="3"/>
        <v>556284</v>
      </c>
      <c r="M26" s="28">
        <f t="shared" si="3"/>
        <v>32969</v>
      </c>
      <c r="N26" s="28">
        <f t="shared" si="3"/>
        <v>49359</v>
      </c>
    </row>
    <row r="27" spans="1:14" ht="16.5" customHeight="1" x14ac:dyDescent="0.3">
      <c r="A27" s="6"/>
      <c r="B27" s="33" t="s">
        <v>26</v>
      </c>
      <c r="C27" s="47"/>
      <c r="D27" s="54"/>
      <c r="E27" s="40"/>
      <c r="F27" s="53"/>
      <c r="G27" s="60"/>
      <c r="H27" s="66">
        <f t="shared" si="2"/>
        <v>0</v>
      </c>
      <c r="I27" s="99"/>
      <c r="J27" s="100"/>
      <c r="K27" s="101"/>
      <c r="L27" s="101"/>
      <c r="M27" s="102"/>
      <c r="N27" s="60">
        <v>0</v>
      </c>
    </row>
    <row r="28" spans="1:14" ht="16.5" customHeight="1" x14ac:dyDescent="0.25">
      <c r="A28" s="5">
        <v>5201</v>
      </c>
      <c r="B28" s="30" t="s">
        <v>27</v>
      </c>
      <c r="C28" s="47">
        <f t="shared" ref="C28:C40" si="4">+D28+G28+H28+N28</f>
        <v>427789</v>
      </c>
      <c r="D28" s="54">
        <f t="shared" ref="D28:D40" si="5">+E28+F28</f>
        <v>32794</v>
      </c>
      <c r="E28" s="41">
        <v>0</v>
      </c>
      <c r="F28" s="55">
        <v>32794</v>
      </c>
      <c r="G28" s="61">
        <v>265595</v>
      </c>
      <c r="H28" s="66">
        <f t="shared" si="2"/>
        <v>129400</v>
      </c>
      <c r="I28" s="103">
        <v>566</v>
      </c>
      <c r="J28" s="104">
        <v>62607</v>
      </c>
      <c r="K28" s="105">
        <v>20128</v>
      </c>
      <c r="L28" s="105">
        <v>43358</v>
      </c>
      <c r="M28" s="106">
        <v>2741</v>
      </c>
      <c r="N28" s="61">
        <v>0</v>
      </c>
    </row>
    <row r="29" spans="1:14" ht="16.5" customHeight="1" x14ac:dyDescent="0.25">
      <c r="A29" s="5">
        <v>5202</v>
      </c>
      <c r="B29" s="30" t="s">
        <v>28</v>
      </c>
      <c r="C29" s="47">
        <f t="shared" si="4"/>
        <v>4559214</v>
      </c>
      <c r="D29" s="54">
        <f t="shared" si="5"/>
        <v>2538154</v>
      </c>
      <c r="E29" s="41">
        <v>2494714</v>
      </c>
      <c r="F29" s="55">
        <v>43440</v>
      </c>
      <c r="G29" s="61">
        <v>87877</v>
      </c>
      <c r="H29" s="66">
        <f t="shared" si="2"/>
        <v>1660005</v>
      </c>
      <c r="I29" s="99">
        <v>10507</v>
      </c>
      <c r="J29" s="100">
        <v>695155</v>
      </c>
      <c r="K29" s="101">
        <v>354163</v>
      </c>
      <c r="L29" s="101">
        <v>578281</v>
      </c>
      <c r="M29" s="102">
        <v>21899</v>
      </c>
      <c r="N29" s="61">
        <v>273178</v>
      </c>
    </row>
    <row r="30" spans="1:14" ht="16.5" customHeight="1" x14ac:dyDescent="0.25">
      <c r="A30" s="5">
        <v>5203</v>
      </c>
      <c r="B30" s="30" t="s">
        <v>29</v>
      </c>
      <c r="C30" s="47">
        <f t="shared" si="4"/>
        <v>57516</v>
      </c>
      <c r="D30" s="54">
        <f t="shared" si="5"/>
        <v>0</v>
      </c>
      <c r="E30" s="41">
        <v>0</v>
      </c>
      <c r="F30" s="55">
        <v>0</v>
      </c>
      <c r="G30" s="61">
        <v>25137</v>
      </c>
      <c r="H30" s="66">
        <f t="shared" si="2"/>
        <v>32379</v>
      </c>
      <c r="I30" s="99">
        <v>171</v>
      </c>
      <c r="J30" s="100">
        <v>16302</v>
      </c>
      <c r="K30" s="101">
        <v>2961</v>
      </c>
      <c r="L30" s="101">
        <v>11962</v>
      </c>
      <c r="M30" s="102">
        <v>983</v>
      </c>
      <c r="N30" s="61">
        <v>0</v>
      </c>
    </row>
    <row r="31" spans="1:14" ht="16.5" customHeight="1" x14ac:dyDescent="0.25">
      <c r="A31" s="5">
        <v>5204</v>
      </c>
      <c r="B31" s="30" t="s">
        <v>30</v>
      </c>
      <c r="C31" s="47">
        <f t="shared" si="4"/>
        <v>367926</v>
      </c>
      <c r="D31" s="54">
        <f t="shared" si="5"/>
        <v>51009</v>
      </c>
      <c r="E31" s="41">
        <v>41393</v>
      </c>
      <c r="F31" s="55">
        <v>9616</v>
      </c>
      <c r="G31" s="61">
        <v>209612</v>
      </c>
      <c r="H31" s="66">
        <f t="shared" si="2"/>
        <v>107225</v>
      </c>
      <c r="I31" s="99">
        <v>1485</v>
      </c>
      <c r="J31" s="100">
        <v>47065</v>
      </c>
      <c r="K31" s="101">
        <v>17626</v>
      </c>
      <c r="L31" s="101">
        <v>39023</v>
      </c>
      <c r="M31" s="102">
        <v>2026</v>
      </c>
      <c r="N31" s="61">
        <v>80</v>
      </c>
    </row>
    <row r="32" spans="1:14" ht="16.5" customHeight="1" x14ac:dyDescent="0.25">
      <c r="A32" s="5">
        <v>5205</v>
      </c>
      <c r="B32" s="30" t="s">
        <v>31</v>
      </c>
      <c r="C32" s="47">
        <f t="shared" si="4"/>
        <v>61776</v>
      </c>
      <c r="D32" s="54">
        <f t="shared" si="5"/>
        <v>12414</v>
      </c>
      <c r="E32" s="41">
        <v>0</v>
      </c>
      <c r="F32" s="55">
        <v>12414</v>
      </c>
      <c r="G32" s="61">
        <v>39670</v>
      </c>
      <c r="H32" s="66">
        <f t="shared" si="2"/>
        <v>9692</v>
      </c>
      <c r="I32" s="99">
        <v>57</v>
      </c>
      <c r="J32" s="100">
        <v>3438</v>
      </c>
      <c r="K32" s="101">
        <v>1201</v>
      </c>
      <c r="L32" s="101">
        <v>4759</v>
      </c>
      <c r="M32" s="102">
        <v>237</v>
      </c>
      <c r="N32" s="61">
        <v>0</v>
      </c>
    </row>
    <row r="33" spans="1:14" ht="16.5" customHeight="1" x14ac:dyDescent="0.25">
      <c r="A33" s="5">
        <v>5206</v>
      </c>
      <c r="B33" s="30" t="s">
        <v>32</v>
      </c>
      <c r="C33" s="47">
        <f t="shared" si="4"/>
        <v>215737</v>
      </c>
      <c r="D33" s="54">
        <f t="shared" si="5"/>
        <v>0</v>
      </c>
      <c r="E33" s="41">
        <v>0</v>
      </c>
      <c r="F33" s="55">
        <v>0</v>
      </c>
      <c r="G33" s="61">
        <v>60668</v>
      </c>
      <c r="H33" s="66">
        <f t="shared" si="2"/>
        <v>151154</v>
      </c>
      <c r="I33" s="99">
        <v>356</v>
      </c>
      <c r="J33" s="100">
        <v>84071</v>
      </c>
      <c r="K33" s="101">
        <v>25622</v>
      </c>
      <c r="L33" s="101">
        <v>39142</v>
      </c>
      <c r="M33" s="102">
        <v>1963</v>
      </c>
      <c r="N33" s="61">
        <v>3915</v>
      </c>
    </row>
    <row r="34" spans="1:14" ht="16.5" customHeight="1" x14ac:dyDescent="0.25">
      <c r="A34" s="5">
        <v>5207</v>
      </c>
      <c r="B34" s="30" t="s">
        <v>33</v>
      </c>
      <c r="C34" s="47">
        <f t="shared" si="4"/>
        <v>304628</v>
      </c>
      <c r="D34" s="54">
        <f t="shared" si="5"/>
        <v>87672</v>
      </c>
      <c r="E34" s="41">
        <v>81227</v>
      </c>
      <c r="F34" s="55">
        <v>6445</v>
      </c>
      <c r="G34" s="61">
        <v>68513</v>
      </c>
      <c r="H34" s="66">
        <f t="shared" si="2"/>
        <v>146617</v>
      </c>
      <c r="I34" s="99">
        <v>1246</v>
      </c>
      <c r="J34" s="100">
        <v>71936</v>
      </c>
      <c r="K34" s="101">
        <v>19720</v>
      </c>
      <c r="L34" s="101">
        <v>51144</v>
      </c>
      <c r="M34" s="102">
        <v>2571</v>
      </c>
      <c r="N34" s="61">
        <v>1826</v>
      </c>
    </row>
    <row r="35" spans="1:14" ht="16.5" customHeight="1" x14ac:dyDescent="0.25">
      <c r="A35" s="5">
        <v>5208</v>
      </c>
      <c r="B35" s="30" t="s">
        <v>34</v>
      </c>
      <c r="C35" s="47">
        <f t="shared" si="4"/>
        <v>37120</v>
      </c>
      <c r="D35" s="54">
        <f t="shared" si="5"/>
        <v>0</v>
      </c>
      <c r="E35" s="41">
        <v>0</v>
      </c>
      <c r="F35" s="55">
        <v>0</v>
      </c>
      <c r="G35" s="61">
        <v>21590</v>
      </c>
      <c r="H35" s="66">
        <f t="shared" si="2"/>
        <v>15530</v>
      </c>
      <c r="I35" s="99">
        <v>170</v>
      </c>
      <c r="J35" s="100">
        <v>7076</v>
      </c>
      <c r="K35" s="101">
        <v>2078</v>
      </c>
      <c r="L35" s="101">
        <v>5881</v>
      </c>
      <c r="M35" s="102">
        <v>325</v>
      </c>
      <c r="N35" s="61">
        <v>0</v>
      </c>
    </row>
    <row r="36" spans="1:14" ht="16.5" customHeight="1" x14ac:dyDescent="0.25">
      <c r="A36" s="7">
        <v>5209</v>
      </c>
      <c r="B36" s="34" t="s">
        <v>35</v>
      </c>
      <c r="C36" s="47">
        <f t="shared" si="4"/>
        <v>195837</v>
      </c>
      <c r="D36" s="54">
        <f t="shared" si="5"/>
        <v>0</v>
      </c>
      <c r="E36" s="41">
        <v>0</v>
      </c>
      <c r="F36" s="55">
        <v>0</v>
      </c>
      <c r="G36" s="61">
        <v>135556</v>
      </c>
      <c r="H36" s="66">
        <f t="shared" si="2"/>
        <v>60281</v>
      </c>
      <c r="I36" s="99">
        <v>719</v>
      </c>
      <c r="J36" s="100">
        <v>30009</v>
      </c>
      <c r="K36" s="101">
        <v>8921</v>
      </c>
      <c r="L36" s="101">
        <v>18484</v>
      </c>
      <c r="M36" s="102">
        <v>2148</v>
      </c>
      <c r="N36" s="61">
        <v>0</v>
      </c>
    </row>
    <row r="37" spans="1:14" ht="16.5" customHeight="1" x14ac:dyDescent="0.25">
      <c r="A37" s="7">
        <v>5210</v>
      </c>
      <c r="B37" s="34" t="s">
        <v>36</v>
      </c>
      <c r="C37" s="47">
        <f t="shared" si="4"/>
        <v>94428</v>
      </c>
      <c r="D37" s="54">
        <f t="shared" si="5"/>
        <v>4753</v>
      </c>
      <c r="E37" s="41">
        <v>0</v>
      </c>
      <c r="F37" s="55">
        <v>4753</v>
      </c>
      <c r="G37" s="61">
        <v>59124</v>
      </c>
      <c r="H37" s="66">
        <f t="shared" si="2"/>
        <v>30551</v>
      </c>
      <c r="I37" s="99">
        <v>255</v>
      </c>
      <c r="J37" s="100">
        <v>14306</v>
      </c>
      <c r="K37" s="101">
        <v>3364</v>
      </c>
      <c r="L37" s="101">
        <v>12032</v>
      </c>
      <c r="M37" s="102">
        <v>594</v>
      </c>
      <c r="N37" s="61">
        <v>0</v>
      </c>
    </row>
    <row r="38" spans="1:14" ht="16.5" customHeight="1" x14ac:dyDescent="0.25">
      <c r="A38" s="5">
        <v>5211</v>
      </c>
      <c r="B38" s="30" t="s">
        <v>37</v>
      </c>
      <c r="C38" s="47">
        <f t="shared" si="4"/>
        <v>158775</v>
      </c>
      <c r="D38" s="54">
        <f t="shared" si="5"/>
        <v>24603</v>
      </c>
      <c r="E38" s="41">
        <v>1138</v>
      </c>
      <c r="F38" s="55">
        <v>23465</v>
      </c>
      <c r="G38" s="61">
        <v>91399</v>
      </c>
      <c r="H38" s="66">
        <f t="shared" si="2"/>
        <v>36560</v>
      </c>
      <c r="I38" s="99">
        <v>170</v>
      </c>
      <c r="J38" s="100">
        <v>18143</v>
      </c>
      <c r="K38" s="101">
        <v>5505</v>
      </c>
      <c r="L38" s="101">
        <v>12056</v>
      </c>
      <c r="M38" s="102">
        <v>686</v>
      </c>
      <c r="N38" s="61">
        <v>6213</v>
      </c>
    </row>
    <row r="39" spans="1:14" ht="16.5" customHeight="1" x14ac:dyDescent="0.25">
      <c r="A39" s="5">
        <v>5212</v>
      </c>
      <c r="B39" s="30" t="s">
        <v>38</v>
      </c>
      <c r="C39" s="47">
        <f t="shared" si="4"/>
        <v>141462</v>
      </c>
      <c r="D39" s="54">
        <f t="shared" si="5"/>
        <v>0</v>
      </c>
      <c r="E39" s="41">
        <v>0</v>
      </c>
      <c r="F39" s="55">
        <v>0</v>
      </c>
      <c r="G39" s="61">
        <v>111067</v>
      </c>
      <c r="H39" s="66">
        <f t="shared" si="2"/>
        <v>30395</v>
      </c>
      <c r="I39" s="99">
        <v>170</v>
      </c>
      <c r="J39" s="100">
        <v>15258</v>
      </c>
      <c r="K39" s="101">
        <v>4387</v>
      </c>
      <c r="L39" s="101">
        <v>9967</v>
      </c>
      <c r="M39" s="102">
        <v>613</v>
      </c>
      <c r="N39" s="61">
        <v>0</v>
      </c>
    </row>
    <row r="40" spans="1:14" ht="16.5" customHeight="1" x14ac:dyDescent="0.25">
      <c r="A40" s="5">
        <v>5213</v>
      </c>
      <c r="B40" s="30" t="s">
        <v>39</v>
      </c>
      <c r="C40" s="47">
        <f t="shared" si="4"/>
        <v>91879</v>
      </c>
      <c r="D40" s="54">
        <f t="shared" si="5"/>
        <v>18887</v>
      </c>
      <c r="E40" s="41">
        <v>5905</v>
      </c>
      <c r="F40" s="55">
        <v>12982</v>
      </c>
      <c r="G40" s="61">
        <v>50427</v>
      </c>
      <c r="H40" s="66">
        <f t="shared" si="2"/>
        <v>22565</v>
      </c>
      <c r="I40" s="99">
        <v>127</v>
      </c>
      <c r="J40" s="100">
        <v>10214</v>
      </c>
      <c r="K40" s="101">
        <v>3548</v>
      </c>
      <c r="L40" s="101">
        <v>8349</v>
      </c>
      <c r="M40" s="102">
        <v>327</v>
      </c>
      <c r="N40" s="61">
        <v>0</v>
      </c>
    </row>
    <row r="41" spans="1:14" ht="16.5" customHeight="1" x14ac:dyDescent="0.25">
      <c r="A41" s="5"/>
      <c r="B41" s="30"/>
      <c r="C41" s="28">
        <f t="shared" ref="C41:N41" si="6">SUM(C28:C40)</f>
        <v>6714087</v>
      </c>
      <c r="D41" s="28">
        <f t="shared" si="6"/>
        <v>2770286</v>
      </c>
      <c r="E41" s="28">
        <f t="shared" si="6"/>
        <v>2624377</v>
      </c>
      <c r="F41" s="28">
        <f t="shared" si="6"/>
        <v>145909</v>
      </c>
      <c r="G41" s="28">
        <f t="shared" si="6"/>
        <v>1226235</v>
      </c>
      <c r="H41" s="28">
        <f t="shared" si="6"/>
        <v>2432354</v>
      </c>
      <c r="I41" s="28">
        <f t="shared" si="6"/>
        <v>15999</v>
      </c>
      <c r="J41" s="28">
        <f t="shared" si="6"/>
        <v>1075580</v>
      </c>
      <c r="K41" s="28">
        <f t="shared" si="6"/>
        <v>469224</v>
      </c>
      <c r="L41" s="28">
        <f t="shared" si="6"/>
        <v>834438</v>
      </c>
      <c r="M41" s="28">
        <f t="shared" si="6"/>
        <v>37113</v>
      </c>
      <c r="N41" s="28">
        <f t="shared" si="6"/>
        <v>285212</v>
      </c>
    </row>
    <row r="42" spans="1:14" ht="16.5" customHeight="1" x14ac:dyDescent="0.3">
      <c r="A42" s="6"/>
      <c r="B42" s="33" t="s">
        <v>40</v>
      </c>
      <c r="C42" s="47"/>
      <c r="D42" s="54"/>
      <c r="E42" s="40"/>
      <c r="F42" s="53"/>
      <c r="G42" s="60"/>
      <c r="H42" s="66">
        <f t="shared" si="2"/>
        <v>0</v>
      </c>
      <c r="I42" s="99"/>
      <c r="J42" s="100"/>
      <c r="K42" s="101"/>
      <c r="L42" s="101"/>
      <c r="M42" s="102"/>
      <c r="N42" s="60">
        <v>0</v>
      </c>
    </row>
    <row r="43" spans="1:14" ht="16.5" customHeight="1" x14ac:dyDescent="0.25">
      <c r="A43" s="5">
        <v>5301</v>
      </c>
      <c r="B43" s="30" t="s">
        <v>41</v>
      </c>
      <c r="C43" s="47">
        <f t="shared" ref="C43:C54" si="7">+D43+G43+H43+N43</f>
        <v>127107</v>
      </c>
      <c r="D43" s="54">
        <f t="shared" ref="D43:D54" si="8">+E43+F43</f>
        <v>5380</v>
      </c>
      <c r="E43" s="41">
        <v>0</v>
      </c>
      <c r="F43" s="55">
        <v>5380</v>
      </c>
      <c r="G43" s="61">
        <v>106405</v>
      </c>
      <c r="H43" s="66">
        <f t="shared" si="2"/>
        <v>15322</v>
      </c>
      <c r="I43" s="99">
        <v>137</v>
      </c>
      <c r="J43" s="100">
        <v>7901</v>
      </c>
      <c r="K43" s="101">
        <v>1654</v>
      </c>
      <c r="L43" s="101">
        <v>5191</v>
      </c>
      <c r="M43" s="102">
        <v>439</v>
      </c>
      <c r="N43" s="61">
        <v>0</v>
      </c>
    </row>
    <row r="44" spans="1:14" ht="16.5" customHeight="1" x14ac:dyDescent="0.25">
      <c r="A44" s="5">
        <v>5302</v>
      </c>
      <c r="B44" s="30" t="s">
        <v>42</v>
      </c>
      <c r="C44" s="47">
        <f t="shared" si="7"/>
        <v>166325</v>
      </c>
      <c r="D44" s="54">
        <f t="shared" si="8"/>
        <v>42706</v>
      </c>
      <c r="E44" s="41">
        <v>0</v>
      </c>
      <c r="F44" s="55">
        <v>42706</v>
      </c>
      <c r="G44" s="61">
        <v>40010</v>
      </c>
      <c r="H44" s="66">
        <f t="shared" si="2"/>
        <v>83609</v>
      </c>
      <c r="I44" s="103">
        <v>424</v>
      </c>
      <c r="J44" s="104">
        <v>43240</v>
      </c>
      <c r="K44" s="105">
        <v>10440</v>
      </c>
      <c r="L44" s="105">
        <v>27244</v>
      </c>
      <c r="M44" s="106">
        <v>2261</v>
      </c>
      <c r="N44" s="61">
        <v>0</v>
      </c>
    </row>
    <row r="45" spans="1:14" ht="16.5" customHeight="1" x14ac:dyDescent="0.25">
      <c r="A45" s="5">
        <v>5303</v>
      </c>
      <c r="B45" s="30" t="s">
        <v>43</v>
      </c>
      <c r="C45" s="47">
        <f t="shared" si="7"/>
        <v>59439</v>
      </c>
      <c r="D45" s="54">
        <f t="shared" si="8"/>
        <v>0</v>
      </c>
      <c r="E45" s="41">
        <v>0</v>
      </c>
      <c r="F45" s="55">
        <v>0</v>
      </c>
      <c r="G45" s="61">
        <v>39492</v>
      </c>
      <c r="H45" s="66">
        <f t="shared" si="2"/>
        <v>19947</v>
      </c>
      <c r="I45" s="103">
        <v>103</v>
      </c>
      <c r="J45" s="104">
        <v>9232</v>
      </c>
      <c r="K45" s="105">
        <v>3531</v>
      </c>
      <c r="L45" s="105">
        <v>6580</v>
      </c>
      <c r="M45" s="106">
        <v>501</v>
      </c>
      <c r="N45" s="61">
        <v>0</v>
      </c>
    </row>
    <row r="46" spans="1:14" s="8" customFormat="1" ht="16.5" customHeight="1" x14ac:dyDescent="0.25">
      <c r="A46" s="7">
        <v>5304</v>
      </c>
      <c r="B46" s="34" t="s">
        <v>44</v>
      </c>
      <c r="C46" s="47">
        <f t="shared" si="7"/>
        <v>53632</v>
      </c>
      <c r="D46" s="54">
        <f t="shared" si="8"/>
        <v>0</v>
      </c>
      <c r="E46" s="41">
        <v>0</v>
      </c>
      <c r="F46" s="55">
        <v>0</v>
      </c>
      <c r="G46" s="61">
        <v>47388</v>
      </c>
      <c r="H46" s="66">
        <f t="shared" si="2"/>
        <v>6244</v>
      </c>
      <c r="I46" s="99">
        <v>34</v>
      </c>
      <c r="J46" s="100">
        <v>2978</v>
      </c>
      <c r="K46" s="101">
        <v>1045</v>
      </c>
      <c r="L46" s="101">
        <v>1975</v>
      </c>
      <c r="M46" s="102">
        <v>212</v>
      </c>
      <c r="N46" s="61">
        <v>0</v>
      </c>
    </row>
    <row r="47" spans="1:14" s="8" customFormat="1" ht="16.5" customHeight="1" x14ac:dyDescent="0.25">
      <c r="A47" s="7">
        <v>5305</v>
      </c>
      <c r="B47" s="34" t="s">
        <v>45</v>
      </c>
      <c r="C47" s="47">
        <f t="shared" si="7"/>
        <v>6259992</v>
      </c>
      <c r="D47" s="54">
        <f t="shared" si="8"/>
        <v>3155959</v>
      </c>
      <c r="E47" s="41">
        <v>3151203</v>
      </c>
      <c r="F47" s="55">
        <v>4756</v>
      </c>
      <c r="G47" s="61">
        <v>113770</v>
      </c>
      <c r="H47" s="66">
        <f t="shared" si="2"/>
        <v>2721505</v>
      </c>
      <c r="I47" s="99">
        <v>10954</v>
      </c>
      <c r="J47" s="100">
        <v>1155446</v>
      </c>
      <c r="K47" s="101">
        <v>663705</v>
      </c>
      <c r="L47" s="101">
        <v>839801</v>
      </c>
      <c r="M47" s="102">
        <v>51599</v>
      </c>
      <c r="N47" s="61">
        <v>268758</v>
      </c>
    </row>
    <row r="48" spans="1:14" ht="16.5" customHeight="1" x14ac:dyDescent="0.25">
      <c r="A48" s="5">
        <v>5306</v>
      </c>
      <c r="B48" s="30" t="s">
        <v>46</v>
      </c>
      <c r="C48" s="47">
        <f t="shared" si="7"/>
        <v>51616</v>
      </c>
      <c r="D48" s="54">
        <f t="shared" si="8"/>
        <v>0</v>
      </c>
      <c r="E48" s="41">
        <v>0</v>
      </c>
      <c r="F48" s="55">
        <v>0</v>
      </c>
      <c r="G48" s="61">
        <v>44064</v>
      </c>
      <c r="H48" s="66">
        <f t="shared" si="2"/>
        <v>7552</v>
      </c>
      <c r="I48" s="99">
        <v>110</v>
      </c>
      <c r="J48" s="100">
        <v>2786</v>
      </c>
      <c r="K48" s="101">
        <v>897</v>
      </c>
      <c r="L48" s="101">
        <v>3482</v>
      </c>
      <c r="M48" s="102">
        <v>277</v>
      </c>
      <c r="N48" s="61">
        <v>0</v>
      </c>
    </row>
    <row r="49" spans="1:14" ht="16.5" customHeight="1" x14ac:dyDescent="0.25">
      <c r="A49" s="5">
        <v>5307</v>
      </c>
      <c r="B49" s="30" t="s">
        <v>47</v>
      </c>
      <c r="C49" s="47">
        <f t="shared" si="7"/>
        <v>131661</v>
      </c>
      <c r="D49" s="54">
        <f t="shared" si="8"/>
        <v>0</v>
      </c>
      <c r="E49" s="41">
        <v>0</v>
      </c>
      <c r="F49" s="55">
        <v>0</v>
      </c>
      <c r="G49" s="61">
        <v>113728</v>
      </c>
      <c r="H49" s="66">
        <f t="shared" si="2"/>
        <v>17933</v>
      </c>
      <c r="I49" s="99">
        <v>205</v>
      </c>
      <c r="J49" s="100">
        <v>7016</v>
      </c>
      <c r="K49" s="101">
        <v>2587</v>
      </c>
      <c r="L49" s="101">
        <v>7395</v>
      </c>
      <c r="M49" s="102">
        <v>730</v>
      </c>
      <c r="N49" s="61">
        <v>0</v>
      </c>
    </row>
    <row r="50" spans="1:14" ht="16.5" customHeight="1" x14ac:dyDescent="0.25">
      <c r="A50" s="5">
        <v>5308</v>
      </c>
      <c r="B50" s="30" t="s">
        <v>48</v>
      </c>
      <c r="C50" s="47">
        <f t="shared" si="7"/>
        <v>90517</v>
      </c>
      <c r="D50" s="54">
        <f t="shared" si="8"/>
        <v>59475</v>
      </c>
      <c r="E50" s="41">
        <v>59475</v>
      </c>
      <c r="F50" s="55">
        <v>0</v>
      </c>
      <c r="G50" s="61">
        <v>11448</v>
      </c>
      <c r="H50" s="66">
        <f t="shared" si="2"/>
        <v>19514</v>
      </c>
      <c r="I50" s="99">
        <v>43</v>
      </c>
      <c r="J50" s="100">
        <v>9679</v>
      </c>
      <c r="K50" s="101">
        <v>2502</v>
      </c>
      <c r="L50" s="101">
        <v>6702</v>
      </c>
      <c r="M50" s="102">
        <v>588</v>
      </c>
      <c r="N50" s="61">
        <v>80</v>
      </c>
    </row>
    <row r="51" spans="1:14" ht="16.5" customHeight="1" x14ac:dyDescent="0.25">
      <c r="A51" s="5">
        <v>5309</v>
      </c>
      <c r="B51" s="30" t="s">
        <v>49</v>
      </c>
      <c r="C51" s="47">
        <f t="shared" si="7"/>
        <v>128157</v>
      </c>
      <c r="D51" s="54">
        <f t="shared" si="8"/>
        <v>16183</v>
      </c>
      <c r="E51" s="41">
        <v>0</v>
      </c>
      <c r="F51" s="55">
        <v>16183</v>
      </c>
      <c r="G51" s="61">
        <v>67123</v>
      </c>
      <c r="H51" s="66">
        <f t="shared" si="2"/>
        <v>44851</v>
      </c>
      <c r="I51" s="99">
        <v>340</v>
      </c>
      <c r="J51" s="100">
        <v>22842</v>
      </c>
      <c r="K51" s="101">
        <v>6939</v>
      </c>
      <c r="L51" s="101">
        <v>12939</v>
      </c>
      <c r="M51" s="102">
        <v>1791</v>
      </c>
      <c r="N51" s="61">
        <v>0</v>
      </c>
    </row>
    <row r="52" spans="1:14" ht="16.5" customHeight="1" x14ac:dyDescent="0.25">
      <c r="A52" s="5">
        <v>5310</v>
      </c>
      <c r="B52" s="30" t="s">
        <v>50</v>
      </c>
      <c r="C52" s="47">
        <f t="shared" si="7"/>
        <v>150833</v>
      </c>
      <c r="D52" s="54">
        <f t="shared" si="8"/>
        <v>0</v>
      </c>
      <c r="E52" s="41">
        <v>0</v>
      </c>
      <c r="F52" s="55">
        <v>0</v>
      </c>
      <c r="G52" s="61">
        <v>124334</v>
      </c>
      <c r="H52" s="66">
        <f t="shared" si="2"/>
        <v>26499</v>
      </c>
      <c r="I52" s="99">
        <v>274</v>
      </c>
      <c r="J52" s="100">
        <v>11478</v>
      </c>
      <c r="K52" s="101">
        <v>4399</v>
      </c>
      <c r="L52" s="101">
        <v>8980</v>
      </c>
      <c r="M52" s="102">
        <v>1368</v>
      </c>
      <c r="N52" s="61">
        <v>0</v>
      </c>
    </row>
    <row r="53" spans="1:14" ht="16.5" customHeight="1" x14ac:dyDescent="0.25">
      <c r="A53" s="5">
        <v>5311</v>
      </c>
      <c r="B53" s="30" t="s">
        <v>51</v>
      </c>
      <c r="C53" s="47">
        <f t="shared" si="7"/>
        <v>195338</v>
      </c>
      <c r="D53" s="54">
        <f t="shared" si="8"/>
        <v>0</v>
      </c>
      <c r="E53" s="41">
        <v>0</v>
      </c>
      <c r="F53" s="55">
        <v>0</v>
      </c>
      <c r="G53" s="61">
        <v>142215</v>
      </c>
      <c r="H53" s="66">
        <f t="shared" si="2"/>
        <v>53043</v>
      </c>
      <c r="I53" s="99">
        <v>340</v>
      </c>
      <c r="J53" s="100">
        <v>23259</v>
      </c>
      <c r="K53" s="101">
        <v>8154</v>
      </c>
      <c r="L53" s="101">
        <v>19503</v>
      </c>
      <c r="M53" s="102">
        <v>1787</v>
      </c>
      <c r="N53" s="61">
        <v>80</v>
      </c>
    </row>
    <row r="54" spans="1:14" ht="16.5" customHeight="1" x14ac:dyDescent="0.25">
      <c r="A54" s="5">
        <v>5312</v>
      </c>
      <c r="B54" s="30" t="s">
        <v>52</v>
      </c>
      <c r="C54" s="47">
        <f t="shared" si="7"/>
        <v>93546</v>
      </c>
      <c r="D54" s="54">
        <f t="shared" si="8"/>
        <v>0</v>
      </c>
      <c r="E54" s="41">
        <v>0</v>
      </c>
      <c r="F54" s="55">
        <v>0</v>
      </c>
      <c r="G54" s="61">
        <v>79643</v>
      </c>
      <c r="H54" s="66">
        <f t="shared" si="2"/>
        <v>13903</v>
      </c>
      <c r="I54" s="99">
        <v>137</v>
      </c>
      <c r="J54" s="100">
        <v>6299</v>
      </c>
      <c r="K54" s="101">
        <v>2573</v>
      </c>
      <c r="L54" s="101">
        <v>4490</v>
      </c>
      <c r="M54" s="102">
        <v>404</v>
      </c>
      <c r="N54" s="61">
        <v>0</v>
      </c>
    </row>
    <row r="55" spans="1:14" ht="16.5" customHeight="1" x14ac:dyDescent="0.25">
      <c r="A55" s="5"/>
      <c r="B55" s="30"/>
      <c r="C55" s="28">
        <f t="shared" ref="C55:N55" si="9">SUM(C43:C54)</f>
        <v>7508163</v>
      </c>
      <c r="D55" s="28">
        <f t="shared" si="9"/>
        <v>3279703</v>
      </c>
      <c r="E55" s="28">
        <f t="shared" si="9"/>
        <v>3210678</v>
      </c>
      <c r="F55" s="28">
        <f t="shared" si="9"/>
        <v>69025</v>
      </c>
      <c r="G55" s="28">
        <f t="shared" si="9"/>
        <v>929620</v>
      </c>
      <c r="H55" s="28">
        <f t="shared" si="9"/>
        <v>3029922</v>
      </c>
      <c r="I55" s="28">
        <f t="shared" si="9"/>
        <v>13101</v>
      </c>
      <c r="J55" s="28">
        <f t="shared" si="9"/>
        <v>1302156</v>
      </c>
      <c r="K55" s="28">
        <f t="shared" si="9"/>
        <v>708426</v>
      </c>
      <c r="L55" s="28">
        <f t="shared" si="9"/>
        <v>944282</v>
      </c>
      <c r="M55" s="28">
        <f t="shared" si="9"/>
        <v>61957</v>
      </c>
      <c r="N55" s="28">
        <f t="shared" si="9"/>
        <v>268918</v>
      </c>
    </row>
    <row r="56" spans="1:14" ht="16.5" customHeight="1" x14ac:dyDescent="0.3">
      <c r="A56" s="6"/>
      <c r="B56" s="33" t="s">
        <v>53</v>
      </c>
      <c r="C56" s="47"/>
      <c r="D56" s="54"/>
      <c r="E56" s="40"/>
      <c r="F56" s="53"/>
      <c r="G56" s="60"/>
      <c r="H56" s="66">
        <f t="shared" si="2"/>
        <v>0</v>
      </c>
      <c r="I56" s="99"/>
      <c r="J56" s="100"/>
      <c r="K56" s="101"/>
      <c r="L56" s="101"/>
      <c r="M56" s="102"/>
      <c r="N56" s="60">
        <v>0</v>
      </c>
    </row>
    <row r="57" spans="1:14" ht="16.5" customHeight="1" x14ac:dyDescent="0.25">
      <c r="A57" s="5">
        <v>5401</v>
      </c>
      <c r="B57" s="30" t="s">
        <v>54</v>
      </c>
      <c r="C57" s="47">
        <f t="shared" ref="C57:C66" si="10">+D57+G57+H57+N57</f>
        <v>947178</v>
      </c>
      <c r="D57" s="54">
        <f t="shared" ref="D57:D66" si="11">+E57+F57</f>
        <v>371311</v>
      </c>
      <c r="E57" s="41">
        <v>287102</v>
      </c>
      <c r="F57" s="55">
        <v>84209</v>
      </c>
      <c r="G57" s="61">
        <v>120174</v>
      </c>
      <c r="H57" s="66">
        <f t="shared" si="2"/>
        <v>402886</v>
      </c>
      <c r="I57" s="99">
        <v>3152</v>
      </c>
      <c r="J57" s="100">
        <v>149192</v>
      </c>
      <c r="K57" s="101">
        <v>100451</v>
      </c>
      <c r="L57" s="101">
        <v>143047</v>
      </c>
      <c r="M57" s="102">
        <v>7044</v>
      </c>
      <c r="N57" s="61">
        <v>52807</v>
      </c>
    </row>
    <row r="58" spans="1:14" ht="16.5" customHeight="1" x14ac:dyDescent="0.25">
      <c r="A58" s="5">
        <v>5402</v>
      </c>
      <c r="B58" s="30" t="s">
        <v>55</v>
      </c>
      <c r="C58" s="47">
        <f t="shared" si="10"/>
        <v>346938</v>
      </c>
      <c r="D58" s="54">
        <f t="shared" si="11"/>
        <v>58753</v>
      </c>
      <c r="E58" s="41">
        <v>58753</v>
      </c>
      <c r="F58" s="55">
        <v>0</v>
      </c>
      <c r="G58" s="61">
        <v>99261</v>
      </c>
      <c r="H58" s="66">
        <f t="shared" si="2"/>
        <v>183625</v>
      </c>
      <c r="I58" s="99">
        <v>1495</v>
      </c>
      <c r="J58" s="100">
        <v>66891</v>
      </c>
      <c r="K58" s="101">
        <v>24657</v>
      </c>
      <c r="L58" s="101">
        <v>85819</v>
      </c>
      <c r="M58" s="102">
        <v>4763</v>
      </c>
      <c r="N58" s="61">
        <v>5299</v>
      </c>
    </row>
    <row r="59" spans="1:14" ht="16.5" customHeight="1" x14ac:dyDescent="0.25">
      <c r="A59" s="5">
        <v>5403</v>
      </c>
      <c r="B59" s="30" t="s">
        <v>56</v>
      </c>
      <c r="C59" s="47">
        <f t="shared" si="10"/>
        <v>92890</v>
      </c>
      <c r="D59" s="54">
        <f t="shared" si="11"/>
        <v>8939</v>
      </c>
      <c r="E59" s="41">
        <v>623</v>
      </c>
      <c r="F59" s="55">
        <v>8316</v>
      </c>
      <c r="G59" s="61">
        <v>62284</v>
      </c>
      <c r="H59" s="66">
        <f t="shared" si="2"/>
        <v>21587</v>
      </c>
      <c r="I59" s="103">
        <v>255</v>
      </c>
      <c r="J59" s="104">
        <v>8563</v>
      </c>
      <c r="K59" s="105">
        <v>2989</v>
      </c>
      <c r="L59" s="105">
        <v>9146</v>
      </c>
      <c r="M59" s="106">
        <v>634</v>
      </c>
      <c r="N59" s="61">
        <v>80</v>
      </c>
    </row>
    <row r="60" spans="1:14" ht="16.5" customHeight="1" x14ac:dyDescent="0.25">
      <c r="A60" s="5">
        <v>5404</v>
      </c>
      <c r="B60" s="30" t="s">
        <v>57</v>
      </c>
      <c r="C60" s="47">
        <f t="shared" si="10"/>
        <v>77535</v>
      </c>
      <c r="D60" s="54">
        <f t="shared" si="11"/>
        <v>12026</v>
      </c>
      <c r="E60" s="41">
        <v>0</v>
      </c>
      <c r="F60" s="55">
        <v>12026</v>
      </c>
      <c r="G60" s="61">
        <v>58010</v>
      </c>
      <c r="H60" s="66">
        <f t="shared" si="2"/>
        <v>7499</v>
      </c>
      <c r="I60" s="99">
        <v>73</v>
      </c>
      <c r="J60" s="100">
        <v>3519</v>
      </c>
      <c r="K60" s="101">
        <v>930</v>
      </c>
      <c r="L60" s="101">
        <v>2736</v>
      </c>
      <c r="M60" s="102">
        <v>241</v>
      </c>
      <c r="N60" s="61">
        <v>0</v>
      </c>
    </row>
    <row r="61" spans="1:14" ht="16.5" customHeight="1" x14ac:dyDescent="0.25">
      <c r="A61" s="5">
        <v>5405</v>
      </c>
      <c r="B61" s="30" t="s">
        <v>58</v>
      </c>
      <c r="C61" s="47">
        <f t="shared" si="10"/>
        <v>56175</v>
      </c>
      <c r="D61" s="54">
        <f t="shared" si="11"/>
        <v>0</v>
      </c>
      <c r="E61" s="41">
        <v>0</v>
      </c>
      <c r="F61" s="55">
        <v>0</v>
      </c>
      <c r="G61" s="61">
        <v>32967</v>
      </c>
      <c r="H61" s="66">
        <f t="shared" si="2"/>
        <v>23208</v>
      </c>
      <c r="I61" s="99">
        <v>205</v>
      </c>
      <c r="J61" s="100">
        <v>8428</v>
      </c>
      <c r="K61" s="101">
        <v>2356</v>
      </c>
      <c r="L61" s="101">
        <v>11648</v>
      </c>
      <c r="M61" s="102">
        <v>571</v>
      </c>
      <c r="N61" s="61">
        <v>0</v>
      </c>
    </row>
    <row r="62" spans="1:14" ht="16.5" customHeight="1" x14ac:dyDescent="0.25">
      <c r="A62" s="5">
        <v>5406</v>
      </c>
      <c r="B62" s="30" t="s">
        <v>59</v>
      </c>
      <c r="C62" s="47">
        <f t="shared" si="10"/>
        <v>185236</v>
      </c>
      <c r="D62" s="54">
        <f t="shared" si="11"/>
        <v>0</v>
      </c>
      <c r="E62" s="41">
        <v>0</v>
      </c>
      <c r="F62" s="55">
        <v>0</v>
      </c>
      <c r="G62" s="61">
        <v>131960</v>
      </c>
      <c r="H62" s="66">
        <f t="shared" si="2"/>
        <v>53276</v>
      </c>
      <c r="I62" s="99">
        <v>594</v>
      </c>
      <c r="J62" s="100">
        <v>19567</v>
      </c>
      <c r="K62" s="101">
        <v>6452</v>
      </c>
      <c r="L62" s="101">
        <v>23946</v>
      </c>
      <c r="M62" s="102">
        <v>2717</v>
      </c>
      <c r="N62" s="61">
        <v>0</v>
      </c>
    </row>
    <row r="63" spans="1:14" ht="16.5" customHeight="1" x14ac:dyDescent="0.25">
      <c r="A63" s="5">
        <v>5407</v>
      </c>
      <c r="B63" s="30" t="s">
        <v>60</v>
      </c>
      <c r="C63" s="47">
        <f t="shared" si="10"/>
        <v>86443</v>
      </c>
      <c r="D63" s="54">
        <f t="shared" si="11"/>
        <v>0</v>
      </c>
      <c r="E63" s="41">
        <v>0</v>
      </c>
      <c r="F63" s="55">
        <v>0</v>
      </c>
      <c r="G63" s="61">
        <v>61332</v>
      </c>
      <c r="H63" s="66">
        <f t="shared" si="2"/>
        <v>25111</v>
      </c>
      <c r="I63" s="99">
        <v>240</v>
      </c>
      <c r="J63" s="100">
        <v>9642</v>
      </c>
      <c r="K63" s="101">
        <v>3167</v>
      </c>
      <c r="L63" s="101">
        <v>10779</v>
      </c>
      <c r="M63" s="102">
        <v>1283</v>
      </c>
      <c r="N63" s="61">
        <v>0</v>
      </c>
    </row>
    <row r="64" spans="1:14" ht="16.5" customHeight="1" x14ac:dyDescent="0.25">
      <c r="A64" s="5">
        <v>5408</v>
      </c>
      <c r="B64" s="30" t="s">
        <v>61</v>
      </c>
      <c r="C64" s="47">
        <f t="shared" si="10"/>
        <v>484574</v>
      </c>
      <c r="D64" s="54">
        <f t="shared" si="11"/>
        <v>62619</v>
      </c>
      <c r="E64" s="41">
        <v>0</v>
      </c>
      <c r="F64" s="55">
        <v>62619</v>
      </c>
      <c r="G64" s="61">
        <v>238436</v>
      </c>
      <c r="H64" s="66">
        <f t="shared" si="2"/>
        <v>183519</v>
      </c>
      <c r="I64" s="99">
        <v>1779</v>
      </c>
      <c r="J64" s="100">
        <v>53771</v>
      </c>
      <c r="K64" s="101">
        <v>39842</v>
      </c>
      <c r="L64" s="101">
        <v>83060</v>
      </c>
      <c r="M64" s="102">
        <v>5067</v>
      </c>
      <c r="N64" s="61">
        <v>0</v>
      </c>
    </row>
    <row r="65" spans="1:14" ht="16.5" customHeight="1" x14ac:dyDescent="0.25">
      <c r="A65" s="5">
        <v>5409</v>
      </c>
      <c r="B65" s="30" t="s">
        <v>62</v>
      </c>
      <c r="C65" s="47">
        <f t="shared" si="10"/>
        <v>110150</v>
      </c>
      <c r="D65" s="54">
        <f t="shared" si="11"/>
        <v>0</v>
      </c>
      <c r="E65" s="41">
        <v>0</v>
      </c>
      <c r="F65" s="55">
        <v>0</v>
      </c>
      <c r="G65" s="61">
        <v>80410</v>
      </c>
      <c r="H65" s="66">
        <f t="shared" si="2"/>
        <v>29740</v>
      </c>
      <c r="I65" s="99">
        <v>212</v>
      </c>
      <c r="J65" s="100">
        <v>14541</v>
      </c>
      <c r="K65" s="101">
        <v>4285</v>
      </c>
      <c r="L65" s="101">
        <v>9778</v>
      </c>
      <c r="M65" s="102">
        <v>924</v>
      </c>
      <c r="N65" s="61">
        <v>0</v>
      </c>
    </row>
    <row r="66" spans="1:14" ht="16.5" customHeight="1" x14ac:dyDescent="0.25">
      <c r="A66" s="5">
        <v>5410</v>
      </c>
      <c r="B66" s="30" t="s">
        <v>63</v>
      </c>
      <c r="C66" s="47">
        <f t="shared" si="10"/>
        <v>21764</v>
      </c>
      <c r="D66" s="54">
        <f t="shared" si="11"/>
        <v>0</v>
      </c>
      <c r="E66" s="41">
        <v>0</v>
      </c>
      <c r="F66" s="55">
        <v>0</v>
      </c>
      <c r="G66" s="61">
        <v>18440</v>
      </c>
      <c r="H66" s="66">
        <f t="shared" si="2"/>
        <v>3324</v>
      </c>
      <c r="I66" s="99">
        <v>27</v>
      </c>
      <c r="J66" s="100">
        <v>1475</v>
      </c>
      <c r="K66" s="101">
        <v>297</v>
      </c>
      <c r="L66" s="101">
        <v>1369</v>
      </c>
      <c r="M66" s="102">
        <v>156</v>
      </c>
      <c r="N66" s="61">
        <v>0</v>
      </c>
    </row>
    <row r="67" spans="1:14" ht="16.5" customHeight="1" x14ac:dyDescent="0.25">
      <c r="A67" s="7"/>
      <c r="B67" s="34"/>
      <c r="C67" s="28">
        <f t="shared" ref="C67:N67" si="12">SUM(C57:C66)</f>
        <v>2408883</v>
      </c>
      <c r="D67" s="28">
        <f t="shared" si="12"/>
        <v>513648</v>
      </c>
      <c r="E67" s="28">
        <f t="shared" si="12"/>
        <v>346478</v>
      </c>
      <c r="F67" s="28">
        <f t="shared" si="12"/>
        <v>167170</v>
      </c>
      <c r="G67" s="28">
        <f t="shared" si="12"/>
        <v>903274</v>
      </c>
      <c r="H67" s="28">
        <f t="shared" si="12"/>
        <v>933775</v>
      </c>
      <c r="I67" s="28">
        <f t="shared" si="12"/>
        <v>8032</v>
      </c>
      <c r="J67" s="28">
        <f t="shared" si="12"/>
        <v>335589</v>
      </c>
      <c r="K67" s="28">
        <f t="shared" si="12"/>
        <v>185426</v>
      </c>
      <c r="L67" s="28">
        <f t="shared" si="12"/>
        <v>381328</v>
      </c>
      <c r="M67" s="28">
        <f t="shared" si="12"/>
        <v>23400</v>
      </c>
      <c r="N67" s="28">
        <f t="shared" si="12"/>
        <v>58186</v>
      </c>
    </row>
    <row r="68" spans="1:14" ht="16.5" customHeight="1" x14ac:dyDescent="0.3">
      <c r="A68" s="6"/>
      <c r="B68" s="33" t="s">
        <v>64</v>
      </c>
      <c r="C68" s="47"/>
      <c r="D68" s="54"/>
      <c r="E68" s="40"/>
      <c r="F68" s="53"/>
      <c r="G68" s="60"/>
      <c r="H68" s="66">
        <f t="shared" si="2"/>
        <v>0</v>
      </c>
      <c r="I68" s="99"/>
      <c r="J68" s="100"/>
      <c r="K68" s="101"/>
      <c r="L68" s="101"/>
      <c r="M68" s="102"/>
      <c r="N68" s="60">
        <v>0</v>
      </c>
    </row>
    <row r="69" spans="1:14" ht="16.5" customHeight="1" x14ac:dyDescent="0.25">
      <c r="A69" s="5">
        <v>5501</v>
      </c>
      <c r="B69" s="30" t="s">
        <v>65</v>
      </c>
      <c r="C69" s="47">
        <f t="shared" ref="C69:C79" si="13">+D69+G69+H69+N69</f>
        <v>48908</v>
      </c>
      <c r="D69" s="54">
        <f t="shared" ref="D69:D79" si="14">+E69+F69</f>
        <v>251</v>
      </c>
      <c r="E69" s="41">
        <v>0</v>
      </c>
      <c r="F69" s="55">
        <v>251</v>
      </c>
      <c r="G69" s="61">
        <v>33720</v>
      </c>
      <c r="H69" s="66">
        <f t="shared" si="2"/>
        <v>14937</v>
      </c>
      <c r="I69" s="99">
        <v>43</v>
      </c>
      <c r="J69" s="100">
        <v>5652</v>
      </c>
      <c r="K69" s="101">
        <v>1729</v>
      </c>
      <c r="L69" s="101">
        <v>7105</v>
      </c>
      <c r="M69" s="102">
        <v>408</v>
      </c>
      <c r="N69" s="61">
        <v>0</v>
      </c>
    </row>
    <row r="70" spans="1:14" ht="16.5" customHeight="1" x14ac:dyDescent="0.25">
      <c r="A70" s="5">
        <v>5502</v>
      </c>
      <c r="B70" s="30" t="s">
        <v>66</v>
      </c>
      <c r="C70" s="47">
        <f t="shared" si="13"/>
        <v>1342</v>
      </c>
      <c r="D70" s="54">
        <f t="shared" si="14"/>
        <v>0</v>
      </c>
      <c r="E70" s="41">
        <v>0</v>
      </c>
      <c r="F70" s="55">
        <v>0</v>
      </c>
      <c r="G70" s="61">
        <v>0</v>
      </c>
      <c r="H70" s="66">
        <f t="shared" si="2"/>
        <v>1342</v>
      </c>
      <c r="I70" s="99">
        <v>0</v>
      </c>
      <c r="J70" s="100">
        <v>234</v>
      </c>
      <c r="K70" s="101">
        <v>162</v>
      </c>
      <c r="L70" s="101">
        <v>830</v>
      </c>
      <c r="M70" s="102">
        <v>116</v>
      </c>
      <c r="N70" s="61">
        <v>0</v>
      </c>
    </row>
    <row r="71" spans="1:14" ht="16.5" customHeight="1" x14ac:dyDescent="0.25">
      <c r="A71" s="5">
        <v>5503</v>
      </c>
      <c r="B71" s="30" t="s">
        <v>67</v>
      </c>
      <c r="C71" s="47">
        <f t="shared" si="13"/>
        <v>59183</v>
      </c>
      <c r="D71" s="54">
        <f t="shared" si="14"/>
        <v>24585</v>
      </c>
      <c r="E71" s="41">
        <v>0</v>
      </c>
      <c r="F71" s="55">
        <v>24585</v>
      </c>
      <c r="G71" s="61">
        <v>24269</v>
      </c>
      <c r="H71" s="66">
        <f t="shared" si="2"/>
        <v>10329</v>
      </c>
      <c r="I71" s="99">
        <v>91</v>
      </c>
      <c r="J71" s="100">
        <v>3229</v>
      </c>
      <c r="K71" s="101">
        <v>778</v>
      </c>
      <c r="L71" s="101">
        <v>5650</v>
      </c>
      <c r="M71" s="102">
        <v>581</v>
      </c>
      <c r="N71" s="61">
        <v>0</v>
      </c>
    </row>
    <row r="72" spans="1:14" ht="16.5" customHeight="1" x14ac:dyDescent="0.25">
      <c r="A72" s="5">
        <v>5504</v>
      </c>
      <c r="B72" s="30" t="s">
        <v>68</v>
      </c>
      <c r="C72" s="47">
        <f t="shared" si="13"/>
        <v>782830</v>
      </c>
      <c r="D72" s="54">
        <f t="shared" si="14"/>
        <v>47955</v>
      </c>
      <c r="E72" s="41">
        <v>25662</v>
      </c>
      <c r="F72" s="55">
        <v>22293</v>
      </c>
      <c r="G72" s="61">
        <v>321631</v>
      </c>
      <c r="H72" s="66">
        <f t="shared" si="2"/>
        <v>384502</v>
      </c>
      <c r="I72" s="103">
        <v>3130</v>
      </c>
      <c r="J72" s="104">
        <v>123072</v>
      </c>
      <c r="K72" s="105">
        <v>54814</v>
      </c>
      <c r="L72" s="105">
        <v>188647</v>
      </c>
      <c r="M72" s="106">
        <v>14839</v>
      </c>
      <c r="N72" s="61">
        <v>28742</v>
      </c>
    </row>
    <row r="73" spans="1:14" ht="16.5" customHeight="1" x14ac:dyDescent="0.25">
      <c r="A73" s="5">
        <v>5505</v>
      </c>
      <c r="B73" s="30" t="s">
        <v>69</v>
      </c>
      <c r="C73" s="47">
        <f t="shared" si="13"/>
        <v>3220</v>
      </c>
      <c r="D73" s="54">
        <f t="shared" si="14"/>
        <v>0</v>
      </c>
      <c r="E73" s="41">
        <v>0</v>
      </c>
      <c r="F73" s="55">
        <v>0</v>
      </c>
      <c r="G73" s="61">
        <v>1031</v>
      </c>
      <c r="H73" s="66">
        <f t="shared" si="2"/>
        <v>2189</v>
      </c>
      <c r="I73" s="99">
        <v>27</v>
      </c>
      <c r="J73" s="100">
        <v>650</v>
      </c>
      <c r="K73" s="101">
        <v>110</v>
      </c>
      <c r="L73" s="101">
        <v>1344</v>
      </c>
      <c r="M73" s="102">
        <v>58</v>
      </c>
      <c r="N73" s="61">
        <v>0</v>
      </c>
    </row>
    <row r="74" spans="1:14" ht="16.5" customHeight="1" x14ac:dyDescent="0.25">
      <c r="A74" s="5">
        <v>5506</v>
      </c>
      <c r="B74" s="30" t="s">
        <v>70</v>
      </c>
      <c r="C74" s="47">
        <f t="shared" si="13"/>
        <v>70304</v>
      </c>
      <c r="D74" s="54">
        <f t="shared" si="14"/>
        <v>3750</v>
      </c>
      <c r="E74" s="41">
        <v>0</v>
      </c>
      <c r="F74" s="55">
        <v>3750</v>
      </c>
      <c r="G74" s="61">
        <v>57669</v>
      </c>
      <c r="H74" s="66">
        <f t="shared" si="2"/>
        <v>8885</v>
      </c>
      <c r="I74" s="99">
        <v>27</v>
      </c>
      <c r="J74" s="100">
        <v>4243</v>
      </c>
      <c r="K74" s="101">
        <v>1101</v>
      </c>
      <c r="L74" s="101">
        <v>3209</v>
      </c>
      <c r="M74" s="102">
        <v>305</v>
      </c>
      <c r="N74" s="61">
        <v>0</v>
      </c>
    </row>
    <row r="75" spans="1:14" ht="16.5" customHeight="1" x14ac:dyDescent="0.25">
      <c r="A75" s="5">
        <v>5507</v>
      </c>
      <c r="B75" s="30" t="s">
        <v>71</v>
      </c>
      <c r="C75" s="47">
        <f t="shared" si="13"/>
        <v>30917</v>
      </c>
      <c r="D75" s="54">
        <f t="shared" si="14"/>
        <v>443</v>
      </c>
      <c r="E75" s="41">
        <v>0</v>
      </c>
      <c r="F75" s="55">
        <v>443</v>
      </c>
      <c r="G75" s="61">
        <v>23574</v>
      </c>
      <c r="H75" s="66">
        <f t="shared" si="2"/>
        <v>6900</v>
      </c>
      <c r="I75" s="99">
        <v>69</v>
      </c>
      <c r="J75" s="100">
        <v>2209</v>
      </c>
      <c r="K75" s="101">
        <v>465</v>
      </c>
      <c r="L75" s="101">
        <v>3858</v>
      </c>
      <c r="M75" s="102">
        <v>299</v>
      </c>
      <c r="N75" s="61">
        <v>0</v>
      </c>
    </row>
    <row r="76" spans="1:14" ht="16.5" customHeight="1" x14ac:dyDescent="0.25">
      <c r="A76" s="5">
        <v>5508</v>
      </c>
      <c r="B76" s="30" t="s">
        <v>72</v>
      </c>
      <c r="C76" s="47">
        <f t="shared" si="13"/>
        <v>6397</v>
      </c>
      <c r="D76" s="54">
        <f t="shared" si="14"/>
        <v>3338</v>
      </c>
      <c r="E76" s="41">
        <v>0</v>
      </c>
      <c r="F76" s="55">
        <v>3338</v>
      </c>
      <c r="G76" s="61">
        <v>1423</v>
      </c>
      <c r="H76" s="66">
        <f t="shared" si="2"/>
        <v>1636</v>
      </c>
      <c r="I76" s="99">
        <v>0</v>
      </c>
      <c r="J76" s="100">
        <v>509</v>
      </c>
      <c r="K76" s="101">
        <v>72</v>
      </c>
      <c r="L76" s="101">
        <v>980</v>
      </c>
      <c r="M76" s="102">
        <v>75</v>
      </c>
      <c r="N76" s="61">
        <v>0</v>
      </c>
    </row>
    <row r="77" spans="1:14" ht="16.5" customHeight="1" x14ac:dyDescent="0.25">
      <c r="A77" s="5">
        <v>5509</v>
      </c>
      <c r="B77" s="30" t="s">
        <v>73</v>
      </c>
      <c r="C77" s="47">
        <f t="shared" si="13"/>
        <v>25542</v>
      </c>
      <c r="D77" s="54">
        <f t="shared" si="14"/>
        <v>4355</v>
      </c>
      <c r="E77" s="41">
        <v>0</v>
      </c>
      <c r="F77" s="55">
        <v>4355</v>
      </c>
      <c r="G77" s="61">
        <v>17555</v>
      </c>
      <c r="H77" s="66">
        <f t="shared" ref="H77:H140" si="15">I77+J77+K77+M77+L77</f>
        <v>3632</v>
      </c>
      <c r="I77" s="99">
        <v>55</v>
      </c>
      <c r="J77" s="100">
        <v>1299</v>
      </c>
      <c r="K77" s="101">
        <v>234</v>
      </c>
      <c r="L77" s="101">
        <v>1893</v>
      </c>
      <c r="M77" s="102">
        <v>151</v>
      </c>
      <c r="N77" s="61">
        <v>0</v>
      </c>
    </row>
    <row r="78" spans="1:14" ht="16.5" customHeight="1" x14ac:dyDescent="0.25">
      <c r="A78" s="5">
        <v>5510</v>
      </c>
      <c r="B78" s="30" t="s">
        <v>74</v>
      </c>
      <c r="C78" s="47">
        <f t="shared" si="13"/>
        <v>68283</v>
      </c>
      <c r="D78" s="54">
        <f t="shared" si="14"/>
        <v>0</v>
      </c>
      <c r="E78" s="41">
        <v>0</v>
      </c>
      <c r="F78" s="55">
        <v>0</v>
      </c>
      <c r="G78" s="61">
        <v>62165</v>
      </c>
      <c r="H78" s="66">
        <f t="shared" si="15"/>
        <v>6118</v>
      </c>
      <c r="I78" s="99">
        <v>0</v>
      </c>
      <c r="J78" s="100">
        <v>2809</v>
      </c>
      <c r="K78" s="101">
        <v>1113</v>
      </c>
      <c r="L78" s="101">
        <v>2003</v>
      </c>
      <c r="M78" s="102">
        <v>193</v>
      </c>
      <c r="N78" s="61">
        <v>0</v>
      </c>
    </row>
    <row r="79" spans="1:14" ht="16.5" customHeight="1" x14ac:dyDescent="0.25">
      <c r="A79" s="5">
        <v>5511</v>
      </c>
      <c r="B79" s="30" t="s">
        <v>75</v>
      </c>
      <c r="C79" s="47">
        <f t="shared" si="13"/>
        <v>16121</v>
      </c>
      <c r="D79" s="54">
        <f t="shared" si="14"/>
        <v>0</v>
      </c>
      <c r="E79" s="41">
        <v>0</v>
      </c>
      <c r="F79" s="55">
        <v>0</v>
      </c>
      <c r="G79" s="61">
        <v>11336</v>
      </c>
      <c r="H79" s="66">
        <f t="shared" si="15"/>
        <v>4785</v>
      </c>
      <c r="I79" s="99">
        <v>46</v>
      </c>
      <c r="J79" s="100">
        <v>2000</v>
      </c>
      <c r="K79" s="101">
        <v>404</v>
      </c>
      <c r="L79" s="101">
        <v>2103</v>
      </c>
      <c r="M79" s="102">
        <v>232</v>
      </c>
      <c r="N79" s="61">
        <v>0</v>
      </c>
    </row>
    <row r="80" spans="1:14" ht="16.5" customHeight="1" x14ac:dyDescent="0.25">
      <c r="A80" s="2"/>
      <c r="B80" s="30"/>
      <c r="C80" s="28">
        <f t="shared" ref="C80:N80" si="16">SUM(C69:C79)</f>
        <v>1113047</v>
      </c>
      <c r="D80" s="28">
        <f t="shared" si="16"/>
        <v>84677</v>
      </c>
      <c r="E80" s="28">
        <f t="shared" si="16"/>
        <v>25662</v>
      </c>
      <c r="F80" s="28">
        <f t="shared" si="16"/>
        <v>59015</v>
      </c>
      <c r="G80" s="28">
        <f t="shared" si="16"/>
        <v>554373</v>
      </c>
      <c r="H80" s="28">
        <f t="shared" si="16"/>
        <v>445255</v>
      </c>
      <c r="I80" s="28">
        <f t="shared" si="16"/>
        <v>3488</v>
      </c>
      <c r="J80" s="28">
        <f t="shared" si="16"/>
        <v>145906</v>
      </c>
      <c r="K80" s="28">
        <f t="shared" si="16"/>
        <v>60982</v>
      </c>
      <c r="L80" s="28">
        <f t="shared" si="16"/>
        <v>217622</v>
      </c>
      <c r="M80" s="28">
        <f t="shared" si="16"/>
        <v>17257</v>
      </c>
      <c r="N80" s="28">
        <f t="shared" si="16"/>
        <v>28742</v>
      </c>
    </row>
    <row r="81" spans="1:14" ht="16.5" customHeight="1" x14ac:dyDescent="0.3">
      <c r="A81" s="6"/>
      <c r="B81" s="33" t="s">
        <v>76</v>
      </c>
      <c r="C81" s="47"/>
      <c r="D81" s="54"/>
      <c r="E81" s="40"/>
      <c r="F81" s="53"/>
      <c r="G81" s="60"/>
      <c r="H81" s="66">
        <f t="shared" si="15"/>
        <v>0</v>
      </c>
      <c r="I81" s="99"/>
      <c r="J81" s="100"/>
      <c r="K81" s="101"/>
      <c r="L81" s="101"/>
      <c r="M81" s="102"/>
      <c r="N81" s="60">
        <v>0</v>
      </c>
    </row>
    <row r="82" spans="1:14" ht="16.5" customHeight="1" x14ac:dyDescent="0.25">
      <c r="A82" s="5">
        <v>5601</v>
      </c>
      <c r="B82" s="30" t="s">
        <v>77</v>
      </c>
      <c r="C82" s="47">
        <f t="shared" ref="C82:C91" si="17">+D82+G82+H82+N82</f>
        <v>47890</v>
      </c>
      <c r="D82" s="54">
        <f t="shared" ref="D82:D91" si="18">+E82+F82</f>
        <v>0</v>
      </c>
      <c r="E82" s="41">
        <v>0</v>
      </c>
      <c r="F82" s="55">
        <v>0</v>
      </c>
      <c r="G82" s="61">
        <v>38375</v>
      </c>
      <c r="H82" s="66">
        <f t="shared" si="15"/>
        <v>9515</v>
      </c>
      <c r="I82" s="99">
        <v>110</v>
      </c>
      <c r="J82" s="100">
        <v>4787</v>
      </c>
      <c r="K82" s="101">
        <v>1413</v>
      </c>
      <c r="L82" s="101">
        <v>2759</v>
      </c>
      <c r="M82" s="102">
        <v>446</v>
      </c>
      <c r="N82" s="61">
        <v>0</v>
      </c>
    </row>
    <row r="83" spans="1:14" ht="16.5" customHeight="1" x14ac:dyDescent="0.25">
      <c r="A83" s="5">
        <v>5602</v>
      </c>
      <c r="B83" s="30" t="s">
        <v>78</v>
      </c>
      <c r="C83" s="47">
        <f t="shared" si="17"/>
        <v>211617</v>
      </c>
      <c r="D83" s="54">
        <f t="shared" si="18"/>
        <v>0</v>
      </c>
      <c r="E83" s="41">
        <v>0</v>
      </c>
      <c r="F83" s="55">
        <v>0</v>
      </c>
      <c r="G83" s="61">
        <v>108333</v>
      </c>
      <c r="H83" s="66">
        <f t="shared" si="15"/>
        <v>103284</v>
      </c>
      <c r="I83" s="99">
        <v>919</v>
      </c>
      <c r="J83" s="100">
        <v>45039</v>
      </c>
      <c r="K83" s="101">
        <v>17358</v>
      </c>
      <c r="L83" s="101">
        <v>33193</v>
      </c>
      <c r="M83" s="102">
        <v>6775</v>
      </c>
      <c r="N83" s="61">
        <v>0</v>
      </c>
    </row>
    <row r="84" spans="1:14" ht="16.5" customHeight="1" x14ac:dyDescent="0.25">
      <c r="A84" s="5">
        <v>5603</v>
      </c>
      <c r="B84" s="30" t="s">
        <v>79</v>
      </c>
      <c r="C84" s="47">
        <f t="shared" si="17"/>
        <v>1257356</v>
      </c>
      <c r="D84" s="54">
        <f t="shared" si="18"/>
        <v>443099</v>
      </c>
      <c r="E84" s="41">
        <v>443099</v>
      </c>
      <c r="F84" s="55">
        <v>0</v>
      </c>
      <c r="G84" s="61">
        <v>218707</v>
      </c>
      <c r="H84" s="66">
        <f t="shared" si="15"/>
        <v>525524</v>
      </c>
      <c r="I84" s="99">
        <v>4471</v>
      </c>
      <c r="J84" s="100">
        <v>193355</v>
      </c>
      <c r="K84" s="101">
        <v>94644</v>
      </c>
      <c r="L84" s="101">
        <v>207478</v>
      </c>
      <c r="M84" s="102">
        <v>25576</v>
      </c>
      <c r="N84" s="61">
        <v>70026</v>
      </c>
    </row>
    <row r="85" spans="1:14" ht="16.5" customHeight="1" x14ac:dyDescent="0.25">
      <c r="A85" s="5">
        <v>5605</v>
      </c>
      <c r="B85" s="30" t="s">
        <v>80</v>
      </c>
      <c r="C85" s="47">
        <f t="shared" si="17"/>
        <v>218224</v>
      </c>
      <c r="D85" s="54">
        <f t="shared" si="18"/>
        <v>66890</v>
      </c>
      <c r="E85" s="41">
        <v>66890</v>
      </c>
      <c r="F85" s="55">
        <v>0</v>
      </c>
      <c r="G85" s="61">
        <v>72705</v>
      </c>
      <c r="H85" s="66">
        <f t="shared" si="15"/>
        <v>68647</v>
      </c>
      <c r="I85" s="99">
        <v>320</v>
      </c>
      <c r="J85" s="100">
        <v>32388</v>
      </c>
      <c r="K85" s="101">
        <v>13530</v>
      </c>
      <c r="L85" s="101">
        <v>19861</v>
      </c>
      <c r="M85" s="102">
        <v>2548</v>
      </c>
      <c r="N85" s="61">
        <v>9982</v>
      </c>
    </row>
    <row r="86" spans="1:14" ht="16.5" customHeight="1" x14ac:dyDescent="0.25">
      <c r="A86" s="5">
        <v>5606</v>
      </c>
      <c r="B86" s="30" t="s">
        <v>81</v>
      </c>
      <c r="C86" s="47">
        <f t="shared" si="17"/>
        <v>104480</v>
      </c>
      <c r="D86" s="54">
        <f t="shared" si="18"/>
        <v>0</v>
      </c>
      <c r="E86" s="41">
        <v>0</v>
      </c>
      <c r="F86" s="55">
        <v>0</v>
      </c>
      <c r="G86" s="61">
        <v>90900</v>
      </c>
      <c r="H86" s="66">
        <f t="shared" si="15"/>
        <v>13580</v>
      </c>
      <c r="I86" s="103">
        <v>137</v>
      </c>
      <c r="J86" s="104">
        <v>6286</v>
      </c>
      <c r="K86" s="105">
        <v>1793</v>
      </c>
      <c r="L86" s="105">
        <v>4688</v>
      </c>
      <c r="M86" s="106">
        <v>676</v>
      </c>
      <c r="N86" s="61">
        <v>0</v>
      </c>
    </row>
    <row r="87" spans="1:14" ht="16.5" customHeight="1" x14ac:dyDescent="0.25">
      <c r="A87" s="5">
        <v>5607</v>
      </c>
      <c r="B87" s="30" t="s">
        <v>82</v>
      </c>
      <c r="C87" s="47">
        <f t="shared" si="17"/>
        <v>147832</v>
      </c>
      <c r="D87" s="54">
        <f t="shared" si="18"/>
        <v>2292</v>
      </c>
      <c r="E87" s="41">
        <v>0</v>
      </c>
      <c r="F87" s="55">
        <v>2292</v>
      </c>
      <c r="G87" s="61">
        <v>97602</v>
      </c>
      <c r="H87" s="66">
        <f t="shared" si="15"/>
        <v>47938</v>
      </c>
      <c r="I87" s="99">
        <v>424</v>
      </c>
      <c r="J87" s="100">
        <v>18379</v>
      </c>
      <c r="K87" s="101">
        <v>6090</v>
      </c>
      <c r="L87" s="101">
        <v>20699</v>
      </c>
      <c r="M87" s="102">
        <v>2346</v>
      </c>
      <c r="N87" s="61">
        <v>0</v>
      </c>
    </row>
    <row r="88" spans="1:14" ht="16.5" customHeight="1" x14ac:dyDescent="0.25">
      <c r="A88" s="5">
        <v>5608</v>
      </c>
      <c r="B88" s="30" t="s">
        <v>83</v>
      </c>
      <c r="C88" s="47">
        <f t="shared" si="17"/>
        <v>43158</v>
      </c>
      <c r="D88" s="54">
        <f t="shared" si="18"/>
        <v>0</v>
      </c>
      <c r="E88" s="41">
        <v>0</v>
      </c>
      <c r="F88" s="55">
        <v>0</v>
      </c>
      <c r="G88" s="61">
        <v>22525</v>
      </c>
      <c r="H88" s="66">
        <f t="shared" si="15"/>
        <v>20633</v>
      </c>
      <c r="I88" s="99">
        <v>285</v>
      </c>
      <c r="J88" s="100">
        <v>8120</v>
      </c>
      <c r="K88" s="101">
        <v>2048</v>
      </c>
      <c r="L88" s="101">
        <v>9053</v>
      </c>
      <c r="M88" s="102">
        <v>1127</v>
      </c>
      <c r="N88" s="61">
        <v>0</v>
      </c>
    </row>
    <row r="89" spans="1:14" ht="16.5" customHeight="1" x14ac:dyDescent="0.25">
      <c r="A89" s="5">
        <v>5609</v>
      </c>
      <c r="B89" s="30" t="s">
        <v>84</v>
      </c>
      <c r="C89" s="47">
        <f t="shared" si="17"/>
        <v>46147</v>
      </c>
      <c r="D89" s="54">
        <f t="shared" si="18"/>
        <v>0</v>
      </c>
      <c r="E89" s="41">
        <v>0</v>
      </c>
      <c r="F89" s="55">
        <v>0</v>
      </c>
      <c r="G89" s="61">
        <v>20882</v>
      </c>
      <c r="H89" s="66">
        <f t="shared" si="15"/>
        <v>25265</v>
      </c>
      <c r="I89" s="99">
        <v>212</v>
      </c>
      <c r="J89" s="100">
        <v>9643</v>
      </c>
      <c r="K89" s="101">
        <v>2904</v>
      </c>
      <c r="L89" s="101">
        <v>11301</v>
      </c>
      <c r="M89" s="102">
        <v>1205</v>
      </c>
      <c r="N89" s="61">
        <v>0</v>
      </c>
    </row>
    <row r="90" spans="1:14" ht="16.5" customHeight="1" x14ac:dyDescent="0.25">
      <c r="A90" s="5">
        <v>5610</v>
      </c>
      <c r="B90" s="30" t="s">
        <v>85</v>
      </c>
      <c r="C90" s="47">
        <f t="shared" si="17"/>
        <v>80230</v>
      </c>
      <c r="D90" s="54">
        <f t="shared" si="18"/>
        <v>22304</v>
      </c>
      <c r="E90" s="41">
        <v>1555</v>
      </c>
      <c r="F90" s="55">
        <v>20749</v>
      </c>
      <c r="G90" s="61">
        <v>38746</v>
      </c>
      <c r="H90" s="66">
        <f t="shared" si="15"/>
        <v>19180</v>
      </c>
      <c r="I90" s="99">
        <v>285</v>
      </c>
      <c r="J90" s="100">
        <v>8401</v>
      </c>
      <c r="K90" s="101">
        <v>2756</v>
      </c>
      <c r="L90" s="101">
        <v>6488</v>
      </c>
      <c r="M90" s="102">
        <v>1250</v>
      </c>
      <c r="N90" s="61">
        <v>0</v>
      </c>
    </row>
    <row r="91" spans="1:14" ht="16.5" customHeight="1" x14ac:dyDescent="0.25">
      <c r="A91" s="5">
        <v>5611</v>
      </c>
      <c r="B91" s="30" t="s">
        <v>86</v>
      </c>
      <c r="C91" s="47">
        <f t="shared" si="17"/>
        <v>43502</v>
      </c>
      <c r="D91" s="54">
        <f t="shared" si="18"/>
        <v>0</v>
      </c>
      <c r="E91" s="41">
        <v>0</v>
      </c>
      <c r="F91" s="55">
        <v>0</v>
      </c>
      <c r="G91" s="61">
        <v>36679</v>
      </c>
      <c r="H91" s="66">
        <f t="shared" si="15"/>
        <v>6823</v>
      </c>
      <c r="I91" s="99">
        <v>164</v>
      </c>
      <c r="J91" s="100">
        <v>2722</v>
      </c>
      <c r="K91" s="101">
        <v>911</v>
      </c>
      <c r="L91" s="101">
        <v>2536</v>
      </c>
      <c r="M91" s="102">
        <v>490</v>
      </c>
      <c r="N91" s="61">
        <v>0</v>
      </c>
    </row>
    <row r="92" spans="1:14" ht="16.5" customHeight="1" x14ac:dyDescent="0.25">
      <c r="A92" s="5"/>
      <c r="B92" s="30"/>
      <c r="C92" s="28">
        <f t="shared" ref="C92:N92" si="19">SUM(C82:C91)</f>
        <v>2200436</v>
      </c>
      <c r="D92" s="28">
        <f t="shared" si="19"/>
        <v>534585</v>
      </c>
      <c r="E92" s="28">
        <f t="shared" si="19"/>
        <v>511544</v>
      </c>
      <c r="F92" s="28">
        <f t="shared" si="19"/>
        <v>23041</v>
      </c>
      <c r="G92" s="28">
        <f t="shared" si="19"/>
        <v>745454</v>
      </c>
      <c r="H92" s="28">
        <f t="shared" si="19"/>
        <v>840389</v>
      </c>
      <c r="I92" s="28">
        <f t="shared" si="19"/>
        <v>7327</v>
      </c>
      <c r="J92" s="28">
        <f t="shared" si="19"/>
        <v>329120</v>
      </c>
      <c r="K92" s="28">
        <f t="shared" si="19"/>
        <v>143447</v>
      </c>
      <c r="L92" s="28">
        <f t="shared" si="19"/>
        <v>318056</v>
      </c>
      <c r="M92" s="28">
        <f t="shared" si="19"/>
        <v>42439</v>
      </c>
      <c r="N92" s="28">
        <f t="shared" si="19"/>
        <v>80008</v>
      </c>
    </row>
    <row r="93" spans="1:14" ht="16.5" customHeight="1" x14ac:dyDescent="0.3">
      <c r="A93" s="6"/>
      <c r="B93" s="33" t="s">
        <v>87</v>
      </c>
      <c r="C93" s="47"/>
      <c r="D93" s="54"/>
      <c r="E93" s="40"/>
      <c r="F93" s="53"/>
      <c r="G93" s="60"/>
      <c r="H93" s="66">
        <f t="shared" si="15"/>
        <v>0</v>
      </c>
      <c r="I93" s="99"/>
      <c r="J93" s="100"/>
      <c r="K93" s="101"/>
      <c r="L93" s="101"/>
      <c r="M93" s="102"/>
      <c r="N93" s="60">
        <v>0</v>
      </c>
    </row>
    <row r="94" spans="1:14" ht="16.5" customHeight="1" x14ac:dyDescent="0.25">
      <c r="A94" s="5">
        <v>5701</v>
      </c>
      <c r="B94" s="30" t="s">
        <v>88</v>
      </c>
      <c r="C94" s="47">
        <f>+D94+G94+H94+N94</f>
        <v>812374</v>
      </c>
      <c r="D94" s="54">
        <f>+E94+F94</f>
        <v>380420</v>
      </c>
      <c r="E94" s="41">
        <v>334134</v>
      </c>
      <c r="F94" s="55">
        <v>46286</v>
      </c>
      <c r="G94" s="61">
        <v>63303</v>
      </c>
      <c r="H94" s="66">
        <f t="shared" si="15"/>
        <v>345361</v>
      </c>
      <c r="I94" s="99">
        <v>2057</v>
      </c>
      <c r="J94" s="100">
        <v>108094</v>
      </c>
      <c r="K94" s="101">
        <v>59858</v>
      </c>
      <c r="L94" s="101">
        <v>162961</v>
      </c>
      <c r="M94" s="102">
        <v>12391</v>
      </c>
      <c r="N94" s="61">
        <v>23290</v>
      </c>
    </row>
    <row r="95" spans="1:14" ht="16.5" customHeight="1" x14ac:dyDescent="0.25">
      <c r="A95" s="5">
        <v>5702</v>
      </c>
      <c r="B95" s="30" t="s">
        <v>89</v>
      </c>
      <c r="C95" s="47">
        <f>+D95+G95+H95+N95</f>
        <v>60701</v>
      </c>
      <c r="D95" s="54">
        <f>+E95+F95</f>
        <v>1951</v>
      </c>
      <c r="E95" s="41">
        <v>0</v>
      </c>
      <c r="F95" s="55">
        <v>1951</v>
      </c>
      <c r="G95" s="61">
        <v>38300</v>
      </c>
      <c r="H95" s="66">
        <f t="shared" si="15"/>
        <v>20450</v>
      </c>
      <c r="I95" s="99">
        <v>170</v>
      </c>
      <c r="J95" s="100">
        <v>6949</v>
      </c>
      <c r="K95" s="101">
        <v>2060</v>
      </c>
      <c r="L95" s="101">
        <v>10024</v>
      </c>
      <c r="M95" s="102">
        <v>1247</v>
      </c>
      <c r="N95" s="61">
        <v>0</v>
      </c>
    </row>
    <row r="96" spans="1:14" ht="16.5" customHeight="1" x14ac:dyDescent="0.25">
      <c r="A96" s="5">
        <v>5703</v>
      </c>
      <c r="B96" s="30" t="s">
        <v>90</v>
      </c>
      <c r="C96" s="47">
        <f>+D96+G96+H96+N96</f>
        <v>456464</v>
      </c>
      <c r="D96" s="54">
        <f>+E96+F96</f>
        <v>110602</v>
      </c>
      <c r="E96" s="41">
        <v>7154</v>
      </c>
      <c r="F96" s="55">
        <v>103448</v>
      </c>
      <c r="G96" s="61">
        <v>161343</v>
      </c>
      <c r="H96" s="66">
        <f t="shared" si="15"/>
        <v>184519</v>
      </c>
      <c r="I96" s="99">
        <v>2224</v>
      </c>
      <c r="J96" s="100">
        <v>73857</v>
      </c>
      <c r="K96" s="101">
        <v>25256</v>
      </c>
      <c r="L96" s="101">
        <v>72700</v>
      </c>
      <c r="M96" s="102">
        <v>10482</v>
      </c>
      <c r="N96" s="61">
        <v>0</v>
      </c>
    </row>
    <row r="97" spans="1:14" ht="16.5" customHeight="1" x14ac:dyDescent="0.25">
      <c r="A97" s="5">
        <v>5704</v>
      </c>
      <c r="B97" s="30" t="s">
        <v>91</v>
      </c>
      <c r="C97" s="47">
        <f>+D97+G97+H97+N97</f>
        <v>71525</v>
      </c>
      <c r="D97" s="54">
        <f>+E97+F97</f>
        <v>23122</v>
      </c>
      <c r="E97" s="41">
        <v>9661</v>
      </c>
      <c r="F97" s="55">
        <v>13461</v>
      </c>
      <c r="G97" s="61">
        <v>23037</v>
      </c>
      <c r="H97" s="66">
        <f t="shared" si="15"/>
        <v>25366</v>
      </c>
      <c r="I97" s="99">
        <v>212</v>
      </c>
      <c r="J97" s="100">
        <v>7085</v>
      </c>
      <c r="K97" s="101">
        <v>2775</v>
      </c>
      <c r="L97" s="101">
        <v>14372</v>
      </c>
      <c r="M97" s="102">
        <v>922</v>
      </c>
      <c r="N97" s="61">
        <v>0</v>
      </c>
    </row>
    <row r="98" spans="1:14" ht="16.5" customHeight="1" x14ac:dyDescent="0.25">
      <c r="A98" s="2"/>
      <c r="B98" s="30"/>
      <c r="C98" s="28">
        <f t="shared" ref="C98:N98" si="20">SUM(C94:C97)</f>
        <v>1401064</v>
      </c>
      <c r="D98" s="28">
        <f t="shared" si="20"/>
        <v>516095</v>
      </c>
      <c r="E98" s="28">
        <f t="shared" si="20"/>
        <v>350949</v>
      </c>
      <c r="F98" s="28">
        <f t="shared" si="20"/>
        <v>165146</v>
      </c>
      <c r="G98" s="28">
        <f t="shared" si="20"/>
        <v>285983</v>
      </c>
      <c r="H98" s="28">
        <f t="shared" si="20"/>
        <v>575696</v>
      </c>
      <c r="I98" s="28">
        <f t="shared" si="20"/>
        <v>4663</v>
      </c>
      <c r="J98" s="28">
        <f t="shared" si="20"/>
        <v>195985</v>
      </c>
      <c r="K98" s="28">
        <f t="shared" si="20"/>
        <v>89949</v>
      </c>
      <c r="L98" s="28">
        <f t="shared" si="20"/>
        <v>260057</v>
      </c>
      <c r="M98" s="28">
        <f t="shared" si="20"/>
        <v>25042</v>
      </c>
      <c r="N98" s="28">
        <f t="shared" si="20"/>
        <v>23290</v>
      </c>
    </row>
    <row r="99" spans="1:14" ht="16.5" customHeight="1" x14ac:dyDescent="0.3">
      <c r="A99" s="6"/>
      <c r="B99" s="33" t="s">
        <v>92</v>
      </c>
      <c r="C99" s="47"/>
      <c r="D99" s="54"/>
      <c r="E99" s="40"/>
      <c r="F99" s="53"/>
      <c r="G99" s="60"/>
      <c r="H99" s="66">
        <f t="shared" si="15"/>
        <v>0</v>
      </c>
      <c r="I99" s="107"/>
      <c r="J99" s="108"/>
      <c r="K99" s="109"/>
      <c r="L99" s="109"/>
      <c r="M99" s="110"/>
      <c r="N99" s="60">
        <v>0</v>
      </c>
    </row>
    <row r="100" spans="1:14" ht="16.5" customHeight="1" x14ac:dyDescent="0.25">
      <c r="A100" s="5">
        <v>5801</v>
      </c>
      <c r="B100" s="30" t="s">
        <v>93</v>
      </c>
      <c r="C100" s="47">
        <f t="shared" ref="C100:C107" si="21">+D100+G100+H100+N100</f>
        <v>283766</v>
      </c>
      <c r="D100" s="54">
        <f t="shared" ref="D100:D107" si="22">+E100+F100</f>
        <v>133934</v>
      </c>
      <c r="E100" s="41">
        <v>87619</v>
      </c>
      <c r="F100" s="55">
        <v>46315</v>
      </c>
      <c r="G100" s="61">
        <v>60988</v>
      </c>
      <c r="H100" s="66">
        <f t="shared" si="15"/>
        <v>88542</v>
      </c>
      <c r="I100" s="99">
        <v>712</v>
      </c>
      <c r="J100" s="100">
        <v>38593</v>
      </c>
      <c r="K100" s="101">
        <v>11710</v>
      </c>
      <c r="L100" s="101">
        <v>34982</v>
      </c>
      <c r="M100" s="102">
        <v>2545</v>
      </c>
      <c r="N100" s="61">
        <v>302</v>
      </c>
    </row>
    <row r="101" spans="1:14" ht="16.5" customHeight="1" x14ac:dyDescent="0.25">
      <c r="A101" s="5">
        <v>5802</v>
      </c>
      <c r="B101" s="30" t="s">
        <v>94</v>
      </c>
      <c r="C101" s="47">
        <f t="shared" si="21"/>
        <v>254546</v>
      </c>
      <c r="D101" s="54">
        <f t="shared" si="22"/>
        <v>60659</v>
      </c>
      <c r="E101" s="41">
        <v>0</v>
      </c>
      <c r="F101" s="55">
        <v>60659</v>
      </c>
      <c r="G101" s="61">
        <v>141968</v>
      </c>
      <c r="H101" s="66">
        <f t="shared" si="15"/>
        <v>51919</v>
      </c>
      <c r="I101" s="99">
        <v>283</v>
      </c>
      <c r="J101" s="100">
        <v>18793</v>
      </c>
      <c r="K101" s="101">
        <v>6694</v>
      </c>
      <c r="L101" s="101">
        <v>24634</v>
      </c>
      <c r="M101" s="102">
        <v>1515</v>
      </c>
      <c r="N101" s="61">
        <v>0</v>
      </c>
    </row>
    <row r="102" spans="1:14" ht="16.5" customHeight="1" x14ac:dyDescent="0.25">
      <c r="A102" s="5">
        <v>5803</v>
      </c>
      <c r="B102" s="30" t="s">
        <v>95</v>
      </c>
      <c r="C102" s="47">
        <f t="shared" si="21"/>
        <v>2613879</v>
      </c>
      <c r="D102" s="54">
        <f t="shared" si="22"/>
        <v>1110694</v>
      </c>
      <c r="E102" s="41">
        <v>1110694</v>
      </c>
      <c r="F102" s="55">
        <v>0</v>
      </c>
      <c r="G102" s="61">
        <v>87473</v>
      </c>
      <c r="H102" s="66">
        <f>I102+J102+K102+M102+L102+778158</f>
        <v>1355976</v>
      </c>
      <c r="I102" s="99">
        <v>3577</v>
      </c>
      <c r="J102" s="100">
        <v>211302</v>
      </c>
      <c r="K102" s="101">
        <v>94290</v>
      </c>
      <c r="L102" s="101">
        <v>251917</v>
      </c>
      <c r="M102" s="102">
        <v>16732</v>
      </c>
      <c r="N102" s="61">
        <v>59736</v>
      </c>
    </row>
    <row r="103" spans="1:14" ht="16.5" customHeight="1" x14ac:dyDescent="0.25">
      <c r="A103" s="5">
        <v>5804</v>
      </c>
      <c r="B103" s="30" t="s">
        <v>96</v>
      </c>
      <c r="C103" s="47">
        <f t="shared" si="21"/>
        <v>286419</v>
      </c>
      <c r="D103" s="54">
        <f t="shared" si="22"/>
        <v>0</v>
      </c>
      <c r="E103" s="41">
        <v>0</v>
      </c>
      <c r="F103" s="55">
        <v>0</v>
      </c>
      <c r="G103" s="61">
        <v>211407</v>
      </c>
      <c r="H103" s="66">
        <f t="shared" si="15"/>
        <v>75012</v>
      </c>
      <c r="I103" s="99">
        <v>707</v>
      </c>
      <c r="J103" s="100">
        <v>37555</v>
      </c>
      <c r="K103" s="101">
        <v>6270</v>
      </c>
      <c r="L103" s="101">
        <v>27909</v>
      </c>
      <c r="M103" s="102">
        <v>2571</v>
      </c>
      <c r="N103" s="61">
        <v>0</v>
      </c>
    </row>
    <row r="104" spans="1:14" ht="16.5" customHeight="1" x14ac:dyDescent="0.25">
      <c r="A104" s="5">
        <v>5805</v>
      </c>
      <c r="B104" s="30" t="s">
        <v>97</v>
      </c>
      <c r="C104" s="47">
        <f t="shared" si="21"/>
        <v>105203</v>
      </c>
      <c r="D104" s="54">
        <f t="shared" si="22"/>
        <v>2718</v>
      </c>
      <c r="E104" s="41">
        <v>0</v>
      </c>
      <c r="F104" s="55">
        <v>2718</v>
      </c>
      <c r="G104" s="61">
        <v>67177</v>
      </c>
      <c r="H104" s="66">
        <f t="shared" si="15"/>
        <v>35308</v>
      </c>
      <c r="I104" s="99">
        <v>297</v>
      </c>
      <c r="J104" s="100">
        <v>15040</v>
      </c>
      <c r="K104" s="101">
        <v>4656</v>
      </c>
      <c r="L104" s="101">
        <v>14339</v>
      </c>
      <c r="M104" s="102">
        <v>976</v>
      </c>
      <c r="N104" s="61">
        <v>0</v>
      </c>
    </row>
    <row r="105" spans="1:14" ht="16.5" customHeight="1" x14ac:dyDescent="0.25">
      <c r="A105" s="5">
        <v>5806</v>
      </c>
      <c r="B105" s="30" t="s">
        <v>98</v>
      </c>
      <c r="C105" s="47">
        <f t="shared" si="21"/>
        <v>105585</v>
      </c>
      <c r="D105" s="54">
        <f t="shared" si="22"/>
        <v>18582</v>
      </c>
      <c r="E105" s="41">
        <v>0</v>
      </c>
      <c r="F105" s="55">
        <v>18582</v>
      </c>
      <c r="G105" s="61">
        <v>73751</v>
      </c>
      <c r="H105" s="66">
        <f t="shared" si="15"/>
        <v>13252</v>
      </c>
      <c r="I105" s="99">
        <v>57</v>
      </c>
      <c r="J105" s="100">
        <v>6023</v>
      </c>
      <c r="K105" s="101">
        <v>1628</v>
      </c>
      <c r="L105" s="101">
        <v>5104</v>
      </c>
      <c r="M105" s="102">
        <v>440</v>
      </c>
      <c r="N105" s="61">
        <v>0</v>
      </c>
    </row>
    <row r="106" spans="1:14" ht="16.5" customHeight="1" x14ac:dyDescent="0.25">
      <c r="A106" s="5">
        <v>5807</v>
      </c>
      <c r="B106" s="30" t="s">
        <v>99</v>
      </c>
      <c r="C106" s="47">
        <f t="shared" si="21"/>
        <v>129408</v>
      </c>
      <c r="D106" s="54">
        <f t="shared" si="22"/>
        <v>0</v>
      </c>
      <c r="E106" s="41">
        <v>0</v>
      </c>
      <c r="F106" s="55">
        <v>0</v>
      </c>
      <c r="G106" s="61">
        <v>93071</v>
      </c>
      <c r="H106" s="66">
        <f t="shared" si="15"/>
        <v>36337</v>
      </c>
      <c r="I106" s="103">
        <v>467</v>
      </c>
      <c r="J106" s="104">
        <v>15703</v>
      </c>
      <c r="K106" s="105">
        <v>4758</v>
      </c>
      <c r="L106" s="105">
        <v>14173</v>
      </c>
      <c r="M106" s="106">
        <v>1236</v>
      </c>
      <c r="N106" s="61">
        <v>0</v>
      </c>
    </row>
    <row r="107" spans="1:14" ht="16.5" customHeight="1" x14ac:dyDescent="0.25">
      <c r="A107" s="5">
        <v>5808</v>
      </c>
      <c r="B107" s="30" t="s">
        <v>100</v>
      </c>
      <c r="C107" s="47">
        <f t="shared" si="21"/>
        <v>39255</v>
      </c>
      <c r="D107" s="54">
        <f t="shared" si="22"/>
        <v>5462</v>
      </c>
      <c r="E107" s="41">
        <v>0</v>
      </c>
      <c r="F107" s="55">
        <v>5462</v>
      </c>
      <c r="G107" s="61">
        <v>23470</v>
      </c>
      <c r="H107" s="66">
        <f t="shared" si="15"/>
        <v>10323</v>
      </c>
      <c r="I107" s="99">
        <v>43</v>
      </c>
      <c r="J107" s="100">
        <v>3366</v>
      </c>
      <c r="K107" s="101">
        <v>1211</v>
      </c>
      <c r="L107" s="101">
        <v>5487</v>
      </c>
      <c r="M107" s="102">
        <v>216</v>
      </c>
      <c r="N107" s="61">
        <v>0</v>
      </c>
    </row>
    <row r="108" spans="1:14" ht="16.5" customHeight="1" x14ac:dyDescent="0.25">
      <c r="A108" s="5"/>
      <c r="B108" s="30"/>
      <c r="C108" s="28">
        <f t="shared" ref="C108:N108" si="23">SUM(C100:C107)</f>
        <v>3818061</v>
      </c>
      <c r="D108" s="28">
        <f t="shared" si="23"/>
        <v>1332049</v>
      </c>
      <c r="E108" s="28">
        <f t="shared" si="23"/>
        <v>1198313</v>
      </c>
      <c r="F108" s="28">
        <f t="shared" si="23"/>
        <v>133736</v>
      </c>
      <c r="G108" s="28">
        <f t="shared" si="23"/>
        <v>759305</v>
      </c>
      <c r="H108" s="28">
        <f t="shared" si="23"/>
        <v>1666669</v>
      </c>
      <c r="I108" s="28">
        <f t="shared" si="23"/>
        <v>6143</v>
      </c>
      <c r="J108" s="28">
        <f t="shared" si="23"/>
        <v>346375</v>
      </c>
      <c r="K108" s="28">
        <f t="shared" si="23"/>
        <v>131217</v>
      </c>
      <c r="L108" s="28">
        <f t="shared" si="23"/>
        <v>378545</v>
      </c>
      <c r="M108" s="28">
        <f t="shared" si="23"/>
        <v>26231</v>
      </c>
      <c r="N108" s="28">
        <f t="shared" si="23"/>
        <v>60038</v>
      </c>
    </row>
    <row r="109" spans="1:14" ht="16.5" customHeight="1" x14ac:dyDescent="0.3">
      <c r="A109" s="6"/>
      <c r="B109" s="33" t="s">
        <v>101</v>
      </c>
      <c r="C109" s="47"/>
      <c r="D109" s="54"/>
      <c r="E109" s="40"/>
      <c r="F109" s="53"/>
      <c r="G109" s="60"/>
      <c r="H109" s="66">
        <f t="shared" si="15"/>
        <v>0</v>
      </c>
      <c r="I109" s="99"/>
      <c r="J109" s="100"/>
      <c r="K109" s="101"/>
      <c r="L109" s="101"/>
      <c r="M109" s="102"/>
      <c r="N109" s="60">
        <v>0</v>
      </c>
    </row>
    <row r="110" spans="1:14" ht="16.5" customHeight="1" x14ac:dyDescent="0.25">
      <c r="A110" s="5">
        <v>5901</v>
      </c>
      <c r="B110" s="30" t="s">
        <v>102</v>
      </c>
      <c r="C110" s="47">
        <f t="shared" ref="C110:C116" si="24">+D110+G110+H110+N110</f>
        <v>252706</v>
      </c>
      <c r="D110" s="54">
        <f t="shared" ref="D110:D116" si="25">+E110+F110</f>
        <v>148702</v>
      </c>
      <c r="E110" s="41">
        <v>0</v>
      </c>
      <c r="F110" s="55">
        <v>148702</v>
      </c>
      <c r="G110" s="61">
        <v>68280</v>
      </c>
      <c r="H110" s="66">
        <f t="shared" si="15"/>
        <v>35724</v>
      </c>
      <c r="I110" s="99">
        <v>274</v>
      </c>
      <c r="J110" s="100">
        <v>9520</v>
      </c>
      <c r="K110" s="101">
        <v>2258</v>
      </c>
      <c r="L110" s="101">
        <v>21354</v>
      </c>
      <c r="M110" s="102">
        <v>2318</v>
      </c>
      <c r="N110" s="61">
        <v>0</v>
      </c>
    </row>
    <row r="111" spans="1:14" ht="16.5" customHeight="1" x14ac:dyDescent="0.25">
      <c r="A111" s="5">
        <v>5902</v>
      </c>
      <c r="B111" s="30" t="s">
        <v>103</v>
      </c>
      <c r="C111" s="47">
        <f t="shared" si="24"/>
        <v>162859</v>
      </c>
      <c r="D111" s="54">
        <f t="shared" si="25"/>
        <v>61015</v>
      </c>
      <c r="E111" s="41">
        <v>0</v>
      </c>
      <c r="F111" s="55">
        <v>61015</v>
      </c>
      <c r="G111" s="61">
        <v>80130</v>
      </c>
      <c r="H111" s="66">
        <f t="shared" si="15"/>
        <v>21714</v>
      </c>
      <c r="I111" s="99">
        <v>240</v>
      </c>
      <c r="J111" s="100">
        <v>6153</v>
      </c>
      <c r="K111" s="101">
        <v>1762</v>
      </c>
      <c r="L111" s="101">
        <v>11954</v>
      </c>
      <c r="M111" s="102">
        <v>1605</v>
      </c>
      <c r="N111" s="61">
        <v>0</v>
      </c>
    </row>
    <row r="112" spans="1:14" ht="16.5" customHeight="1" x14ac:dyDescent="0.25">
      <c r="A112" s="5">
        <v>5903</v>
      </c>
      <c r="B112" s="30" t="s">
        <v>104</v>
      </c>
      <c r="C112" s="47">
        <f t="shared" si="24"/>
        <v>909283</v>
      </c>
      <c r="D112" s="54">
        <f t="shared" si="25"/>
        <v>439655</v>
      </c>
      <c r="E112" s="41">
        <v>0</v>
      </c>
      <c r="F112" s="55">
        <v>439655</v>
      </c>
      <c r="G112" s="61">
        <v>385105</v>
      </c>
      <c r="H112" s="66">
        <f t="shared" si="15"/>
        <v>84523</v>
      </c>
      <c r="I112" s="99">
        <v>1939</v>
      </c>
      <c r="J112" s="100">
        <v>26751</v>
      </c>
      <c r="K112" s="101">
        <v>7561</v>
      </c>
      <c r="L112" s="101">
        <v>43362</v>
      </c>
      <c r="M112" s="102">
        <v>4910</v>
      </c>
      <c r="N112" s="61">
        <v>0</v>
      </c>
    </row>
    <row r="113" spans="1:14" ht="16.5" customHeight="1" x14ac:dyDescent="0.25">
      <c r="A113" s="5">
        <v>5904</v>
      </c>
      <c r="B113" s="30" t="s">
        <v>105</v>
      </c>
      <c r="C113" s="47">
        <f t="shared" si="24"/>
        <v>368865</v>
      </c>
      <c r="D113" s="54">
        <f t="shared" si="25"/>
        <v>39855</v>
      </c>
      <c r="E113" s="41">
        <v>0</v>
      </c>
      <c r="F113" s="55">
        <v>39855</v>
      </c>
      <c r="G113" s="61">
        <v>249019</v>
      </c>
      <c r="H113" s="66">
        <f t="shared" si="15"/>
        <v>79991</v>
      </c>
      <c r="I113" s="99">
        <v>566</v>
      </c>
      <c r="J113" s="100">
        <v>29403</v>
      </c>
      <c r="K113" s="101">
        <v>9347</v>
      </c>
      <c r="L113" s="101">
        <v>37497</v>
      </c>
      <c r="M113" s="102">
        <v>3178</v>
      </c>
      <c r="N113" s="61">
        <v>0</v>
      </c>
    </row>
    <row r="114" spans="1:14" ht="16.5" customHeight="1" x14ac:dyDescent="0.25">
      <c r="A114" s="5">
        <v>5905</v>
      </c>
      <c r="B114" s="30" t="s">
        <v>106</v>
      </c>
      <c r="C114" s="47">
        <f t="shared" si="24"/>
        <v>2203789</v>
      </c>
      <c r="D114" s="54">
        <f t="shared" si="25"/>
        <v>1000581</v>
      </c>
      <c r="E114" s="41">
        <v>263876</v>
      </c>
      <c r="F114" s="55">
        <v>736705</v>
      </c>
      <c r="G114" s="61">
        <v>600172</v>
      </c>
      <c r="H114" s="66">
        <f t="shared" si="15"/>
        <v>572334</v>
      </c>
      <c r="I114" s="99">
        <v>5030</v>
      </c>
      <c r="J114" s="100">
        <v>224685</v>
      </c>
      <c r="K114" s="101">
        <v>93984</v>
      </c>
      <c r="L114" s="101">
        <v>228684</v>
      </c>
      <c r="M114" s="102">
        <v>19951</v>
      </c>
      <c r="N114" s="61">
        <v>30702</v>
      </c>
    </row>
    <row r="115" spans="1:14" ht="16.5" customHeight="1" x14ac:dyDescent="0.25">
      <c r="A115" s="5">
        <v>5906</v>
      </c>
      <c r="B115" s="30" t="s">
        <v>107</v>
      </c>
      <c r="C115" s="47">
        <f t="shared" si="24"/>
        <v>389761</v>
      </c>
      <c r="D115" s="54">
        <f t="shared" si="25"/>
        <v>126092</v>
      </c>
      <c r="E115" s="41">
        <v>0</v>
      </c>
      <c r="F115" s="55">
        <v>126092</v>
      </c>
      <c r="G115" s="61">
        <v>184250</v>
      </c>
      <c r="H115" s="66">
        <f t="shared" si="15"/>
        <v>79419</v>
      </c>
      <c r="I115" s="99">
        <v>1132</v>
      </c>
      <c r="J115" s="100">
        <v>23873</v>
      </c>
      <c r="K115" s="101">
        <v>8400</v>
      </c>
      <c r="L115" s="101">
        <v>42014</v>
      </c>
      <c r="M115" s="102">
        <v>4000</v>
      </c>
      <c r="N115" s="61">
        <v>0</v>
      </c>
    </row>
    <row r="116" spans="1:14" ht="16.5" customHeight="1" x14ac:dyDescent="0.25">
      <c r="A116" s="5">
        <v>5907</v>
      </c>
      <c r="B116" s="30" t="s">
        <v>108</v>
      </c>
      <c r="C116" s="47">
        <f t="shared" si="24"/>
        <v>155762</v>
      </c>
      <c r="D116" s="54">
        <f t="shared" si="25"/>
        <v>14470</v>
      </c>
      <c r="E116" s="41">
        <v>0</v>
      </c>
      <c r="F116" s="55">
        <v>14470</v>
      </c>
      <c r="G116" s="61">
        <v>122501</v>
      </c>
      <c r="H116" s="66">
        <f t="shared" si="15"/>
        <v>18791</v>
      </c>
      <c r="I116" s="99">
        <v>292</v>
      </c>
      <c r="J116" s="100">
        <v>6243</v>
      </c>
      <c r="K116" s="101">
        <v>2037</v>
      </c>
      <c r="L116" s="101">
        <v>9289</v>
      </c>
      <c r="M116" s="102">
        <v>930</v>
      </c>
      <c r="N116" s="61">
        <v>0</v>
      </c>
    </row>
    <row r="117" spans="1:14" ht="16.5" customHeight="1" x14ac:dyDescent="0.25">
      <c r="A117" s="5"/>
      <c r="B117" s="30"/>
      <c r="C117" s="28">
        <f t="shared" ref="C117:N117" si="26">SUM(C110:C116)</f>
        <v>4443025</v>
      </c>
      <c r="D117" s="28">
        <f t="shared" si="26"/>
        <v>1830370</v>
      </c>
      <c r="E117" s="28">
        <f t="shared" si="26"/>
        <v>263876</v>
      </c>
      <c r="F117" s="28">
        <f t="shared" si="26"/>
        <v>1566494</v>
      </c>
      <c r="G117" s="28">
        <f t="shared" si="26"/>
        <v>1689457</v>
      </c>
      <c r="H117" s="28">
        <f t="shared" si="26"/>
        <v>892496</v>
      </c>
      <c r="I117" s="28">
        <f t="shared" si="26"/>
        <v>9473</v>
      </c>
      <c r="J117" s="28">
        <f t="shared" si="26"/>
        <v>326628</v>
      </c>
      <c r="K117" s="28">
        <f t="shared" si="26"/>
        <v>125349</v>
      </c>
      <c r="L117" s="28">
        <f t="shared" si="26"/>
        <v>394154</v>
      </c>
      <c r="M117" s="28">
        <f t="shared" si="26"/>
        <v>36892</v>
      </c>
      <c r="N117" s="28">
        <f t="shared" si="26"/>
        <v>30702</v>
      </c>
    </row>
    <row r="118" spans="1:14" ht="16.5" customHeight="1" x14ac:dyDescent="0.3">
      <c r="A118" s="6"/>
      <c r="B118" s="33" t="s">
        <v>109</v>
      </c>
      <c r="C118" s="47"/>
      <c r="D118" s="54"/>
      <c r="E118" s="40"/>
      <c r="F118" s="53"/>
      <c r="G118" s="60"/>
      <c r="H118" s="66">
        <f t="shared" si="15"/>
        <v>0</v>
      </c>
      <c r="I118" s="99"/>
      <c r="J118" s="100"/>
      <c r="K118" s="101"/>
      <c r="L118" s="101"/>
      <c r="M118" s="102"/>
      <c r="N118" s="60">
        <v>0</v>
      </c>
    </row>
    <row r="119" spans="1:14" ht="16.5" customHeight="1" x14ac:dyDescent="0.25">
      <c r="A119" s="5">
        <v>6001</v>
      </c>
      <c r="B119" s="30" t="s">
        <v>110</v>
      </c>
      <c r="C119" s="47">
        <f t="shared" ref="C119:C127" si="27">+D119+G119+H119+N119</f>
        <v>156093</v>
      </c>
      <c r="D119" s="54">
        <f t="shared" ref="D119:D127" si="28">+E119+F119</f>
        <v>91072</v>
      </c>
      <c r="E119" s="41">
        <v>27069</v>
      </c>
      <c r="F119" s="55">
        <v>64003</v>
      </c>
      <c r="G119" s="61">
        <v>28128</v>
      </c>
      <c r="H119" s="66">
        <f t="shared" si="15"/>
        <v>28525</v>
      </c>
      <c r="I119" s="99">
        <v>212</v>
      </c>
      <c r="J119" s="100">
        <v>9162</v>
      </c>
      <c r="K119" s="101">
        <v>3507</v>
      </c>
      <c r="L119" s="101">
        <v>14746</v>
      </c>
      <c r="M119" s="102">
        <v>898</v>
      </c>
      <c r="N119" s="61">
        <v>8368</v>
      </c>
    </row>
    <row r="120" spans="1:14" ht="16.5" customHeight="1" x14ac:dyDescent="0.25">
      <c r="A120" s="5">
        <v>6002</v>
      </c>
      <c r="B120" s="30" t="s">
        <v>111</v>
      </c>
      <c r="C120" s="47">
        <f t="shared" si="27"/>
        <v>18150</v>
      </c>
      <c r="D120" s="54">
        <f t="shared" si="28"/>
        <v>0</v>
      </c>
      <c r="E120" s="41">
        <v>0</v>
      </c>
      <c r="F120" s="55">
        <v>0</v>
      </c>
      <c r="G120" s="61">
        <v>14824</v>
      </c>
      <c r="H120" s="66">
        <f t="shared" si="15"/>
        <v>3326</v>
      </c>
      <c r="I120" s="99">
        <v>27</v>
      </c>
      <c r="J120" s="100">
        <v>1223</v>
      </c>
      <c r="K120" s="101">
        <v>162</v>
      </c>
      <c r="L120" s="101">
        <v>1804</v>
      </c>
      <c r="M120" s="102">
        <v>110</v>
      </c>
      <c r="N120" s="61">
        <v>0</v>
      </c>
    </row>
    <row r="121" spans="1:14" ht="16.5" customHeight="1" x14ac:dyDescent="0.25">
      <c r="A121" s="5">
        <v>6003</v>
      </c>
      <c r="B121" s="30" t="s">
        <v>112</v>
      </c>
      <c r="C121" s="47">
        <f t="shared" si="27"/>
        <v>345328</v>
      </c>
      <c r="D121" s="54">
        <f t="shared" si="28"/>
        <v>67249</v>
      </c>
      <c r="E121" s="41">
        <v>54224</v>
      </c>
      <c r="F121" s="55">
        <v>13025</v>
      </c>
      <c r="G121" s="61">
        <v>130147</v>
      </c>
      <c r="H121" s="66">
        <f t="shared" si="15"/>
        <v>146475</v>
      </c>
      <c r="I121" s="99">
        <v>1228</v>
      </c>
      <c r="J121" s="100">
        <v>56811</v>
      </c>
      <c r="K121" s="101">
        <v>21826</v>
      </c>
      <c r="L121" s="101">
        <v>62460</v>
      </c>
      <c r="M121" s="102">
        <v>4150</v>
      </c>
      <c r="N121" s="61">
        <v>1457</v>
      </c>
    </row>
    <row r="122" spans="1:14" ht="16.5" customHeight="1" x14ac:dyDescent="0.25">
      <c r="A122" s="5">
        <v>6004</v>
      </c>
      <c r="B122" s="30" t="s">
        <v>113</v>
      </c>
      <c r="C122" s="47">
        <f t="shared" si="27"/>
        <v>62731</v>
      </c>
      <c r="D122" s="54">
        <f t="shared" si="28"/>
        <v>22905</v>
      </c>
      <c r="E122" s="41">
        <v>0</v>
      </c>
      <c r="F122" s="55">
        <v>22905</v>
      </c>
      <c r="G122" s="61">
        <v>31901</v>
      </c>
      <c r="H122" s="66">
        <f t="shared" si="15"/>
        <v>7925</v>
      </c>
      <c r="I122" s="99">
        <v>137</v>
      </c>
      <c r="J122" s="100">
        <v>3021</v>
      </c>
      <c r="K122" s="101">
        <v>912</v>
      </c>
      <c r="L122" s="101">
        <v>3613</v>
      </c>
      <c r="M122" s="102">
        <v>242</v>
      </c>
      <c r="N122" s="61">
        <v>0</v>
      </c>
    </row>
    <row r="123" spans="1:14" ht="16.5" customHeight="1" x14ac:dyDescent="0.25">
      <c r="A123" s="5">
        <v>6005</v>
      </c>
      <c r="B123" s="30" t="s">
        <v>114</v>
      </c>
      <c r="C123" s="47">
        <f t="shared" si="27"/>
        <v>862128</v>
      </c>
      <c r="D123" s="54">
        <f t="shared" si="28"/>
        <v>196435</v>
      </c>
      <c r="E123" s="41">
        <v>18697</v>
      </c>
      <c r="F123" s="55">
        <v>177738</v>
      </c>
      <c r="G123" s="61">
        <v>416387</v>
      </c>
      <c r="H123" s="66">
        <f t="shared" si="15"/>
        <v>235723</v>
      </c>
      <c r="I123" s="99">
        <v>3219</v>
      </c>
      <c r="J123" s="100">
        <v>83436</v>
      </c>
      <c r="K123" s="101">
        <v>31935</v>
      </c>
      <c r="L123" s="101">
        <v>108049</v>
      </c>
      <c r="M123" s="102">
        <v>9084</v>
      </c>
      <c r="N123" s="61">
        <v>13583</v>
      </c>
    </row>
    <row r="124" spans="1:14" ht="16.5" customHeight="1" x14ac:dyDescent="0.25">
      <c r="A124" s="5">
        <v>6006</v>
      </c>
      <c r="B124" s="30" t="s">
        <v>115</v>
      </c>
      <c r="C124" s="47">
        <f t="shared" si="27"/>
        <v>42132</v>
      </c>
      <c r="D124" s="54">
        <f t="shared" si="28"/>
        <v>30008</v>
      </c>
      <c r="E124" s="41">
        <v>0</v>
      </c>
      <c r="F124" s="55">
        <v>30008</v>
      </c>
      <c r="G124" s="61">
        <v>9315</v>
      </c>
      <c r="H124" s="66">
        <f t="shared" si="15"/>
        <v>2809</v>
      </c>
      <c r="I124" s="99">
        <v>27</v>
      </c>
      <c r="J124" s="100">
        <v>451</v>
      </c>
      <c r="K124" s="101">
        <v>470</v>
      </c>
      <c r="L124" s="101">
        <v>1730</v>
      </c>
      <c r="M124" s="102">
        <v>131</v>
      </c>
      <c r="N124" s="61">
        <v>0</v>
      </c>
    </row>
    <row r="125" spans="1:14" ht="16.5" customHeight="1" x14ac:dyDescent="0.25">
      <c r="A125" s="5">
        <v>6007</v>
      </c>
      <c r="B125" s="30" t="s">
        <v>116</v>
      </c>
      <c r="C125" s="47">
        <f t="shared" si="27"/>
        <v>13544</v>
      </c>
      <c r="D125" s="54">
        <f t="shared" si="28"/>
        <v>1984</v>
      </c>
      <c r="E125" s="41">
        <v>0</v>
      </c>
      <c r="F125" s="55">
        <v>1984</v>
      </c>
      <c r="G125" s="61">
        <v>6634</v>
      </c>
      <c r="H125" s="66">
        <f t="shared" si="15"/>
        <v>4926</v>
      </c>
      <c r="I125" s="99">
        <v>34</v>
      </c>
      <c r="J125" s="100">
        <v>1997</v>
      </c>
      <c r="K125" s="101">
        <v>335</v>
      </c>
      <c r="L125" s="101">
        <v>2408</v>
      </c>
      <c r="M125" s="102">
        <v>152</v>
      </c>
      <c r="N125" s="61">
        <v>0</v>
      </c>
    </row>
    <row r="126" spans="1:14" ht="16.5" customHeight="1" x14ac:dyDescent="0.25">
      <c r="A126" s="5">
        <v>6008</v>
      </c>
      <c r="B126" s="30" t="s">
        <v>117</v>
      </c>
      <c r="C126" s="47">
        <f t="shared" si="27"/>
        <v>32087</v>
      </c>
      <c r="D126" s="54">
        <f t="shared" si="28"/>
        <v>0</v>
      </c>
      <c r="E126" s="41">
        <v>0</v>
      </c>
      <c r="F126" s="55">
        <v>0</v>
      </c>
      <c r="G126" s="61">
        <v>18306</v>
      </c>
      <c r="H126" s="66">
        <f t="shared" si="15"/>
        <v>13781</v>
      </c>
      <c r="I126" s="99">
        <v>171</v>
      </c>
      <c r="J126" s="100">
        <v>5267</v>
      </c>
      <c r="K126" s="101">
        <v>1618</v>
      </c>
      <c r="L126" s="101">
        <v>6312</v>
      </c>
      <c r="M126" s="102">
        <v>413</v>
      </c>
      <c r="N126" s="61">
        <v>0</v>
      </c>
    </row>
    <row r="127" spans="1:14" ht="16.5" customHeight="1" x14ac:dyDescent="0.25">
      <c r="A127" s="5">
        <v>6009</v>
      </c>
      <c r="B127" s="30" t="s">
        <v>118</v>
      </c>
      <c r="C127" s="47">
        <f t="shared" si="27"/>
        <v>31440</v>
      </c>
      <c r="D127" s="54">
        <f t="shared" si="28"/>
        <v>25333</v>
      </c>
      <c r="E127" s="41">
        <v>0</v>
      </c>
      <c r="F127" s="55">
        <v>25333</v>
      </c>
      <c r="G127" s="61">
        <v>5381</v>
      </c>
      <c r="H127" s="66">
        <f t="shared" si="15"/>
        <v>726</v>
      </c>
      <c r="I127" s="103">
        <v>0</v>
      </c>
      <c r="J127" s="104">
        <v>205</v>
      </c>
      <c r="K127" s="105">
        <v>107</v>
      </c>
      <c r="L127" s="105">
        <v>389</v>
      </c>
      <c r="M127" s="106">
        <v>25</v>
      </c>
      <c r="N127" s="61">
        <v>0</v>
      </c>
    </row>
    <row r="128" spans="1:14" ht="16.5" customHeight="1" x14ac:dyDescent="0.25">
      <c r="A128" s="6"/>
      <c r="B128" s="30"/>
      <c r="C128" s="28">
        <f t="shared" ref="C128:N128" si="29">SUM(C119:C127)</f>
        <v>1563633</v>
      </c>
      <c r="D128" s="28">
        <f t="shared" si="29"/>
        <v>434986</v>
      </c>
      <c r="E128" s="28">
        <f t="shared" si="29"/>
        <v>99990</v>
      </c>
      <c r="F128" s="28">
        <f t="shared" si="29"/>
        <v>334996</v>
      </c>
      <c r="G128" s="28">
        <f t="shared" si="29"/>
        <v>661023</v>
      </c>
      <c r="H128" s="28">
        <f t="shared" si="29"/>
        <v>444216</v>
      </c>
      <c r="I128" s="28">
        <f t="shared" si="29"/>
        <v>5055</v>
      </c>
      <c r="J128" s="28">
        <f t="shared" si="29"/>
        <v>161573</v>
      </c>
      <c r="K128" s="28">
        <f t="shared" si="29"/>
        <v>60872</v>
      </c>
      <c r="L128" s="28">
        <f t="shared" si="29"/>
        <v>201511</v>
      </c>
      <c r="M128" s="28">
        <f t="shared" si="29"/>
        <v>15205</v>
      </c>
      <c r="N128" s="28">
        <f t="shared" si="29"/>
        <v>23408</v>
      </c>
    </row>
    <row r="129" spans="1:14" ht="16.5" customHeight="1" x14ac:dyDescent="0.3">
      <c r="A129" s="2"/>
      <c r="B129" s="33" t="s">
        <v>119</v>
      </c>
      <c r="C129" s="47"/>
      <c r="D129" s="54"/>
      <c r="E129" s="40"/>
      <c r="F129" s="53"/>
      <c r="G129" s="60"/>
      <c r="H129" s="66">
        <f t="shared" si="15"/>
        <v>0</v>
      </c>
      <c r="I129" s="99"/>
      <c r="J129" s="100"/>
      <c r="K129" s="101"/>
      <c r="L129" s="101"/>
      <c r="M129" s="102"/>
      <c r="N129" s="60">
        <v>0</v>
      </c>
    </row>
    <row r="130" spans="1:14" ht="16.5" customHeight="1" x14ac:dyDescent="0.25">
      <c r="A130" s="5">
        <v>6101</v>
      </c>
      <c r="B130" s="30" t="s">
        <v>120</v>
      </c>
      <c r="C130" s="47">
        <f t="shared" ref="C130:C137" si="30">+D130+G130+H130+N130</f>
        <v>74093</v>
      </c>
      <c r="D130" s="54">
        <f t="shared" ref="D130:D137" si="31">+E130+F130</f>
        <v>27984</v>
      </c>
      <c r="E130" s="41">
        <v>18352</v>
      </c>
      <c r="F130" s="55">
        <v>9632</v>
      </c>
      <c r="G130" s="61">
        <v>41775</v>
      </c>
      <c r="H130" s="66">
        <f t="shared" si="15"/>
        <v>4334</v>
      </c>
      <c r="I130" s="99">
        <v>27</v>
      </c>
      <c r="J130" s="100">
        <v>1311</v>
      </c>
      <c r="K130" s="101">
        <v>375</v>
      </c>
      <c r="L130" s="101">
        <v>2490</v>
      </c>
      <c r="M130" s="102">
        <v>131</v>
      </c>
      <c r="N130" s="61">
        <v>0</v>
      </c>
    </row>
    <row r="131" spans="1:14" ht="16.5" customHeight="1" x14ac:dyDescent="0.25">
      <c r="A131" s="5">
        <v>6102</v>
      </c>
      <c r="B131" s="34" t="s">
        <v>121</v>
      </c>
      <c r="C131" s="47">
        <f t="shared" si="30"/>
        <v>31620</v>
      </c>
      <c r="D131" s="54">
        <f t="shared" si="31"/>
        <v>0</v>
      </c>
      <c r="E131" s="41">
        <v>0</v>
      </c>
      <c r="F131" s="55">
        <v>0</v>
      </c>
      <c r="G131" s="61">
        <v>23564</v>
      </c>
      <c r="H131" s="66">
        <f t="shared" si="15"/>
        <v>8056</v>
      </c>
      <c r="I131" s="99">
        <v>103</v>
      </c>
      <c r="J131" s="100">
        <v>3907</v>
      </c>
      <c r="K131" s="101">
        <v>904</v>
      </c>
      <c r="L131" s="101">
        <v>2848</v>
      </c>
      <c r="M131" s="102">
        <v>294</v>
      </c>
      <c r="N131" s="61">
        <v>0</v>
      </c>
    </row>
    <row r="132" spans="1:14" ht="16.5" customHeight="1" x14ac:dyDescent="0.25">
      <c r="A132" s="5">
        <v>6103</v>
      </c>
      <c r="B132" s="30" t="s">
        <v>122</v>
      </c>
      <c r="C132" s="47">
        <f t="shared" si="30"/>
        <v>623592</v>
      </c>
      <c r="D132" s="54">
        <f t="shared" si="31"/>
        <v>107195</v>
      </c>
      <c r="E132" s="41">
        <v>13258</v>
      </c>
      <c r="F132" s="55">
        <v>93937</v>
      </c>
      <c r="G132" s="61">
        <v>163231</v>
      </c>
      <c r="H132" s="66">
        <f t="shared" si="15"/>
        <v>313304</v>
      </c>
      <c r="I132" s="99">
        <v>2571</v>
      </c>
      <c r="J132" s="100">
        <v>97837</v>
      </c>
      <c r="K132" s="101">
        <v>47728</v>
      </c>
      <c r="L132" s="101">
        <v>154148</v>
      </c>
      <c r="M132" s="102">
        <v>11020</v>
      </c>
      <c r="N132" s="61">
        <v>39862</v>
      </c>
    </row>
    <row r="133" spans="1:14" ht="16.5" customHeight="1" x14ac:dyDescent="0.25">
      <c r="A133" s="5">
        <v>6104</v>
      </c>
      <c r="B133" s="30" t="s">
        <v>123</v>
      </c>
      <c r="C133" s="47">
        <f t="shared" si="30"/>
        <v>180375</v>
      </c>
      <c r="D133" s="54">
        <f t="shared" si="31"/>
        <v>0</v>
      </c>
      <c r="E133" s="41">
        <v>0</v>
      </c>
      <c r="F133" s="55">
        <v>0</v>
      </c>
      <c r="G133" s="61">
        <v>112372</v>
      </c>
      <c r="H133" s="66">
        <f t="shared" si="15"/>
        <v>68003</v>
      </c>
      <c r="I133" s="99">
        <v>453</v>
      </c>
      <c r="J133" s="100">
        <v>36733</v>
      </c>
      <c r="K133" s="101">
        <v>10586</v>
      </c>
      <c r="L133" s="101">
        <v>18011</v>
      </c>
      <c r="M133" s="102">
        <v>2220</v>
      </c>
      <c r="N133" s="61">
        <v>0</v>
      </c>
    </row>
    <row r="134" spans="1:14" ht="16.5" customHeight="1" x14ac:dyDescent="0.25">
      <c r="A134" s="5">
        <v>6105</v>
      </c>
      <c r="B134" s="30" t="s">
        <v>124</v>
      </c>
      <c r="C134" s="47">
        <f t="shared" si="30"/>
        <v>262415</v>
      </c>
      <c r="D134" s="54">
        <f t="shared" si="31"/>
        <v>92238</v>
      </c>
      <c r="E134" s="41">
        <v>25685</v>
      </c>
      <c r="F134" s="55">
        <v>66553</v>
      </c>
      <c r="G134" s="61">
        <v>117090</v>
      </c>
      <c r="H134" s="66">
        <f t="shared" si="15"/>
        <v>51075</v>
      </c>
      <c r="I134" s="99">
        <v>594</v>
      </c>
      <c r="J134" s="100">
        <v>21417</v>
      </c>
      <c r="K134" s="101">
        <v>6979</v>
      </c>
      <c r="L134" s="101">
        <v>20267</v>
      </c>
      <c r="M134" s="102">
        <v>1818</v>
      </c>
      <c r="N134" s="61">
        <v>2012</v>
      </c>
    </row>
    <row r="135" spans="1:14" ht="16.5" customHeight="1" x14ac:dyDescent="0.25">
      <c r="A135" s="5">
        <v>6106</v>
      </c>
      <c r="B135" s="30" t="s">
        <v>125</v>
      </c>
      <c r="C135" s="47">
        <f t="shared" si="30"/>
        <v>339854</v>
      </c>
      <c r="D135" s="54">
        <f t="shared" si="31"/>
        <v>60424</v>
      </c>
      <c r="E135" s="41">
        <v>38590</v>
      </c>
      <c r="F135" s="55">
        <v>21834</v>
      </c>
      <c r="G135" s="61">
        <v>111058</v>
      </c>
      <c r="H135" s="66">
        <f t="shared" si="15"/>
        <v>159709</v>
      </c>
      <c r="I135" s="99">
        <v>801</v>
      </c>
      <c r="J135" s="100">
        <v>54209</v>
      </c>
      <c r="K135" s="101">
        <v>21266</v>
      </c>
      <c r="L135" s="101">
        <v>78930</v>
      </c>
      <c r="M135" s="102">
        <v>4503</v>
      </c>
      <c r="N135" s="61">
        <v>8663</v>
      </c>
    </row>
    <row r="136" spans="1:14" ht="16.5" customHeight="1" x14ac:dyDescent="0.25">
      <c r="A136" s="5">
        <v>6107</v>
      </c>
      <c r="B136" s="30" t="s">
        <v>126</v>
      </c>
      <c r="C136" s="47">
        <f t="shared" si="30"/>
        <v>84759</v>
      </c>
      <c r="D136" s="54">
        <f t="shared" si="31"/>
        <v>2383</v>
      </c>
      <c r="E136" s="41">
        <v>0</v>
      </c>
      <c r="F136" s="55">
        <v>2383</v>
      </c>
      <c r="G136" s="61">
        <v>69946</v>
      </c>
      <c r="H136" s="66">
        <f t="shared" si="15"/>
        <v>12430</v>
      </c>
      <c r="I136" s="99">
        <v>69</v>
      </c>
      <c r="J136" s="100">
        <v>6284</v>
      </c>
      <c r="K136" s="101">
        <v>1553</v>
      </c>
      <c r="L136" s="101">
        <v>4111</v>
      </c>
      <c r="M136" s="102">
        <v>413</v>
      </c>
      <c r="N136" s="61">
        <v>0</v>
      </c>
    </row>
    <row r="137" spans="1:14" ht="16.5" customHeight="1" x14ac:dyDescent="0.25">
      <c r="A137" s="5">
        <v>6108</v>
      </c>
      <c r="B137" s="30" t="s">
        <v>127</v>
      </c>
      <c r="C137" s="47">
        <f t="shared" si="30"/>
        <v>88663</v>
      </c>
      <c r="D137" s="54">
        <f t="shared" si="31"/>
        <v>0</v>
      </c>
      <c r="E137" s="41">
        <v>0</v>
      </c>
      <c r="F137" s="55">
        <v>0</v>
      </c>
      <c r="G137" s="61">
        <v>73114</v>
      </c>
      <c r="H137" s="66">
        <f t="shared" si="15"/>
        <v>15549</v>
      </c>
      <c r="I137" s="99">
        <v>137</v>
      </c>
      <c r="J137" s="100">
        <v>8691</v>
      </c>
      <c r="K137" s="101">
        <v>2922</v>
      </c>
      <c r="L137" s="101">
        <v>3495</v>
      </c>
      <c r="M137" s="102">
        <v>304</v>
      </c>
      <c r="N137" s="61">
        <v>0</v>
      </c>
    </row>
    <row r="138" spans="1:14" ht="16.5" customHeight="1" x14ac:dyDescent="0.25">
      <c r="A138" s="7"/>
      <c r="B138" s="30"/>
      <c r="C138" s="28">
        <f t="shared" ref="C138:N138" si="32">SUM(C130:C137)</f>
        <v>1685371</v>
      </c>
      <c r="D138" s="28">
        <f t="shared" si="32"/>
        <v>290224</v>
      </c>
      <c r="E138" s="28">
        <f t="shared" si="32"/>
        <v>95885</v>
      </c>
      <c r="F138" s="28">
        <f t="shared" si="32"/>
        <v>194339</v>
      </c>
      <c r="G138" s="28">
        <f t="shared" si="32"/>
        <v>712150</v>
      </c>
      <c r="H138" s="28">
        <f t="shared" si="32"/>
        <v>632460</v>
      </c>
      <c r="I138" s="28">
        <f t="shared" si="32"/>
        <v>4755</v>
      </c>
      <c r="J138" s="28">
        <f t="shared" si="32"/>
        <v>230389</v>
      </c>
      <c r="K138" s="28">
        <f t="shared" si="32"/>
        <v>92313</v>
      </c>
      <c r="L138" s="28">
        <f t="shared" si="32"/>
        <v>284300</v>
      </c>
      <c r="M138" s="28">
        <f t="shared" si="32"/>
        <v>20703</v>
      </c>
      <c r="N138" s="28">
        <f t="shared" si="32"/>
        <v>50537</v>
      </c>
    </row>
    <row r="139" spans="1:14" ht="16.5" customHeight="1" x14ac:dyDescent="0.3">
      <c r="A139" s="6"/>
      <c r="B139" s="33" t="s">
        <v>128</v>
      </c>
      <c r="C139" s="47"/>
      <c r="D139" s="54"/>
      <c r="E139" s="40"/>
      <c r="F139" s="53"/>
      <c r="G139" s="60"/>
      <c r="H139" s="66">
        <f t="shared" si="15"/>
        <v>0</v>
      </c>
      <c r="I139" s="107"/>
      <c r="J139" s="108"/>
      <c r="K139" s="109"/>
      <c r="L139" s="109"/>
      <c r="M139" s="110"/>
      <c r="N139" s="60">
        <v>0</v>
      </c>
    </row>
    <row r="140" spans="1:14" ht="16.5" customHeight="1" x14ac:dyDescent="0.25">
      <c r="A140" s="5">
        <v>6201</v>
      </c>
      <c r="B140" s="30" t="s">
        <v>129</v>
      </c>
      <c r="C140" s="47">
        <f t="shared" ref="C140:C150" si="33">+D140+G140+H140+N140</f>
        <v>165632</v>
      </c>
      <c r="D140" s="54">
        <f t="shared" ref="D140:D150" si="34">+E140+F140</f>
        <v>45686</v>
      </c>
      <c r="E140" s="41">
        <v>22402</v>
      </c>
      <c r="F140" s="55">
        <v>23284</v>
      </c>
      <c r="G140" s="61">
        <v>52722</v>
      </c>
      <c r="H140" s="66">
        <f t="shared" si="15"/>
        <v>67144</v>
      </c>
      <c r="I140" s="99">
        <v>637</v>
      </c>
      <c r="J140" s="100">
        <v>25007</v>
      </c>
      <c r="K140" s="101">
        <v>7819</v>
      </c>
      <c r="L140" s="101">
        <v>30875</v>
      </c>
      <c r="M140" s="102">
        <v>2806</v>
      </c>
      <c r="N140" s="61">
        <v>80</v>
      </c>
    </row>
    <row r="141" spans="1:14" ht="16.5" customHeight="1" x14ac:dyDescent="0.25">
      <c r="A141" s="5">
        <v>6202</v>
      </c>
      <c r="B141" s="30" t="s">
        <v>130</v>
      </c>
      <c r="C141" s="47">
        <f t="shared" si="33"/>
        <v>56106</v>
      </c>
      <c r="D141" s="54">
        <f t="shared" si="34"/>
        <v>0</v>
      </c>
      <c r="E141" s="41">
        <v>0</v>
      </c>
      <c r="F141" s="55">
        <v>0</v>
      </c>
      <c r="G141" s="61">
        <v>43288</v>
      </c>
      <c r="H141" s="66">
        <f t="shared" ref="H141:H204" si="35">I141+J141+K141+M141+L141</f>
        <v>12818</v>
      </c>
      <c r="I141" s="99">
        <v>110</v>
      </c>
      <c r="J141" s="100">
        <v>5964</v>
      </c>
      <c r="K141" s="101">
        <v>1678</v>
      </c>
      <c r="L141" s="101">
        <v>4606</v>
      </c>
      <c r="M141" s="102">
        <v>460</v>
      </c>
      <c r="N141" s="61">
        <v>0</v>
      </c>
    </row>
    <row r="142" spans="1:14" ht="16.5" customHeight="1" x14ac:dyDescent="0.25">
      <c r="A142" s="5">
        <v>6203</v>
      </c>
      <c r="B142" s="30" t="s">
        <v>131</v>
      </c>
      <c r="C142" s="47">
        <f t="shared" si="33"/>
        <v>64941</v>
      </c>
      <c r="D142" s="54">
        <f t="shared" si="34"/>
        <v>0</v>
      </c>
      <c r="E142" s="41">
        <v>0</v>
      </c>
      <c r="F142" s="55">
        <v>0</v>
      </c>
      <c r="G142" s="61">
        <v>58359</v>
      </c>
      <c r="H142" s="66">
        <f t="shared" si="35"/>
        <v>6582</v>
      </c>
      <c r="I142" s="99">
        <v>137</v>
      </c>
      <c r="J142" s="100">
        <v>2885</v>
      </c>
      <c r="K142" s="101">
        <v>793</v>
      </c>
      <c r="L142" s="101">
        <v>2490</v>
      </c>
      <c r="M142" s="102">
        <v>277</v>
      </c>
      <c r="N142" s="61">
        <v>0</v>
      </c>
    </row>
    <row r="143" spans="1:14" ht="16.5" customHeight="1" x14ac:dyDescent="0.25">
      <c r="A143" s="5">
        <v>6204</v>
      </c>
      <c r="B143" s="30" t="s">
        <v>132</v>
      </c>
      <c r="C143" s="47">
        <f t="shared" si="33"/>
        <v>57125</v>
      </c>
      <c r="D143" s="54">
        <f t="shared" si="34"/>
        <v>0</v>
      </c>
      <c r="E143" s="41">
        <v>0</v>
      </c>
      <c r="F143" s="55">
        <v>0</v>
      </c>
      <c r="G143" s="61">
        <v>40072</v>
      </c>
      <c r="H143" s="66">
        <f t="shared" si="35"/>
        <v>17053</v>
      </c>
      <c r="I143" s="99">
        <v>103</v>
      </c>
      <c r="J143" s="100">
        <v>8157</v>
      </c>
      <c r="K143" s="101">
        <v>2400</v>
      </c>
      <c r="L143" s="101">
        <v>5780</v>
      </c>
      <c r="M143" s="102">
        <v>613</v>
      </c>
      <c r="N143" s="61">
        <v>0</v>
      </c>
    </row>
    <row r="144" spans="1:14" ht="16.5" customHeight="1" x14ac:dyDescent="0.25">
      <c r="A144" s="7">
        <v>6205</v>
      </c>
      <c r="B144" s="34" t="s">
        <v>133</v>
      </c>
      <c r="C144" s="47">
        <f t="shared" si="33"/>
        <v>51054</v>
      </c>
      <c r="D144" s="54">
        <f t="shared" si="34"/>
        <v>0</v>
      </c>
      <c r="E144" s="41">
        <v>0</v>
      </c>
      <c r="F144" s="55">
        <v>0</v>
      </c>
      <c r="G144" s="61">
        <v>34954</v>
      </c>
      <c r="H144" s="66">
        <f t="shared" si="35"/>
        <v>16100</v>
      </c>
      <c r="I144" s="99">
        <v>103</v>
      </c>
      <c r="J144" s="100">
        <v>7396</v>
      </c>
      <c r="K144" s="101">
        <v>2324</v>
      </c>
      <c r="L144" s="101">
        <v>5776</v>
      </c>
      <c r="M144" s="102">
        <v>501</v>
      </c>
      <c r="N144" s="61">
        <v>0</v>
      </c>
    </row>
    <row r="145" spans="1:14" ht="16.5" customHeight="1" x14ac:dyDescent="0.25">
      <c r="A145" s="7">
        <v>6206</v>
      </c>
      <c r="B145" s="34" t="s">
        <v>134</v>
      </c>
      <c r="C145" s="47">
        <f t="shared" si="33"/>
        <v>34414</v>
      </c>
      <c r="D145" s="54">
        <f t="shared" si="34"/>
        <v>19277</v>
      </c>
      <c r="E145" s="41">
        <v>0</v>
      </c>
      <c r="F145" s="55">
        <v>19277</v>
      </c>
      <c r="G145" s="61">
        <v>12080</v>
      </c>
      <c r="H145" s="66">
        <f t="shared" si="35"/>
        <v>3057</v>
      </c>
      <c r="I145" s="99">
        <v>82</v>
      </c>
      <c r="J145" s="100">
        <v>691</v>
      </c>
      <c r="K145" s="101">
        <v>268</v>
      </c>
      <c r="L145" s="101">
        <v>1868</v>
      </c>
      <c r="M145" s="102">
        <v>148</v>
      </c>
      <c r="N145" s="61">
        <v>0</v>
      </c>
    </row>
    <row r="146" spans="1:14" ht="16.5" customHeight="1" x14ac:dyDescent="0.25">
      <c r="A146" s="5">
        <v>6207</v>
      </c>
      <c r="B146" s="30" t="s">
        <v>135</v>
      </c>
      <c r="C146" s="47">
        <f t="shared" si="33"/>
        <v>251168</v>
      </c>
      <c r="D146" s="54">
        <f t="shared" si="34"/>
        <v>9568</v>
      </c>
      <c r="E146" s="41">
        <v>3616</v>
      </c>
      <c r="F146" s="55">
        <v>5952</v>
      </c>
      <c r="G146" s="61">
        <v>164500</v>
      </c>
      <c r="H146" s="66">
        <f t="shared" si="35"/>
        <v>76949</v>
      </c>
      <c r="I146" s="99">
        <v>694</v>
      </c>
      <c r="J146" s="100">
        <v>26739</v>
      </c>
      <c r="K146" s="101">
        <v>11984</v>
      </c>
      <c r="L146" s="101">
        <v>34239</v>
      </c>
      <c r="M146" s="102">
        <v>3293</v>
      </c>
      <c r="N146" s="61">
        <v>151</v>
      </c>
    </row>
    <row r="147" spans="1:14" ht="16.5" customHeight="1" x14ac:dyDescent="0.25">
      <c r="A147" s="5">
        <v>6208</v>
      </c>
      <c r="B147" s="30" t="s">
        <v>136</v>
      </c>
      <c r="C147" s="47">
        <f t="shared" si="33"/>
        <v>53654</v>
      </c>
      <c r="D147" s="54">
        <f t="shared" si="34"/>
        <v>0</v>
      </c>
      <c r="E147" s="41">
        <v>0</v>
      </c>
      <c r="F147" s="55">
        <v>0</v>
      </c>
      <c r="G147" s="61">
        <v>48154</v>
      </c>
      <c r="H147" s="66">
        <f t="shared" si="35"/>
        <v>5500</v>
      </c>
      <c r="I147" s="99">
        <v>55</v>
      </c>
      <c r="J147" s="100">
        <v>2394</v>
      </c>
      <c r="K147" s="101">
        <v>764</v>
      </c>
      <c r="L147" s="101">
        <v>2085</v>
      </c>
      <c r="M147" s="102">
        <v>202</v>
      </c>
      <c r="N147" s="61">
        <v>0</v>
      </c>
    </row>
    <row r="148" spans="1:14" ht="16.5" customHeight="1" x14ac:dyDescent="0.25">
      <c r="A148" s="5">
        <v>6209</v>
      </c>
      <c r="B148" s="30" t="s">
        <v>137</v>
      </c>
      <c r="C148" s="47">
        <f t="shared" si="33"/>
        <v>813325</v>
      </c>
      <c r="D148" s="54">
        <f t="shared" si="34"/>
        <v>159394</v>
      </c>
      <c r="E148" s="41">
        <v>159394</v>
      </c>
      <c r="F148" s="55">
        <v>0</v>
      </c>
      <c r="G148" s="61">
        <v>268503</v>
      </c>
      <c r="H148" s="66">
        <f t="shared" si="35"/>
        <v>362297</v>
      </c>
      <c r="I148" s="99">
        <v>3241</v>
      </c>
      <c r="J148" s="100">
        <v>139705</v>
      </c>
      <c r="K148" s="101">
        <v>61040</v>
      </c>
      <c r="L148" s="101">
        <v>145758</v>
      </c>
      <c r="M148" s="102">
        <v>12553</v>
      </c>
      <c r="N148" s="61">
        <v>23131</v>
      </c>
    </row>
    <row r="149" spans="1:14" ht="16.5" customHeight="1" x14ac:dyDescent="0.25">
      <c r="A149" s="5">
        <v>6210</v>
      </c>
      <c r="B149" s="30" t="s">
        <v>138</v>
      </c>
      <c r="C149" s="47">
        <f t="shared" si="33"/>
        <v>36033</v>
      </c>
      <c r="D149" s="54">
        <f t="shared" si="34"/>
        <v>15590</v>
      </c>
      <c r="E149" s="41">
        <v>0</v>
      </c>
      <c r="F149" s="55">
        <v>15590</v>
      </c>
      <c r="G149" s="61">
        <v>14855</v>
      </c>
      <c r="H149" s="66">
        <f t="shared" si="35"/>
        <v>5588</v>
      </c>
      <c r="I149" s="103">
        <v>137</v>
      </c>
      <c r="J149" s="104">
        <v>1200</v>
      </c>
      <c r="K149" s="105">
        <v>213</v>
      </c>
      <c r="L149" s="105">
        <v>3851</v>
      </c>
      <c r="M149" s="106">
        <v>187</v>
      </c>
      <c r="N149" s="61">
        <v>0</v>
      </c>
    </row>
    <row r="150" spans="1:14" ht="16.5" customHeight="1" x14ac:dyDescent="0.25">
      <c r="A150" s="5">
        <v>6211</v>
      </c>
      <c r="B150" s="30" t="s">
        <v>139</v>
      </c>
      <c r="C150" s="47">
        <f t="shared" si="33"/>
        <v>37896</v>
      </c>
      <c r="D150" s="54">
        <f t="shared" si="34"/>
        <v>0</v>
      </c>
      <c r="E150" s="41">
        <v>0</v>
      </c>
      <c r="F150" s="55">
        <v>0</v>
      </c>
      <c r="G150" s="61">
        <v>31843</v>
      </c>
      <c r="H150" s="66">
        <f t="shared" si="35"/>
        <v>6053</v>
      </c>
      <c r="I150" s="103">
        <v>55</v>
      </c>
      <c r="J150" s="104">
        <v>3231</v>
      </c>
      <c r="K150" s="105">
        <v>556</v>
      </c>
      <c r="L150" s="105">
        <v>2009</v>
      </c>
      <c r="M150" s="106">
        <v>202</v>
      </c>
      <c r="N150" s="61">
        <v>0</v>
      </c>
    </row>
    <row r="151" spans="1:14" ht="16.5" customHeight="1" x14ac:dyDescent="0.25">
      <c r="A151" s="2"/>
      <c r="B151" s="30"/>
      <c r="C151" s="28">
        <f t="shared" ref="C151:N151" si="36">SUM(C140:C150)</f>
        <v>1621348</v>
      </c>
      <c r="D151" s="28">
        <f t="shared" si="36"/>
        <v>249515</v>
      </c>
      <c r="E151" s="28">
        <f t="shared" si="36"/>
        <v>185412</v>
      </c>
      <c r="F151" s="28">
        <f t="shared" si="36"/>
        <v>64103</v>
      </c>
      <c r="G151" s="28">
        <f t="shared" si="36"/>
        <v>769330</v>
      </c>
      <c r="H151" s="28">
        <f t="shared" si="36"/>
        <v>579141</v>
      </c>
      <c r="I151" s="28">
        <f t="shared" si="36"/>
        <v>5354</v>
      </c>
      <c r="J151" s="28">
        <f t="shared" si="36"/>
        <v>223369</v>
      </c>
      <c r="K151" s="28">
        <f t="shared" si="36"/>
        <v>89839</v>
      </c>
      <c r="L151" s="28">
        <f t="shared" si="36"/>
        <v>239337</v>
      </c>
      <c r="M151" s="28">
        <f t="shared" si="36"/>
        <v>21242</v>
      </c>
      <c r="N151" s="28">
        <f t="shared" si="36"/>
        <v>23362</v>
      </c>
    </row>
    <row r="152" spans="1:14" ht="16.5" customHeight="1" x14ac:dyDescent="0.3">
      <c r="A152" s="2"/>
      <c r="B152" s="33" t="s">
        <v>140</v>
      </c>
      <c r="C152" s="47"/>
      <c r="D152" s="54"/>
      <c r="E152" s="40"/>
      <c r="F152" s="53"/>
      <c r="G152" s="60"/>
      <c r="H152" s="66">
        <f t="shared" si="35"/>
        <v>0</v>
      </c>
      <c r="I152" s="99"/>
      <c r="J152" s="100"/>
      <c r="K152" s="101"/>
      <c r="L152" s="101"/>
      <c r="M152" s="102"/>
      <c r="N152" s="60">
        <v>0</v>
      </c>
    </row>
    <row r="153" spans="1:14" ht="16.5" customHeight="1" x14ac:dyDescent="0.25">
      <c r="A153" s="5">
        <v>6301</v>
      </c>
      <c r="B153" s="30" t="s">
        <v>141</v>
      </c>
      <c r="C153" s="47">
        <f t="shared" ref="C153:C164" si="37">+D153+G153+H153+N153</f>
        <v>17938</v>
      </c>
      <c r="D153" s="54">
        <f t="shared" ref="D153:D164" si="38">+E153+F153</f>
        <v>0</v>
      </c>
      <c r="E153" s="41">
        <v>0</v>
      </c>
      <c r="F153" s="55">
        <v>0</v>
      </c>
      <c r="G153" s="61">
        <v>7557</v>
      </c>
      <c r="H153" s="66">
        <f t="shared" si="35"/>
        <v>10381</v>
      </c>
      <c r="I153" s="99">
        <v>171</v>
      </c>
      <c r="J153" s="100">
        <v>3475</v>
      </c>
      <c r="K153" s="101">
        <v>1261</v>
      </c>
      <c r="L153" s="101">
        <v>4949</v>
      </c>
      <c r="M153" s="102">
        <v>525</v>
      </c>
      <c r="N153" s="61">
        <v>0</v>
      </c>
    </row>
    <row r="154" spans="1:14" ht="16.5" customHeight="1" x14ac:dyDescent="0.25">
      <c r="A154" s="5">
        <v>6302</v>
      </c>
      <c r="B154" s="30" t="s">
        <v>142</v>
      </c>
      <c r="C154" s="47">
        <f t="shared" si="37"/>
        <v>74861</v>
      </c>
      <c r="D154" s="54">
        <f t="shared" si="38"/>
        <v>15482</v>
      </c>
      <c r="E154" s="41">
        <v>98</v>
      </c>
      <c r="F154" s="55">
        <v>15384</v>
      </c>
      <c r="G154" s="61">
        <v>32979</v>
      </c>
      <c r="H154" s="66">
        <f t="shared" si="35"/>
        <v>26400</v>
      </c>
      <c r="I154" s="99">
        <v>970</v>
      </c>
      <c r="J154" s="100">
        <v>8718</v>
      </c>
      <c r="K154" s="101">
        <v>3027</v>
      </c>
      <c r="L154" s="101">
        <v>12944</v>
      </c>
      <c r="M154" s="102">
        <v>741</v>
      </c>
      <c r="N154" s="61">
        <v>0</v>
      </c>
    </row>
    <row r="155" spans="1:14" ht="16.5" customHeight="1" x14ac:dyDescent="0.25">
      <c r="A155" s="7">
        <v>6303</v>
      </c>
      <c r="B155" s="34" t="s">
        <v>143</v>
      </c>
      <c r="C155" s="47">
        <f t="shared" si="37"/>
        <v>24062</v>
      </c>
      <c r="D155" s="54">
        <f t="shared" si="38"/>
        <v>0</v>
      </c>
      <c r="E155" s="41">
        <v>0</v>
      </c>
      <c r="F155" s="55">
        <v>0</v>
      </c>
      <c r="G155" s="61">
        <v>8111</v>
      </c>
      <c r="H155" s="66">
        <f t="shared" si="35"/>
        <v>15951</v>
      </c>
      <c r="I155" s="99">
        <v>137</v>
      </c>
      <c r="J155" s="100">
        <v>6453</v>
      </c>
      <c r="K155" s="101">
        <v>1351</v>
      </c>
      <c r="L155" s="101">
        <v>7556</v>
      </c>
      <c r="M155" s="102">
        <v>454</v>
      </c>
      <c r="N155" s="61">
        <v>0</v>
      </c>
    </row>
    <row r="156" spans="1:14" ht="16.5" customHeight="1" x14ac:dyDescent="0.25">
      <c r="A156" s="5">
        <v>6304</v>
      </c>
      <c r="B156" s="30" t="s">
        <v>144</v>
      </c>
      <c r="C156" s="47">
        <f t="shared" si="37"/>
        <v>273568</v>
      </c>
      <c r="D156" s="54">
        <f t="shared" si="38"/>
        <v>11555</v>
      </c>
      <c r="E156" s="41">
        <v>8478</v>
      </c>
      <c r="F156" s="55">
        <v>3077</v>
      </c>
      <c r="G156" s="61">
        <v>130310</v>
      </c>
      <c r="H156" s="66">
        <f t="shared" si="35"/>
        <v>128650</v>
      </c>
      <c r="I156" s="99">
        <v>1281</v>
      </c>
      <c r="J156" s="100">
        <v>60885</v>
      </c>
      <c r="K156" s="101">
        <v>23844</v>
      </c>
      <c r="L156" s="101">
        <v>39506</v>
      </c>
      <c r="M156" s="102">
        <v>3134</v>
      </c>
      <c r="N156" s="61">
        <v>3053</v>
      </c>
    </row>
    <row r="157" spans="1:14" ht="16.5" customHeight="1" x14ac:dyDescent="0.25">
      <c r="A157" s="5">
        <v>6305</v>
      </c>
      <c r="B157" s="30" t="s">
        <v>145</v>
      </c>
      <c r="C157" s="47">
        <f t="shared" si="37"/>
        <v>46910</v>
      </c>
      <c r="D157" s="54">
        <f t="shared" si="38"/>
        <v>0</v>
      </c>
      <c r="E157" s="41">
        <v>0</v>
      </c>
      <c r="F157" s="55">
        <v>0</v>
      </c>
      <c r="G157" s="61">
        <v>39378</v>
      </c>
      <c r="H157" s="66">
        <f t="shared" si="35"/>
        <v>7532</v>
      </c>
      <c r="I157" s="99">
        <v>27</v>
      </c>
      <c r="J157" s="100">
        <v>3787</v>
      </c>
      <c r="K157" s="101">
        <v>729</v>
      </c>
      <c r="L157" s="101">
        <v>2790</v>
      </c>
      <c r="M157" s="102">
        <v>199</v>
      </c>
      <c r="N157" s="61">
        <v>0</v>
      </c>
    </row>
    <row r="158" spans="1:14" ht="16.5" customHeight="1" x14ac:dyDescent="0.25">
      <c r="A158" s="5">
        <v>6306</v>
      </c>
      <c r="B158" s="30" t="s">
        <v>146</v>
      </c>
      <c r="C158" s="47">
        <f t="shared" si="37"/>
        <v>1300686</v>
      </c>
      <c r="D158" s="54">
        <f t="shared" si="38"/>
        <v>228626</v>
      </c>
      <c r="E158" s="41">
        <v>228626</v>
      </c>
      <c r="F158" s="55">
        <v>0</v>
      </c>
      <c r="G158" s="61">
        <v>285681</v>
      </c>
      <c r="H158" s="66">
        <f t="shared" si="35"/>
        <v>738477</v>
      </c>
      <c r="I158" s="99">
        <v>7601</v>
      </c>
      <c r="J158" s="100">
        <v>300966</v>
      </c>
      <c r="K158" s="101">
        <v>126835</v>
      </c>
      <c r="L158" s="101">
        <v>283364</v>
      </c>
      <c r="M158" s="102">
        <v>19711</v>
      </c>
      <c r="N158" s="61">
        <v>47902</v>
      </c>
    </row>
    <row r="159" spans="1:14" ht="16.5" customHeight="1" x14ac:dyDescent="0.25">
      <c r="A159" s="5">
        <v>6307</v>
      </c>
      <c r="B159" s="30" t="s">
        <v>147</v>
      </c>
      <c r="C159" s="47">
        <f t="shared" si="37"/>
        <v>140128</v>
      </c>
      <c r="D159" s="54">
        <f t="shared" si="38"/>
        <v>7089</v>
      </c>
      <c r="E159" s="41">
        <v>3385</v>
      </c>
      <c r="F159" s="55">
        <v>3704</v>
      </c>
      <c r="G159" s="61">
        <v>52430</v>
      </c>
      <c r="H159" s="66">
        <f t="shared" si="35"/>
        <v>75489</v>
      </c>
      <c r="I159" s="99">
        <v>907</v>
      </c>
      <c r="J159" s="100">
        <v>29581</v>
      </c>
      <c r="K159" s="101">
        <v>8757</v>
      </c>
      <c r="L159" s="101">
        <v>34657</v>
      </c>
      <c r="M159" s="102">
        <v>1587</v>
      </c>
      <c r="N159" s="61">
        <v>5120</v>
      </c>
    </row>
    <row r="160" spans="1:14" ht="16.5" customHeight="1" x14ac:dyDescent="0.25">
      <c r="A160" s="5">
        <v>6308</v>
      </c>
      <c r="B160" s="30" t="s">
        <v>148</v>
      </c>
      <c r="C160" s="47">
        <f t="shared" si="37"/>
        <v>53269</v>
      </c>
      <c r="D160" s="54">
        <f t="shared" si="38"/>
        <v>0</v>
      </c>
      <c r="E160" s="41">
        <v>0</v>
      </c>
      <c r="F160" s="55">
        <v>0</v>
      </c>
      <c r="G160" s="61">
        <v>8932</v>
      </c>
      <c r="H160" s="66">
        <f t="shared" si="35"/>
        <v>44297</v>
      </c>
      <c r="I160" s="99">
        <v>382</v>
      </c>
      <c r="J160" s="100">
        <v>18596</v>
      </c>
      <c r="K160" s="101">
        <v>5201</v>
      </c>
      <c r="L160" s="101">
        <v>18606</v>
      </c>
      <c r="M160" s="102">
        <v>1512</v>
      </c>
      <c r="N160" s="61">
        <v>40</v>
      </c>
    </row>
    <row r="161" spans="1:14" ht="16.5" customHeight="1" x14ac:dyDescent="0.25">
      <c r="A161" s="5">
        <v>6309</v>
      </c>
      <c r="B161" s="30" t="s">
        <v>149</v>
      </c>
      <c r="C161" s="47">
        <f t="shared" si="37"/>
        <v>34470</v>
      </c>
      <c r="D161" s="54">
        <f t="shared" si="38"/>
        <v>0</v>
      </c>
      <c r="E161" s="41">
        <v>0</v>
      </c>
      <c r="F161" s="55">
        <v>0</v>
      </c>
      <c r="G161" s="61">
        <v>2355</v>
      </c>
      <c r="H161" s="66">
        <f t="shared" si="35"/>
        <v>32115</v>
      </c>
      <c r="I161" s="99">
        <v>137</v>
      </c>
      <c r="J161" s="100">
        <v>17697</v>
      </c>
      <c r="K161" s="101">
        <v>4756</v>
      </c>
      <c r="L161" s="101">
        <v>8773</v>
      </c>
      <c r="M161" s="102">
        <v>752</v>
      </c>
      <c r="N161" s="61">
        <v>0</v>
      </c>
    </row>
    <row r="162" spans="1:14" ht="16.5" customHeight="1" x14ac:dyDescent="0.25">
      <c r="A162" s="5">
        <v>6310</v>
      </c>
      <c r="B162" s="30" t="s">
        <v>150</v>
      </c>
      <c r="C162" s="47">
        <f t="shared" si="37"/>
        <v>140585</v>
      </c>
      <c r="D162" s="54">
        <f t="shared" si="38"/>
        <v>10406</v>
      </c>
      <c r="E162" s="41">
        <v>10406</v>
      </c>
      <c r="F162" s="55">
        <v>0</v>
      </c>
      <c r="G162" s="61">
        <v>69458</v>
      </c>
      <c r="H162" s="66">
        <f t="shared" si="35"/>
        <v>60721</v>
      </c>
      <c r="I162" s="99">
        <v>637</v>
      </c>
      <c r="J162" s="100">
        <v>29137</v>
      </c>
      <c r="K162" s="101">
        <v>7435</v>
      </c>
      <c r="L162" s="101">
        <v>21696</v>
      </c>
      <c r="M162" s="102">
        <v>1816</v>
      </c>
      <c r="N162" s="61">
        <v>0</v>
      </c>
    </row>
    <row r="163" spans="1:14" ht="16.5" customHeight="1" x14ac:dyDescent="0.25">
      <c r="A163" s="5">
        <v>6311</v>
      </c>
      <c r="B163" s="30" t="s">
        <v>151</v>
      </c>
      <c r="C163" s="47">
        <f t="shared" si="37"/>
        <v>24376</v>
      </c>
      <c r="D163" s="54">
        <f t="shared" si="38"/>
        <v>5839</v>
      </c>
      <c r="E163" s="41">
        <v>5673</v>
      </c>
      <c r="F163" s="55">
        <v>166</v>
      </c>
      <c r="G163" s="61">
        <v>8373</v>
      </c>
      <c r="H163" s="66">
        <f t="shared" si="35"/>
        <v>9510</v>
      </c>
      <c r="I163" s="103">
        <v>171</v>
      </c>
      <c r="J163" s="104">
        <v>3877</v>
      </c>
      <c r="K163" s="105">
        <v>1131</v>
      </c>
      <c r="L163" s="105">
        <v>4130</v>
      </c>
      <c r="M163" s="106">
        <v>201</v>
      </c>
      <c r="N163" s="61">
        <v>654</v>
      </c>
    </row>
    <row r="164" spans="1:14" ht="16.5" customHeight="1" x14ac:dyDescent="0.25">
      <c r="A164" s="5">
        <v>6312</v>
      </c>
      <c r="B164" s="30" t="s">
        <v>152</v>
      </c>
      <c r="C164" s="47">
        <f t="shared" si="37"/>
        <v>24661</v>
      </c>
      <c r="D164" s="54">
        <f t="shared" si="38"/>
        <v>0</v>
      </c>
      <c r="E164" s="41">
        <v>0</v>
      </c>
      <c r="F164" s="55">
        <v>0</v>
      </c>
      <c r="G164" s="61">
        <v>16873</v>
      </c>
      <c r="H164" s="66">
        <f t="shared" si="35"/>
        <v>7788</v>
      </c>
      <c r="I164" s="103">
        <v>110</v>
      </c>
      <c r="J164" s="104">
        <v>3793</v>
      </c>
      <c r="K164" s="105">
        <v>1300</v>
      </c>
      <c r="L164" s="105">
        <v>2024</v>
      </c>
      <c r="M164" s="106">
        <v>561</v>
      </c>
      <c r="N164" s="61">
        <v>0</v>
      </c>
    </row>
    <row r="165" spans="1:14" ht="16.5" customHeight="1" x14ac:dyDescent="0.25">
      <c r="A165" s="5"/>
      <c r="B165" s="30"/>
      <c r="C165" s="28">
        <f t="shared" ref="C165:N165" si="39">SUM(C153:C164)</f>
        <v>2155514</v>
      </c>
      <c r="D165" s="28">
        <f t="shared" si="39"/>
        <v>278997</v>
      </c>
      <c r="E165" s="28">
        <f t="shared" si="39"/>
        <v>256666</v>
      </c>
      <c r="F165" s="28">
        <f t="shared" si="39"/>
        <v>22331</v>
      </c>
      <c r="G165" s="28">
        <f t="shared" si="39"/>
        <v>662437</v>
      </c>
      <c r="H165" s="28">
        <f t="shared" si="39"/>
        <v>1157311</v>
      </c>
      <c r="I165" s="28">
        <f t="shared" si="39"/>
        <v>12531</v>
      </c>
      <c r="J165" s="28">
        <f t="shared" si="39"/>
        <v>486965</v>
      </c>
      <c r="K165" s="28">
        <f t="shared" si="39"/>
        <v>185627</v>
      </c>
      <c r="L165" s="28">
        <f t="shared" si="39"/>
        <v>440995</v>
      </c>
      <c r="M165" s="28">
        <f t="shared" si="39"/>
        <v>31193</v>
      </c>
      <c r="N165" s="28">
        <f t="shared" si="39"/>
        <v>56769</v>
      </c>
    </row>
    <row r="166" spans="1:14" ht="16.5" customHeight="1" x14ac:dyDescent="0.3">
      <c r="A166" s="2"/>
      <c r="B166" s="33" t="s">
        <v>153</v>
      </c>
      <c r="C166" s="47"/>
      <c r="D166" s="54"/>
      <c r="E166" s="40"/>
      <c r="F166" s="53"/>
      <c r="G166" s="60"/>
      <c r="H166" s="66">
        <f t="shared" si="35"/>
        <v>0</v>
      </c>
      <c r="I166" s="99"/>
      <c r="J166" s="100"/>
      <c r="K166" s="101"/>
      <c r="L166" s="101"/>
      <c r="M166" s="102"/>
      <c r="N166" s="60">
        <v>0</v>
      </c>
    </row>
    <row r="167" spans="1:14" ht="16.5" customHeight="1" x14ac:dyDescent="0.25">
      <c r="A167" s="5">
        <v>6401</v>
      </c>
      <c r="B167" s="30" t="s">
        <v>154</v>
      </c>
      <c r="C167" s="47">
        <f t="shared" ref="C167:C172" si="40">+D167+G167+H167+N167</f>
        <v>150240</v>
      </c>
      <c r="D167" s="54">
        <f t="shared" ref="D167:D172" si="41">+E167+F167</f>
        <v>111870</v>
      </c>
      <c r="E167" s="41">
        <v>0</v>
      </c>
      <c r="F167" s="55">
        <v>111870</v>
      </c>
      <c r="G167" s="61">
        <v>23448</v>
      </c>
      <c r="H167" s="66">
        <f t="shared" si="35"/>
        <v>14922</v>
      </c>
      <c r="I167" s="99">
        <v>170</v>
      </c>
      <c r="J167" s="100">
        <v>5370</v>
      </c>
      <c r="K167" s="101">
        <v>1890</v>
      </c>
      <c r="L167" s="101">
        <v>6868</v>
      </c>
      <c r="M167" s="102">
        <v>624</v>
      </c>
      <c r="N167" s="61">
        <v>0</v>
      </c>
    </row>
    <row r="168" spans="1:14" ht="16.5" customHeight="1" x14ac:dyDescent="0.25">
      <c r="A168" s="7">
        <v>6402</v>
      </c>
      <c r="B168" s="34" t="s">
        <v>155</v>
      </c>
      <c r="C168" s="47">
        <f t="shared" si="40"/>
        <v>74276</v>
      </c>
      <c r="D168" s="54">
        <f t="shared" si="41"/>
        <v>46228</v>
      </c>
      <c r="E168" s="41">
        <v>0</v>
      </c>
      <c r="F168" s="55">
        <v>46228</v>
      </c>
      <c r="G168" s="61">
        <v>24228</v>
      </c>
      <c r="H168" s="66">
        <f t="shared" si="35"/>
        <v>3820</v>
      </c>
      <c r="I168" s="99">
        <v>34</v>
      </c>
      <c r="J168" s="100">
        <v>1046</v>
      </c>
      <c r="K168" s="101">
        <v>324</v>
      </c>
      <c r="L168" s="101">
        <v>2251</v>
      </c>
      <c r="M168" s="102">
        <v>165</v>
      </c>
      <c r="N168" s="61">
        <v>0</v>
      </c>
    </row>
    <row r="169" spans="1:14" ht="16.5" customHeight="1" x14ac:dyDescent="0.25">
      <c r="A169" s="5">
        <v>6403</v>
      </c>
      <c r="B169" s="30" t="s">
        <v>156</v>
      </c>
      <c r="C169" s="47">
        <f t="shared" si="40"/>
        <v>25034</v>
      </c>
      <c r="D169" s="54">
        <f t="shared" si="41"/>
        <v>11603</v>
      </c>
      <c r="E169" s="41">
        <v>0</v>
      </c>
      <c r="F169" s="55">
        <v>11603</v>
      </c>
      <c r="G169" s="61">
        <v>11723</v>
      </c>
      <c r="H169" s="66">
        <f t="shared" si="35"/>
        <v>1708</v>
      </c>
      <c r="I169" s="99">
        <v>0</v>
      </c>
      <c r="J169" s="100">
        <v>515</v>
      </c>
      <c r="K169" s="101">
        <v>35</v>
      </c>
      <c r="L169" s="101">
        <v>1084</v>
      </c>
      <c r="M169" s="102">
        <v>74</v>
      </c>
      <c r="N169" s="61">
        <v>0</v>
      </c>
    </row>
    <row r="170" spans="1:14" ht="16.5" customHeight="1" x14ac:dyDescent="0.25">
      <c r="A170" s="5">
        <v>6404</v>
      </c>
      <c r="B170" s="30" t="s">
        <v>157</v>
      </c>
      <c r="C170" s="47">
        <f t="shared" si="40"/>
        <v>1665332</v>
      </c>
      <c r="D170" s="54">
        <f t="shared" si="41"/>
        <v>788268</v>
      </c>
      <c r="E170" s="41">
        <v>605667</v>
      </c>
      <c r="F170" s="55">
        <v>182601</v>
      </c>
      <c r="G170" s="61">
        <v>187535</v>
      </c>
      <c r="H170" s="66">
        <f t="shared" si="35"/>
        <v>666229</v>
      </c>
      <c r="I170" s="99">
        <v>4918</v>
      </c>
      <c r="J170" s="100">
        <v>268537</v>
      </c>
      <c r="K170" s="101">
        <v>107661</v>
      </c>
      <c r="L170" s="101">
        <v>264971</v>
      </c>
      <c r="M170" s="102">
        <v>20142</v>
      </c>
      <c r="N170" s="61">
        <v>23300</v>
      </c>
    </row>
    <row r="171" spans="1:14" ht="16.5" customHeight="1" x14ac:dyDescent="0.25">
      <c r="A171" s="5">
        <v>6405</v>
      </c>
      <c r="B171" s="30" t="s">
        <v>158</v>
      </c>
      <c r="C171" s="47">
        <f t="shared" si="40"/>
        <v>284819</v>
      </c>
      <c r="D171" s="54">
        <f t="shared" si="41"/>
        <v>145304</v>
      </c>
      <c r="E171" s="41">
        <v>13286</v>
      </c>
      <c r="F171" s="55">
        <v>132018</v>
      </c>
      <c r="G171" s="61">
        <v>63672</v>
      </c>
      <c r="H171" s="66">
        <f t="shared" si="35"/>
        <v>75742</v>
      </c>
      <c r="I171" s="99">
        <v>495</v>
      </c>
      <c r="J171" s="100">
        <v>29179</v>
      </c>
      <c r="K171" s="101">
        <v>9993</v>
      </c>
      <c r="L171" s="101">
        <v>33438</v>
      </c>
      <c r="M171" s="102">
        <v>2637</v>
      </c>
      <c r="N171" s="61">
        <v>101</v>
      </c>
    </row>
    <row r="172" spans="1:14" ht="16.5" customHeight="1" x14ac:dyDescent="0.25">
      <c r="A172" s="5">
        <v>6406</v>
      </c>
      <c r="B172" s="30" t="s">
        <v>159</v>
      </c>
      <c r="C172" s="47">
        <f t="shared" si="40"/>
        <v>206556</v>
      </c>
      <c r="D172" s="54">
        <f t="shared" si="41"/>
        <v>188013</v>
      </c>
      <c r="E172" s="41">
        <v>0</v>
      </c>
      <c r="F172" s="55">
        <v>188013</v>
      </c>
      <c r="G172" s="61">
        <v>9639</v>
      </c>
      <c r="H172" s="66">
        <f t="shared" si="35"/>
        <v>8904</v>
      </c>
      <c r="I172" s="99">
        <v>127</v>
      </c>
      <c r="J172" s="100">
        <v>3484</v>
      </c>
      <c r="K172" s="101">
        <v>1131</v>
      </c>
      <c r="L172" s="101">
        <v>3754</v>
      </c>
      <c r="M172" s="102">
        <v>408</v>
      </c>
      <c r="N172" s="61">
        <v>0</v>
      </c>
    </row>
    <row r="173" spans="1:14" ht="16.5" customHeight="1" x14ac:dyDescent="0.25">
      <c r="A173" s="2"/>
      <c r="B173" s="30"/>
      <c r="C173" s="28">
        <f t="shared" ref="C173:N173" si="42">SUM(C167:C172)</f>
        <v>2406257</v>
      </c>
      <c r="D173" s="28">
        <f t="shared" si="42"/>
        <v>1291286</v>
      </c>
      <c r="E173" s="28">
        <f t="shared" si="42"/>
        <v>618953</v>
      </c>
      <c r="F173" s="28">
        <f t="shared" si="42"/>
        <v>672333</v>
      </c>
      <c r="G173" s="28">
        <f t="shared" si="42"/>
        <v>320245</v>
      </c>
      <c r="H173" s="28">
        <f t="shared" si="42"/>
        <v>771325</v>
      </c>
      <c r="I173" s="28">
        <f t="shared" si="42"/>
        <v>5744</v>
      </c>
      <c r="J173" s="28">
        <f t="shared" si="42"/>
        <v>308131</v>
      </c>
      <c r="K173" s="28">
        <f t="shared" si="42"/>
        <v>121034</v>
      </c>
      <c r="L173" s="28">
        <f t="shared" si="42"/>
        <v>312366</v>
      </c>
      <c r="M173" s="28">
        <f t="shared" si="42"/>
        <v>24050</v>
      </c>
      <c r="N173" s="28">
        <f t="shared" si="42"/>
        <v>23401</v>
      </c>
    </row>
    <row r="174" spans="1:14" ht="16.5" customHeight="1" x14ac:dyDescent="0.3">
      <c r="A174" s="2"/>
      <c r="B174" s="33" t="s">
        <v>160</v>
      </c>
      <c r="C174" s="47"/>
      <c r="D174" s="54"/>
      <c r="E174" s="40"/>
      <c r="F174" s="53"/>
      <c r="G174" s="60"/>
      <c r="H174" s="66">
        <f t="shared" si="35"/>
        <v>0</v>
      </c>
      <c r="I174" s="99"/>
      <c r="J174" s="100"/>
      <c r="K174" s="101"/>
      <c r="L174" s="101"/>
      <c r="M174" s="102"/>
      <c r="N174" s="60">
        <v>0</v>
      </c>
    </row>
    <row r="175" spans="1:14" ht="16.5" customHeight="1" x14ac:dyDescent="0.25">
      <c r="A175" s="5">
        <v>6501</v>
      </c>
      <c r="B175" s="30" t="s">
        <v>161</v>
      </c>
      <c r="C175" s="47">
        <f t="shared" ref="C175:C185" si="43">+D175+G175+H175+N175</f>
        <v>95379</v>
      </c>
      <c r="D175" s="54">
        <f t="shared" ref="D175:D185" si="44">+E175+F175</f>
        <v>49395</v>
      </c>
      <c r="E175" s="41">
        <v>0</v>
      </c>
      <c r="F175" s="55">
        <v>49395</v>
      </c>
      <c r="G175" s="61">
        <v>13384</v>
      </c>
      <c r="H175" s="66">
        <f t="shared" si="35"/>
        <v>32600</v>
      </c>
      <c r="I175" s="99">
        <v>283</v>
      </c>
      <c r="J175" s="100">
        <v>10100</v>
      </c>
      <c r="K175" s="101">
        <v>3537</v>
      </c>
      <c r="L175" s="101">
        <v>17672</v>
      </c>
      <c r="M175" s="102">
        <v>1008</v>
      </c>
      <c r="N175" s="61">
        <v>0</v>
      </c>
    </row>
    <row r="176" spans="1:14" ht="16.5" customHeight="1" x14ac:dyDescent="0.25">
      <c r="A176" s="5">
        <v>6502</v>
      </c>
      <c r="B176" s="30" t="s">
        <v>162</v>
      </c>
      <c r="C176" s="47">
        <f t="shared" si="43"/>
        <v>126148</v>
      </c>
      <c r="D176" s="54">
        <f t="shared" si="44"/>
        <v>43717</v>
      </c>
      <c r="E176" s="41">
        <v>0</v>
      </c>
      <c r="F176" s="55">
        <v>43717</v>
      </c>
      <c r="G176" s="61">
        <v>61888</v>
      </c>
      <c r="H176" s="66">
        <f t="shared" si="35"/>
        <v>20543</v>
      </c>
      <c r="I176" s="99">
        <v>103</v>
      </c>
      <c r="J176" s="100">
        <v>6533</v>
      </c>
      <c r="K176" s="101">
        <v>2349</v>
      </c>
      <c r="L176" s="101">
        <v>10653</v>
      </c>
      <c r="M176" s="102">
        <v>905</v>
      </c>
      <c r="N176" s="61">
        <v>0</v>
      </c>
    </row>
    <row r="177" spans="1:14" ht="16.5" customHeight="1" x14ac:dyDescent="0.25">
      <c r="A177" s="5">
        <v>6503</v>
      </c>
      <c r="B177" s="30" t="s">
        <v>163</v>
      </c>
      <c r="C177" s="47">
        <f t="shared" si="43"/>
        <v>155394</v>
      </c>
      <c r="D177" s="54">
        <f t="shared" si="44"/>
        <v>39864</v>
      </c>
      <c r="E177" s="41">
        <v>0</v>
      </c>
      <c r="F177" s="55">
        <v>39864</v>
      </c>
      <c r="G177" s="61">
        <v>78444</v>
      </c>
      <c r="H177" s="66">
        <f t="shared" si="35"/>
        <v>37086</v>
      </c>
      <c r="I177" s="99">
        <v>411</v>
      </c>
      <c r="J177" s="100">
        <v>15575</v>
      </c>
      <c r="K177" s="101">
        <v>4475</v>
      </c>
      <c r="L177" s="101">
        <v>15097</v>
      </c>
      <c r="M177" s="102">
        <v>1528</v>
      </c>
      <c r="N177" s="61">
        <v>0</v>
      </c>
    </row>
    <row r="178" spans="1:14" ht="16.5" customHeight="1" x14ac:dyDescent="0.25">
      <c r="A178" s="5">
        <v>6504</v>
      </c>
      <c r="B178" s="30" t="s">
        <v>164</v>
      </c>
      <c r="C178" s="47">
        <f t="shared" si="43"/>
        <v>71631</v>
      </c>
      <c r="D178" s="54">
        <f t="shared" si="44"/>
        <v>0</v>
      </c>
      <c r="E178" s="41">
        <v>0</v>
      </c>
      <c r="F178" s="55">
        <v>0</v>
      </c>
      <c r="G178" s="61">
        <v>47317</v>
      </c>
      <c r="H178" s="66">
        <f t="shared" si="35"/>
        <v>24314</v>
      </c>
      <c r="I178" s="103">
        <v>411</v>
      </c>
      <c r="J178" s="104">
        <v>11456</v>
      </c>
      <c r="K178" s="105">
        <v>2836</v>
      </c>
      <c r="L178" s="105">
        <v>8544</v>
      </c>
      <c r="M178" s="106">
        <v>1067</v>
      </c>
      <c r="N178" s="61">
        <v>0</v>
      </c>
    </row>
    <row r="179" spans="1:14" ht="16.5" customHeight="1" x14ac:dyDescent="0.25">
      <c r="A179" s="5">
        <v>6505</v>
      </c>
      <c r="B179" s="30" t="s">
        <v>165</v>
      </c>
      <c r="C179" s="47">
        <f t="shared" si="43"/>
        <v>29992</v>
      </c>
      <c r="D179" s="54">
        <f t="shared" si="44"/>
        <v>0</v>
      </c>
      <c r="E179" s="41">
        <v>0</v>
      </c>
      <c r="F179" s="55">
        <v>0</v>
      </c>
      <c r="G179" s="61">
        <v>20061</v>
      </c>
      <c r="H179" s="66">
        <f t="shared" si="35"/>
        <v>9931</v>
      </c>
      <c r="I179" s="103">
        <v>137</v>
      </c>
      <c r="J179" s="104">
        <v>4108</v>
      </c>
      <c r="K179" s="105">
        <v>1176</v>
      </c>
      <c r="L179" s="105">
        <v>4113</v>
      </c>
      <c r="M179" s="106">
        <v>397</v>
      </c>
      <c r="N179" s="61">
        <v>0</v>
      </c>
    </row>
    <row r="180" spans="1:14" ht="16.5" customHeight="1" x14ac:dyDescent="0.25">
      <c r="A180" s="5">
        <v>6506</v>
      </c>
      <c r="B180" s="30" t="s">
        <v>166</v>
      </c>
      <c r="C180" s="47">
        <f t="shared" si="43"/>
        <v>91684</v>
      </c>
      <c r="D180" s="54">
        <f t="shared" si="44"/>
        <v>0</v>
      </c>
      <c r="E180" s="41">
        <v>0</v>
      </c>
      <c r="F180" s="55">
        <v>0</v>
      </c>
      <c r="G180" s="61">
        <v>48307</v>
      </c>
      <c r="H180" s="66">
        <f t="shared" si="35"/>
        <v>43298</v>
      </c>
      <c r="I180" s="99">
        <v>467</v>
      </c>
      <c r="J180" s="100">
        <v>15594</v>
      </c>
      <c r="K180" s="101">
        <v>4946</v>
      </c>
      <c r="L180" s="101">
        <v>20433</v>
      </c>
      <c r="M180" s="102">
        <v>1858</v>
      </c>
      <c r="N180" s="61">
        <v>79</v>
      </c>
    </row>
    <row r="181" spans="1:14" ht="16.5" customHeight="1" x14ac:dyDescent="0.25">
      <c r="A181" s="5">
        <v>6507</v>
      </c>
      <c r="B181" s="30" t="s">
        <v>167</v>
      </c>
      <c r="C181" s="47">
        <f t="shared" si="43"/>
        <v>140347</v>
      </c>
      <c r="D181" s="54">
        <f t="shared" si="44"/>
        <v>57205</v>
      </c>
      <c r="E181" s="41">
        <v>1729</v>
      </c>
      <c r="F181" s="55">
        <v>55476</v>
      </c>
      <c r="G181" s="61">
        <v>57744</v>
      </c>
      <c r="H181" s="66">
        <f t="shared" si="35"/>
        <v>25398</v>
      </c>
      <c r="I181" s="99">
        <v>171</v>
      </c>
      <c r="J181" s="100">
        <v>7816</v>
      </c>
      <c r="K181" s="101">
        <v>2126</v>
      </c>
      <c r="L181" s="101">
        <v>14169</v>
      </c>
      <c r="M181" s="102">
        <v>1116</v>
      </c>
      <c r="N181" s="61">
        <v>0</v>
      </c>
    </row>
    <row r="182" spans="1:14" ht="16.5" customHeight="1" x14ac:dyDescent="0.25">
      <c r="A182" s="5">
        <v>6508</v>
      </c>
      <c r="B182" s="30" t="s">
        <v>168</v>
      </c>
      <c r="C182" s="47">
        <f t="shared" si="43"/>
        <v>2559241</v>
      </c>
      <c r="D182" s="54">
        <f t="shared" si="44"/>
        <v>1284505</v>
      </c>
      <c r="E182" s="41">
        <v>1284505</v>
      </c>
      <c r="F182" s="55">
        <v>0</v>
      </c>
      <c r="G182" s="61">
        <v>201638</v>
      </c>
      <c r="H182" s="66">
        <f t="shared" si="35"/>
        <v>964345</v>
      </c>
      <c r="I182" s="99">
        <v>8048</v>
      </c>
      <c r="J182" s="100">
        <v>352106</v>
      </c>
      <c r="K182" s="101">
        <v>187875</v>
      </c>
      <c r="L182" s="101">
        <v>387096</v>
      </c>
      <c r="M182" s="102">
        <v>29220</v>
      </c>
      <c r="N182" s="61">
        <v>108753</v>
      </c>
    </row>
    <row r="183" spans="1:14" ht="16.5" customHeight="1" x14ac:dyDescent="0.25">
      <c r="A183" s="5">
        <v>6509</v>
      </c>
      <c r="B183" s="30" t="s">
        <v>169</v>
      </c>
      <c r="C183" s="47">
        <f t="shared" si="43"/>
        <v>128204</v>
      </c>
      <c r="D183" s="54">
        <f t="shared" si="44"/>
        <v>0</v>
      </c>
      <c r="E183" s="41">
        <v>0</v>
      </c>
      <c r="F183" s="55">
        <v>0</v>
      </c>
      <c r="G183" s="61">
        <v>119048</v>
      </c>
      <c r="H183" s="66">
        <f t="shared" si="35"/>
        <v>9156</v>
      </c>
      <c r="I183" s="99">
        <v>27</v>
      </c>
      <c r="J183" s="100">
        <v>3512</v>
      </c>
      <c r="K183" s="101">
        <v>1387</v>
      </c>
      <c r="L183" s="101">
        <v>3837</v>
      </c>
      <c r="M183" s="102">
        <v>393</v>
      </c>
      <c r="N183" s="61">
        <v>0</v>
      </c>
    </row>
    <row r="184" spans="1:14" ht="16.5" customHeight="1" x14ac:dyDescent="0.25">
      <c r="A184" s="5">
        <v>6510</v>
      </c>
      <c r="B184" s="30" t="s">
        <v>170</v>
      </c>
      <c r="C184" s="47">
        <f t="shared" si="43"/>
        <v>238796</v>
      </c>
      <c r="D184" s="54">
        <f t="shared" si="44"/>
        <v>7296</v>
      </c>
      <c r="E184" s="41">
        <v>7296</v>
      </c>
      <c r="F184" s="55">
        <v>0</v>
      </c>
      <c r="G184" s="61">
        <v>116030</v>
      </c>
      <c r="H184" s="66">
        <f t="shared" si="35"/>
        <v>115391</v>
      </c>
      <c r="I184" s="99">
        <v>919</v>
      </c>
      <c r="J184" s="100">
        <v>47836</v>
      </c>
      <c r="K184" s="101">
        <v>16732</v>
      </c>
      <c r="L184" s="101">
        <v>45027</v>
      </c>
      <c r="M184" s="102">
        <v>4877</v>
      </c>
      <c r="N184" s="61">
        <v>79</v>
      </c>
    </row>
    <row r="185" spans="1:14" ht="16.5" customHeight="1" x14ac:dyDescent="0.25">
      <c r="A185" s="5">
        <v>6511</v>
      </c>
      <c r="B185" s="30" t="s">
        <v>171</v>
      </c>
      <c r="C185" s="47">
        <f t="shared" si="43"/>
        <v>89171</v>
      </c>
      <c r="D185" s="54">
        <f t="shared" si="44"/>
        <v>0</v>
      </c>
      <c r="E185" s="41">
        <v>0</v>
      </c>
      <c r="F185" s="55">
        <v>0</v>
      </c>
      <c r="G185" s="61">
        <v>59554</v>
      </c>
      <c r="H185" s="66">
        <f t="shared" si="35"/>
        <v>29537</v>
      </c>
      <c r="I185" s="99">
        <v>240</v>
      </c>
      <c r="J185" s="100">
        <v>13702</v>
      </c>
      <c r="K185" s="101">
        <v>4825</v>
      </c>
      <c r="L185" s="101">
        <v>9841</v>
      </c>
      <c r="M185" s="102">
        <v>929</v>
      </c>
      <c r="N185" s="61">
        <v>80</v>
      </c>
    </row>
    <row r="186" spans="1:14" ht="16.5" customHeight="1" x14ac:dyDescent="0.25">
      <c r="A186" s="5"/>
      <c r="B186" s="30"/>
      <c r="C186" s="28">
        <f t="shared" ref="C186:N186" si="45">SUM(C175:C185)</f>
        <v>3725987</v>
      </c>
      <c r="D186" s="28">
        <f t="shared" si="45"/>
        <v>1481982</v>
      </c>
      <c r="E186" s="28">
        <f t="shared" si="45"/>
        <v>1293530</v>
      </c>
      <c r="F186" s="28">
        <f t="shared" si="45"/>
        <v>188452</v>
      </c>
      <c r="G186" s="28">
        <f t="shared" si="45"/>
        <v>823415</v>
      </c>
      <c r="H186" s="28">
        <f t="shared" si="45"/>
        <v>1311599</v>
      </c>
      <c r="I186" s="28">
        <f t="shared" si="45"/>
        <v>11217</v>
      </c>
      <c r="J186" s="28">
        <f t="shared" si="45"/>
        <v>488338</v>
      </c>
      <c r="K186" s="28">
        <f t="shared" si="45"/>
        <v>232264</v>
      </c>
      <c r="L186" s="28">
        <f t="shared" si="45"/>
        <v>536482</v>
      </c>
      <c r="M186" s="28">
        <f t="shared" si="45"/>
        <v>43298</v>
      </c>
      <c r="N186" s="28">
        <f t="shared" si="45"/>
        <v>108991</v>
      </c>
    </row>
    <row r="187" spans="1:14" ht="16.5" customHeight="1" x14ac:dyDescent="0.3">
      <c r="A187" s="2"/>
      <c r="B187" s="33" t="s">
        <v>172</v>
      </c>
      <c r="C187" s="47"/>
      <c r="D187" s="54"/>
      <c r="E187" s="40"/>
      <c r="F187" s="53"/>
      <c r="G187" s="60"/>
      <c r="H187" s="66">
        <f t="shared" si="35"/>
        <v>0</v>
      </c>
      <c r="I187" s="107"/>
      <c r="J187" s="108"/>
      <c r="K187" s="109"/>
      <c r="L187" s="109"/>
      <c r="M187" s="110"/>
      <c r="N187" s="60">
        <v>0</v>
      </c>
    </row>
    <row r="188" spans="1:14" ht="16.5" customHeight="1" x14ac:dyDescent="0.25">
      <c r="A188" s="5">
        <v>6601</v>
      </c>
      <c r="B188" s="30" t="s">
        <v>173</v>
      </c>
      <c r="C188" s="47">
        <f t="shared" ref="C188:C205" si="46">+D188+G188+H188+N188</f>
        <v>324406</v>
      </c>
      <c r="D188" s="54">
        <f t="shared" ref="D188:D205" si="47">+E188+F188</f>
        <v>6920</v>
      </c>
      <c r="E188" s="41">
        <v>6920</v>
      </c>
      <c r="F188" s="55">
        <v>0</v>
      </c>
      <c r="G188" s="61">
        <v>107474</v>
      </c>
      <c r="H188" s="66">
        <f t="shared" si="35"/>
        <v>209811</v>
      </c>
      <c r="I188" s="99">
        <v>1868</v>
      </c>
      <c r="J188" s="100">
        <v>90192</v>
      </c>
      <c r="K188" s="101">
        <v>30302</v>
      </c>
      <c r="L188" s="101">
        <v>79424</v>
      </c>
      <c r="M188" s="102">
        <v>8025</v>
      </c>
      <c r="N188" s="61">
        <v>201</v>
      </c>
    </row>
    <row r="189" spans="1:14" ht="16.5" customHeight="1" x14ac:dyDescent="0.25">
      <c r="A189" s="5">
        <v>6602</v>
      </c>
      <c r="B189" s="30" t="s">
        <v>174</v>
      </c>
      <c r="C189" s="47">
        <f t="shared" si="46"/>
        <v>152600</v>
      </c>
      <c r="D189" s="54">
        <f t="shared" si="47"/>
        <v>14521</v>
      </c>
      <c r="E189" s="41">
        <v>0</v>
      </c>
      <c r="F189" s="55">
        <v>14521</v>
      </c>
      <c r="G189" s="61">
        <v>124896</v>
      </c>
      <c r="H189" s="66">
        <f t="shared" si="35"/>
        <v>13183</v>
      </c>
      <c r="I189" s="99">
        <v>103</v>
      </c>
      <c r="J189" s="100">
        <v>5165</v>
      </c>
      <c r="K189" s="101">
        <v>2097</v>
      </c>
      <c r="L189" s="101">
        <v>5497</v>
      </c>
      <c r="M189" s="102">
        <v>321</v>
      </c>
      <c r="N189" s="61">
        <v>0</v>
      </c>
    </row>
    <row r="190" spans="1:14" ht="16.5" customHeight="1" x14ac:dyDescent="0.25">
      <c r="A190" s="5">
        <v>6603</v>
      </c>
      <c r="B190" s="30" t="s">
        <v>175</v>
      </c>
      <c r="C190" s="47">
        <f t="shared" si="46"/>
        <v>84077</v>
      </c>
      <c r="D190" s="54">
        <f t="shared" si="47"/>
        <v>0</v>
      </c>
      <c r="E190" s="41">
        <v>0</v>
      </c>
      <c r="F190" s="55">
        <v>0</v>
      </c>
      <c r="G190" s="61">
        <v>63174</v>
      </c>
      <c r="H190" s="66">
        <f t="shared" si="35"/>
        <v>20903</v>
      </c>
      <c r="I190" s="99">
        <v>137</v>
      </c>
      <c r="J190" s="100">
        <v>9349</v>
      </c>
      <c r="K190" s="101">
        <v>1881</v>
      </c>
      <c r="L190" s="101">
        <v>8846</v>
      </c>
      <c r="M190" s="102">
        <v>690</v>
      </c>
      <c r="N190" s="61">
        <v>0</v>
      </c>
    </row>
    <row r="191" spans="1:14" ht="16.5" customHeight="1" x14ac:dyDescent="0.25">
      <c r="A191" s="5">
        <v>6604</v>
      </c>
      <c r="B191" s="30" t="s">
        <v>176</v>
      </c>
      <c r="C191" s="47">
        <f t="shared" si="46"/>
        <v>547680</v>
      </c>
      <c r="D191" s="54">
        <f t="shared" si="47"/>
        <v>80685</v>
      </c>
      <c r="E191" s="41">
        <v>93</v>
      </c>
      <c r="F191" s="55">
        <v>80592</v>
      </c>
      <c r="G191" s="61">
        <v>290789</v>
      </c>
      <c r="H191" s="66">
        <f t="shared" si="35"/>
        <v>176005</v>
      </c>
      <c r="I191" s="99">
        <v>2295</v>
      </c>
      <c r="J191" s="100">
        <v>75995</v>
      </c>
      <c r="K191" s="101">
        <v>25451</v>
      </c>
      <c r="L191" s="101">
        <v>68246</v>
      </c>
      <c r="M191" s="102">
        <v>4018</v>
      </c>
      <c r="N191" s="61">
        <v>201</v>
      </c>
    </row>
    <row r="192" spans="1:14" ht="16.5" customHeight="1" x14ac:dyDescent="0.25">
      <c r="A192" s="5">
        <v>6605</v>
      </c>
      <c r="B192" s="30" t="s">
        <v>177</v>
      </c>
      <c r="C192" s="47">
        <f t="shared" si="46"/>
        <v>17428</v>
      </c>
      <c r="D192" s="54">
        <f t="shared" si="47"/>
        <v>0</v>
      </c>
      <c r="E192" s="41">
        <v>0</v>
      </c>
      <c r="F192" s="55">
        <v>0</v>
      </c>
      <c r="G192" s="61">
        <v>1031</v>
      </c>
      <c r="H192" s="66">
        <f t="shared" si="35"/>
        <v>16397</v>
      </c>
      <c r="I192" s="99">
        <v>34</v>
      </c>
      <c r="J192" s="100">
        <v>8362</v>
      </c>
      <c r="K192" s="101">
        <v>1957</v>
      </c>
      <c r="L192" s="101">
        <v>5451</v>
      </c>
      <c r="M192" s="102">
        <v>593</v>
      </c>
      <c r="N192" s="61">
        <v>0</v>
      </c>
    </row>
    <row r="193" spans="1:14" ht="16.5" customHeight="1" x14ac:dyDescent="0.25">
      <c r="A193" s="5">
        <v>6606</v>
      </c>
      <c r="B193" s="30" t="s">
        <v>178</v>
      </c>
      <c r="C193" s="47">
        <f t="shared" si="46"/>
        <v>15989</v>
      </c>
      <c r="D193" s="54">
        <f t="shared" si="47"/>
        <v>6268</v>
      </c>
      <c r="E193" s="41">
        <v>902</v>
      </c>
      <c r="F193" s="55">
        <v>5366</v>
      </c>
      <c r="G193" s="61">
        <v>5153</v>
      </c>
      <c r="H193" s="66">
        <f t="shared" si="35"/>
        <v>4568</v>
      </c>
      <c r="I193" s="99">
        <v>103</v>
      </c>
      <c r="J193" s="100">
        <v>1090</v>
      </c>
      <c r="K193" s="101">
        <v>321</v>
      </c>
      <c r="L193" s="101">
        <v>2802</v>
      </c>
      <c r="M193" s="102">
        <v>252</v>
      </c>
      <c r="N193" s="61">
        <v>0</v>
      </c>
    </row>
    <row r="194" spans="1:14" ht="16.5" customHeight="1" x14ac:dyDescent="0.25">
      <c r="A194" s="5">
        <v>6607</v>
      </c>
      <c r="B194" s="30" t="s">
        <v>179</v>
      </c>
      <c r="C194" s="47">
        <f t="shared" si="46"/>
        <v>157691</v>
      </c>
      <c r="D194" s="54">
        <f t="shared" si="47"/>
        <v>0</v>
      </c>
      <c r="E194" s="41">
        <v>0</v>
      </c>
      <c r="F194" s="55">
        <v>0</v>
      </c>
      <c r="G194" s="61">
        <v>75691</v>
      </c>
      <c r="H194" s="66">
        <f t="shared" si="35"/>
        <v>82000</v>
      </c>
      <c r="I194" s="99">
        <v>382</v>
      </c>
      <c r="J194" s="100">
        <v>44177</v>
      </c>
      <c r="K194" s="101">
        <v>8788</v>
      </c>
      <c r="L194" s="101">
        <v>26499</v>
      </c>
      <c r="M194" s="102">
        <v>2154</v>
      </c>
      <c r="N194" s="61">
        <v>0</v>
      </c>
    </row>
    <row r="195" spans="1:14" ht="16.5" customHeight="1" x14ac:dyDescent="0.25">
      <c r="A195" s="5">
        <v>6608</v>
      </c>
      <c r="B195" s="30" t="s">
        <v>180</v>
      </c>
      <c r="C195" s="47">
        <f t="shared" si="46"/>
        <v>17200</v>
      </c>
      <c r="D195" s="54">
        <f t="shared" si="47"/>
        <v>0</v>
      </c>
      <c r="E195" s="41">
        <v>0</v>
      </c>
      <c r="F195" s="55">
        <v>0</v>
      </c>
      <c r="G195" s="61">
        <v>9193</v>
      </c>
      <c r="H195" s="66">
        <f t="shared" si="35"/>
        <v>8007</v>
      </c>
      <c r="I195" s="99">
        <v>110</v>
      </c>
      <c r="J195" s="100">
        <v>3769</v>
      </c>
      <c r="K195" s="101">
        <v>1044</v>
      </c>
      <c r="L195" s="101">
        <v>2845</v>
      </c>
      <c r="M195" s="102">
        <v>239</v>
      </c>
      <c r="N195" s="61">
        <v>0</v>
      </c>
    </row>
    <row r="196" spans="1:14" ht="16.5" customHeight="1" x14ac:dyDescent="0.25">
      <c r="A196" s="5">
        <v>6609</v>
      </c>
      <c r="B196" s="30" t="s">
        <v>181</v>
      </c>
      <c r="C196" s="47">
        <f t="shared" si="46"/>
        <v>6826427</v>
      </c>
      <c r="D196" s="54">
        <f t="shared" si="47"/>
        <v>3732737</v>
      </c>
      <c r="E196" s="41">
        <v>3732737</v>
      </c>
      <c r="F196" s="55">
        <v>0</v>
      </c>
      <c r="G196" s="61">
        <v>0</v>
      </c>
      <c r="H196" s="66">
        <f t="shared" si="35"/>
        <v>2900392</v>
      </c>
      <c r="I196" s="99">
        <v>12295</v>
      </c>
      <c r="J196" s="100">
        <v>1181518</v>
      </c>
      <c r="K196" s="101">
        <v>768447</v>
      </c>
      <c r="L196" s="101">
        <v>879075</v>
      </c>
      <c r="M196" s="102">
        <v>59057</v>
      </c>
      <c r="N196" s="61">
        <v>193298</v>
      </c>
    </row>
    <row r="197" spans="1:14" ht="16.5" customHeight="1" x14ac:dyDescent="0.25">
      <c r="A197" s="5">
        <v>6610</v>
      </c>
      <c r="B197" s="30" t="s">
        <v>182</v>
      </c>
      <c r="C197" s="47">
        <f t="shared" si="46"/>
        <v>172137</v>
      </c>
      <c r="D197" s="54">
        <f t="shared" si="47"/>
        <v>6870</v>
      </c>
      <c r="E197" s="41">
        <v>6870</v>
      </c>
      <c r="F197" s="55">
        <v>0</v>
      </c>
      <c r="G197" s="61">
        <v>103842</v>
      </c>
      <c r="H197" s="66">
        <f t="shared" si="35"/>
        <v>61345</v>
      </c>
      <c r="I197" s="99">
        <v>552</v>
      </c>
      <c r="J197" s="100">
        <v>25227</v>
      </c>
      <c r="K197" s="101">
        <v>9012</v>
      </c>
      <c r="L197" s="101">
        <v>24468</v>
      </c>
      <c r="M197" s="102">
        <v>2086</v>
      </c>
      <c r="N197" s="61">
        <v>80</v>
      </c>
    </row>
    <row r="198" spans="1:14" ht="16.5" customHeight="1" x14ac:dyDescent="0.25">
      <c r="A198" s="5">
        <v>6611</v>
      </c>
      <c r="B198" s="30" t="s">
        <v>183</v>
      </c>
      <c r="C198" s="47">
        <f t="shared" si="46"/>
        <v>176441</v>
      </c>
      <c r="D198" s="54">
        <f t="shared" si="47"/>
        <v>1361</v>
      </c>
      <c r="E198" s="41">
        <v>1361</v>
      </c>
      <c r="F198" s="55">
        <v>0</v>
      </c>
      <c r="G198" s="61">
        <v>98590</v>
      </c>
      <c r="H198" s="66">
        <f t="shared" si="35"/>
        <v>76490</v>
      </c>
      <c r="I198" s="99">
        <v>679</v>
      </c>
      <c r="J198" s="100">
        <v>41293</v>
      </c>
      <c r="K198" s="101">
        <v>11085</v>
      </c>
      <c r="L198" s="101">
        <v>21648</v>
      </c>
      <c r="M198" s="102">
        <v>1785</v>
      </c>
      <c r="N198" s="61">
        <v>0</v>
      </c>
    </row>
    <row r="199" spans="1:14" ht="16.5" customHeight="1" x14ac:dyDescent="0.25">
      <c r="A199" s="5">
        <v>6612</v>
      </c>
      <c r="B199" s="30" t="s">
        <v>184</v>
      </c>
      <c r="C199" s="47">
        <f t="shared" si="46"/>
        <v>124433</v>
      </c>
      <c r="D199" s="54">
        <f t="shared" si="47"/>
        <v>35965</v>
      </c>
      <c r="E199" s="41">
        <v>0</v>
      </c>
      <c r="F199" s="55">
        <v>35965</v>
      </c>
      <c r="G199" s="61">
        <v>6060</v>
      </c>
      <c r="H199" s="66">
        <f t="shared" si="35"/>
        <v>82408</v>
      </c>
      <c r="I199" s="99">
        <v>467</v>
      </c>
      <c r="J199" s="100">
        <v>39370</v>
      </c>
      <c r="K199" s="101">
        <v>7372</v>
      </c>
      <c r="L199" s="101">
        <v>32950</v>
      </c>
      <c r="M199" s="102">
        <v>2249</v>
      </c>
      <c r="N199" s="61">
        <v>0</v>
      </c>
    </row>
    <row r="200" spans="1:14" ht="16.5" customHeight="1" x14ac:dyDescent="0.25">
      <c r="A200" s="5">
        <v>6613</v>
      </c>
      <c r="B200" s="30" t="s">
        <v>185</v>
      </c>
      <c r="C200" s="47">
        <f t="shared" si="46"/>
        <v>86113</v>
      </c>
      <c r="D200" s="54">
        <f t="shared" si="47"/>
        <v>0</v>
      </c>
      <c r="E200" s="41">
        <v>0</v>
      </c>
      <c r="F200" s="55">
        <v>0</v>
      </c>
      <c r="G200" s="61">
        <v>54265</v>
      </c>
      <c r="H200" s="66">
        <f t="shared" si="35"/>
        <v>31848</v>
      </c>
      <c r="I200" s="103">
        <v>274</v>
      </c>
      <c r="J200" s="104">
        <v>17060</v>
      </c>
      <c r="K200" s="105">
        <v>3978</v>
      </c>
      <c r="L200" s="105">
        <v>9592</v>
      </c>
      <c r="M200" s="106">
        <v>944</v>
      </c>
      <c r="N200" s="61">
        <v>0</v>
      </c>
    </row>
    <row r="201" spans="1:14" ht="16.5" customHeight="1" x14ac:dyDescent="0.25">
      <c r="A201" s="5">
        <v>6614</v>
      </c>
      <c r="B201" s="30" t="s">
        <v>186</v>
      </c>
      <c r="C201" s="47">
        <f t="shared" si="46"/>
        <v>53052</v>
      </c>
      <c r="D201" s="54">
        <f t="shared" si="47"/>
        <v>0</v>
      </c>
      <c r="E201" s="41">
        <v>0</v>
      </c>
      <c r="F201" s="55">
        <v>0</v>
      </c>
      <c r="G201" s="61">
        <v>0</v>
      </c>
      <c r="H201" s="66">
        <f t="shared" si="35"/>
        <v>53052</v>
      </c>
      <c r="I201" s="103">
        <v>552</v>
      </c>
      <c r="J201" s="104">
        <v>26089</v>
      </c>
      <c r="K201" s="105">
        <v>5947</v>
      </c>
      <c r="L201" s="105">
        <v>19047</v>
      </c>
      <c r="M201" s="106">
        <v>1417</v>
      </c>
      <c r="N201" s="61">
        <v>0</v>
      </c>
    </row>
    <row r="202" spans="1:14" ht="16.5" customHeight="1" x14ac:dyDescent="0.25">
      <c r="A202" s="5">
        <v>6615</v>
      </c>
      <c r="B202" s="30" t="s">
        <v>187</v>
      </c>
      <c r="C202" s="47">
        <f t="shared" si="46"/>
        <v>76272</v>
      </c>
      <c r="D202" s="54">
        <f t="shared" si="47"/>
        <v>0</v>
      </c>
      <c r="E202" s="41">
        <v>0</v>
      </c>
      <c r="F202" s="55">
        <v>0</v>
      </c>
      <c r="G202" s="61">
        <v>57240</v>
      </c>
      <c r="H202" s="66">
        <f t="shared" si="35"/>
        <v>19032</v>
      </c>
      <c r="I202" s="99">
        <v>205</v>
      </c>
      <c r="J202" s="100">
        <v>8720</v>
      </c>
      <c r="K202" s="101">
        <v>1812</v>
      </c>
      <c r="L202" s="101">
        <v>7694</v>
      </c>
      <c r="M202" s="102">
        <v>601</v>
      </c>
      <c r="N202" s="61">
        <v>0</v>
      </c>
    </row>
    <row r="203" spans="1:14" ht="16.5" customHeight="1" x14ac:dyDescent="0.25">
      <c r="A203" s="5">
        <v>6616</v>
      </c>
      <c r="B203" s="30" t="s">
        <v>188</v>
      </c>
      <c r="C203" s="47">
        <f t="shared" si="46"/>
        <v>156241</v>
      </c>
      <c r="D203" s="54">
        <f t="shared" si="47"/>
        <v>28292</v>
      </c>
      <c r="E203" s="41">
        <v>4051</v>
      </c>
      <c r="F203" s="55">
        <v>24241</v>
      </c>
      <c r="G203" s="61">
        <v>100643</v>
      </c>
      <c r="H203" s="66">
        <f t="shared" si="35"/>
        <v>27306</v>
      </c>
      <c r="I203" s="99">
        <v>340</v>
      </c>
      <c r="J203" s="100">
        <v>9162</v>
      </c>
      <c r="K203" s="101">
        <v>3221</v>
      </c>
      <c r="L203" s="101">
        <v>13755</v>
      </c>
      <c r="M203" s="102">
        <v>828</v>
      </c>
      <c r="N203" s="61">
        <v>0</v>
      </c>
    </row>
    <row r="204" spans="1:14" ht="16.5" customHeight="1" x14ac:dyDescent="0.25">
      <c r="A204" s="5">
        <v>6617</v>
      </c>
      <c r="B204" s="30" t="s">
        <v>189</v>
      </c>
      <c r="C204" s="47">
        <f t="shared" si="46"/>
        <v>56930</v>
      </c>
      <c r="D204" s="54">
        <f t="shared" si="47"/>
        <v>24852</v>
      </c>
      <c r="E204" s="41">
        <v>0</v>
      </c>
      <c r="F204" s="55">
        <v>24852</v>
      </c>
      <c r="G204" s="61">
        <v>18273</v>
      </c>
      <c r="H204" s="66">
        <f t="shared" si="35"/>
        <v>13805</v>
      </c>
      <c r="I204" s="99">
        <v>103</v>
      </c>
      <c r="J204" s="100">
        <v>6277</v>
      </c>
      <c r="K204" s="101">
        <v>1766</v>
      </c>
      <c r="L204" s="101">
        <v>5225</v>
      </c>
      <c r="M204" s="102">
        <v>434</v>
      </c>
      <c r="N204" s="61">
        <v>0</v>
      </c>
    </row>
    <row r="205" spans="1:14" ht="16.5" customHeight="1" x14ac:dyDescent="0.25">
      <c r="A205" s="5">
        <v>6618</v>
      </c>
      <c r="B205" s="34" t="s">
        <v>190</v>
      </c>
      <c r="C205" s="47">
        <f t="shared" si="46"/>
        <v>245072</v>
      </c>
      <c r="D205" s="54">
        <f t="shared" si="47"/>
        <v>0</v>
      </c>
      <c r="E205" s="41">
        <v>0</v>
      </c>
      <c r="F205" s="55">
        <v>0</v>
      </c>
      <c r="G205" s="61">
        <v>208613</v>
      </c>
      <c r="H205" s="66">
        <f t="shared" ref="H205:H268" si="48">I205+J205+K205+M205+L205</f>
        <v>36459</v>
      </c>
      <c r="I205" s="99">
        <v>113</v>
      </c>
      <c r="J205" s="100">
        <v>12579</v>
      </c>
      <c r="K205" s="101">
        <v>7697</v>
      </c>
      <c r="L205" s="101">
        <v>15391</v>
      </c>
      <c r="M205" s="102">
        <v>679</v>
      </c>
      <c r="N205" s="61">
        <v>0</v>
      </c>
    </row>
    <row r="206" spans="1:14" ht="16.5" customHeight="1" x14ac:dyDescent="0.25">
      <c r="A206" s="5"/>
      <c r="B206" s="34"/>
      <c r="C206" s="28">
        <f t="shared" ref="C206:N206" si="49">SUM(C188:C205)</f>
        <v>9290189</v>
      </c>
      <c r="D206" s="28">
        <f t="shared" si="49"/>
        <v>3938471</v>
      </c>
      <c r="E206" s="28">
        <f t="shared" si="49"/>
        <v>3752934</v>
      </c>
      <c r="F206" s="28">
        <f t="shared" si="49"/>
        <v>185537</v>
      </c>
      <c r="G206" s="28">
        <f t="shared" si="49"/>
        <v>1324927</v>
      </c>
      <c r="H206" s="28">
        <f t="shared" si="49"/>
        <v>3833011</v>
      </c>
      <c r="I206" s="28">
        <f t="shared" si="49"/>
        <v>20612</v>
      </c>
      <c r="J206" s="28">
        <f t="shared" si="49"/>
        <v>1605394</v>
      </c>
      <c r="K206" s="28">
        <f t="shared" si="49"/>
        <v>892178</v>
      </c>
      <c r="L206" s="28">
        <f t="shared" si="49"/>
        <v>1228455</v>
      </c>
      <c r="M206" s="28">
        <f t="shared" si="49"/>
        <v>86372</v>
      </c>
      <c r="N206" s="28">
        <f t="shared" si="49"/>
        <v>193780</v>
      </c>
    </row>
    <row r="207" spans="1:14" ht="16.5" customHeight="1" x14ac:dyDescent="0.3">
      <c r="A207" s="2"/>
      <c r="B207" s="33" t="s">
        <v>191</v>
      </c>
      <c r="C207" s="47"/>
      <c r="D207" s="54"/>
      <c r="E207" s="40"/>
      <c r="F207" s="53"/>
      <c r="G207" s="60"/>
      <c r="H207" s="66">
        <f t="shared" si="48"/>
        <v>0</v>
      </c>
      <c r="I207" s="99"/>
      <c r="J207" s="100"/>
      <c r="K207" s="101"/>
      <c r="L207" s="101"/>
      <c r="M207" s="102"/>
      <c r="N207" s="60">
        <v>0</v>
      </c>
    </row>
    <row r="208" spans="1:14" ht="16.5" customHeight="1" x14ac:dyDescent="0.25">
      <c r="A208" s="5">
        <v>6701</v>
      </c>
      <c r="B208" s="30" t="s">
        <v>192</v>
      </c>
      <c r="C208" s="47">
        <f t="shared" ref="C208:C214" si="50">+D208+G208+H208+N208</f>
        <v>51589</v>
      </c>
      <c r="D208" s="54">
        <f t="shared" ref="D208:D214" si="51">+E208+F208</f>
        <v>0</v>
      </c>
      <c r="E208" s="41">
        <v>0</v>
      </c>
      <c r="F208" s="55">
        <v>0</v>
      </c>
      <c r="G208" s="61">
        <v>33242</v>
      </c>
      <c r="H208" s="66">
        <f t="shared" si="48"/>
        <v>18347</v>
      </c>
      <c r="I208" s="99">
        <v>445</v>
      </c>
      <c r="J208" s="100">
        <v>7286</v>
      </c>
      <c r="K208" s="101">
        <v>2003</v>
      </c>
      <c r="L208" s="101">
        <v>7537</v>
      </c>
      <c r="M208" s="102">
        <v>1076</v>
      </c>
      <c r="N208" s="61">
        <v>0</v>
      </c>
    </row>
    <row r="209" spans="1:14" ht="16.5" customHeight="1" x14ac:dyDescent="0.25">
      <c r="A209" s="5">
        <v>6702</v>
      </c>
      <c r="B209" s="30" t="s">
        <v>193</v>
      </c>
      <c r="C209" s="47">
        <f t="shared" si="50"/>
        <v>196775</v>
      </c>
      <c r="D209" s="54">
        <f t="shared" si="51"/>
        <v>0</v>
      </c>
      <c r="E209" s="41">
        <v>0</v>
      </c>
      <c r="F209" s="55">
        <v>0</v>
      </c>
      <c r="G209" s="61">
        <v>139184</v>
      </c>
      <c r="H209" s="66">
        <f t="shared" si="48"/>
        <v>57591</v>
      </c>
      <c r="I209" s="99">
        <v>679</v>
      </c>
      <c r="J209" s="100">
        <v>23885</v>
      </c>
      <c r="K209" s="101">
        <v>7761</v>
      </c>
      <c r="L209" s="101">
        <v>22845</v>
      </c>
      <c r="M209" s="102">
        <v>2421</v>
      </c>
      <c r="N209" s="61">
        <v>0</v>
      </c>
    </row>
    <row r="210" spans="1:14" ht="16.5" customHeight="1" x14ac:dyDescent="0.25">
      <c r="A210" s="5">
        <v>6703</v>
      </c>
      <c r="B210" s="30" t="s">
        <v>194</v>
      </c>
      <c r="C210" s="47">
        <f t="shared" si="50"/>
        <v>113444</v>
      </c>
      <c r="D210" s="54">
        <f t="shared" si="51"/>
        <v>0</v>
      </c>
      <c r="E210" s="41">
        <v>0</v>
      </c>
      <c r="F210" s="55">
        <v>0</v>
      </c>
      <c r="G210" s="61">
        <v>72363</v>
      </c>
      <c r="H210" s="66">
        <f t="shared" si="48"/>
        <v>41081</v>
      </c>
      <c r="I210" s="99">
        <v>679</v>
      </c>
      <c r="J210" s="100">
        <v>14551</v>
      </c>
      <c r="K210" s="101">
        <v>5156</v>
      </c>
      <c r="L210" s="101">
        <v>18672</v>
      </c>
      <c r="M210" s="102">
        <v>2023</v>
      </c>
      <c r="N210" s="61">
        <v>0</v>
      </c>
    </row>
    <row r="211" spans="1:14" ht="16.5" customHeight="1" x14ac:dyDescent="0.25">
      <c r="A211" s="5">
        <v>6704</v>
      </c>
      <c r="B211" s="30" t="s">
        <v>195</v>
      </c>
      <c r="C211" s="47">
        <f t="shared" si="50"/>
        <v>113085</v>
      </c>
      <c r="D211" s="54">
        <f t="shared" si="51"/>
        <v>0</v>
      </c>
      <c r="E211" s="41">
        <v>0</v>
      </c>
      <c r="F211" s="55">
        <v>0</v>
      </c>
      <c r="G211" s="61">
        <v>85543</v>
      </c>
      <c r="H211" s="66">
        <f t="shared" si="48"/>
        <v>27542</v>
      </c>
      <c r="I211" s="99">
        <v>627</v>
      </c>
      <c r="J211" s="100">
        <v>11181</v>
      </c>
      <c r="K211" s="101">
        <v>2901</v>
      </c>
      <c r="L211" s="101">
        <v>10890</v>
      </c>
      <c r="M211" s="102">
        <v>1943</v>
      </c>
      <c r="N211" s="61">
        <v>0</v>
      </c>
    </row>
    <row r="212" spans="1:14" ht="16.5" customHeight="1" x14ac:dyDescent="0.25">
      <c r="A212" s="5">
        <v>6705</v>
      </c>
      <c r="B212" s="30" t="s">
        <v>196</v>
      </c>
      <c r="C212" s="47">
        <f t="shared" si="50"/>
        <v>538500</v>
      </c>
      <c r="D212" s="54">
        <f t="shared" si="51"/>
        <v>30940</v>
      </c>
      <c r="E212" s="41">
        <v>30940</v>
      </c>
      <c r="F212" s="55">
        <v>0</v>
      </c>
      <c r="G212" s="61">
        <v>278407</v>
      </c>
      <c r="H212" s="66">
        <f t="shared" si="48"/>
        <v>217736</v>
      </c>
      <c r="I212" s="99">
        <v>1945</v>
      </c>
      <c r="J212" s="100">
        <v>83565</v>
      </c>
      <c r="K212" s="101">
        <v>38799</v>
      </c>
      <c r="L212" s="101">
        <v>84049</v>
      </c>
      <c r="M212" s="102">
        <v>9378</v>
      </c>
      <c r="N212" s="61">
        <v>11417</v>
      </c>
    </row>
    <row r="213" spans="1:14" ht="16.5" customHeight="1" x14ac:dyDescent="0.25">
      <c r="A213" s="5">
        <v>6706</v>
      </c>
      <c r="B213" s="30" t="s">
        <v>197</v>
      </c>
      <c r="C213" s="47">
        <f t="shared" si="50"/>
        <v>61056</v>
      </c>
      <c r="D213" s="54">
        <f t="shared" si="51"/>
        <v>0</v>
      </c>
      <c r="E213" s="41">
        <v>0</v>
      </c>
      <c r="F213" s="55">
        <v>0</v>
      </c>
      <c r="G213" s="61">
        <v>49709</v>
      </c>
      <c r="H213" s="66">
        <f t="shared" si="48"/>
        <v>11347</v>
      </c>
      <c r="I213" s="99">
        <v>356</v>
      </c>
      <c r="J213" s="100">
        <v>4249</v>
      </c>
      <c r="K213" s="101">
        <v>1133</v>
      </c>
      <c r="L213" s="101">
        <v>4557</v>
      </c>
      <c r="M213" s="102">
        <v>1052</v>
      </c>
      <c r="N213" s="61">
        <v>0</v>
      </c>
    </row>
    <row r="214" spans="1:14" ht="16.5" customHeight="1" x14ac:dyDescent="0.25">
      <c r="A214" s="5">
        <v>6707</v>
      </c>
      <c r="B214" s="30" t="s">
        <v>198</v>
      </c>
      <c r="C214" s="47">
        <f t="shared" si="50"/>
        <v>20309</v>
      </c>
      <c r="D214" s="54">
        <f t="shared" si="51"/>
        <v>0</v>
      </c>
      <c r="E214" s="41">
        <v>0</v>
      </c>
      <c r="F214" s="55">
        <v>0</v>
      </c>
      <c r="G214" s="61">
        <v>10848</v>
      </c>
      <c r="H214" s="66">
        <f t="shared" si="48"/>
        <v>9461</v>
      </c>
      <c r="I214" s="99">
        <v>171</v>
      </c>
      <c r="J214" s="100">
        <v>3453</v>
      </c>
      <c r="K214" s="101">
        <v>796</v>
      </c>
      <c r="L214" s="101">
        <v>4184</v>
      </c>
      <c r="M214" s="102">
        <v>857</v>
      </c>
      <c r="N214" s="61">
        <v>0</v>
      </c>
    </row>
    <row r="215" spans="1:14" ht="16.5" customHeight="1" x14ac:dyDescent="0.25">
      <c r="A215" s="5"/>
      <c r="B215" s="30"/>
      <c r="C215" s="28">
        <f t="shared" ref="C215:N215" si="52">SUM(C208:C214)</f>
        <v>1094758</v>
      </c>
      <c r="D215" s="28">
        <f t="shared" si="52"/>
        <v>30940</v>
      </c>
      <c r="E215" s="28">
        <f t="shared" si="52"/>
        <v>30940</v>
      </c>
      <c r="F215" s="28">
        <f t="shared" si="52"/>
        <v>0</v>
      </c>
      <c r="G215" s="28">
        <f t="shared" si="52"/>
        <v>669296</v>
      </c>
      <c r="H215" s="28">
        <f t="shared" si="52"/>
        <v>383105</v>
      </c>
      <c r="I215" s="28">
        <f t="shared" si="52"/>
        <v>4902</v>
      </c>
      <c r="J215" s="28">
        <f t="shared" si="52"/>
        <v>148170</v>
      </c>
      <c r="K215" s="28">
        <f t="shared" si="52"/>
        <v>58549</v>
      </c>
      <c r="L215" s="28">
        <f t="shared" si="52"/>
        <v>152734</v>
      </c>
      <c r="M215" s="28">
        <f t="shared" si="52"/>
        <v>18750</v>
      </c>
      <c r="N215" s="28">
        <f t="shared" si="52"/>
        <v>11417</v>
      </c>
    </row>
    <row r="216" spans="1:14" ht="16.5" customHeight="1" x14ac:dyDescent="0.3">
      <c r="A216" s="2"/>
      <c r="B216" s="33" t="s">
        <v>199</v>
      </c>
      <c r="C216" s="47"/>
      <c r="D216" s="54"/>
      <c r="E216" s="40"/>
      <c r="F216" s="53"/>
      <c r="G216" s="60"/>
      <c r="H216" s="66">
        <f t="shared" si="48"/>
        <v>0</v>
      </c>
      <c r="I216" s="99"/>
      <c r="J216" s="100"/>
      <c r="K216" s="101"/>
      <c r="L216" s="101"/>
      <c r="M216" s="102"/>
      <c r="N216" s="60">
        <v>0</v>
      </c>
    </row>
    <row r="217" spans="1:14" ht="16.5" customHeight="1" x14ac:dyDescent="0.25">
      <c r="A217" s="5">
        <v>6801</v>
      </c>
      <c r="B217" s="30" t="s">
        <v>200</v>
      </c>
      <c r="C217" s="47">
        <f t="shared" ref="C217:C224" si="53">+D217+G217+H217+N217</f>
        <v>36684</v>
      </c>
      <c r="D217" s="54">
        <f t="shared" ref="D217:D224" si="54">+E217+F217</f>
        <v>13207</v>
      </c>
      <c r="E217" s="41">
        <v>0</v>
      </c>
      <c r="F217" s="55">
        <v>13207</v>
      </c>
      <c r="G217" s="61">
        <v>14820</v>
      </c>
      <c r="H217" s="66">
        <f t="shared" si="48"/>
        <v>8657</v>
      </c>
      <c r="I217" s="99">
        <v>137</v>
      </c>
      <c r="J217" s="100">
        <v>2714</v>
      </c>
      <c r="K217" s="101">
        <v>497</v>
      </c>
      <c r="L217" s="101">
        <v>4926</v>
      </c>
      <c r="M217" s="102">
        <v>383</v>
      </c>
      <c r="N217" s="61">
        <v>0</v>
      </c>
    </row>
    <row r="218" spans="1:14" ht="16.5" customHeight="1" x14ac:dyDescent="0.25">
      <c r="A218" s="5">
        <v>6802</v>
      </c>
      <c r="B218" s="30" t="s">
        <v>44</v>
      </c>
      <c r="C218" s="47">
        <f t="shared" si="53"/>
        <v>125612</v>
      </c>
      <c r="D218" s="54">
        <f t="shared" si="54"/>
        <v>1309</v>
      </c>
      <c r="E218" s="41">
        <v>1309</v>
      </c>
      <c r="F218" s="55">
        <v>0</v>
      </c>
      <c r="G218" s="61">
        <v>72926</v>
      </c>
      <c r="H218" s="66">
        <f t="shared" si="48"/>
        <v>51377</v>
      </c>
      <c r="I218" s="99">
        <v>566</v>
      </c>
      <c r="J218" s="100">
        <v>19503</v>
      </c>
      <c r="K218" s="101">
        <v>6456</v>
      </c>
      <c r="L218" s="101">
        <v>23313</v>
      </c>
      <c r="M218" s="102">
        <v>1539</v>
      </c>
      <c r="N218" s="61">
        <v>0</v>
      </c>
    </row>
    <row r="219" spans="1:14" ht="16.5" customHeight="1" x14ac:dyDescent="0.25">
      <c r="A219" s="5">
        <v>6803</v>
      </c>
      <c r="B219" s="30" t="s">
        <v>201</v>
      </c>
      <c r="C219" s="47">
        <f t="shared" si="53"/>
        <v>51476</v>
      </c>
      <c r="D219" s="54">
        <f t="shared" si="54"/>
        <v>0</v>
      </c>
      <c r="E219" s="41">
        <v>0</v>
      </c>
      <c r="F219" s="55">
        <v>0</v>
      </c>
      <c r="G219" s="61">
        <v>28560</v>
      </c>
      <c r="H219" s="66">
        <f t="shared" si="48"/>
        <v>22916</v>
      </c>
      <c r="I219" s="99">
        <v>171</v>
      </c>
      <c r="J219" s="100">
        <v>9349</v>
      </c>
      <c r="K219" s="101">
        <v>2346</v>
      </c>
      <c r="L219" s="101">
        <v>10098</v>
      </c>
      <c r="M219" s="102">
        <v>952</v>
      </c>
      <c r="N219" s="61">
        <v>0</v>
      </c>
    </row>
    <row r="220" spans="1:14" ht="16.5" customHeight="1" x14ac:dyDescent="0.25">
      <c r="A220" s="5">
        <v>6804</v>
      </c>
      <c r="B220" s="30" t="s">
        <v>202</v>
      </c>
      <c r="C220" s="47">
        <f t="shared" si="53"/>
        <v>98165</v>
      </c>
      <c r="D220" s="54">
        <f t="shared" si="54"/>
        <v>0</v>
      </c>
      <c r="E220" s="41">
        <v>0</v>
      </c>
      <c r="F220" s="55">
        <v>0</v>
      </c>
      <c r="G220" s="61">
        <v>83123</v>
      </c>
      <c r="H220" s="66">
        <f t="shared" si="48"/>
        <v>15042</v>
      </c>
      <c r="I220" s="99">
        <v>137</v>
      </c>
      <c r="J220" s="100">
        <v>5362</v>
      </c>
      <c r="K220" s="101">
        <v>2000</v>
      </c>
      <c r="L220" s="101">
        <v>7104</v>
      </c>
      <c r="M220" s="102">
        <v>439</v>
      </c>
      <c r="N220" s="61">
        <v>0</v>
      </c>
    </row>
    <row r="221" spans="1:14" ht="16.5" customHeight="1" x14ac:dyDescent="0.25">
      <c r="A221" s="5">
        <v>6805</v>
      </c>
      <c r="B221" s="30" t="s">
        <v>203</v>
      </c>
      <c r="C221" s="47">
        <f t="shared" si="53"/>
        <v>55064</v>
      </c>
      <c r="D221" s="54">
        <f t="shared" si="54"/>
        <v>11375</v>
      </c>
      <c r="E221" s="41">
        <v>0</v>
      </c>
      <c r="F221" s="55">
        <v>11375</v>
      </c>
      <c r="G221" s="61">
        <v>30413</v>
      </c>
      <c r="H221" s="66">
        <f t="shared" si="48"/>
        <v>13276</v>
      </c>
      <c r="I221" s="103">
        <v>205</v>
      </c>
      <c r="J221" s="104">
        <v>4141</v>
      </c>
      <c r="K221" s="105">
        <v>537</v>
      </c>
      <c r="L221" s="105">
        <v>7977</v>
      </c>
      <c r="M221" s="106">
        <v>416</v>
      </c>
      <c r="N221" s="61">
        <v>0</v>
      </c>
    </row>
    <row r="222" spans="1:14" ht="16.5" customHeight="1" x14ac:dyDescent="0.25">
      <c r="A222" s="5">
        <v>6806</v>
      </c>
      <c r="B222" s="30" t="s">
        <v>204</v>
      </c>
      <c r="C222" s="47">
        <f t="shared" si="53"/>
        <v>2321782</v>
      </c>
      <c r="D222" s="54">
        <f t="shared" si="54"/>
        <v>799527</v>
      </c>
      <c r="E222" s="41">
        <v>782876</v>
      </c>
      <c r="F222" s="55">
        <v>16651</v>
      </c>
      <c r="G222" s="61">
        <v>306960</v>
      </c>
      <c r="H222" s="66">
        <f t="shared" si="48"/>
        <v>1124374</v>
      </c>
      <c r="I222" s="103">
        <v>7824</v>
      </c>
      <c r="J222" s="104">
        <v>422102</v>
      </c>
      <c r="K222" s="105">
        <v>211815</v>
      </c>
      <c r="L222" s="105">
        <v>457881</v>
      </c>
      <c r="M222" s="106">
        <v>24752</v>
      </c>
      <c r="N222" s="61">
        <v>90921</v>
      </c>
    </row>
    <row r="223" spans="1:14" ht="16.5" customHeight="1" x14ac:dyDescent="0.25">
      <c r="A223" s="5">
        <v>6807</v>
      </c>
      <c r="B223" s="30" t="s">
        <v>205</v>
      </c>
      <c r="C223" s="47">
        <f t="shared" si="53"/>
        <v>72788</v>
      </c>
      <c r="D223" s="54">
        <f t="shared" si="54"/>
        <v>12573</v>
      </c>
      <c r="E223" s="41">
        <v>0</v>
      </c>
      <c r="F223" s="55">
        <v>12573</v>
      </c>
      <c r="G223" s="61">
        <v>42323</v>
      </c>
      <c r="H223" s="66">
        <f t="shared" si="48"/>
        <v>17892</v>
      </c>
      <c r="I223" s="99">
        <v>308</v>
      </c>
      <c r="J223" s="100">
        <v>6987</v>
      </c>
      <c r="K223" s="101">
        <v>1712</v>
      </c>
      <c r="L223" s="101">
        <v>8272</v>
      </c>
      <c r="M223" s="102">
        <v>613</v>
      </c>
      <c r="N223" s="61">
        <v>0</v>
      </c>
    </row>
    <row r="224" spans="1:14" ht="16.5" customHeight="1" x14ac:dyDescent="0.25">
      <c r="A224" s="5">
        <v>6808</v>
      </c>
      <c r="B224" s="30" t="s">
        <v>206</v>
      </c>
      <c r="C224" s="47">
        <f t="shared" si="53"/>
        <v>14445</v>
      </c>
      <c r="D224" s="54">
        <f t="shared" si="54"/>
        <v>212</v>
      </c>
      <c r="E224" s="41">
        <v>0</v>
      </c>
      <c r="F224" s="55">
        <v>212</v>
      </c>
      <c r="G224" s="61">
        <v>7012</v>
      </c>
      <c r="H224" s="66">
        <f t="shared" si="48"/>
        <v>7221</v>
      </c>
      <c r="I224" s="99">
        <v>137</v>
      </c>
      <c r="J224" s="100">
        <v>2324</v>
      </c>
      <c r="K224" s="101">
        <v>424</v>
      </c>
      <c r="L224" s="101">
        <v>4107</v>
      </c>
      <c r="M224" s="102">
        <v>229</v>
      </c>
      <c r="N224" s="61">
        <v>0</v>
      </c>
    </row>
    <row r="225" spans="1:14" ht="16.5" customHeight="1" x14ac:dyDescent="0.25">
      <c r="A225" s="5"/>
      <c r="B225" s="30"/>
      <c r="C225" s="28">
        <f t="shared" ref="C225:N225" si="55">SUM(C217:C224)</f>
        <v>2776016</v>
      </c>
      <c r="D225" s="28">
        <f t="shared" si="55"/>
        <v>838203</v>
      </c>
      <c r="E225" s="28">
        <f t="shared" si="55"/>
        <v>784185</v>
      </c>
      <c r="F225" s="28">
        <f t="shared" si="55"/>
        <v>54018</v>
      </c>
      <c r="G225" s="28">
        <f t="shared" si="55"/>
        <v>586137</v>
      </c>
      <c r="H225" s="28">
        <f t="shared" si="55"/>
        <v>1260755</v>
      </c>
      <c r="I225" s="28">
        <f t="shared" si="55"/>
        <v>9485</v>
      </c>
      <c r="J225" s="28">
        <f t="shared" si="55"/>
        <v>472482</v>
      </c>
      <c r="K225" s="28">
        <f t="shared" si="55"/>
        <v>225787</v>
      </c>
      <c r="L225" s="28">
        <f t="shared" si="55"/>
        <v>523678</v>
      </c>
      <c r="M225" s="28">
        <f t="shared" si="55"/>
        <v>29323</v>
      </c>
      <c r="N225" s="28">
        <f t="shared" si="55"/>
        <v>90921</v>
      </c>
    </row>
    <row r="226" spans="1:14" ht="16.5" customHeight="1" x14ac:dyDescent="0.3">
      <c r="A226" s="2"/>
      <c r="B226" s="33" t="s">
        <v>207</v>
      </c>
      <c r="C226" s="47"/>
      <c r="D226" s="54"/>
      <c r="E226" s="40"/>
      <c r="F226" s="53"/>
      <c r="G226" s="60"/>
      <c r="H226" s="66">
        <f t="shared" si="48"/>
        <v>0</v>
      </c>
      <c r="I226" s="99"/>
      <c r="J226" s="100"/>
      <c r="K226" s="101"/>
      <c r="L226" s="101"/>
      <c r="M226" s="102"/>
      <c r="N226" s="60">
        <v>0</v>
      </c>
    </row>
    <row r="227" spans="1:14" ht="16.5" customHeight="1" x14ac:dyDescent="0.25">
      <c r="A227" s="5">
        <v>6901</v>
      </c>
      <c r="B227" s="30" t="s">
        <v>208</v>
      </c>
      <c r="C227" s="47">
        <f t="shared" ref="C227:C233" si="56">+D227+G227+H227+N227</f>
        <v>45912</v>
      </c>
      <c r="D227" s="54">
        <f t="shared" ref="D227:D233" si="57">+E227+F227</f>
        <v>0</v>
      </c>
      <c r="E227" s="41">
        <v>0</v>
      </c>
      <c r="F227" s="55">
        <v>0</v>
      </c>
      <c r="G227" s="61">
        <v>41019</v>
      </c>
      <c r="H227" s="66">
        <f t="shared" si="48"/>
        <v>4893</v>
      </c>
      <c r="I227" s="99">
        <v>103</v>
      </c>
      <c r="J227" s="100">
        <v>1931</v>
      </c>
      <c r="K227" s="101">
        <v>360</v>
      </c>
      <c r="L227" s="101">
        <v>2098</v>
      </c>
      <c r="M227" s="102">
        <v>401</v>
      </c>
      <c r="N227" s="61">
        <v>0</v>
      </c>
    </row>
    <row r="228" spans="1:14" ht="16.5" customHeight="1" x14ac:dyDescent="0.25">
      <c r="A228" s="7">
        <v>6902</v>
      </c>
      <c r="B228" s="34" t="s">
        <v>209</v>
      </c>
      <c r="C228" s="47">
        <f t="shared" si="56"/>
        <v>122103</v>
      </c>
      <c r="D228" s="54">
        <f t="shared" si="57"/>
        <v>0</v>
      </c>
      <c r="E228" s="41">
        <v>0</v>
      </c>
      <c r="F228" s="55">
        <v>0</v>
      </c>
      <c r="G228" s="61">
        <v>102882</v>
      </c>
      <c r="H228" s="66">
        <f t="shared" si="48"/>
        <v>19221</v>
      </c>
      <c r="I228" s="99">
        <v>205</v>
      </c>
      <c r="J228" s="100">
        <v>8025</v>
      </c>
      <c r="K228" s="101">
        <v>2079</v>
      </c>
      <c r="L228" s="101">
        <v>7185</v>
      </c>
      <c r="M228" s="102">
        <v>1727</v>
      </c>
      <c r="N228" s="61">
        <v>0</v>
      </c>
    </row>
    <row r="229" spans="1:14" ht="16.5" customHeight="1" x14ac:dyDescent="0.25">
      <c r="A229" s="7">
        <v>6903</v>
      </c>
      <c r="B229" s="34" t="s">
        <v>210</v>
      </c>
      <c r="C229" s="47">
        <f t="shared" si="56"/>
        <v>327004</v>
      </c>
      <c r="D229" s="54">
        <f t="shared" si="57"/>
        <v>0</v>
      </c>
      <c r="E229" s="41">
        <v>0</v>
      </c>
      <c r="F229" s="55">
        <v>0</v>
      </c>
      <c r="G229" s="61">
        <v>256301</v>
      </c>
      <c r="H229" s="66">
        <f t="shared" si="48"/>
        <v>70703</v>
      </c>
      <c r="I229" s="99">
        <v>424</v>
      </c>
      <c r="J229" s="100">
        <v>33110</v>
      </c>
      <c r="K229" s="101">
        <v>10821</v>
      </c>
      <c r="L229" s="101">
        <v>20158</v>
      </c>
      <c r="M229" s="102">
        <v>6190</v>
      </c>
      <c r="N229" s="61">
        <v>0</v>
      </c>
    </row>
    <row r="230" spans="1:14" ht="16.5" customHeight="1" x14ac:dyDescent="0.25">
      <c r="A230" s="5">
        <v>6904</v>
      </c>
      <c r="B230" s="30" t="s">
        <v>211</v>
      </c>
      <c r="C230" s="47">
        <f t="shared" si="56"/>
        <v>123029</v>
      </c>
      <c r="D230" s="54">
        <f t="shared" si="57"/>
        <v>3852</v>
      </c>
      <c r="E230" s="41">
        <v>0</v>
      </c>
      <c r="F230" s="55">
        <v>3852</v>
      </c>
      <c r="G230" s="61">
        <v>109906</v>
      </c>
      <c r="H230" s="66">
        <f t="shared" si="48"/>
        <v>9271</v>
      </c>
      <c r="I230" s="99">
        <v>82</v>
      </c>
      <c r="J230" s="100">
        <v>5431</v>
      </c>
      <c r="K230" s="101">
        <v>1735</v>
      </c>
      <c r="L230" s="101">
        <v>1537</v>
      </c>
      <c r="M230" s="102">
        <v>486</v>
      </c>
      <c r="N230" s="61">
        <v>0</v>
      </c>
    </row>
    <row r="231" spans="1:14" ht="16.5" customHeight="1" x14ac:dyDescent="0.25">
      <c r="A231" s="5">
        <v>6905</v>
      </c>
      <c r="B231" s="30" t="s">
        <v>212</v>
      </c>
      <c r="C231" s="47">
        <f t="shared" si="56"/>
        <v>455512</v>
      </c>
      <c r="D231" s="54">
        <f t="shared" si="57"/>
        <v>69854</v>
      </c>
      <c r="E231" s="41">
        <v>20353</v>
      </c>
      <c r="F231" s="55">
        <v>49501</v>
      </c>
      <c r="G231" s="61">
        <v>173988</v>
      </c>
      <c r="H231" s="66">
        <f t="shared" si="48"/>
        <v>192803</v>
      </c>
      <c r="I231" s="99">
        <v>2213</v>
      </c>
      <c r="J231" s="104">
        <v>64437</v>
      </c>
      <c r="K231" s="105">
        <v>28157</v>
      </c>
      <c r="L231" s="105">
        <v>84664</v>
      </c>
      <c r="M231" s="106">
        <v>13332</v>
      </c>
      <c r="N231" s="61">
        <v>18867</v>
      </c>
    </row>
    <row r="232" spans="1:14" ht="16.5" customHeight="1" x14ac:dyDescent="0.25">
      <c r="A232" s="5">
        <v>6906</v>
      </c>
      <c r="B232" s="30" t="s">
        <v>213</v>
      </c>
      <c r="C232" s="47">
        <f t="shared" si="56"/>
        <v>110901</v>
      </c>
      <c r="D232" s="54">
        <f t="shared" si="57"/>
        <v>8175</v>
      </c>
      <c r="E232" s="41">
        <v>0</v>
      </c>
      <c r="F232" s="55">
        <v>8175</v>
      </c>
      <c r="G232" s="61">
        <v>90260</v>
      </c>
      <c r="H232" s="66">
        <f t="shared" si="48"/>
        <v>12466</v>
      </c>
      <c r="I232" s="103">
        <v>46</v>
      </c>
      <c r="J232" s="104">
        <v>5102</v>
      </c>
      <c r="K232" s="105">
        <v>1725</v>
      </c>
      <c r="L232" s="105">
        <v>4655</v>
      </c>
      <c r="M232" s="106">
        <v>938</v>
      </c>
      <c r="N232" s="61">
        <v>0</v>
      </c>
    </row>
    <row r="233" spans="1:14" ht="16.5" customHeight="1" x14ac:dyDescent="0.25">
      <c r="A233" s="5">
        <v>6907</v>
      </c>
      <c r="B233" s="30" t="s">
        <v>214</v>
      </c>
      <c r="C233" s="47">
        <f t="shared" si="56"/>
        <v>279547</v>
      </c>
      <c r="D233" s="54">
        <f t="shared" si="57"/>
        <v>63243</v>
      </c>
      <c r="E233" s="41">
        <v>42960</v>
      </c>
      <c r="F233" s="55">
        <v>20283</v>
      </c>
      <c r="G233" s="61">
        <v>158463</v>
      </c>
      <c r="H233" s="66">
        <f t="shared" si="48"/>
        <v>57762</v>
      </c>
      <c r="I233" s="99">
        <v>637</v>
      </c>
      <c r="J233" s="100">
        <v>20562</v>
      </c>
      <c r="K233" s="101">
        <v>8042</v>
      </c>
      <c r="L233" s="101">
        <v>25156</v>
      </c>
      <c r="M233" s="102">
        <v>3365</v>
      </c>
      <c r="N233" s="61">
        <v>79</v>
      </c>
    </row>
    <row r="234" spans="1:14" ht="16.5" customHeight="1" x14ac:dyDescent="0.25">
      <c r="A234" s="5"/>
      <c r="B234" s="30"/>
      <c r="C234" s="28">
        <f t="shared" ref="C234:N234" si="58">SUM(C227:C233)</f>
        <v>1464008</v>
      </c>
      <c r="D234" s="28">
        <f t="shared" si="58"/>
        <v>145124</v>
      </c>
      <c r="E234" s="28">
        <f t="shared" si="58"/>
        <v>63313</v>
      </c>
      <c r="F234" s="28">
        <f t="shared" si="58"/>
        <v>81811</v>
      </c>
      <c r="G234" s="28">
        <f t="shared" si="58"/>
        <v>932819</v>
      </c>
      <c r="H234" s="28">
        <f t="shared" si="58"/>
        <v>367119</v>
      </c>
      <c r="I234" s="28">
        <f t="shared" si="58"/>
        <v>3710</v>
      </c>
      <c r="J234" s="28">
        <f t="shared" si="58"/>
        <v>138598</v>
      </c>
      <c r="K234" s="28">
        <f t="shared" si="58"/>
        <v>52919</v>
      </c>
      <c r="L234" s="28">
        <f t="shared" si="58"/>
        <v>145453</v>
      </c>
      <c r="M234" s="28">
        <f t="shared" si="58"/>
        <v>26439</v>
      </c>
      <c r="N234" s="28">
        <f t="shared" si="58"/>
        <v>18946</v>
      </c>
    </row>
    <row r="235" spans="1:14" ht="16.5" customHeight="1" x14ac:dyDescent="0.3">
      <c r="A235" s="2"/>
      <c r="B235" s="33" t="s">
        <v>215</v>
      </c>
      <c r="C235" s="47"/>
      <c r="D235" s="54"/>
      <c r="E235" s="40"/>
      <c r="F235" s="53"/>
      <c r="G235" s="60"/>
      <c r="H235" s="66">
        <f t="shared" si="48"/>
        <v>0</v>
      </c>
      <c r="I235" s="99"/>
      <c r="J235" s="100"/>
      <c r="K235" s="101"/>
      <c r="L235" s="101"/>
      <c r="M235" s="102"/>
      <c r="N235" s="60">
        <v>0</v>
      </c>
    </row>
    <row r="236" spans="1:14" ht="16.5" customHeight="1" x14ac:dyDescent="0.25">
      <c r="A236" s="5">
        <v>7001</v>
      </c>
      <c r="B236" s="30" t="s">
        <v>216</v>
      </c>
      <c r="C236" s="47">
        <f>+D236+G236+H236+N236</f>
        <v>125587</v>
      </c>
      <c r="D236" s="54">
        <f>+E236+F236</f>
        <v>707</v>
      </c>
      <c r="E236" s="41">
        <v>0</v>
      </c>
      <c r="F236" s="55">
        <v>707</v>
      </c>
      <c r="G236" s="61">
        <v>77100</v>
      </c>
      <c r="H236" s="66">
        <f t="shared" si="48"/>
        <v>47741</v>
      </c>
      <c r="I236" s="99">
        <v>297</v>
      </c>
      <c r="J236" s="100">
        <v>23939</v>
      </c>
      <c r="K236" s="101">
        <v>7028</v>
      </c>
      <c r="L236" s="101">
        <v>15274</v>
      </c>
      <c r="M236" s="102">
        <v>1203</v>
      </c>
      <c r="N236" s="61">
        <v>39</v>
      </c>
    </row>
    <row r="237" spans="1:14" ht="16.5" customHeight="1" x14ac:dyDescent="0.25">
      <c r="A237" s="5">
        <v>7002</v>
      </c>
      <c r="B237" s="30" t="s">
        <v>217</v>
      </c>
      <c r="C237" s="47">
        <f>+D237+G237+H237+N237</f>
        <v>316938</v>
      </c>
      <c r="D237" s="54">
        <f>+E237+F237</f>
        <v>0</v>
      </c>
      <c r="E237" s="41">
        <v>0</v>
      </c>
      <c r="F237" s="55">
        <v>0</v>
      </c>
      <c r="G237" s="61">
        <v>191261</v>
      </c>
      <c r="H237" s="66">
        <f t="shared" si="48"/>
        <v>125677</v>
      </c>
      <c r="I237" s="99">
        <v>694</v>
      </c>
      <c r="J237" s="100">
        <v>64103</v>
      </c>
      <c r="K237" s="101">
        <v>16396</v>
      </c>
      <c r="L237" s="101">
        <v>42366</v>
      </c>
      <c r="M237" s="102">
        <v>2118</v>
      </c>
      <c r="N237" s="61">
        <v>0</v>
      </c>
    </row>
    <row r="238" spans="1:14" ht="16.5" customHeight="1" x14ac:dyDescent="0.25">
      <c r="A238" s="5">
        <v>7003</v>
      </c>
      <c r="B238" s="30" t="s">
        <v>218</v>
      </c>
      <c r="C238" s="47">
        <f>+D238+G238+H238+N238</f>
        <v>1738107</v>
      </c>
      <c r="D238" s="54">
        <f>+E238+F238</f>
        <v>352253</v>
      </c>
      <c r="E238" s="41">
        <v>317182</v>
      </c>
      <c r="F238" s="55">
        <v>35071</v>
      </c>
      <c r="G238" s="61">
        <v>315713</v>
      </c>
      <c r="H238" s="66">
        <f t="shared" si="48"/>
        <v>1015820</v>
      </c>
      <c r="I238" s="99">
        <v>8718</v>
      </c>
      <c r="J238" s="100">
        <v>494846</v>
      </c>
      <c r="K238" s="101">
        <v>176363</v>
      </c>
      <c r="L238" s="101">
        <v>317049</v>
      </c>
      <c r="M238" s="102">
        <v>18844</v>
      </c>
      <c r="N238" s="61">
        <v>54321</v>
      </c>
    </row>
    <row r="239" spans="1:14" ht="16.5" customHeight="1" x14ac:dyDescent="0.25">
      <c r="A239" s="5">
        <v>7004</v>
      </c>
      <c r="B239" s="30" t="s">
        <v>219</v>
      </c>
      <c r="C239" s="47">
        <f>+D239+G239+H239+N239</f>
        <v>69485</v>
      </c>
      <c r="D239" s="54">
        <f>+E239+F239</f>
        <v>8515</v>
      </c>
      <c r="E239" s="41">
        <v>3575</v>
      </c>
      <c r="F239" s="55">
        <v>4940</v>
      </c>
      <c r="G239" s="61">
        <v>21859</v>
      </c>
      <c r="H239" s="66">
        <f t="shared" si="48"/>
        <v>39111</v>
      </c>
      <c r="I239" s="99">
        <v>445</v>
      </c>
      <c r="J239" s="100">
        <v>22912</v>
      </c>
      <c r="K239" s="101">
        <v>5844</v>
      </c>
      <c r="L239" s="101">
        <v>9045</v>
      </c>
      <c r="M239" s="102">
        <v>865</v>
      </c>
      <c r="N239" s="61">
        <v>0</v>
      </c>
    </row>
    <row r="240" spans="1:14" ht="16.5" customHeight="1" x14ac:dyDescent="0.25">
      <c r="A240" s="5"/>
      <c r="B240" s="30"/>
      <c r="C240" s="28">
        <f t="shared" ref="C240:N240" si="59">SUM(C236:C239)</f>
        <v>2250117</v>
      </c>
      <c r="D240" s="28">
        <f t="shared" si="59"/>
        <v>361475</v>
      </c>
      <c r="E240" s="28">
        <f t="shared" si="59"/>
        <v>320757</v>
      </c>
      <c r="F240" s="28">
        <f t="shared" si="59"/>
        <v>40718</v>
      </c>
      <c r="G240" s="28">
        <f t="shared" si="59"/>
        <v>605933</v>
      </c>
      <c r="H240" s="28">
        <f t="shared" si="59"/>
        <v>1228349</v>
      </c>
      <c r="I240" s="28">
        <f t="shared" si="59"/>
        <v>10154</v>
      </c>
      <c r="J240" s="28">
        <f t="shared" si="59"/>
        <v>605800</v>
      </c>
      <c r="K240" s="28">
        <f t="shared" si="59"/>
        <v>205631</v>
      </c>
      <c r="L240" s="28">
        <f t="shared" si="59"/>
        <v>383734</v>
      </c>
      <c r="M240" s="28">
        <f t="shared" si="59"/>
        <v>23030</v>
      </c>
      <c r="N240" s="28">
        <f t="shared" si="59"/>
        <v>54360</v>
      </c>
    </row>
    <row r="241" spans="1:14" ht="16.5" customHeight="1" x14ac:dyDescent="0.3">
      <c r="A241" s="2"/>
      <c r="B241" s="33" t="s">
        <v>220</v>
      </c>
      <c r="C241" s="47"/>
      <c r="D241" s="54"/>
      <c r="E241" s="40"/>
      <c r="F241" s="53"/>
      <c r="G241" s="60"/>
      <c r="H241" s="66">
        <f t="shared" si="48"/>
        <v>0</v>
      </c>
      <c r="I241" s="99"/>
      <c r="J241" s="100"/>
      <c r="K241" s="101"/>
      <c r="L241" s="101"/>
      <c r="M241" s="102"/>
      <c r="N241" s="60">
        <v>0</v>
      </c>
    </row>
    <row r="242" spans="1:14" ht="16.5" customHeight="1" x14ac:dyDescent="0.25">
      <c r="A242" s="5">
        <v>7101</v>
      </c>
      <c r="B242" s="30" t="s">
        <v>221</v>
      </c>
      <c r="C242" s="47">
        <f t="shared" ref="C242:C251" si="60">+D242+G242+H242+N242</f>
        <v>66750</v>
      </c>
      <c r="D242" s="54">
        <f t="shared" ref="D242:D251" si="61">+E242+F242</f>
        <v>23700</v>
      </c>
      <c r="E242" s="41">
        <v>0</v>
      </c>
      <c r="F242" s="55">
        <v>23700</v>
      </c>
      <c r="G242" s="61">
        <v>34147</v>
      </c>
      <c r="H242" s="66">
        <f t="shared" si="48"/>
        <v>8903</v>
      </c>
      <c r="I242" s="103">
        <v>183</v>
      </c>
      <c r="J242" s="104">
        <v>1600</v>
      </c>
      <c r="K242" s="105">
        <v>682</v>
      </c>
      <c r="L242" s="105">
        <v>6084</v>
      </c>
      <c r="M242" s="106">
        <v>354</v>
      </c>
      <c r="N242" s="61">
        <v>0</v>
      </c>
    </row>
    <row r="243" spans="1:14" ht="16.5" customHeight="1" x14ac:dyDescent="0.25">
      <c r="A243" s="5">
        <v>7102</v>
      </c>
      <c r="B243" s="30" t="s">
        <v>222</v>
      </c>
      <c r="C243" s="47">
        <f t="shared" si="60"/>
        <v>7141</v>
      </c>
      <c r="D243" s="54">
        <f t="shared" si="61"/>
        <v>0</v>
      </c>
      <c r="E243" s="41">
        <v>0</v>
      </c>
      <c r="F243" s="55">
        <v>0</v>
      </c>
      <c r="G243" s="61">
        <v>2905</v>
      </c>
      <c r="H243" s="66">
        <f t="shared" si="48"/>
        <v>4236</v>
      </c>
      <c r="I243" s="103">
        <v>82</v>
      </c>
      <c r="J243" s="104">
        <v>1042</v>
      </c>
      <c r="K243" s="105">
        <v>337</v>
      </c>
      <c r="L243" s="105">
        <v>2640</v>
      </c>
      <c r="M243" s="106">
        <v>135</v>
      </c>
      <c r="N243" s="61">
        <v>0</v>
      </c>
    </row>
    <row r="244" spans="1:14" ht="16.5" customHeight="1" x14ac:dyDescent="0.25">
      <c r="A244" s="5">
        <v>7103</v>
      </c>
      <c r="B244" s="30" t="s">
        <v>223</v>
      </c>
      <c r="C244" s="47">
        <f t="shared" si="60"/>
        <v>133022</v>
      </c>
      <c r="D244" s="54">
        <f t="shared" si="61"/>
        <v>48306</v>
      </c>
      <c r="E244" s="41">
        <v>12215</v>
      </c>
      <c r="F244" s="55">
        <v>36091</v>
      </c>
      <c r="G244" s="61">
        <v>36055</v>
      </c>
      <c r="H244" s="66">
        <f t="shared" si="48"/>
        <v>43612</v>
      </c>
      <c r="I244" s="99">
        <v>283</v>
      </c>
      <c r="J244" s="100">
        <v>13320</v>
      </c>
      <c r="K244" s="101">
        <v>5138</v>
      </c>
      <c r="L244" s="101">
        <v>23653</v>
      </c>
      <c r="M244" s="102">
        <v>1218</v>
      </c>
      <c r="N244" s="61">
        <v>5049</v>
      </c>
    </row>
    <row r="245" spans="1:14" ht="16.5" customHeight="1" x14ac:dyDescent="0.25">
      <c r="A245" s="5">
        <v>7104</v>
      </c>
      <c r="B245" s="30" t="s">
        <v>224</v>
      </c>
      <c r="C245" s="47">
        <f t="shared" si="60"/>
        <v>61577</v>
      </c>
      <c r="D245" s="54">
        <f t="shared" si="61"/>
        <v>8353</v>
      </c>
      <c r="E245" s="41">
        <v>0</v>
      </c>
      <c r="F245" s="55">
        <v>8353</v>
      </c>
      <c r="G245" s="61">
        <v>27893</v>
      </c>
      <c r="H245" s="66">
        <f t="shared" si="48"/>
        <v>25331</v>
      </c>
      <c r="I245" s="99">
        <v>171</v>
      </c>
      <c r="J245" s="100">
        <v>9718</v>
      </c>
      <c r="K245" s="101">
        <v>3165</v>
      </c>
      <c r="L245" s="101">
        <v>11573</v>
      </c>
      <c r="M245" s="102">
        <v>704</v>
      </c>
      <c r="N245" s="61">
        <v>0</v>
      </c>
    </row>
    <row r="246" spans="1:14" ht="16.5" customHeight="1" x14ac:dyDescent="0.25">
      <c r="A246" s="5">
        <v>7105</v>
      </c>
      <c r="B246" s="30" t="s">
        <v>225</v>
      </c>
      <c r="C246" s="47">
        <f t="shared" si="60"/>
        <v>76086</v>
      </c>
      <c r="D246" s="54">
        <f t="shared" si="61"/>
        <v>7221</v>
      </c>
      <c r="E246" s="41">
        <v>0</v>
      </c>
      <c r="F246" s="55">
        <v>7221</v>
      </c>
      <c r="G246" s="61">
        <v>22504</v>
      </c>
      <c r="H246" s="66">
        <f t="shared" si="48"/>
        <v>46361</v>
      </c>
      <c r="I246" s="99">
        <v>637</v>
      </c>
      <c r="J246" s="100">
        <v>14544</v>
      </c>
      <c r="K246" s="101">
        <v>5987</v>
      </c>
      <c r="L246" s="101">
        <v>24302</v>
      </c>
      <c r="M246" s="102">
        <v>891</v>
      </c>
      <c r="N246" s="61">
        <v>0</v>
      </c>
    </row>
    <row r="247" spans="1:14" ht="16.5" customHeight="1" x14ac:dyDescent="0.25">
      <c r="A247" s="5">
        <v>7106</v>
      </c>
      <c r="B247" s="30" t="s">
        <v>226</v>
      </c>
      <c r="C247" s="47">
        <f t="shared" si="60"/>
        <v>214056</v>
      </c>
      <c r="D247" s="54">
        <f t="shared" si="61"/>
        <v>69527</v>
      </c>
      <c r="E247" s="41">
        <v>16156</v>
      </c>
      <c r="F247" s="55">
        <v>53371</v>
      </c>
      <c r="G247" s="61">
        <v>115293</v>
      </c>
      <c r="H247" s="66">
        <f t="shared" si="48"/>
        <v>27950</v>
      </c>
      <c r="I247" s="99">
        <v>424</v>
      </c>
      <c r="J247" s="100">
        <v>9561</v>
      </c>
      <c r="K247" s="101">
        <v>3901</v>
      </c>
      <c r="L247" s="101">
        <v>13399</v>
      </c>
      <c r="M247" s="102">
        <v>665</v>
      </c>
      <c r="N247" s="61">
        <v>1286</v>
      </c>
    </row>
    <row r="248" spans="1:14" ht="16.5" customHeight="1" x14ac:dyDescent="0.25">
      <c r="A248" s="5">
        <v>7107</v>
      </c>
      <c r="B248" s="30" t="s">
        <v>227</v>
      </c>
      <c r="C248" s="47">
        <f t="shared" si="60"/>
        <v>65759</v>
      </c>
      <c r="D248" s="54">
        <f t="shared" si="61"/>
        <v>7317</v>
      </c>
      <c r="E248" s="41">
        <v>0</v>
      </c>
      <c r="F248" s="55">
        <v>7317</v>
      </c>
      <c r="G248" s="61">
        <v>40958</v>
      </c>
      <c r="H248" s="66">
        <f t="shared" si="48"/>
        <v>17484</v>
      </c>
      <c r="I248" s="99">
        <v>399</v>
      </c>
      <c r="J248" s="100">
        <v>4767</v>
      </c>
      <c r="K248" s="101">
        <v>1850</v>
      </c>
      <c r="L248" s="101">
        <v>9786</v>
      </c>
      <c r="M248" s="102">
        <v>682</v>
      </c>
      <c r="N248" s="61">
        <v>0</v>
      </c>
    </row>
    <row r="249" spans="1:14" ht="16.5" customHeight="1" x14ac:dyDescent="0.25">
      <c r="A249" s="5">
        <v>7108</v>
      </c>
      <c r="B249" s="30" t="s">
        <v>228</v>
      </c>
      <c r="C249" s="47">
        <f t="shared" si="60"/>
        <v>113531</v>
      </c>
      <c r="D249" s="54">
        <f t="shared" si="61"/>
        <v>14203</v>
      </c>
      <c r="E249" s="41">
        <v>0</v>
      </c>
      <c r="F249" s="55">
        <v>14203</v>
      </c>
      <c r="G249" s="61">
        <v>65306</v>
      </c>
      <c r="H249" s="66">
        <f t="shared" si="48"/>
        <v>34022</v>
      </c>
      <c r="I249" s="99">
        <v>627</v>
      </c>
      <c r="J249" s="100">
        <v>13363</v>
      </c>
      <c r="K249" s="101">
        <v>5237</v>
      </c>
      <c r="L249" s="101">
        <v>14144</v>
      </c>
      <c r="M249" s="102">
        <v>651</v>
      </c>
      <c r="N249" s="61">
        <v>0</v>
      </c>
    </row>
    <row r="250" spans="1:14" ht="16.5" customHeight="1" x14ac:dyDescent="0.25">
      <c r="A250" s="5">
        <v>7109</v>
      </c>
      <c r="B250" s="30" t="s">
        <v>229</v>
      </c>
      <c r="C250" s="47">
        <f t="shared" si="60"/>
        <v>755415</v>
      </c>
      <c r="D250" s="54">
        <f t="shared" si="61"/>
        <v>372078</v>
      </c>
      <c r="E250" s="41">
        <v>267313</v>
      </c>
      <c r="F250" s="55">
        <v>104765</v>
      </c>
      <c r="G250" s="61">
        <v>62698</v>
      </c>
      <c r="H250" s="66">
        <f t="shared" si="48"/>
        <v>268299</v>
      </c>
      <c r="I250" s="99">
        <v>3577</v>
      </c>
      <c r="J250" s="100">
        <v>87895</v>
      </c>
      <c r="K250" s="101">
        <v>45692</v>
      </c>
      <c r="L250" s="101">
        <v>124752</v>
      </c>
      <c r="M250" s="102">
        <v>6383</v>
      </c>
      <c r="N250" s="61">
        <v>52340</v>
      </c>
    </row>
    <row r="251" spans="1:14" ht="16.5" customHeight="1" x14ac:dyDescent="0.25">
      <c r="A251" s="5">
        <v>7110</v>
      </c>
      <c r="B251" s="30" t="s">
        <v>230</v>
      </c>
      <c r="C251" s="47">
        <f t="shared" si="60"/>
        <v>30227</v>
      </c>
      <c r="D251" s="54">
        <f t="shared" si="61"/>
        <v>8100</v>
      </c>
      <c r="E251" s="41">
        <v>0</v>
      </c>
      <c r="F251" s="55">
        <v>8100</v>
      </c>
      <c r="G251" s="61">
        <v>6343</v>
      </c>
      <c r="H251" s="66">
        <f t="shared" si="48"/>
        <v>15784</v>
      </c>
      <c r="I251" s="99">
        <v>127</v>
      </c>
      <c r="J251" s="100">
        <v>4971</v>
      </c>
      <c r="K251" s="101">
        <v>1792</v>
      </c>
      <c r="L251" s="101">
        <v>8558</v>
      </c>
      <c r="M251" s="102">
        <v>336</v>
      </c>
      <c r="N251" s="61">
        <v>0</v>
      </c>
    </row>
    <row r="252" spans="1:14" ht="16.5" customHeight="1" thickBot="1" x14ac:dyDescent="0.3">
      <c r="A252" s="5"/>
      <c r="B252" s="30"/>
      <c r="C252" s="28">
        <f t="shared" ref="C252:N252" si="62">SUM(C242:C251)</f>
        <v>1523564</v>
      </c>
      <c r="D252" s="28">
        <f t="shared" si="62"/>
        <v>558805</v>
      </c>
      <c r="E252" s="28">
        <f t="shared" si="62"/>
        <v>295684</v>
      </c>
      <c r="F252" s="28">
        <f t="shared" si="62"/>
        <v>263121</v>
      </c>
      <c r="G252" s="28">
        <f t="shared" si="62"/>
        <v>414102</v>
      </c>
      <c r="H252" s="28">
        <f t="shared" si="62"/>
        <v>491982</v>
      </c>
      <c r="I252" s="28">
        <f t="shared" si="62"/>
        <v>6510</v>
      </c>
      <c r="J252" s="28">
        <f t="shared" si="62"/>
        <v>160781</v>
      </c>
      <c r="K252" s="28">
        <f t="shared" si="62"/>
        <v>73781</v>
      </c>
      <c r="L252" s="28">
        <f t="shared" si="62"/>
        <v>238891</v>
      </c>
      <c r="M252" s="28">
        <f t="shared" si="62"/>
        <v>12019</v>
      </c>
      <c r="N252" s="28">
        <f t="shared" si="62"/>
        <v>58675</v>
      </c>
    </row>
    <row r="253" spans="1:14" ht="16.5" customHeight="1" thickBot="1" x14ac:dyDescent="0.3">
      <c r="A253" s="5">
        <v>7200</v>
      </c>
      <c r="B253" s="35" t="s">
        <v>231</v>
      </c>
      <c r="C253" s="48">
        <f>+D253+G253+H253+N253</f>
        <v>16769100</v>
      </c>
      <c r="D253" s="56">
        <f>+E253+F253</f>
        <v>13714971</v>
      </c>
      <c r="E253" s="42">
        <f>E338</f>
        <v>13714971</v>
      </c>
      <c r="F253" s="42">
        <v>0</v>
      </c>
      <c r="G253" s="94">
        <f>G338</f>
        <v>30633</v>
      </c>
      <c r="H253" s="66">
        <f t="shared" si="48"/>
        <v>590954</v>
      </c>
      <c r="I253" s="42">
        <f>I338</f>
        <v>25232</v>
      </c>
      <c r="J253" s="42">
        <f t="shared" ref="J253:N253" si="63">J338</f>
        <v>828307</v>
      </c>
      <c r="K253" s="42">
        <f t="shared" si="63"/>
        <v>533943</v>
      </c>
      <c r="L253" s="42">
        <f t="shared" si="63"/>
        <v>-374767</v>
      </c>
      <c r="M253" s="42">
        <f t="shared" si="63"/>
        <v>-421761</v>
      </c>
      <c r="N253" s="42">
        <f t="shared" si="63"/>
        <v>2432542</v>
      </c>
    </row>
    <row r="254" spans="1:14" ht="16.5" customHeight="1" x14ac:dyDescent="0.3">
      <c r="A254" s="5"/>
      <c r="B254" s="33" t="s">
        <v>232</v>
      </c>
      <c r="C254" s="47"/>
      <c r="D254" s="54"/>
      <c r="E254" s="40"/>
      <c r="F254" s="53"/>
      <c r="G254" s="60"/>
      <c r="H254" s="66">
        <f t="shared" si="48"/>
        <v>0</v>
      </c>
      <c r="I254" s="40"/>
      <c r="J254" s="40"/>
      <c r="K254" s="40"/>
      <c r="L254" s="46"/>
      <c r="M254" s="53"/>
      <c r="N254" s="60">
        <v>0</v>
      </c>
    </row>
    <row r="255" spans="1:14" ht="16.5" customHeight="1" x14ac:dyDescent="0.25">
      <c r="A255" s="5">
        <v>7301</v>
      </c>
      <c r="B255" s="30" t="s">
        <v>233</v>
      </c>
      <c r="C255" s="47">
        <f t="shared" ref="C255:C276" si="64">+D255+G255+H255+N255</f>
        <v>2252</v>
      </c>
      <c r="D255" s="54">
        <f t="shared" ref="D255:D276" si="65">+E255+F255</f>
        <v>0</v>
      </c>
      <c r="E255" s="41">
        <v>0</v>
      </c>
      <c r="F255" s="55">
        <v>0</v>
      </c>
      <c r="G255" s="61">
        <v>0</v>
      </c>
      <c r="H255" s="66">
        <f t="shared" si="48"/>
        <v>2252</v>
      </c>
      <c r="I255" s="41">
        <v>27</v>
      </c>
      <c r="J255" s="41">
        <v>1001</v>
      </c>
      <c r="K255" s="41">
        <v>159</v>
      </c>
      <c r="L255" s="98">
        <v>1011</v>
      </c>
      <c r="M255" s="55">
        <v>54</v>
      </c>
      <c r="N255" s="61">
        <v>0</v>
      </c>
    </row>
    <row r="256" spans="1:14" ht="16.5" customHeight="1" x14ac:dyDescent="0.25">
      <c r="A256" s="5">
        <v>7302</v>
      </c>
      <c r="B256" s="30" t="s">
        <v>234</v>
      </c>
      <c r="C256" s="47">
        <f t="shared" si="64"/>
        <v>83699</v>
      </c>
      <c r="D256" s="54">
        <f t="shared" si="65"/>
        <v>0</v>
      </c>
      <c r="E256" s="41">
        <v>0</v>
      </c>
      <c r="F256" s="55">
        <v>0</v>
      </c>
      <c r="G256" s="61">
        <v>52802</v>
      </c>
      <c r="H256" s="66">
        <f t="shared" si="48"/>
        <v>30897</v>
      </c>
      <c r="I256" s="41">
        <v>283</v>
      </c>
      <c r="J256" s="41">
        <v>16522</v>
      </c>
      <c r="K256" s="41">
        <v>4736</v>
      </c>
      <c r="L256" s="98">
        <v>8746</v>
      </c>
      <c r="M256" s="55">
        <v>610</v>
      </c>
      <c r="N256" s="61">
        <v>0</v>
      </c>
    </row>
    <row r="257" spans="1:14" ht="16.5" customHeight="1" x14ac:dyDescent="0.25">
      <c r="A257" s="5">
        <v>7303</v>
      </c>
      <c r="B257" s="30" t="s">
        <v>235</v>
      </c>
      <c r="C257" s="47">
        <f t="shared" si="64"/>
        <v>346449</v>
      </c>
      <c r="D257" s="54">
        <f t="shared" si="65"/>
        <v>98081</v>
      </c>
      <c r="E257" s="41">
        <v>49760</v>
      </c>
      <c r="F257" s="55">
        <v>48321</v>
      </c>
      <c r="G257" s="61">
        <v>52330</v>
      </c>
      <c r="H257" s="66">
        <f t="shared" si="48"/>
        <v>195887</v>
      </c>
      <c r="I257" s="41">
        <v>1957</v>
      </c>
      <c r="J257" s="41">
        <v>90538</v>
      </c>
      <c r="K257" s="41">
        <v>31093</v>
      </c>
      <c r="L257" s="98">
        <v>64848</v>
      </c>
      <c r="M257" s="55">
        <v>7451</v>
      </c>
      <c r="N257" s="61">
        <v>151</v>
      </c>
    </row>
    <row r="258" spans="1:14" ht="16.5" customHeight="1" x14ac:dyDescent="0.25">
      <c r="A258" s="5">
        <v>7304</v>
      </c>
      <c r="B258" s="30" t="s">
        <v>236</v>
      </c>
      <c r="C258" s="47">
        <f t="shared" si="64"/>
        <v>41093</v>
      </c>
      <c r="D258" s="54">
        <f t="shared" si="65"/>
        <v>18029</v>
      </c>
      <c r="E258" s="41">
        <v>0</v>
      </c>
      <c r="F258" s="55">
        <v>18029</v>
      </c>
      <c r="G258" s="61">
        <v>11465</v>
      </c>
      <c r="H258" s="66">
        <f t="shared" si="48"/>
        <v>11599</v>
      </c>
      <c r="I258" s="41">
        <v>127</v>
      </c>
      <c r="J258" s="41">
        <v>4372</v>
      </c>
      <c r="K258" s="41">
        <v>1238</v>
      </c>
      <c r="L258" s="98">
        <v>5435</v>
      </c>
      <c r="M258" s="55">
        <v>427</v>
      </c>
      <c r="N258" s="61">
        <v>0</v>
      </c>
    </row>
    <row r="259" spans="1:14" ht="16.5" customHeight="1" x14ac:dyDescent="0.25">
      <c r="A259" s="5">
        <v>7305</v>
      </c>
      <c r="B259" s="30" t="s">
        <v>237</v>
      </c>
      <c r="C259" s="47">
        <f t="shared" si="64"/>
        <v>172087</v>
      </c>
      <c r="D259" s="54">
        <f t="shared" si="65"/>
        <v>20529</v>
      </c>
      <c r="E259" s="41">
        <v>0</v>
      </c>
      <c r="F259" s="55">
        <v>20529</v>
      </c>
      <c r="G259" s="61">
        <v>138612</v>
      </c>
      <c r="H259" s="66">
        <f t="shared" si="48"/>
        <v>12946</v>
      </c>
      <c r="I259" s="41">
        <v>69</v>
      </c>
      <c r="J259" s="41">
        <v>5860</v>
      </c>
      <c r="K259" s="41">
        <v>2360</v>
      </c>
      <c r="L259" s="98">
        <v>4356</v>
      </c>
      <c r="M259" s="55">
        <v>301</v>
      </c>
      <c r="N259" s="61">
        <v>0</v>
      </c>
    </row>
    <row r="260" spans="1:14" ht="16.5" customHeight="1" x14ac:dyDescent="0.25">
      <c r="A260" s="5">
        <v>7306</v>
      </c>
      <c r="B260" s="30" t="s">
        <v>238</v>
      </c>
      <c r="C260" s="47">
        <f t="shared" si="64"/>
        <v>21034</v>
      </c>
      <c r="D260" s="54">
        <f t="shared" si="65"/>
        <v>0</v>
      </c>
      <c r="E260" s="41">
        <v>0</v>
      </c>
      <c r="F260" s="55">
        <v>0</v>
      </c>
      <c r="G260" s="61">
        <v>3356</v>
      </c>
      <c r="H260" s="66">
        <f t="shared" si="48"/>
        <v>17678</v>
      </c>
      <c r="I260" s="41">
        <v>114</v>
      </c>
      <c r="J260" s="41">
        <v>9401</v>
      </c>
      <c r="K260" s="41">
        <v>3009</v>
      </c>
      <c r="L260" s="98">
        <v>4466</v>
      </c>
      <c r="M260" s="55">
        <v>688</v>
      </c>
      <c r="N260" s="61">
        <v>0</v>
      </c>
    </row>
    <row r="261" spans="1:14" ht="16.5" customHeight="1" x14ac:dyDescent="0.25">
      <c r="A261" s="5">
        <v>7307</v>
      </c>
      <c r="B261" s="30" t="s">
        <v>239</v>
      </c>
      <c r="C261" s="47">
        <f t="shared" si="64"/>
        <v>116863</v>
      </c>
      <c r="D261" s="54">
        <f t="shared" si="65"/>
        <v>57806</v>
      </c>
      <c r="E261" s="41">
        <v>0</v>
      </c>
      <c r="F261" s="55">
        <v>57806</v>
      </c>
      <c r="G261" s="61">
        <v>44417</v>
      </c>
      <c r="H261" s="66">
        <f t="shared" si="48"/>
        <v>14640</v>
      </c>
      <c r="I261" s="41">
        <v>57</v>
      </c>
      <c r="J261" s="41">
        <v>5511</v>
      </c>
      <c r="K261" s="41">
        <v>1477</v>
      </c>
      <c r="L261" s="98">
        <v>7152</v>
      </c>
      <c r="M261" s="55">
        <v>443</v>
      </c>
      <c r="N261" s="61">
        <v>0</v>
      </c>
    </row>
    <row r="262" spans="1:14" ht="16.5" customHeight="1" x14ac:dyDescent="0.25">
      <c r="A262" s="5">
        <v>7308</v>
      </c>
      <c r="B262" s="30" t="s">
        <v>240</v>
      </c>
      <c r="C262" s="47">
        <f t="shared" si="64"/>
        <v>174748</v>
      </c>
      <c r="D262" s="54">
        <f t="shared" si="65"/>
        <v>21127</v>
      </c>
      <c r="E262" s="41">
        <v>0</v>
      </c>
      <c r="F262" s="55">
        <v>21127</v>
      </c>
      <c r="G262" s="61">
        <v>71863</v>
      </c>
      <c r="H262" s="66">
        <f t="shared" si="48"/>
        <v>81758</v>
      </c>
      <c r="I262" s="41">
        <v>453</v>
      </c>
      <c r="J262" s="41">
        <v>40120</v>
      </c>
      <c r="K262" s="41">
        <v>10997</v>
      </c>
      <c r="L262" s="98">
        <v>28244</v>
      </c>
      <c r="M262" s="55">
        <v>1944</v>
      </c>
      <c r="N262" s="61">
        <v>0</v>
      </c>
    </row>
    <row r="263" spans="1:14" ht="16.5" customHeight="1" x14ac:dyDescent="0.25">
      <c r="A263" s="5">
        <v>7309</v>
      </c>
      <c r="B263" s="30" t="s">
        <v>241</v>
      </c>
      <c r="C263" s="47">
        <f t="shared" si="64"/>
        <v>167979</v>
      </c>
      <c r="D263" s="54">
        <f t="shared" si="65"/>
        <v>68683</v>
      </c>
      <c r="E263" s="41">
        <v>7262</v>
      </c>
      <c r="F263" s="55">
        <v>61421</v>
      </c>
      <c r="G263" s="61">
        <v>46553</v>
      </c>
      <c r="H263" s="66">
        <f t="shared" si="48"/>
        <v>52703</v>
      </c>
      <c r="I263" s="41">
        <v>637</v>
      </c>
      <c r="J263" s="41">
        <v>22391</v>
      </c>
      <c r="K263" s="41">
        <v>7603</v>
      </c>
      <c r="L263" s="98">
        <v>20346</v>
      </c>
      <c r="M263" s="55">
        <v>1726</v>
      </c>
      <c r="N263" s="61">
        <v>40</v>
      </c>
    </row>
    <row r="264" spans="1:14" ht="16.5" customHeight="1" x14ac:dyDescent="0.25">
      <c r="A264" s="5">
        <v>7310</v>
      </c>
      <c r="B264" s="30" t="s">
        <v>242</v>
      </c>
      <c r="C264" s="47">
        <f t="shared" si="64"/>
        <v>31119</v>
      </c>
      <c r="D264" s="54">
        <f t="shared" si="65"/>
        <v>0</v>
      </c>
      <c r="E264" s="41">
        <v>0</v>
      </c>
      <c r="F264" s="55">
        <v>0</v>
      </c>
      <c r="G264" s="61">
        <v>17854</v>
      </c>
      <c r="H264" s="66">
        <f t="shared" si="48"/>
        <v>13265</v>
      </c>
      <c r="I264" s="41">
        <v>127</v>
      </c>
      <c r="J264" s="41">
        <v>5216</v>
      </c>
      <c r="K264" s="41">
        <v>1832</v>
      </c>
      <c r="L264" s="98">
        <v>5719</v>
      </c>
      <c r="M264" s="55">
        <v>371</v>
      </c>
      <c r="N264" s="61">
        <v>0</v>
      </c>
    </row>
    <row r="265" spans="1:14" ht="16.5" customHeight="1" x14ac:dyDescent="0.25">
      <c r="A265" s="5">
        <v>7311</v>
      </c>
      <c r="B265" s="30" t="s">
        <v>243</v>
      </c>
      <c r="C265" s="47">
        <f t="shared" si="64"/>
        <v>196497</v>
      </c>
      <c r="D265" s="54">
        <f t="shared" si="65"/>
        <v>55474</v>
      </c>
      <c r="E265" s="41">
        <v>7051</v>
      </c>
      <c r="F265" s="55">
        <v>48423</v>
      </c>
      <c r="G265" s="61">
        <v>50463</v>
      </c>
      <c r="H265" s="66">
        <f t="shared" si="48"/>
        <v>90560</v>
      </c>
      <c r="I265" s="41">
        <v>495</v>
      </c>
      <c r="J265" s="41">
        <v>48925</v>
      </c>
      <c r="K265" s="41">
        <v>16390</v>
      </c>
      <c r="L265" s="98">
        <v>22292</v>
      </c>
      <c r="M265" s="55">
        <v>2458</v>
      </c>
      <c r="N265" s="61">
        <v>0</v>
      </c>
    </row>
    <row r="266" spans="1:14" ht="16.5" customHeight="1" x14ac:dyDescent="0.25">
      <c r="A266" s="5">
        <v>7312</v>
      </c>
      <c r="B266" s="30" t="s">
        <v>244</v>
      </c>
      <c r="C266" s="47">
        <f t="shared" si="64"/>
        <v>4006</v>
      </c>
      <c r="D266" s="54">
        <f t="shared" si="65"/>
        <v>0</v>
      </c>
      <c r="E266" s="41">
        <v>0</v>
      </c>
      <c r="F266" s="55">
        <v>0</v>
      </c>
      <c r="G266" s="61">
        <v>0</v>
      </c>
      <c r="H266" s="66">
        <f t="shared" si="48"/>
        <v>4006</v>
      </c>
      <c r="I266" s="41">
        <v>0</v>
      </c>
      <c r="J266" s="41">
        <v>1295</v>
      </c>
      <c r="K266" s="41">
        <v>501</v>
      </c>
      <c r="L266" s="98">
        <v>2056</v>
      </c>
      <c r="M266" s="55">
        <v>154</v>
      </c>
      <c r="N266" s="61">
        <v>0</v>
      </c>
    </row>
    <row r="267" spans="1:14" ht="16.5" customHeight="1" x14ac:dyDescent="0.25">
      <c r="A267" s="5">
        <v>7313</v>
      </c>
      <c r="B267" s="30" t="s">
        <v>245</v>
      </c>
      <c r="C267" s="47">
        <f t="shared" si="64"/>
        <v>89833</v>
      </c>
      <c r="D267" s="54">
        <f t="shared" si="65"/>
        <v>18331</v>
      </c>
      <c r="E267" s="41">
        <v>0</v>
      </c>
      <c r="F267" s="55">
        <v>18331</v>
      </c>
      <c r="G267" s="61">
        <v>21103</v>
      </c>
      <c r="H267" s="66">
        <f t="shared" si="48"/>
        <v>50399</v>
      </c>
      <c r="I267" s="41">
        <v>637</v>
      </c>
      <c r="J267" s="41">
        <v>18914</v>
      </c>
      <c r="K267" s="41">
        <v>8213</v>
      </c>
      <c r="L267" s="98">
        <v>20647</v>
      </c>
      <c r="M267" s="55">
        <v>1988</v>
      </c>
      <c r="N267" s="61">
        <v>0</v>
      </c>
    </row>
    <row r="268" spans="1:14" ht="16.5" customHeight="1" x14ac:dyDescent="0.25">
      <c r="A268" s="5">
        <v>7314</v>
      </c>
      <c r="B268" s="30" t="s">
        <v>246</v>
      </c>
      <c r="C268" s="47">
        <f t="shared" si="64"/>
        <v>126237</v>
      </c>
      <c r="D268" s="54">
        <f t="shared" si="65"/>
        <v>5884</v>
      </c>
      <c r="E268" s="41">
        <v>0</v>
      </c>
      <c r="F268" s="55">
        <v>5884</v>
      </c>
      <c r="G268" s="61">
        <v>76802</v>
      </c>
      <c r="H268" s="66">
        <f t="shared" si="48"/>
        <v>43471</v>
      </c>
      <c r="I268" s="41">
        <v>424</v>
      </c>
      <c r="J268" s="41">
        <v>21173</v>
      </c>
      <c r="K268" s="41">
        <v>5665</v>
      </c>
      <c r="L268" s="98">
        <v>14975</v>
      </c>
      <c r="M268" s="55">
        <v>1234</v>
      </c>
      <c r="N268" s="61">
        <v>80</v>
      </c>
    </row>
    <row r="269" spans="1:14" ht="16.5" customHeight="1" x14ac:dyDescent="0.25">
      <c r="A269" s="5">
        <v>7315</v>
      </c>
      <c r="B269" s="30" t="s">
        <v>247</v>
      </c>
      <c r="C269" s="47">
        <f t="shared" si="64"/>
        <v>13761</v>
      </c>
      <c r="D269" s="54">
        <f t="shared" si="65"/>
        <v>0</v>
      </c>
      <c r="E269" s="41">
        <v>0</v>
      </c>
      <c r="F269" s="55">
        <v>0</v>
      </c>
      <c r="G269" s="61">
        <v>9509</v>
      </c>
      <c r="H269" s="66">
        <f t="shared" ref="H269:H328" si="66">I269+J269+K269+M269+L269</f>
        <v>4252</v>
      </c>
      <c r="I269" s="41">
        <v>34</v>
      </c>
      <c r="J269" s="41">
        <v>1946</v>
      </c>
      <c r="K269" s="41">
        <v>299</v>
      </c>
      <c r="L269" s="98">
        <v>1868</v>
      </c>
      <c r="M269" s="55">
        <v>105</v>
      </c>
      <c r="N269" s="61">
        <v>0</v>
      </c>
    </row>
    <row r="270" spans="1:14" ht="16.5" customHeight="1" x14ac:dyDescent="0.25">
      <c r="A270" s="5">
        <v>7316</v>
      </c>
      <c r="B270" s="30" t="s">
        <v>248</v>
      </c>
      <c r="C270" s="47">
        <f t="shared" si="64"/>
        <v>38804</v>
      </c>
      <c r="D270" s="54">
        <f t="shared" si="65"/>
        <v>0</v>
      </c>
      <c r="E270" s="41">
        <v>0</v>
      </c>
      <c r="F270" s="55">
        <v>0</v>
      </c>
      <c r="G270" s="61">
        <v>17716</v>
      </c>
      <c r="H270" s="66">
        <f t="shared" si="66"/>
        <v>21088</v>
      </c>
      <c r="I270" s="41">
        <v>43</v>
      </c>
      <c r="J270" s="41">
        <v>8500</v>
      </c>
      <c r="K270" s="41">
        <v>3740</v>
      </c>
      <c r="L270" s="98">
        <v>8320</v>
      </c>
      <c r="M270" s="55">
        <v>485</v>
      </c>
      <c r="N270" s="61">
        <v>0</v>
      </c>
    </row>
    <row r="271" spans="1:14" ht="16.5" customHeight="1" x14ac:dyDescent="0.25">
      <c r="A271" s="5">
        <v>7317</v>
      </c>
      <c r="B271" s="30" t="s">
        <v>249</v>
      </c>
      <c r="C271" s="47">
        <f t="shared" si="64"/>
        <v>126259</v>
      </c>
      <c r="D271" s="54">
        <f t="shared" si="65"/>
        <v>51205</v>
      </c>
      <c r="E271" s="41">
        <v>0</v>
      </c>
      <c r="F271" s="55">
        <v>51205</v>
      </c>
      <c r="G271" s="61">
        <v>30915</v>
      </c>
      <c r="H271" s="66">
        <f t="shared" si="66"/>
        <v>44139</v>
      </c>
      <c r="I271" s="41">
        <v>142</v>
      </c>
      <c r="J271" s="41">
        <v>19519</v>
      </c>
      <c r="K271" s="41">
        <v>12503</v>
      </c>
      <c r="L271" s="98">
        <v>10743</v>
      </c>
      <c r="M271" s="55">
        <v>1232</v>
      </c>
      <c r="N271" s="61">
        <v>0</v>
      </c>
    </row>
    <row r="272" spans="1:14" ht="16.5" customHeight="1" x14ac:dyDescent="0.25">
      <c r="A272" s="7">
        <v>7318</v>
      </c>
      <c r="B272" s="36" t="s">
        <v>250</v>
      </c>
      <c r="C272" s="47">
        <f t="shared" si="64"/>
        <v>335745</v>
      </c>
      <c r="D272" s="54">
        <f t="shared" si="65"/>
        <v>77752</v>
      </c>
      <c r="E272" s="41">
        <v>4745</v>
      </c>
      <c r="F272" s="55">
        <v>73007</v>
      </c>
      <c r="G272" s="61">
        <v>122839</v>
      </c>
      <c r="H272" s="66">
        <f t="shared" si="66"/>
        <v>128779</v>
      </c>
      <c r="I272" s="41">
        <v>961</v>
      </c>
      <c r="J272" s="41">
        <v>59515</v>
      </c>
      <c r="K272" s="41">
        <v>20201</v>
      </c>
      <c r="L272" s="98">
        <v>43196</v>
      </c>
      <c r="M272" s="55">
        <v>4906</v>
      </c>
      <c r="N272" s="61">
        <v>6375</v>
      </c>
    </row>
    <row r="273" spans="1:14" ht="16.5" customHeight="1" x14ac:dyDescent="0.25">
      <c r="A273" s="5">
        <v>7319</v>
      </c>
      <c r="B273" s="30" t="s">
        <v>251</v>
      </c>
      <c r="C273" s="47">
        <f t="shared" si="64"/>
        <v>190853</v>
      </c>
      <c r="D273" s="54">
        <f t="shared" si="65"/>
        <v>18803</v>
      </c>
      <c r="E273" s="41">
        <v>0</v>
      </c>
      <c r="F273" s="55">
        <v>18803</v>
      </c>
      <c r="G273" s="61">
        <v>124841</v>
      </c>
      <c r="H273" s="66">
        <f t="shared" si="66"/>
        <v>47209</v>
      </c>
      <c r="I273" s="41">
        <v>424</v>
      </c>
      <c r="J273" s="41">
        <v>17898</v>
      </c>
      <c r="K273" s="41">
        <v>6072</v>
      </c>
      <c r="L273" s="98">
        <v>20993</v>
      </c>
      <c r="M273" s="55">
        <v>1822</v>
      </c>
      <c r="N273" s="61">
        <v>0</v>
      </c>
    </row>
    <row r="274" spans="1:14" ht="16.5" customHeight="1" x14ac:dyDescent="0.25">
      <c r="A274" s="5">
        <v>7320</v>
      </c>
      <c r="B274" s="30" t="s">
        <v>252</v>
      </c>
      <c r="C274" s="47">
        <f t="shared" si="64"/>
        <v>96995</v>
      </c>
      <c r="D274" s="54">
        <f t="shared" si="65"/>
        <v>43641</v>
      </c>
      <c r="E274" s="41">
        <v>5813</v>
      </c>
      <c r="F274" s="55">
        <v>37828</v>
      </c>
      <c r="G274" s="61">
        <v>14459</v>
      </c>
      <c r="H274" s="66">
        <f t="shared" si="66"/>
        <v>38815</v>
      </c>
      <c r="I274" s="41">
        <v>354</v>
      </c>
      <c r="J274" s="41">
        <v>16540</v>
      </c>
      <c r="K274" s="41">
        <v>5719</v>
      </c>
      <c r="L274" s="98">
        <v>15125</v>
      </c>
      <c r="M274" s="55">
        <v>1077</v>
      </c>
      <c r="N274" s="61">
        <v>80</v>
      </c>
    </row>
    <row r="275" spans="1:14" ht="16.5" customHeight="1" x14ac:dyDescent="0.25">
      <c r="A275" s="5">
        <v>7321</v>
      </c>
      <c r="B275" s="30" t="s">
        <v>253</v>
      </c>
      <c r="C275" s="47">
        <f t="shared" si="64"/>
        <v>2001</v>
      </c>
      <c r="D275" s="54">
        <f t="shared" si="65"/>
        <v>0</v>
      </c>
      <c r="E275" s="41">
        <v>0</v>
      </c>
      <c r="F275" s="55">
        <v>0</v>
      </c>
      <c r="G275" s="61">
        <v>0</v>
      </c>
      <c r="H275" s="66">
        <f t="shared" si="66"/>
        <v>2001</v>
      </c>
      <c r="I275" s="41">
        <v>0</v>
      </c>
      <c r="J275" s="41">
        <v>995</v>
      </c>
      <c r="K275" s="41">
        <v>208</v>
      </c>
      <c r="L275" s="98">
        <v>747</v>
      </c>
      <c r="M275" s="55">
        <v>51</v>
      </c>
      <c r="N275" s="61">
        <v>0</v>
      </c>
    </row>
    <row r="276" spans="1:14" ht="16.5" customHeight="1" x14ac:dyDescent="0.25">
      <c r="A276" s="5">
        <v>7322</v>
      </c>
      <c r="B276" s="30" t="s">
        <v>254</v>
      </c>
      <c r="C276" s="47">
        <f t="shared" si="64"/>
        <v>6194</v>
      </c>
      <c r="D276" s="54">
        <f t="shared" si="65"/>
        <v>0</v>
      </c>
      <c r="E276" s="41">
        <v>0</v>
      </c>
      <c r="F276" s="55">
        <v>0</v>
      </c>
      <c r="G276" s="61">
        <v>2963</v>
      </c>
      <c r="H276" s="66">
        <f t="shared" si="66"/>
        <v>3231</v>
      </c>
      <c r="I276" s="41">
        <v>0</v>
      </c>
      <c r="J276" s="41">
        <v>1171</v>
      </c>
      <c r="K276" s="41">
        <v>1023</v>
      </c>
      <c r="L276" s="98">
        <v>983</v>
      </c>
      <c r="M276" s="55">
        <v>54</v>
      </c>
      <c r="N276" s="61">
        <v>0</v>
      </c>
    </row>
    <row r="277" spans="1:14" ht="16.5" customHeight="1" x14ac:dyDescent="0.25">
      <c r="A277" s="2"/>
      <c r="B277" s="37"/>
      <c r="C277" s="28">
        <f t="shared" ref="C277:N277" si="67">SUM(C255:C276)</f>
        <v>2384508</v>
      </c>
      <c r="D277" s="28">
        <f t="shared" si="67"/>
        <v>555345</v>
      </c>
      <c r="E277" s="28">
        <f t="shared" si="67"/>
        <v>74631</v>
      </c>
      <c r="F277" s="28">
        <f t="shared" si="67"/>
        <v>480714</v>
      </c>
      <c r="G277" s="28">
        <f t="shared" si="67"/>
        <v>910862</v>
      </c>
      <c r="H277" s="28">
        <f t="shared" si="67"/>
        <v>911575</v>
      </c>
      <c r="I277" s="28">
        <f t="shared" si="67"/>
        <v>7365</v>
      </c>
      <c r="J277" s="28">
        <f t="shared" si="67"/>
        <v>417323</v>
      </c>
      <c r="K277" s="28">
        <f t="shared" si="67"/>
        <v>145038</v>
      </c>
      <c r="L277" s="28">
        <f t="shared" si="67"/>
        <v>312268</v>
      </c>
      <c r="M277" s="28">
        <f t="shared" si="67"/>
        <v>29581</v>
      </c>
      <c r="N277" s="28">
        <f t="shared" si="67"/>
        <v>6726</v>
      </c>
    </row>
    <row r="278" spans="1:14" ht="16.5" customHeight="1" x14ac:dyDescent="0.3">
      <c r="A278" s="2"/>
      <c r="B278" s="33" t="s">
        <v>255</v>
      </c>
      <c r="C278" s="47"/>
      <c r="D278" s="54"/>
      <c r="E278" s="40"/>
      <c r="F278" s="53"/>
      <c r="G278" s="60"/>
      <c r="H278" s="66">
        <f t="shared" si="66"/>
        <v>0</v>
      </c>
      <c r="I278" s="40"/>
      <c r="J278" s="40"/>
      <c r="K278" s="40"/>
      <c r="L278" s="46"/>
      <c r="M278" s="53"/>
      <c r="N278" s="60">
        <v>0</v>
      </c>
    </row>
    <row r="279" spans="1:14" ht="16.5" customHeight="1" x14ac:dyDescent="0.25">
      <c r="A279" s="5">
        <v>7401</v>
      </c>
      <c r="B279" s="30" t="s">
        <v>256</v>
      </c>
      <c r="C279" s="47">
        <f t="shared" ref="C279:C289" si="68">+D279+G279+H279+N279</f>
        <v>64948</v>
      </c>
      <c r="D279" s="54">
        <f t="shared" ref="D279:D289" si="69">+E279+F279</f>
        <v>0</v>
      </c>
      <c r="E279" s="41">
        <v>0</v>
      </c>
      <c r="F279" s="55">
        <v>0</v>
      </c>
      <c r="G279" s="61">
        <v>52299</v>
      </c>
      <c r="H279" s="66">
        <f t="shared" si="66"/>
        <v>12649</v>
      </c>
      <c r="I279" s="41">
        <v>137</v>
      </c>
      <c r="J279" s="41">
        <v>6906</v>
      </c>
      <c r="K279" s="41">
        <v>1291</v>
      </c>
      <c r="L279" s="98">
        <v>4076</v>
      </c>
      <c r="M279" s="55">
        <v>239</v>
      </c>
      <c r="N279" s="61">
        <v>0</v>
      </c>
    </row>
    <row r="280" spans="1:14" ht="16.5" customHeight="1" x14ac:dyDescent="0.25">
      <c r="A280" s="5">
        <v>7402</v>
      </c>
      <c r="B280" s="30" t="s">
        <v>257</v>
      </c>
      <c r="C280" s="47">
        <f t="shared" si="68"/>
        <v>39153</v>
      </c>
      <c r="D280" s="54">
        <f t="shared" si="69"/>
        <v>0</v>
      </c>
      <c r="E280" s="41">
        <v>0</v>
      </c>
      <c r="F280" s="55">
        <v>0</v>
      </c>
      <c r="G280" s="61">
        <v>26580</v>
      </c>
      <c r="H280" s="66">
        <f t="shared" si="66"/>
        <v>12573</v>
      </c>
      <c r="I280" s="41">
        <v>34</v>
      </c>
      <c r="J280" s="41">
        <v>7045</v>
      </c>
      <c r="K280" s="41">
        <v>1906</v>
      </c>
      <c r="L280" s="98">
        <v>3307</v>
      </c>
      <c r="M280" s="55">
        <v>281</v>
      </c>
      <c r="N280" s="61">
        <v>0</v>
      </c>
    </row>
    <row r="281" spans="1:14" ht="16.5" customHeight="1" x14ac:dyDescent="0.25">
      <c r="A281" s="5">
        <v>7403</v>
      </c>
      <c r="B281" s="30" t="s">
        <v>258</v>
      </c>
      <c r="C281" s="47">
        <f t="shared" si="68"/>
        <v>317256</v>
      </c>
      <c r="D281" s="54">
        <f t="shared" si="69"/>
        <v>18272</v>
      </c>
      <c r="E281" s="41">
        <v>18272</v>
      </c>
      <c r="F281" s="55">
        <v>0</v>
      </c>
      <c r="G281" s="61">
        <v>247917</v>
      </c>
      <c r="H281" s="66">
        <f t="shared" si="66"/>
        <v>51027</v>
      </c>
      <c r="I281" s="41">
        <v>354</v>
      </c>
      <c r="J281" s="41">
        <v>20108</v>
      </c>
      <c r="K281" s="41">
        <v>8124</v>
      </c>
      <c r="L281" s="98">
        <v>21533</v>
      </c>
      <c r="M281" s="55">
        <v>908</v>
      </c>
      <c r="N281" s="61">
        <v>40</v>
      </c>
    </row>
    <row r="282" spans="1:14" ht="16.5" customHeight="1" x14ac:dyDescent="0.25">
      <c r="A282" s="5">
        <v>7404</v>
      </c>
      <c r="B282" s="30" t="s">
        <v>259</v>
      </c>
      <c r="C282" s="47">
        <f t="shared" si="68"/>
        <v>812704</v>
      </c>
      <c r="D282" s="54">
        <f t="shared" si="69"/>
        <v>193426</v>
      </c>
      <c r="E282" s="41">
        <v>178820</v>
      </c>
      <c r="F282" s="55">
        <v>14606</v>
      </c>
      <c r="G282" s="61">
        <v>192041</v>
      </c>
      <c r="H282" s="66">
        <f t="shared" si="66"/>
        <v>424733</v>
      </c>
      <c r="I282" s="41">
        <v>3648</v>
      </c>
      <c r="J282" s="41">
        <v>171907</v>
      </c>
      <c r="K282" s="41">
        <v>67113</v>
      </c>
      <c r="L282" s="98">
        <v>175048</v>
      </c>
      <c r="M282" s="55">
        <v>7017</v>
      </c>
      <c r="N282" s="61">
        <v>2504</v>
      </c>
    </row>
    <row r="283" spans="1:14" ht="16.5" customHeight="1" x14ac:dyDescent="0.25">
      <c r="A283" s="5">
        <v>7405</v>
      </c>
      <c r="B283" s="30" t="s">
        <v>260</v>
      </c>
      <c r="C283" s="47">
        <f t="shared" si="68"/>
        <v>70662</v>
      </c>
      <c r="D283" s="54">
        <f t="shared" si="69"/>
        <v>0</v>
      </c>
      <c r="E283" s="41">
        <v>0</v>
      </c>
      <c r="F283" s="55">
        <v>0</v>
      </c>
      <c r="G283" s="61">
        <v>47788</v>
      </c>
      <c r="H283" s="66">
        <f t="shared" si="66"/>
        <v>22874</v>
      </c>
      <c r="I283" s="41">
        <v>137</v>
      </c>
      <c r="J283" s="41">
        <v>12181</v>
      </c>
      <c r="K283" s="41">
        <v>3192</v>
      </c>
      <c r="L283" s="98">
        <v>6848</v>
      </c>
      <c r="M283" s="55">
        <v>516</v>
      </c>
      <c r="N283" s="61">
        <v>0</v>
      </c>
    </row>
    <row r="284" spans="1:14" ht="16.5" customHeight="1" x14ac:dyDescent="0.25">
      <c r="A284" s="5">
        <v>7406</v>
      </c>
      <c r="B284" s="30" t="s">
        <v>261</v>
      </c>
      <c r="C284" s="47">
        <f t="shared" si="68"/>
        <v>34159</v>
      </c>
      <c r="D284" s="54">
        <f t="shared" si="69"/>
        <v>0</v>
      </c>
      <c r="E284" s="41">
        <v>0</v>
      </c>
      <c r="F284" s="55">
        <v>0</v>
      </c>
      <c r="G284" s="61">
        <v>23993</v>
      </c>
      <c r="H284" s="66">
        <f t="shared" si="66"/>
        <v>10166</v>
      </c>
      <c r="I284" s="41">
        <v>55</v>
      </c>
      <c r="J284" s="41">
        <v>6420</v>
      </c>
      <c r="K284" s="41">
        <v>1637</v>
      </c>
      <c r="L284" s="98">
        <v>1911</v>
      </c>
      <c r="M284" s="55">
        <v>143</v>
      </c>
      <c r="N284" s="61">
        <v>0</v>
      </c>
    </row>
    <row r="285" spans="1:14" ht="16.5" customHeight="1" x14ac:dyDescent="0.25">
      <c r="A285" s="5">
        <v>7407</v>
      </c>
      <c r="B285" s="30" t="s">
        <v>262</v>
      </c>
      <c r="C285" s="47">
        <f t="shared" si="68"/>
        <v>32415</v>
      </c>
      <c r="D285" s="54">
        <f t="shared" si="69"/>
        <v>0</v>
      </c>
      <c r="E285" s="41">
        <v>0</v>
      </c>
      <c r="F285" s="55">
        <v>0</v>
      </c>
      <c r="G285" s="61">
        <v>29020</v>
      </c>
      <c r="H285" s="66">
        <f t="shared" si="66"/>
        <v>3395</v>
      </c>
      <c r="I285" s="41">
        <v>82</v>
      </c>
      <c r="J285" s="41">
        <v>1135</v>
      </c>
      <c r="K285" s="41">
        <v>283</v>
      </c>
      <c r="L285" s="98">
        <v>1801</v>
      </c>
      <c r="M285" s="55">
        <v>94</v>
      </c>
      <c r="N285" s="61">
        <v>0</v>
      </c>
    </row>
    <row r="286" spans="1:14" ht="16.5" customHeight="1" x14ac:dyDescent="0.25">
      <c r="A286" s="5">
        <v>7408</v>
      </c>
      <c r="B286" s="30" t="s">
        <v>263</v>
      </c>
      <c r="C286" s="47">
        <f t="shared" si="68"/>
        <v>138103</v>
      </c>
      <c r="D286" s="54">
        <f t="shared" si="69"/>
        <v>9816</v>
      </c>
      <c r="E286" s="41">
        <v>0</v>
      </c>
      <c r="F286" s="55">
        <v>9816</v>
      </c>
      <c r="G286" s="61">
        <v>65659</v>
      </c>
      <c r="H286" s="66">
        <f t="shared" si="66"/>
        <v>62628</v>
      </c>
      <c r="I286" s="41">
        <v>495</v>
      </c>
      <c r="J286" s="41">
        <v>30041</v>
      </c>
      <c r="K286" s="41">
        <v>8221</v>
      </c>
      <c r="L286" s="98">
        <v>22411</v>
      </c>
      <c r="M286" s="55">
        <v>1460</v>
      </c>
      <c r="N286" s="61">
        <v>0</v>
      </c>
    </row>
    <row r="287" spans="1:14" ht="16.5" customHeight="1" x14ac:dyDescent="0.25">
      <c r="A287" s="5">
        <v>7409</v>
      </c>
      <c r="B287" s="30" t="s">
        <v>264</v>
      </c>
      <c r="C287" s="47">
        <f t="shared" si="68"/>
        <v>256053</v>
      </c>
      <c r="D287" s="54">
        <f t="shared" si="69"/>
        <v>4989</v>
      </c>
      <c r="E287" s="41">
        <v>4989</v>
      </c>
      <c r="F287" s="55">
        <v>0</v>
      </c>
      <c r="G287" s="61">
        <v>174161</v>
      </c>
      <c r="H287" s="66">
        <f t="shared" si="66"/>
        <v>76802</v>
      </c>
      <c r="I287" s="41">
        <v>641</v>
      </c>
      <c r="J287" s="41">
        <v>32168</v>
      </c>
      <c r="K287" s="41">
        <v>9338</v>
      </c>
      <c r="L287" s="98">
        <v>33033</v>
      </c>
      <c r="M287" s="55">
        <v>1622</v>
      </c>
      <c r="N287" s="61">
        <v>101</v>
      </c>
    </row>
    <row r="288" spans="1:14" ht="16.5" customHeight="1" x14ac:dyDescent="0.25">
      <c r="A288" s="5">
        <v>7410</v>
      </c>
      <c r="B288" s="30" t="s">
        <v>265</v>
      </c>
      <c r="C288" s="47">
        <f t="shared" si="68"/>
        <v>2328598</v>
      </c>
      <c r="D288" s="54">
        <f t="shared" si="69"/>
        <v>751407</v>
      </c>
      <c r="E288" s="41">
        <v>342843</v>
      </c>
      <c r="F288" s="55">
        <v>408564</v>
      </c>
      <c r="G288" s="61">
        <v>286036</v>
      </c>
      <c r="H288" s="66">
        <f t="shared" si="66"/>
        <v>1216374</v>
      </c>
      <c r="I288" s="41">
        <v>6930</v>
      </c>
      <c r="J288" s="41">
        <v>487677</v>
      </c>
      <c r="K288" s="41">
        <v>247620</v>
      </c>
      <c r="L288" s="98">
        <v>450404</v>
      </c>
      <c r="M288" s="55">
        <v>23743</v>
      </c>
      <c r="N288" s="61">
        <v>74781</v>
      </c>
    </row>
    <row r="289" spans="1:14" ht="16.5" customHeight="1" x14ac:dyDescent="0.25">
      <c r="A289" s="5">
        <v>7411</v>
      </c>
      <c r="B289" s="30" t="s">
        <v>266</v>
      </c>
      <c r="C289" s="47">
        <f t="shared" si="68"/>
        <v>159489</v>
      </c>
      <c r="D289" s="54">
        <f t="shared" si="69"/>
        <v>0</v>
      </c>
      <c r="E289" s="41">
        <v>0</v>
      </c>
      <c r="F289" s="55">
        <v>0</v>
      </c>
      <c r="G289" s="61">
        <v>102149</v>
      </c>
      <c r="H289" s="66">
        <f t="shared" si="66"/>
        <v>57340</v>
      </c>
      <c r="I289" s="41">
        <v>594</v>
      </c>
      <c r="J289" s="41">
        <v>25518</v>
      </c>
      <c r="K289" s="41">
        <v>8838</v>
      </c>
      <c r="L289" s="98">
        <v>21183</v>
      </c>
      <c r="M289" s="55">
        <v>1207</v>
      </c>
      <c r="N289" s="61">
        <v>0</v>
      </c>
    </row>
    <row r="290" spans="1:14" ht="16.5" customHeight="1" x14ac:dyDescent="0.25">
      <c r="A290" s="5"/>
      <c r="B290" s="30"/>
      <c r="C290" s="28">
        <f t="shared" ref="C290:N290" si="70">SUM(C279:C289)</f>
        <v>4253540</v>
      </c>
      <c r="D290" s="28">
        <f t="shared" si="70"/>
        <v>977910</v>
      </c>
      <c r="E290" s="28">
        <f t="shared" si="70"/>
        <v>544924</v>
      </c>
      <c r="F290" s="28">
        <f t="shared" si="70"/>
        <v>432986</v>
      </c>
      <c r="G290" s="28">
        <f t="shared" si="70"/>
        <v>1247643</v>
      </c>
      <c r="H290" s="28">
        <f t="shared" si="70"/>
        <v>1950561</v>
      </c>
      <c r="I290" s="28">
        <f t="shared" si="70"/>
        <v>13107</v>
      </c>
      <c r="J290" s="28">
        <f t="shared" si="70"/>
        <v>801106</v>
      </c>
      <c r="K290" s="28">
        <f t="shared" si="70"/>
        <v>357563</v>
      </c>
      <c r="L290" s="28">
        <f t="shared" si="70"/>
        <v>741555</v>
      </c>
      <c r="M290" s="28">
        <f t="shared" si="70"/>
        <v>37230</v>
      </c>
      <c r="N290" s="28">
        <f t="shared" si="70"/>
        <v>77426</v>
      </c>
    </row>
    <row r="291" spans="1:14" ht="16.5" customHeight="1" x14ac:dyDescent="0.3">
      <c r="A291" s="2"/>
      <c r="B291" s="33" t="s">
        <v>267</v>
      </c>
      <c r="C291" s="47"/>
      <c r="D291" s="54"/>
      <c r="E291" s="40"/>
      <c r="F291" s="53"/>
      <c r="G291" s="60"/>
      <c r="H291" s="66">
        <f t="shared" si="66"/>
        <v>0</v>
      </c>
      <c r="I291" s="40"/>
      <c r="J291" s="40"/>
      <c r="K291" s="40"/>
      <c r="L291" s="46"/>
      <c r="M291" s="53"/>
      <c r="N291" s="60">
        <v>0</v>
      </c>
    </row>
    <row r="292" spans="1:14" ht="16.5" customHeight="1" x14ac:dyDescent="0.25">
      <c r="A292" s="5">
        <v>7501</v>
      </c>
      <c r="B292" s="30" t="s">
        <v>268</v>
      </c>
      <c r="C292" s="47">
        <f>+D292+G292+H292+N292</f>
        <v>60682</v>
      </c>
      <c r="D292" s="54">
        <f>+E292+F292</f>
        <v>9165</v>
      </c>
      <c r="E292" s="41">
        <v>0</v>
      </c>
      <c r="F292" s="55">
        <v>9165</v>
      </c>
      <c r="G292" s="61">
        <v>41924</v>
      </c>
      <c r="H292" s="66">
        <f t="shared" si="66"/>
        <v>9593</v>
      </c>
      <c r="I292" s="41">
        <v>103</v>
      </c>
      <c r="J292" s="41">
        <v>4228</v>
      </c>
      <c r="K292" s="41">
        <v>879</v>
      </c>
      <c r="L292" s="98">
        <v>3969</v>
      </c>
      <c r="M292" s="55">
        <v>414</v>
      </c>
      <c r="N292" s="61">
        <v>0</v>
      </c>
    </row>
    <row r="293" spans="1:14" ht="16.5" customHeight="1" x14ac:dyDescent="0.25">
      <c r="A293" s="5">
        <v>7502</v>
      </c>
      <c r="B293" s="30" t="s">
        <v>269</v>
      </c>
      <c r="C293" s="47">
        <f>+D293+G293+H293+N293</f>
        <v>364182</v>
      </c>
      <c r="D293" s="54">
        <f>+E293+F293</f>
        <v>1139</v>
      </c>
      <c r="E293" s="41">
        <v>0</v>
      </c>
      <c r="F293" s="55">
        <v>1139</v>
      </c>
      <c r="G293" s="61">
        <v>317246</v>
      </c>
      <c r="H293" s="66">
        <f t="shared" si="66"/>
        <v>45530</v>
      </c>
      <c r="I293" s="41">
        <v>340</v>
      </c>
      <c r="J293" s="41">
        <v>16356</v>
      </c>
      <c r="K293" s="41">
        <v>5670</v>
      </c>
      <c r="L293" s="98">
        <v>20936</v>
      </c>
      <c r="M293" s="55">
        <v>2228</v>
      </c>
      <c r="N293" s="61">
        <v>267</v>
      </c>
    </row>
    <row r="294" spans="1:14" ht="16.5" customHeight="1" x14ac:dyDescent="0.25">
      <c r="A294" s="5">
        <v>7503</v>
      </c>
      <c r="B294" s="30" t="s">
        <v>270</v>
      </c>
      <c r="C294" s="47">
        <f>+D294+G294+H294+N294</f>
        <v>30349</v>
      </c>
      <c r="D294" s="54">
        <f>+E294+F294</f>
        <v>0</v>
      </c>
      <c r="E294" s="41">
        <v>0</v>
      </c>
      <c r="F294" s="55">
        <v>0</v>
      </c>
      <c r="G294" s="61">
        <v>12943</v>
      </c>
      <c r="H294" s="66">
        <f t="shared" si="66"/>
        <v>17406</v>
      </c>
      <c r="I294" s="41">
        <v>228</v>
      </c>
      <c r="J294" s="41">
        <v>7877</v>
      </c>
      <c r="K294" s="41">
        <v>1549</v>
      </c>
      <c r="L294" s="98">
        <v>7190</v>
      </c>
      <c r="M294" s="55">
        <v>562</v>
      </c>
      <c r="N294" s="61">
        <v>0</v>
      </c>
    </row>
    <row r="295" spans="1:14" ht="16.5" customHeight="1" x14ac:dyDescent="0.25">
      <c r="A295" s="5">
        <v>7504</v>
      </c>
      <c r="B295" s="30" t="s">
        <v>271</v>
      </c>
      <c r="C295" s="47">
        <f>+D295+G295+H295+N295</f>
        <v>348277</v>
      </c>
      <c r="D295" s="54">
        <f>+E295+F295</f>
        <v>16299</v>
      </c>
      <c r="E295" s="41">
        <v>16299</v>
      </c>
      <c r="F295" s="55">
        <v>0</v>
      </c>
      <c r="G295" s="61">
        <v>224483</v>
      </c>
      <c r="H295" s="66">
        <f t="shared" si="66"/>
        <v>107394</v>
      </c>
      <c r="I295" s="41">
        <v>1344</v>
      </c>
      <c r="J295" s="41">
        <v>40640</v>
      </c>
      <c r="K295" s="41">
        <v>16360</v>
      </c>
      <c r="L295" s="98">
        <v>45961</v>
      </c>
      <c r="M295" s="55">
        <v>3089</v>
      </c>
      <c r="N295" s="61">
        <v>101</v>
      </c>
    </row>
    <row r="296" spans="1:14" ht="16.5" customHeight="1" x14ac:dyDescent="0.25">
      <c r="A296" s="5">
        <v>7505</v>
      </c>
      <c r="B296" s="30" t="s">
        <v>272</v>
      </c>
      <c r="C296" s="47">
        <f>+D296+G296+H296+N296</f>
        <v>1076125</v>
      </c>
      <c r="D296" s="54">
        <f>+E296+F296</f>
        <v>337877</v>
      </c>
      <c r="E296" s="41">
        <v>337877</v>
      </c>
      <c r="F296" s="55">
        <v>0</v>
      </c>
      <c r="G296" s="61">
        <v>328366</v>
      </c>
      <c r="H296" s="66">
        <f t="shared" si="66"/>
        <v>400605</v>
      </c>
      <c r="I296" s="41">
        <v>3577</v>
      </c>
      <c r="J296" s="41">
        <v>170533</v>
      </c>
      <c r="K296" s="41">
        <v>61581</v>
      </c>
      <c r="L296" s="98">
        <v>153261</v>
      </c>
      <c r="M296" s="55">
        <v>11653</v>
      </c>
      <c r="N296" s="61">
        <v>9277</v>
      </c>
    </row>
    <row r="297" spans="1:14" ht="16.5" customHeight="1" x14ac:dyDescent="0.25">
      <c r="A297" s="5"/>
      <c r="B297" s="30"/>
      <c r="C297" s="28">
        <f t="shared" ref="C297:N297" si="71">SUM(C292:C296)</f>
        <v>1879615</v>
      </c>
      <c r="D297" s="28">
        <f t="shared" si="71"/>
        <v>364480</v>
      </c>
      <c r="E297" s="28">
        <f t="shared" si="71"/>
        <v>354176</v>
      </c>
      <c r="F297" s="28">
        <f t="shared" si="71"/>
        <v>10304</v>
      </c>
      <c r="G297" s="28">
        <f t="shared" si="71"/>
        <v>924962</v>
      </c>
      <c r="H297" s="28">
        <f t="shared" si="71"/>
        <v>580528</v>
      </c>
      <c r="I297" s="28">
        <f t="shared" si="71"/>
        <v>5592</v>
      </c>
      <c r="J297" s="28">
        <f t="shared" si="71"/>
        <v>239634</v>
      </c>
      <c r="K297" s="28">
        <f t="shared" si="71"/>
        <v>86039</v>
      </c>
      <c r="L297" s="28">
        <f t="shared" si="71"/>
        <v>231317</v>
      </c>
      <c r="M297" s="28">
        <f t="shared" si="71"/>
        <v>17946</v>
      </c>
      <c r="N297" s="28">
        <f t="shared" si="71"/>
        <v>9645</v>
      </c>
    </row>
    <row r="298" spans="1:14" ht="16.5" customHeight="1" x14ac:dyDescent="0.3">
      <c r="A298" s="2"/>
      <c r="B298" s="33" t="s">
        <v>273</v>
      </c>
      <c r="C298" s="47"/>
      <c r="D298" s="54"/>
      <c r="E298" s="40"/>
      <c r="F298" s="53"/>
      <c r="G298" s="60"/>
      <c r="H298" s="66">
        <f t="shared" si="66"/>
        <v>0</v>
      </c>
      <c r="I298" s="40"/>
      <c r="J298" s="40"/>
      <c r="K298" s="40"/>
      <c r="L298" s="46"/>
      <c r="M298" s="53"/>
      <c r="N298" s="60">
        <v>0</v>
      </c>
    </row>
    <row r="299" spans="1:14" ht="16.5" customHeight="1" x14ac:dyDescent="0.25">
      <c r="A299" s="5">
        <v>7601</v>
      </c>
      <c r="B299" s="30" t="s">
        <v>274</v>
      </c>
      <c r="C299" s="47">
        <f t="shared" ref="C299:C309" si="72">+D299+G299+H299+N299</f>
        <v>526058</v>
      </c>
      <c r="D299" s="54">
        <f t="shared" ref="D299:D309" si="73">+E299+F299</f>
        <v>56506</v>
      </c>
      <c r="E299" s="41">
        <v>56506</v>
      </c>
      <c r="F299" s="55">
        <v>0</v>
      </c>
      <c r="G299" s="61">
        <v>191966</v>
      </c>
      <c r="H299" s="66">
        <f t="shared" si="66"/>
        <v>277435</v>
      </c>
      <c r="I299" s="41">
        <v>1601</v>
      </c>
      <c r="J299" s="41">
        <v>107104</v>
      </c>
      <c r="K299" s="41">
        <v>36254</v>
      </c>
      <c r="L299" s="98">
        <v>126840</v>
      </c>
      <c r="M299" s="55">
        <v>5636</v>
      </c>
      <c r="N299" s="61">
        <v>151</v>
      </c>
    </row>
    <row r="300" spans="1:14" ht="16.5" customHeight="1" x14ac:dyDescent="0.25">
      <c r="A300" s="5">
        <v>7602</v>
      </c>
      <c r="B300" s="30" t="s">
        <v>275</v>
      </c>
      <c r="C300" s="47">
        <f t="shared" si="72"/>
        <v>115141</v>
      </c>
      <c r="D300" s="54">
        <f t="shared" si="73"/>
        <v>21741</v>
      </c>
      <c r="E300" s="41">
        <v>2130</v>
      </c>
      <c r="F300" s="55">
        <v>19611</v>
      </c>
      <c r="G300" s="61">
        <v>68674</v>
      </c>
      <c r="H300" s="66">
        <f t="shared" si="66"/>
        <v>24726</v>
      </c>
      <c r="I300" s="41">
        <v>142</v>
      </c>
      <c r="J300" s="41">
        <v>8179</v>
      </c>
      <c r="K300" s="41">
        <v>2882</v>
      </c>
      <c r="L300" s="98">
        <v>12839</v>
      </c>
      <c r="M300" s="55">
        <v>684</v>
      </c>
      <c r="N300" s="61">
        <v>0</v>
      </c>
    </row>
    <row r="301" spans="1:14" ht="16.5" customHeight="1" x14ac:dyDescent="0.25">
      <c r="A301" s="5">
        <v>7603</v>
      </c>
      <c r="B301" s="30" t="s">
        <v>276</v>
      </c>
      <c r="C301" s="47">
        <f t="shared" si="72"/>
        <v>94372</v>
      </c>
      <c r="D301" s="54">
        <f t="shared" si="73"/>
        <v>22356</v>
      </c>
      <c r="E301" s="41">
        <v>0</v>
      </c>
      <c r="F301" s="55">
        <v>22356</v>
      </c>
      <c r="G301" s="61">
        <v>50742</v>
      </c>
      <c r="H301" s="66">
        <f t="shared" si="66"/>
        <v>21274</v>
      </c>
      <c r="I301" s="41">
        <v>69</v>
      </c>
      <c r="J301" s="41">
        <v>10176</v>
      </c>
      <c r="K301" s="41">
        <v>3095</v>
      </c>
      <c r="L301" s="98">
        <v>7426</v>
      </c>
      <c r="M301" s="55">
        <v>508</v>
      </c>
      <c r="N301" s="61">
        <v>0</v>
      </c>
    </row>
    <row r="302" spans="1:14" ht="16.5" customHeight="1" x14ac:dyDescent="0.25">
      <c r="A302" s="7">
        <v>7604</v>
      </c>
      <c r="B302" s="34" t="s">
        <v>277</v>
      </c>
      <c r="C302" s="47">
        <f t="shared" si="72"/>
        <v>67243</v>
      </c>
      <c r="D302" s="54">
        <f t="shared" si="73"/>
        <v>3146</v>
      </c>
      <c r="E302" s="41">
        <v>0</v>
      </c>
      <c r="F302" s="55">
        <v>3146</v>
      </c>
      <c r="G302" s="61">
        <v>60058</v>
      </c>
      <c r="H302" s="66">
        <f t="shared" si="66"/>
        <v>4039</v>
      </c>
      <c r="I302" s="41">
        <v>0</v>
      </c>
      <c r="J302" s="41">
        <v>1273</v>
      </c>
      <c r="K302" s="41">
        <v>501</v>
      </c>
      <c r="L302" s="98">
        <v>2163</v>
      </c>
      <c r="M302" s="55">
        <v>102</v>
      </c>
      <c r="N302" s="61">
        <v>0</v>
      </c>
    </row>
    <row r="303" spans="1:14" ht="16.5" customHeight="1" x14ac:dyDescent="0.25">
      <c r="A303" s="5">
        <v>7605</v>
      </c>
      <c r="B303" s="30" t="s">
        <v>278</v>
      </c>
      <c r="C303" s="47">
        <f t="shared" si="72"/>
        <v>55191</v>
      </c>
      <c r="D303" s="54">
        <f t="shared" si="73"/>
        <v>0</v>
      </c>
      <c r="E303" s="41">
        <v>0</v>
      </c>
      <c r="F303" s="55">
        <v>0</v>
      </c>
      <c r="G303" s="61">
        <v>39881</v>
      </c>
      <c r="H303" s="66">
        <f t="shared" si="66"/>
        <v>15310</v>
      </c>
      <c r="I303" s="41">
        <v>365</v>
      </c>
      <c r="J303" s="41">
        <v>6477</v>
      </c>
      <c r="K303" s="41">
        <v>1595</v>
      </c>
      <c r="L303" s="98">
        <v>6385</v>
      </c>
      <c r="M303" s="55">
        <v>488</v>
      </c>
      <c r="N303" s="61">
        <v>0</v>
      </c>
    </row>
    <row r="304" spans="1:14" ht="16.5" customHeight="1" x14ac:dyDescent="0.25">
      <c r="A304" s="5">
        <v>7606</v>
      </c>
      <c r="B304" s="30" t="s">
        <v>279</v>
      </c>
      <c r="C304" s="47">
        <f t="shared" si="72"/>
        <v>299800</v>
      </c>
      <c r="D304" s="54">
        <f t="shared" si="73"/>
        <v>15616</v>
      </c>
      <c r="E304" s="41">
        <v>11955</v>
      </c>
      <c r="F304" s="55">
        <v>3661</v>
      </c>
      <c r="G304" s="61">
        <v>135906</v>
      </c>
      <c r="H304" s="66">
        <f t="shared" si="66"/>
        <v>124037</v>
      </c>
      <c r="I304" s="41">
        <v>356</v>
      </c>
      <c r="J304" s="41">
        <v>54266</v>
      </c>
      <c r="K304" s="41">
        <v>19598</v>
      </c>
      <c r="L304" s="98">
        <v>47133</v>
      </c>
      <c r="M304" s="55">
        <v>2684</v>
      </c>
      <c r="N304" s="61">
        <v>24241</v>
      </c>
    </row>
    <row r="305" spans="1:14" ht="16.5" customHeight="1" x14ac:dyDescent="0.25">
      <c r="A305" s="5">
        <v>7607</v>
      </c>
      <c r="B305" s="30" t="s">
        <v>280</v>
      </c>
      <c r="C305" s="47">
        <f t="shared" si="72"/>
        <v>63567</v>
      </c>
      <c r="D305" s="54">
        <f t="shared" si="73"/>
        <v>4796</v>
      </c>
      <c r="E305" s="41">
        <v>4796</v>
      </c>
      <c r="F305" s="55">
        <v>0</v>
      </c>
      <c r="G305" s="61">
        <v>25342</v>
      </c>
      <c r="H305" s="66">
        <f t="shared" si="66"/>
        <v>33429</v>
      </c>
      <c r="I305" s="41">
        <v>228</v>
      </c>
      <c r="J305" s="41">
        <v>19252</v>
      </c>
      <c r="K305" s="41">
        <v>4144</v>
      </c>
      <c r="L305" s="98">
        <v>9231</v>
      </c>
      <c r="M305" s="55">
        <v>574</v>
      </c>
      <c r="N305" s="61">
        <v>0</v>
      </c>
    </row>
    <row r="306" spans="1:14" ht="16.5" customHeight="1" x14ac:dyDescent="0.25">
      <c r="A306" s="5">
        <v>7608</v>
      </c>
      <c r="B306" s="30" t="s">
        <v>281</v>
      </c>
      <c r="C306" s="47">
        <f t="shared" si="72"/>
        <v>88208</v>
      </c>
      <c r="D306" s="54">
        <f t="shared" si="73"/>
        <v>3588</v>
      </c>
      <c r="E306" s="41">
        <v>0</v>
      </c>
      <c r="F306" s="55">
        <v>3588</v>
      </c>
      <c r="G306" s="61">
        <v>65678</v>
      </c>
      <c r="H306" s="66">
        <f t="shared" si="66"/>
        <v>18942</v>
      </c>
      <c r="I306" s="41">
        <v>228</v>
      </c>
      <c r="J306" s="41">
        <v>7296</v>
      </c>
      <c r="K306" s="41">
        <v>1686</v>
      </c>
      <c r="L306" s="98">
        <v>9120</v>
      </c>
      <c r="M306" s="55">
        <v>612</v>
      </c>
      <c r="N306" s="61">
        <v>0</v>
      </c>
    </row>
    <row r="307" spans="1:14" ht="16.5" customHeight="1" x14ac:dyDescent="0.25">
      <c r="A307" s="5">
        <v>7609</v>
      </c>
      <c r="B307" s="30" t="s">
        <v>282</v>
      </c>
      <c r="C307" s="47">
        <f t="shared" si="72"/>
        <v>101160</v>
      </c>
      <c r="D307" s="54">
        <f t="shared" si="73"/>
        <v>18442</v>
      </c>
      <c r="E307" s="41">
        <v>0</v>
      </c>
      <c r="F307" s="55">
        <v>18442</v>
      </c>
      <c r="G307" s="61">
        <v>57134</v>
      </c>
      <c r="H307" s="66">
        <f t="shared" si="66"/>
        <v>25584</v>
      </c>
      <c r="I307" s="41">
        <v>255</v>
      </c>
      <c r="J307" s="41">
        <v>8854</v>
      </c>
      <c r="K307" s="41">
        <v>3440</v>
      </c>
      <c r="L307" s="98">
        <v>12298</v>
      </c>
      <c r="M307" s="55">
        <v>737</v>
      </c>
      <c r="N307" s="61">
        <v>0</v>
      </c>
    </row>
    <row r="308" spans="1:14" ht="16.5" customHeight="1" x14ac:dyDescent="0.25">
      <c r="A308" s="5">
        <v>7610</v>
      </c>
      <c r="B308" s="30" t="s">
        <v>283</v>
      </c>
      <c r="C308" s="47">
        <f t="shared" si="72"/>
        <v>293210</v>
      </c>
      <c r="D308" s="54">
        <f t="shared" si="73"/>
        <v>49157</v>
      </c>
      <c r="E308" s="41">
        <v>25600</v>
      </c>
      <c r="F308" s="55">
        <v>23557</v>
      </c>
      <c r="G308" s="61">
        <v>135885</v>
      </c>
      <c r="H308" s="66">
        <f t="shared" si="66"/>
        <v>108017</v>
      </c>
      <c r="I308" s="41">
        <v>854</v>
      </c>
      <c r="J308" s="41">
        <v>48282</v>
      </c>
      <c r="K308" s="41">
        <v>15214</v>
      </c>
      <c r="L308" s="98">
        <v>40860</v>
      </c>
      <c r="M308" s="55">
        <v>2807</v>
      </c>
      <c r="N308" s="61">
        <v>151</v>
      </c>
    </row>
    <row r="309" spans="1:14" ht="16.5" customHeight="1" x14ac:dyDescent="0.25">
      <c r="A309" s="5">
        <v>7611</v>
      </c>
      <c r="B309" s="30" t="s">
        <v>284</v>
      </c>
      <c r="C309" s="47">
        <f t="shared" si="72"/>
        <v>1166637</v>
      </c>
      <c r="D309" s="54">
        <f t="shared" si="73"/>
        <v>143390</v>
      </c>
      <c r="E309" s="41">
        <v>143390</v>
      </c>
      <c r="F309" s="55">
        <v>0</v>
      </c>
      <c r="G309" s="61">
        <v>333704</v>
      </c>
      <c r="H309" s="66">
        <f t="shared" si="66"/>
        <v>668097</v>
      </c>
      <c r="I309" s="41">
        <v>4247</v>
      </c>
      <c r="J309" s="41">
        <v>273244</v>
      </c>
      <c r="K309" s="41">
        <v>116253</v>
      </c>
      <c r="L309" s="98">
        <v>258619</v>
      </c>
      <c r="M309" s="55">
        <v>15734</v>
      </c>
      <c r="N309" s="61">
        <v>21446</v>
      </c>
    </row>
    <row r="310" spans="1:14" ht="16.5" customHeight="1" x14ac:dyDescent="0.25">
      <c r="A310" s="5"/>
      <c r="B310" s="30"/>
      <c r="C310" s="28">
        <f t="shared" ref="C310:N310" si="74">SUM(C299:C309)</f>
        <v>2870587</v>
      </c>
      <c r="D310" s="28">
        <f t="shared" si="74"/>
        <v>338738</v>
      </c>
      <c r="E310" s="28">
        <f t="shared" si="74"/>
        <v>244377</v>
      </c>
      <c r="F310" s="28">
        <f t="shared" si="74"/>
        <v>94361</v>
      </c>
      <c r="G310" s="28">
        <f t="shared" si="74"/>
        <v>1164970</v>
      </c>
      <c r="H310" s="28">
        <f t="shared" si="74"/>
        <v>1320890</v>
      </c>
      <c r="I310" s="28">
        <f t="shared" si="74"/>
        <v>8345</v>
      </c>
      <c r="J310" s="28">
        <f t="shared" si="74"/>
        <v>544403</v>
      </c>
      <c r="K310" s="28">
        <f t="shared" si="74"/>
        <v>204662</v>
      </c>
      <c r="L310" s="28">
        <f t="shared" si="74"/>
        <v>532914</v>
      </c>
      <c r="M310" s="28">
        <f t="shared" si="74"/>
        <v>30566</v>
      </c>
      <c r="N310" s="28">
        <f t="shared" si="74"/>
        <v>45989</v>
      </c>
    </row>
    <row r="311" spans="1:14" ht="16.5" customHeight="1" x14ac:dyDescent="0.3">
      <c r="A311" s="2"/>
      <c r="B311" s="33" t="s">
        <v>285</v>
      </c>
      <c r="C311" s="47"/>
      <c r="D311" s="54"/>
      <c r="E311" s="40"/>
      <c r="F311" s="53"/>
      <c r="G311" s="60"/>
      <c r="H311" s="66">
        <f t="shared" si="66"/>
        <v>0</v>
      </c>
      <c r="I311" s="40"/>
      <c r="J311" s="40"/>
      <c r="K311" s="40"/>
      <c r="L311" s="46"/>
      <c r="M311" s="53"/>
      <c r="N311" s="60">
        <v>0</v>
      </c>
    </row>
    <row r="312" spans="1:14" ht="16.5" customHeight="1" x14ac:dyDescent="0.25">
      <c r="A312" s="5">
        <v>7701</v>
      </c>
      <c r="B312" s="30" t="s">
        <v>286</v>
      </c>
      <c r="C312" s="47">
        <f t="shared" ref="C312:C321" si="75">+D312+G312+H312+N312</f>
        <v>66871</v>
      </c>
      <c r="D312" s="54">
        <f t="shared" ref="D312:D321" si="76">+E312+F312</f>
        <v>0</v>
      </c>
      <c r="E312" s="41">
        <v>0</v>
      </c>
      <c r="F312" s="55">
        <v>0</v>
      </c>
      <c r="G312" s="61">
        <v>39849</v>
      </c>
      <c r="H312" s="66">
        <f t="shared" si="66"/>
        <v>27022</v>
      </c>
      <c r="I312" s="41">
        <v>170</v>
      </c>
      <c r="J312" s="41">
        <v>9979</v>
      </c>
      <c r="K312" s="41">
        <v>2842</v>
      </c>
      <c r="L312" s="98">
        <v>12991</v>
      </c>
      <c r="M312" s="55">
        <v>1040</v>
      </c>
      <c r="N312" s="61">
        <v>0</v>
      </c>
    </row>
    <row r="313" spans="1:14" ht="16.5" customHeight="1" x14ac:dyDescent="0.25">
      <c r="A313" s="5">
        <v>7702</v>
      </c>
      <c r="B313" s="30" t="s">
        <v>287</v>
      </c>
      <c r="C313" s="47">
        <f t="shared" si="75"/>
        <v>50431</v>
      </c>
      <c r="D313" s="54">
        <f t="shared" si="76"/>
        <v>0</v>
      </c>
      <c r="E313" s="41">
        <v>0</v>
      </c>
      <c r="F313" s="55">
        <v>0</v>
      </c>
      <c r="G313" s="61">
        <v>39114</v>
      </c>
      <c r="H313" s="66">
        <f t="shared" si="66"/>
        <v>11317</v>
      </c>
      <c r="I313" s="41">
        <v>137</v>
      </c>
      <c r="J313" s="41">
        <v>4214</v>
      </c>
      <c r="K313" s="41">
        <v>983</v>
      </c>
      <c r="L313" s="98">
        <v>5396</v>
      </c>
      <c r="M313" s="55">
        <v>587</v>
      </c>
      <c r="N313" s="61">
        <v>0</v>
      </c>
    </row>
    <row r="314" spans="1:14" ht="16.5" customHeight="1" x14ac:dyDescent="0.25">
      <c r="A314" s="5">
        <v>7703</v>
      </c>
      <c r="B314" s="30" t="s">
        <v>288</v>
      </c>
      <c r="C314" s="47">
        <f t="shared" si="75"/>
        <v>111965</v>
      </c>
      <c r="D314" s="54">
        <f t="shared" si="76"/>
        <v>25923</v>
      </c>
      <c r="E314" s="41">
        <v>0</v>
      </c>
      <c r="F314" s="55">
        <v>25923</v>
      </c>
      <c r="G314" s="61">
        <v>68704</v>
      </c>
      <c r="H314" s="66">
        <f t="shared" si="66"/>
        <v>17338</v>
      </c>
      <c r="I314" s="41">
        <v>69</v>
      </c>
      <c r="J314" s="41">
        <v>7477</v>
      </c>
      <c r="K314" s="41">
        <v>2421</v>
      </c>
      <c r="L314" s="98">
        <v>6691</v>
      </c>
      <c r="M314" s="55">
        <v>680</v>
      </c>
      <c r="N314" s="61">
        <v>0</v>
      </c>
    </row>
    <row r="315" spans="1:14" ht="16.5" customHeight="1" x14ac:dyDescent="0.25">
      <c r="A315" s="5">
        <v>7704</v>
      </c>
      <c r="B315" s="30" t="s">
        <v>289</v>
      </c>
      <c r="C315" s="47">
        <f t="shared" si="75"/>
        <v>67397</v>
      </c>
      <c r="D315" s="54">
        <f t="shared" si="76"/>
        <v>0</v>
      </c>
      <c r="E315" s="41">
        <v>0</v>
      </c>
      <c r="F315" s="55">
        <v>0</v>
      </c>
      <c r="G315" s="61">
        <v>42680</v>
      </c>
      <c r="H315" s="66">
        <f t="shared" si="66"/>
        <v>24717</v>
      </c>
      <c r="I315" s="41">
        <v>171</v>
      </c>
      <c r="J315" s="41">
        <v>11069</v>
      </c>
      <c r="K315" s="41">
        <v>2868</v>
      </c>
      <c r="L315" s="98">
        <v>9455</v>
      </c>
      <c r="M315" s="55">
        <v>1154</v>
      </c>
      <c r="N315" s="61">
        <v>0</v>
      </c>
    </row>
    <row r="316" spans="1:14" ht="16.5" customHeight="1" x14ac:dyDescent="0.25">
      <c r="A316" s="5">
        <v>7705</v>
      </c>
      <c r="B316" s="30" t="s">
        <v>290</v>
      </c>
      <c r="C316" s="47">
        <f t="shared" si="75"/>
        <v>55238</v>
      </c>
      <c r="D316" s="54">
        <f t="shared" si="76"/>
        <v>0</v>
      </c>
      <c r="E316" s="41">
        <v>0</v>
      </c>
      <c r="F316" s="55">
        <v>0</v>
      </c>
      <c r="G316" s="61">
        <v>40917</v>
      </c>
      <c r="H316" s="66">
        <f t="shared" si="66"/>
        <v>14321</v>
      </c>
      <c r="I316" s="41">
        <v>137</v>
      </c>
      <c r="J316" s="41">
        <v>6496</v>
      </c>
      <c r="K316" s="41">
        <v>1942</v>
      </c>
      <c r="L316" s="98">
        <v>5233</v>
      </c>
      <c r="M316" s="55">
        <v>513</v>
      </c>
      <c r="N316" s="61">
        <v>0</v>
      </c>
    </row>
    <row r="317" spans="1:14" ht="16.5" customHeight="1" x14ac:dyDescent="0.25">
      <c r="A317" s="5">
        <v>7706</v>
      </c>
      <c r="B317" s="30" t="s">
        <v>291</v>
      </c>
      <c r="C317" s="47">
        <f t="shared" si="75"/>
        <v>49413</v>
      </c>
      <c r="D317" s="54">
        <f t="shared" si="76"/>
        <v>0</v>
      </c>
      <c r="E317" s="41">
        <v>0</v>
      </c>
      <c r="F317" s="55">
        <v>0</v>
      </c>
      <c r="G317" s="61">
        <v>39149</v>
      </c>
      <c r="H317" s="66">
        <f t="shared" si="66"/>
        <v>10264</v>
      </c>
      <c r="I317" s="41">
        <v>164</v>
      </c>
      <c r="J317" s="41">
        <v>5361</v>
      </c>
      <c r="K317" s="41">
        <v>1502</v>
      </c>
      <c r="L317" s="98">
        <v>2879</v>
      </c>
      <c r="M317" s="55">
        <v>358</v>
      </c>
      <c r="N317" s="61">
        <v>0</v>
      </c>
    </row>
    <row r="318" spans="1:14" ht="16.5" customHeight="1" x14ac:dyDescent="0.25">
      <c r="A318" s="5">
        <v>7707</v>
      </c>
      <c r="B318" s="30" t="s">
        <v>292</v>
      </c>
      <c r="C318" s="47">
        <f t="shared" si="75"/>
        <v>217145</v>
      </c>
      <c r="D318" s="54">
        <f t="shared" si="76"/>
        <v>0</v>
      </c>
      <c r="E318" s="41">
        <v>0</v>
      </c>
      <c r="F318" s="55">
        <v>0</v>
      </c>
      <c r="G318" s="61">
        <v>174661</v>
      </c>
      <c r="H318" s="66">
        <f t="shared" si="66"/>
        <v>42484</v>
      </c>
      <c r="I318" s="41">
        <v>467</v>
      </c>
      <c r="J318" s="41">
        <v>17734</v>
      </c>
      <c r="K318" s="41">
        <v>6403</v>
      </c>
      <c r="L318" s="98">
        <v>16480</v>
      </c>
      <c r="M318" s="55">
        <v>1400</v>
      </c>
      <c r="N318" s="61">
        <v>0</v>
      </c>
    </row>
    <row r="319" spans="1:14" ht="16.5" customHeight="1" x14ac:dyDescent="0.25">
      <c r="A319" s="5">
        <v>7708</v>
      </c>
      <c r="B319" s="30" t="s">
        <v>293</v>
      </c>
      <c r="C319" s="47">
        <f t="shared" si="75"/>
        <v>37071</v>
      </c>
      <c r="D319" s="54">
        <f t="shared" si="76"/>
        <v>941</v>
      </c>
      <c r="E319" s="41">
        <v>0</v>
      </c>
      <c r="F319" s="55">
        <v>941</v>
      </c>
      <c r="G319" s="61">
        <v>24524</v>
      </c>
      <c r="H319" s="66">
        <f t="shared" si="66"/>
        <v>11606</v>
      </c>
      <c r="I319" s="41">
        <v>240</v>
      </c>
      <c r="J319" s="41">
        <v>4638</v>
      </c>
      <c r="K319" s="41">
        <v>1416</v>
      </c>
      <c r="L319" s="98">
        <v>4666</v>
      </c>
      <c r="M319" s="55">
        <v>646</v>
      </c>
      <c r="N319" s="61">
        <v>0</v>
      </c>
    </row>
    <row r="320" spans="1:14" ht="16.5" customHeight="1" x14ac:dyDescent="0.25">
      <c r="A320" s="5">
        <v>7709</v>
      </c>
      <c r="B320" s="30" t="s">
        <v>294</v>
      </c>
      <c r="C320" s="47">
        <f t="shared" si="75"/>
        <v>57300</v>
      </c>
      <c r="D320" s="54">
        <f t="shared" si="76"/>
        <v>0</v>
      </c>
      <c r="E320" s="41">
        <v>0</v>
      </c>
      <c r="F320" s="55">
        <v>0</v>
      </c>
      <c r="G320" s="61">
        <v>44547</v>
      </c>
      <c r="H320" s="66">
        <f t="shared" si="66"/>
        <v>12753</v>
      </c>
      <c r="I320" s="41">
        <v>205</v>
      </c>
      <c r="J320" s="41">
        <v>3643</v>
      </c>
      <c r="K320" s="41">
        <v>735</v>
      </c>
      <c r="L320" s="98">
        <v>7510</v>
      </c>
      <c r="M320" s="55">
        <v>660</v>
      </c>
      <c r="N320" s="61">
        <v>0</v>
      </c>
    </row>
    <row r="321" spans="1:14" ht="16.5" customHeight="1" x14ac:dyDescent="0.25">
      <c r="A321" s="5">
        <v>7710</v>
      </c>
      <c r="B321" s="30" t="s">
        <v>295</v>
      </c>
      <c r="C321" s="47">
        <f t="shared" si="75"/>
        <v>1265918</v>
      </c>
      <c r="D321" s="54">
        <f t="shared" si="76"/>
        <v>334999</v>
      </c>
      <c r="E321" s="41">
        <v>334999</v>
      </c>
      <c r="F321" s="55">
        <v>0</v>
      </c>
      <c r="G321" s="61">
        <v>202124</v>
      </c>
      <c r="H321" s="66">
        <f t="shared" si="66"/>
        <v>691339</v>
      </c>
      <c r="I321" s="41">
        <v>5589</v>
      </c>
      <c r="J321" s="41">
        <v>252191</v>
      </c>
      <c r="K321" s="41">
        <v>163522</v>
      </c>
      <c r="L321" s="98">
        <v>253692</v>
      </c>
      <c r="M321" s="55">
        <v>16345</v>
      </c>
      <c r="N321" s="61">
        <v>37456</v>
      </c>
    </row>
    <row r="322" spans="1:14" ht="16.5" customHeight="1" x14ac:dyDescent="0.25">
      <c r="A322" s="5"/>
      <c r="B322" s="30"/>
      <c r="C322" s="28">
        <f t="shared" ref="C322:N322" si="77">SUM(C312:C321)</f>
        <v>1978749</v>
      </c>
      <c r="D322" s="28">
        <f t="shared" si="77"/>
        <v>361863</v>
      </c>
      <c r="E322" s="28">
        <f t="shared" si="77"/>
        <v>334999</v>
      </c>
      <c r="F322" s="28">
        <f t="shared" si="77"/>
        <v>26864</v>
      </c>
      <c r="G322" s="28">
        <f t="shared" si="77"/>
        <v>716269</v>
      </c>
      <c r="H322" s="28">
        <f t="shared" si="77"/>
        <v>863161</v>
      </c>
      <c r="I322" s="28">
        <f t="shared" si="77"/>
        <v>7349</v>
      </c>
      <c r="J322" s="28">
        <f t="shared" si="77"/>
        <v>322802</v>
      </c>
      <c r="K322" s="28">
        <f t="shared" si="77"/>
        <v>184634</v>
      </c>
      <c r="L322" s="28">
        <f t="shared" si="77"/>
        <v>324993</v>
      </c>
      <c r="M322" s="28">
        <f t="shared" si="77"/>
        <v>23383</v>
      </c>
      <c r="N322" s="28">
        <f t="shared" si="77"/>
        <v>37456</v>
      </c>
    </row>
    <row r="323" spans="1:14" ht="16.5" customHeight="1" x14ac:dyDescent="0.3">
      <c r="A323" s="2"/>
      <c r="B323" s="33" t="s">
        <v>296</v>
      </c>
      <c r="C323" s="47"/>
      <c r="D323" s="54"/>
      <c r="E323" s="40"/>
      <c r="F323" s="53"/>
      <c r="G323" s="60"/>
      <c r="H323" s="66">
        <f t="shared" si="66"/>
        <v>0</v>
      </c>
      <c r="I323" s="40"/>
      <c r="J323" s="40"/>
      <c r="K323" s="40"/>
      <c r="L323" s="46"/>
      <c r="M323" s="53"/>
      <c r="N323" s="60">
        <v>0</v>
      </c>
    </row>
    <row r="324" spans="1:14" ht="16.5" customHeight="1" x14ac:dyDescent="0.25">
      <c r="A324" s="5">
        <v>7801</v>
      </c>
      <c r="B324" s="30" t="s">
        <v>297</v>
      </c>
      <c r="C324" s="47">
        <f>+D324+G324+H324+N324</f>
        <v>97081</v>
      </c>
      <c r="D324" s="54">
        <f>+E324+F324</f>
        <v>29069</v>
      </c>
      <c r="E324" s="41">
        <v>0</v>
      </c>
      <c r="F324" s="55">
        <v>29069</v>
      </c>
      <c r="G324" s="61">
        <v>61371</v>
      </c>
      <c r="H324" s="66">
        <f t="shared" si="66"/>
        <v>6641</v>
      </c>
      <c r="I324" s="41">
        <v>34</v>
      </c>
      <c r="J324" s="41">
        <v>2626</v>
      </c>
      <c r="K324" s="41">
        <v>721</v>
      </c>
      <c r="L324" s="98">
        <v>2974</v>
      </c>
      <c r="M324" s="55">
        <v>286</v>
      </c>
      <c r="N324" s="61">
        <v>0</v>
      </c>
    </row>
    <row r="325" spans="1:14" ht="16.5" customHeight="1" x14ac:dyDescent="0.25">
      <c r="A325" s="5">
        <v>7802</v>
      </c>
      <c r="B325" s="30" t="s">
        <v>298</v>
      </c>
      <c r="C325" s="47">
        <f>+D325+G325+H325+N325</f>
        <v>180545</v>
      </c>
      <c r="D325" s="54">
        <f>+E325+F325</f>
        <v>63275</v>
      </c>
      <c r="E325" s="41">
        <v>90</v>
      </c>
      <c r="F325" s="55">
        <v>63185</v>
      </c>
      <c r="G325" s="61">
        <v>77200</v>
      </c>
      <c r="H325" s="66">
        <f t="shared" si="66"/>
        <v>38912</v>
      </c>
      <c r="I325" s="41">
        <v>212</v>
      </c>
      <c r="J325" s="41">
        <v>15285</v>
      </c>
      <c r="K325" s="41">
        <v>5951</v>
      </c>
      <c r="L325" s="98">
        <v>16551</v>
      </c>
      <c r="M325" s="55">
        <v>913</v>
      </c>
      <c r="N325" s="61">
        <v>1158</v>
      </c>
    </row>
    <row r="326" spans="1:14" ht="16.5" customHeight="1" x14ac:dyDescent="0.25">
      <c r="A326" s="5">
        <v>7803</v>
      </c>
      <c r="B326" s="30" t="s">
        <v>299</v>
      </c>
      <c r="C326" s="47">
        <f>+D326+G326+H326+N326</f>
        <v>78318</v>
      </c>
      <c r="D326" s="54">
        <f>+E326+F326</f>
        <v>0</v>
      </c>
      <c r="E326" s="41">
        <v>0</v>
      </c>
      <c r="F326" s="55">
        <v>0</v>
      </c>
      <c r="G326" s="61">
        <v>51861</v>
      </c>
      <c r="H326" s="66">
        <f t="shared" si="66"/>
        <v>26457</v>
      </c>
      <c r="I326" s="41">
        <v>69</v>
      </c>
      <c r="J326" s="41">
        <v>14565</v>
      </c>
      <c r="K326" s="41">
        <v>3394</v>
      </c>
      <c r="L326" s="98">
        <v>7858</v>
      </c>
      <c r="M326" s="55">
        <v>571</v>
      </c>
      <c r="N326" s="61">
        <v>0</v>
      </c>
    </row>
    <row r="327" spans="1:14" ht="16.5" customHeight="1" x14ac:dyDescent="0.25">
      <c r="A327" s="5">
        <v>7804</v>
      </c>
      <c r="B327" s="30" t="s">
        <v>300</v>
      </c>
      <c r="C327" s="47">
        <f>+D327+G327+H327+N327</f>
        <v>239823</v>
      </c>
      <c r="D327" s="54">
        <f>+E327+F327</f>
        <v>0</v>
      </c>
      <c r="E327" s="41">
        <v>0</v>
      </c>
      <c r="F327" s="55">
        <v>0</v>
      </c>
      <c r="G327" s="61">
        <v>183586</v>
      </c>
      <c r="H327" s="66">
        <f t="shared" si="66"/>
        <v>56237</v>
      </c>
      <c r="I327" s="41">
        <v>679</v>
      </c>
      <c r="J327" s="41">
        <v>25663</v>
      </c>
      <c r="K327" s="41">
        <v>4254</v>
      </c>
      <c r="L327" s="98">
        <v>24378</v>
      </c>
      <c r="M327" s="55">
        <v>1263</v>
      </c>
      <c r="N327" s="61">
        <v>0</v>
      </c>
    </row>
    <row r="328" spans="1:14" ht="16.5" customHeight="1" x14ac:dyDescent="0.25">
      <c r="A328" s="5">
        <v>7805</v>
      </c>
      <c r="B328" s="30" t="s">
        <v>301</v>
      </c>
      <c r="C328" s="47">
        <f>+D328+G328+H328+N328</f>
        <v>1820770</v>
      </c>
      <c r="D328" s="54">
        <f>+E328+F328</f>
        <v>1230122</v>
      </c>
      <c r="E328" s="41">
        <v>1230122</v>
      </c>
      <c r="F328" s="55">
        <v>0</v>
      </c>
      <c r="G328" s="61">
        <v>189864</v>
      </c>
      <c r="H328" s="66">
        <f t="shared" si="66"/>
        <v>331382</v>
      </c>
      <c r="I328" s="41">
        <v>2280</v>
      </c>
      <c r="J328" s="41">
        <v>132918</v>
      </c>
      <c r="K328" s="41">
        <v>61348</v>
      </c>
      <c r="L328" s="98">
        <v>127458</v>
      </c>
      <c r="M328" s="55">
        <v>7378</v>
      </c>
      <c r="N328" s="61">
        <v>69402</v>
      </c>
    </row>
    <row r="329" spans="1:14" ht="16.5" customHeight="1" x14ac:dyDescent="0.25">
      <c r="A329" s="2"/>
      <c r="B329" s="38"/>
      <c r="C329" s="28">
        <f t="shared" ref="C329:N329" si="78">SUM(C324:C328)</f>
        <v>2416537</v>
      </c>
      <c r="D329" s="28">
        <f t="shared" si="78"/>
        <v>1322466</v>
      </c>
      <c r="E329" s="28">
        <f t="shared" si="78"/>
        <v>1230212</v>
      </c>
      <c r="F329" s="28">
        <f t="shared" si="78"/>
        <v>92254</v>
      </c>
      <c r="G329" s="28">
        <f t="shared" si="78"/>
        <v>563882</v>
      </c>
      <c r="H329" s="28">
        <f t="shared" si="78"/>
        <v>459629</v>
      </c>
      <c r="I329" s="28">
        <f t="shared" si="78"/>
        <v>3274</v>
      </c>
      <c r="J329" s="28">
        <f t="shared" si="78"/>
        <v>191057</v>
      </c>
      <c r="K329" s="28">
        <f t="shared" si="78"/>
        <v>75668</v>
      </c>
      <c r="L329" s="28">
        <f t="shared" si="78"/>
        <v>179219</v>
      </c>
      <c r="M329" s="28">
        <f t="shared" si="78"/>
        <v>10411</v>
      </c>
      <c r="N329" s="28">
        <f t="shared" si="78"/>
        <v>70560</v>
      </c>
    </row>
    <row r="330" spans="1:14" ht="16.5" customHeight="1" thickBot="1" x14ac:dyDescent="0.3">
      <c r="A330" s="30"/>
      <c r="B330" s="38"/>
      <c r="C330" s="49"/>
      <c r="D330" s="57"/>
      <c r="E330" s="43"/>
      <c r="F330" s="58"/>
      <c r="G330" s="62"/>
      <c r="H330" s="57"/>
      <c r="I330" s="43"/>
      <c r="J330" s="43"/>
      <c r="K330" s="43"/>
      <c r="L330" s="49"/>
      <c r="M330" s="58"/>
      <c r="N330" s="62"/>
    </row>
    <row r="331" spans="1:14" ht="16.5" customHeight="1" thickBot="1" x14ac:dyDescent="0.3">
      <c r="B331" s="44" t="s">
        <v>302</v>
      </c>
      <c r="C331" s="29">
        <f t="shared" ref="C331:N331" si="79">C26+C41+C55+C67+C80+C92+C98+C108+C117+C128+C138+C151+C165+C173+C186+C206+C215+C225+C234+C240+C252+C253+C277+C290+C297+C310+C322+C329</f>
        <v>97209606</v>
      </c>
      <c r="D331" s="29">
        <f t="shared" si="79"/>
        <v>39012522</v>
      </c>
      <c r="E331" s="29">
        <f t="shared" si="79"/>
        <v>33217550</v>
      </c>
      <c r="F331" s="29">
        <f t="shared" si="79"/>
        <v>5794972</v>
      </c>
      <c r="G331" s="29">
        <f t="shared" si="79"/>
        <v>22349881</v>
      </c>
      <c r="H331" s="29">
        <f t="shared" si="79"/>
        <v>31567837</v>
      </c>
      <c r="I331" s="29">
        <f t="shared" si="79"/>
        <v>250543</v>
      </c>
      <c r="J331" s="29">
        <f t="shared" si="79"/>
        <v>13099491</v>
      </c>
      <c r="K331" s="29">
        <f t="shared" si="79"/>
        <v>6137164</v>
      </c>
      <c r="L331" s="29">
        <f t="shared" si="79"/>
        <v>10920201</v>
      </c>
      <c r="M331" s="29">
        <f t="shared" si="79"/>
        <v>382280</v>
      </c>
      <c r="N331" s="29">
        <f t="shared" si="79"/>
        <v>4279366</v>
      </c>
    </row>
    <row r="332" spans="1:14" ht="16.5" customHeight="1" x14ac:dyDescent="0.25">
      <c r="C332" s="4"/>
      <c r="D332" s="4"/>
      <c r="E332" s="4"/>
      <c r="F332" s="4"/>
      <c r="G332" s="4"/>
      <c r="H332" s="4"/>
      <c r="I332" s="4"/>
      <c r="J332" s="4"/>
      <c r="K332" s="4"/>
      <c r="L332" s="4"/>
      <c r="M332" s="4"/>
      <c r="N332" s="4"/>
    </row>
    <row r="333" spans="1:14" ht="16.5" customHeight="1" x14ac:dyDescent="0.25">
      <c r="C333" s="4"/>
      <c r="D333" s="9"/>
      <c r="E333" s="9"/>
      <c r="F333" s="9"/>
      <c r="G333" s="9"/>
      <c r="H333" s="115"/>
      <c r="I333" s="115"/>
      <c r="J333" s="115"/>
      <c r="K333" s="115"/>
      <c r="L333" s="115"/>
      <c r="M333" s="115"/>
    </row>
    <row r="334" spans="1:14" ht="16.5" customHeight="1" x14ac:dyDescent="0.25">
      <c r="C334" s="4"/>
      <c r="D334" s="4"/>
      <c r="E334" s="116"/>
      <c r="F334" s="4"/>
      <c r="G334" s="4"/>
      <c r="H334" s="4"/>
      <c r="I334" s="4"/>
      <c r="J334" s="4"/>
      <c r="K334" s="4"/>
      <c r="L334" s="4"/>
      <c r="M334" s="4"/>
      <c r="N334" s="4"/>
    </row>
    <row r="335" spans="1:14" ht="16.5" customHeight="1" thickBot="1" x14ac:dyDescent="0.3">
      <c r="C335" s="4"/>
      <c r="D335" s="156"/>
      <c r="E335" s="9"/>
      <c r="F335" s="9"/>
      <c r="G335" s="9"/>
    </row>
    <row r="336" spans="1:14" ht="16.5" customHeight="1" thickBot="1" x14ac:dyDescent="0.3">
      <c r="B336" s="86" t="s">
        <v>304</v>
      </c>
      <c r="C336" s="87">
        <f>+D336+G336+H336+N336</f>
        <v>28000000</v>
      </c>
      <c r="D336" s="88">
        <f>+E336+F336</f>
        <v>12785029</v>
      </c>
      <c r="E336" s="92">
        <v>12785029</v>
      </c>
      <c r="F336" s="92"/>
      <c r="G336" s="94">
        <v>0</v>
      </c>
      <c r="H336" s="89">
        <f>I336+J336+K336+M336+L336</f>
        <v>15214971</v>
      </c>
      <c r="I336" s="94">
        <v>36359</v>
      </c>
      <c r="J336" s="94">
        <v>6119400</v>
      </c>
      <c r="K336" s="94">
        <v>3305606</v>
      </c>
      <c r="L336" s="95">
        <v>4926893</v>
      </c>
      <c r="M336" s="95">
        <v>826713</v>
      </c>
      <c r="N336" s="96">
        <v>0</v>
      </c>
    </row>
    <row r="337" spans="1:14" ht="16.5" customHeight="1" thickBot="1" x14ac:dyDescent="0.3">
      <c r="B337" s="90" t="s">
        <v>305</v>
      </c>
      <c r="C337" s="91">
        <f>+D337+G337+H337+N337</f>
        <v>44769100</v>
      </c>
      <c r="D337" s="88">
        <f>+E337+F337</f>
        <v>26500000</v>
      </c>
      <c r="E337" s="92">
        <v>26500000</v>
      </c>
      <c r="F337" s="92">
        <v>0</v>
      </c>
      <c r="G337" s="94">
        <v>30633</v>
      </c>
      <c r="H337" s="93">
        <f>I337+J337+K337+M337+L337</f>
        <v>15805925</v>
      </c>
      <c r="I337" s="111">
        <v>61591</v>
      </c>
      <c r="J337" s="112">
        <v>6947707</v>
      </c>
      <c r="K337" s="113">
        <v>3839549</v>
      </c>
      <c r="L337" s="113">
        <v>4552126</v>
      </c>
      <c r="M337" s="114">
        <v>404952</v>
      </c>
      <c r="N337" s="42">
        <v>2432542</v>
      </c>
    </row>
    <row r="338" spans="1:14" s="8" customFormat="1" ht="19.5" customHeight="1" thickBot="1" x14ac:dyDescent="0.3">
      <c r="B338" s="90" t="s">
        <v>311</v>
      </c>
      <c r="C338" s="91">
        <f>+D338+G338+H338+N338</f>
        <v>16769100</v>
      </c>
      <c r="D338" s="88">
        <f>+E338+F338</f>
        <v>13714971</v>
      </c>
      <c r="E338" s="92">
        <f>E337-E336</f>
        <v>13714971</v>
      </c>
      <c r="F338" s="92">
        <f>F337-F336</f>
        <v>0</v>
      </c>
      <c r="G338" s="92">
        <f>G337-G336</f>
        <v>30633</v>
      </c>
      <c r="H338" s="93">
        <f>I338+J338+K338+M338+L338</f>
        <v>590954</v>
      </c>
      <c r="I338" s="111">
        <f>I337-I336</f>
        <v>25232</v>
      </c>
      <c r="J338" s="111">
        <f t="shared" ref="J338:N338" si="80">J337-J336</f>
        <v>828307</v>
      </c>
      <c r="K338" s="111">
        <f t="shared" si="80"/>
        <v>533943</v>
      </c>
      <c r="L338" s="111">
        <f t="shared" si="80"/>
        <v>-374767</v>
      </c>
      <c r="M338" s="111">
        <f t="shared" si="80"/>
        <v>-421761</v>
      </c>
      <c r="N338" s="111">
        <f t="shared" si="80"/>
        <v>2432542</v>
      </c>
    </row>
    <row r="339" spans="1:14" s="8" customFormat="1" ht="18.75" customHeight="1" thickBot="1" x14ac:dyDescent="0.35">
      <c r="C339" s="115"/>
      <c r="D339" s="10"/>
      <c r="E339" s="11"/>
      <c r="H339" s="11"/>
      <c r="I339" s="115"/>
      <c r="K339" s="12"/>
      <c r="L339" s="12"/>
      <c r="N339" s="13"/>
    </row>
    <row r="340" spans="1:14" s="8" customFormat="1" ht="19.5" thickBot="1" x14ac:dyDescent="0.35">
      <c r="A340" s="14"/>
      <c r="B340" s="15"/>
      <c r="C340" s="14"/>
      <c r="D340" s="188"/>
      <c r="E340" s="14"/>
      <c r="F340" s="14"/>
      <c r="G340" s="187"/>
      <c r="H340" s="17"/>
      <c r="I340" s="17"/>
      <c r="J340" s="17"/>
      <c r="K340" s="17"/>
      <c r="L340" s="17"/>
      <c r="M340" s="17"/>
      <c r="N340" s="17"/>
    </row>
    <row r="341" spans="1:14" s="8" customFormat="1" ht="18.75" x14ac:dyDescent="0.3">
      <c r="A341" s="14"/>
      <c r="B341" s="15"/>
      <c r="C341" s="117"/>
      <c r="D341" s="118"/>
      <c r="E341" s="117"/>
      <c r="F341" s="117"/>
      <c r="G341" s="117"/>
      <c r="H341" s="119"/>
      <c r="I341" s="120"/>
      <c r="J341" s="120"/>
      <c r="K341" s="120"/>
      <c r="L341" s="120"/>
      <c r="M341" s="120"/>
    </row>
    <row r="342" spans="1:14" s="18" customFormat="1" ht="33.75" customHeight="1" x14ac:dyDescent="0.3">
      <c r="B342" s="15"/>
      <c r="D342" s="15"/>
      <c r="H342" s="19"/>
      <c r="I342" s="121"/>
      <c r="J342" s="121"/>
      <c r="K342" s="121"/>
      <c r="L342" s="121"/>
      <c r="M342" s="121"/>
    </row>
    <row r="343" spans="1:14" s="18" customFormat="1" ht="33.75" customHeight="1" x14ac:dyDescent="0.3">
      <c r="B343" s="15"/>
      <c r="D343" s="15"/>
      <c r="H343" s="19"/>
    </row>
    <row r="344" spans="1:14" s="18" customFormat="1" ht="86.1" customHeight="1" x14ac:dyDescent="0.3">
      <c r="B344" s="15"/>
      <c r="D344" s="15"/>
      <c r="H344" s="19"/>
    </row>
    <row r="345" spans="1:14" s="18" customFormat="1" ht="33.75" customHeight="1" x14ac:dyDescent="0.3">
      <c r="B345" s="15"/>
      <c r="D345" s="15"/>
      <c r="H345" s="19"/>
    </row>
    <row r="346" spans="1:14" s="18" customFormat="1" ht="33.75" customHeight="1" x14ac:dyDescent="0.3">
      <c r="B346" s="15"/>
      <c r="D346" s="15"/>
      <c r="H346" s="19"/>
    </row>
    <row r="347" spans="1:14" s="18" customFormat="1" ht="49.9" customHeight="1" x14ac:dyDescent="0.3">
      <c r="B347" s="15"/>
      <c r="D347" s="15"/>
      <c r="H347" s="19"/>
    </row>
    <row r="348" spans="1:14" s="18" customFormat="1" ht="69" customHeight="1" x14ac:dyDescent="0.3">
      <c r="B348" s="15"/>
      <c r="D348" s="15"/>
      <c r="H348" s="19"/>
    </row>
    <row r="349" spans="1:14" s="8" customFormat="1" ht="18.75" x14ac:dyDescent="0.3">
      <c r="A349" s="14"/>
      <c r="B349" s="15"/>
      <c r="C349" s="14"/>
      <c r="D349" s="16"/>
      <c r="E349" s="16"/>
      <c r="F349" s="20"/>
      <c r="G349" s="20"/>
    </row>
    <row r="350" spans="1:14" s="8" customFormat="1" ht="18.75" x14ac:dyDescent="0.3">
      <c r="A350" s="14"/>
      <c r="B350" s="15"/>
      <c r="C350" s="14"/>
      <c r="D350" s="21"/>
      <c r="E350" s="16"/>
      <c r="F350" s="20"/>
      <c r="G350" s="20"/>
    </row>
    <row r="351" spans="1:14" s="8" customFormat="1" ht="18.75" x14ac:dyDescent="0.3">
      <c r="A351" s="14"/>
      <c r="B351" s="15"/>
      <c r="C351" s="14"/>
      <c r="D351" s="14"/>
      <c r="E351" s="14"/>
      <c r="F351" s="14"/>
      <c r="G351" s="14"/>
    </row>
    <row r="352" spans="1:14" ht="18.75" x14ac:dyDescent="0.3">
      <c r="A352" s="22"/>
      <c r="B352" s="15"/>
      <c r="C352" s="14"/>
      <c r="D352" s="14"/>
      <c r="E352" s="14"/>
      <c r="F352" s="22"/>
      <c r="G352" s="22"/>
      <c r="I352"/>
      <c r="J352"/>
      <c r="K352"/>
      <c r="L352"/>
      <c r="M352"/>
      <c r="N352"/>
    </row>
    <row r="353" spans="1:14" ht="18.75" x14ac:dyDescent="0.3">
      <c r="A353" s="22"/>
      <c r="B353" s="15"/>
      <c r="C353" s="14"/>
      <c r="D353" s="14"/>
      <c r="E353" s="14"/>
      <c r="F353" s="22"/>
      <c r="G353" s="22"/>
      <c r="H353"/>
      <c r="I353"/>
      <c r="J353"/>
      <c r="K353"/>
      <c r="L353"/>
      <c r="M353"/>
      <c r="N353"/>
    </row>
    <row r="354" spans="1:14" s="26" customFormat="1" ht="16.5" customHeight="1" x14ac:dyDescent="0.25">
      <c r="A354" s="24"/>
      <c r="B354" s="24"/>
      <c r="C354" s="23"/>
      <c r="D354" s="25"/>
      <c r="E354" s="25"/>
      <c r="F354" s="25"/>
      <c r="G354" s="25"/>
    </row>
    <row r="355" spans="1:14" s="26" customFormat="1" ht="16.5" customHeight="1" x14ac:dyDescent="0.25">
      <c r="A355" s="24"/>
      <c r="B355" s="24"/>
      <c r="C355" s="23"/>
      <c r="D355" s="25"/>
      <c r="E355" s="25"/>
      <c r="F355" s="25"/>
      <c r="G355" s="25"/>
    </row>
    <row r="356" spans="1:14" ht="16.5" customHeight="1" x14ac:dyDescent="0.25">
      <c r="D356" s="9"/>
      <c r="E356" s="9"/>
      <c r="F356" s="9"/>
      <c r="G356" s="9"/>
    </row>
    <row r="357" spans="1:14" ht="16.5" customHeight="1" x14ac:dyDescent="0.25">
      <c r="D357" s="9"/>
      <c r="E357" s="9"/>
      <c r="F357" s="9"/>
      <c r="G357" s="9"/>
    </row>
    <row r="358" spans="1:14" ht="16.5" customHeight="1" x14ac:dyDescent="0.25">
      <c r="D358" s="9"/>
      <c r="E358" s="9"/>
      <c r="F358" s="9"/>
      <c r="G358" s="9"/>
    </row>
    <row r="359" spans="1:14" ht="16.5" customHeight="1" x14ac:dyDescent="0.25">
      <c r="D359" s="9"/>
      <c r="E359" s="9"/>
      <c r="F359" s="9"/>
      <c r="G359" s="9"/>
    </row>
    <row r="360" spans="1:14" ht="16.5" customHeight="1" x14ac:dyDescent="0.25">
      <c r="D360" s="9"/>
      <c r="E360" s="9"/>
      <c r="F360" s="9"/>
      <c r="G360" s="9"/>
    </row>
    <row r="361" spans="1:14" ht="16.5" customHeight="1" x14ac:dyDescent="0.25">
      <c r="D361" s="9"/>
      <c r="E361" s="9"/>
      <c r="F361" s="9"/>
      <c r="G361" s="9"/>
    </row>
    <row r="362" spans="1:14" ht="16.5" customHeight="1" x14ac:dyDescent="0.25">
      <c r="D362" s="9"/>
      <c r="E362" s="9"/>
      <c r="F362" s="9"/>
      <c r="G362" s="9"/>
    </row>
    <row r="363" spans="1:14" ht="16.5" customHeight="1" x14ac:dyDescent="0.25">
      <c r="D363" s="9"/>
      <c r="E363" s="9"/>
      <c r="F363" s="9"/>
      <c r="G363" s="9"/>
    </row>
    <row r="364" spans="1:14" ht="16.5" customHeight="1" x14ac:dyDescent="0.25">
      <c r="D364" s="9"/>
      <c r="E364" s="9"/>
      <c r="F364" s="9"/>
      <c r="G364" s="9"/>
    </row>
    <row r="365" spans="1:14" ht="16.5" customHeight="1" x14ac:dyDescent="0.25">
      <c r="D365" s="9"/>
      <c r="E365" s="9"/>
      <c r="F365" s="9"/>
      <c r="G365" s="9"/>
    </row>
    <row r="366" spans="1:14" ht="16.5" customHeight="1" x14ac:dyDescent="0.25">
      <c r="D366" s="9"/>
      <c r="E366" s="9"/>
      <c r="F366" s="9"/>
      <c r="G366" s="9"/>
    </row>
    <row r="367" spans="1:14" ht="16.5" customHeight="1" x14ac:dyDescent="0.25">
      <c r="D367" s="9"/>
      <c r="E367" s="9"/>
      <c r="F367" s="9"/>
      <c r="G367" s="9"/>
    </row>
    <row r="368" spans="1:14" ht="16.5" customHeight="1" x14ac:dyDescent="0.25">
      <c r="D368" s="9"/>
      <c r="E368" s="9"/>
      <c r="F368" s="9"/>
      <c r="G368" s="9"/>
    </row>
    <row r="369" spans="4:14" ht="16.5" customHeight="1" x14ac:dyDescent="0.25">
      <c r="D369" s="9"/>
      <c r="E369" s="9"/>
      <c r="F369" s="9"/>
      <c r="G369" s="9"/>
    </row>
    <row r="370" spans="4:14" ht="16.5" customHeight="1" x14ac:dyDescent="0.25">
      <c r="D370" s="9"/>
      <c r="E370" s="9"/>
      <c r="F370" s="9"/>
      <c r="G370" s="9"/>
      <c r="H370"/>
      <c r="I370"/>
      <c r="J370"/>
      <c r="K370"/>
      <c r="L370"/>
      <c r="M370"/>
      <c r="N370"/>
    </row>
    <row r="371" spans="4:14" ht="16.5" customHeight="1" x14ac:dyDescent="0.25">
      <c r="D371" s="9"/>
      <c r="E371" s="9"/>
      <c r="F371" s="9"/>
      <c r="G371" s="9"/>
      <c r="H371"/>
      <c r="I371"/>
      <c r="J371"/>
      <c r="K371"/>
      <c r="L371"/>
      <c r="M371"/>
      <c r="N371"/>
    </row>
    <row r="372" spans="4:14" ht="16.5" customHeight="1" x14ac:dyDescent="0.25">
      <c r="D372" s="9"/>
      <c r="E372" s="9"/>
      <c r="F372" s="9"/>
      <c r="G372" s="9"/>
      <c r="H372"/>
      <c r="I372"/>
      <c r="J372"/>
      <c r="K372"/>
      <c r="L372"/>
      <c r="M372"/>
      <c r="N372"/>
    </row>
    <row r="373" spans="4:14" ht="16.5" customHeight="1" x14ac:dyDescent="0.25">
      <c r="D373" s="9"/>
      <c r="E373" s="9"/>
      <c r="F373" s="9"/>
      <c r="G373" s="9"/>
      <c r="H373"/>
      <c r="I373"/>
      <c r="J373"/>
      <c r="K373"/>
      <c r="L373"/>
      <c r="M373"/>
      <c r="N373"/>
    </row>
    <row r="374" spans="4:14" ht="16.5" customHeight="1" x14ac:dyDescent="0.25">
      <c r="D374" s="9"/>
      <c r="E374" s="9"/>
      <c r="F374" s="9"/>
      <c r="G374" s="9"/>
      <c r="H374"/>
      <c r="I374"/>
      <c r="J374"/>
      <c r="K374"/>
      <c r="L374"/>
      <c r="M374"/>
      <c r="N374"/>
    </row>
  </sheetData>
  <mergeCells count="23">
    <mergeCell ref="A1:N1"/>
    <mergeCell ref="A2:N2"/>
    <mergeCell ref="A3:N3"/>
    <mergeCell ref="A5:A9"/>
    <mergeCell ref="B5:B9"/>
    <mergeCell ref="C5:C9"/>
    <mergeCell ref="D5:N5"/>
    <mergeCell ref="D6:F6"/>
    <mergeCell ref="G6:N6"/>
    <mergeCell ref="D7:D9"/>
    <mergeCell ref="E7:F7"/>
    <mergeCell ref="G7:G9"/>
    <mergeCell ref="H7:H9"/>
    <mergeCell ref="L8:L9"/>
    <mergeCell ref="I7:M7"/>
    <mergeCell ref="A4:N4"/>
    <mergeCell ref="N7:N9"/>
    <mergeCell ref="E8:E9"/>
    <mergeCell ref="F8:F9"/>
    <mergeCell ref="I8:I9"/>
    <mergeCell ref="J8:J9"/>
    <mergeCell ref="K8:K9"/>
    <mergeCell ref="M8:M9"/>
  </mergeCells>
  <pageMargins left="0.45" right="0.45" top="0.5" bottom="0.5" header="0.3" footer="0.3"/>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9"/>
  <sheetViews>
    <sheetView zoomScale="80" zoomScaleNormal="80" zoomScaleSheetLayoutView="70" workbookViewId="0">
      <pane xSplit="3" ySplit="9" topLeftCell="D10" activePane="bottomRight" state="frozen"/>
      <selection pane="topRight" activeCell="D1" sqref="D1"/>
      <selection pane="bottomLeft" activeCell="A12" sqref="A12"/>
      <selection pane="bottomRight" activeCell="C12" sqref="C12:N331"/>
    </sheetView>
  </sheetViews>
  <sheetFormatPr defaultRowHeight="15" x14ac:dyDescent="0.25"/>
  <cols>
    <col min="1" max="1" width="6.5703125" customWidth="1"/>
    <col min="2" max="2" width="36.140625" customWidth="1"/>
    <col min="3" max="3" width="27" customWidth="1"/>
    <col min="4" max="4" width="38.28515625" style="8" customWidth="1"/>
    <col min="5" max="5" width="17.7109375" style="8" customWidth="1"/>
    <col min="6" max="6" width="15.7109375" style="8" customWidth="1"/>
    <col min="7" max="7" width="31.28515625" style="8" customWidth="1"/>
    <col min="8" max="8" width="28.140625" style="8" customWidth="1"/>
    <col min="9" max="9" width="19.7109375" style="8" customWidth="1"/>
    <col min="10" max="13" width="15.7109375" style="8" customWidth="1"/>
    <col min="14" max="14" width="63.5703125" style="8" customWidth="1"/>
  </cols>
  <sheetData>
    <row r="1" spans="1:14" ht="25.5" x14ac:dyDescent="0.35">
      <c r="A1" s="197" t="s">
        <v>312</v>
      </c>
      <c r="B1" s="197"/>
      <c r="C1" s="197"/>
      <c r="D1" s="197"/>
      <c r="E1" s="197"/>
      <c r="F1" s="197"/>
      <c r="G1" s="197"/>
      <c r="H1" s="197"/>
      <c r="I1" s="197"/>
      <c r="J1" s="197"/>
      <c r="K1" s="197"/>
      <c r="L1" s="197"/>
      <c r="M1" s="197"/>
      <c r="N1" s="197"/>
    </row>
    <row r="2" spans="1:14" ht="20.25" x14ac:dyDescent="0.3">
      <c r="A2" s="198" t="s">
        <v>326</v>
      </c>
      <c r="B2" s="198"/>
      <c r="C2" s="198"/>
      <c r="D2" s="198"/>
      <c r="E2" s="198"/>
      <c r="F2" s="198"/>
      <c r="G2" s="198"/>
      <c r="H2" s="198"/>
      <c r="I2" s="198"/>
      <c r="J2" s="198"/>
      <c r="K2" s="198"/>
      <c r="L2" s="198"/>
      <c r="M2" s="198"/>
      <c r="N2" s="198"/>
    </row>
    <row r="3" spans="1:14" ht="20.25" x14ac:dyDescent="0.25">
      <c r="A3" s="199" t="s">
        <v>327</v>
      </c>
      <c r="B3" s="199"/>
      <c r="C3" s="199"/>
      <c r="D3" s="199"/>
      <c r="E3" s="199"/>
      <c r="F3" s="199"/>
      <c r="G3" s="199"/>
      <c r="H3" s="199"/>
      <c r="I3" s="199"/>
      <c r="J3" s="199"/>
      <c r="K3" s="199"/>
      <c r="L3" s="199"/>
      <c r="M3" s="199"/>
      <c r="N3" s="199"/>
    </row>
    <row r="4" spans="1:14" ht="49.5" customHeight="1" thickBot="1" x14ac:dyDescent="0.35">
      <c r="A4" s="226" t="s">
        <v>313</v>
      </c>
      <c r="B4" s="226"/>
      <c r="C4" s="226"/>
      <c r="D4" s="226"/>
      <c r="E4" s="226"/>
      <c r="F4" s="226"/>
      <c r="G4" s="226"/>
      <c r="H4" s="226"/>
      <c r="I4" s="226"/>
      <c r="J4" s="226"/>
      <c r="K4" s="226"/>
      <c r="L4" s="226"/>
      <c r="M4" s="226"/>
      <c r="N4" s="226"/>
    </row>
    <row r="5" spans="1:14" s="1" customFormat="1" ht="49.5" customHeight="1" thickBot="1" x14ac:dyDescent="0.25">
      <c r="A5" s="200" t="s">
        <v>0</v>
      </c>
      <c r="B5" s="203" t="s">
        <v>1</v>
      </c>
      <c r="C5" s="206" t="s">
        <v>325</v>
      </c>
      <c r="D5" s="209" t="s">
        <v>328</v>
      </c>
      <c r="E5" s="210"/>
      <c r="F5" s="210"/>
      <c r="G5" s="210"/>
      <c r="H5" s="210"/>
      <c r="I5" s="210"/>
      <c r="J5" s="210"/>
      <c r="K5" s="210"/>
      <c r="L5" s="210"/>
      <c r="M5" s="210"/>
      <c r="N5" s="211"/>
    </row>
    <row r="6" spans="1:14" s="1" customFormat="1" ht="72.75" customHeight="1" thickBot="1" x14ac:dyDescent="0.25">
      <c r="A6" s="201"/>
      <c r="B6" s="204"/>
      <c r="C6" s="207"/>
      <c r="D6" s="212" t="s">
        <v>2</v>
      </c>
      <c r="E6" s="213"/>
      <c r="F6" s="214"/>
      <c r="G6" s="215" t="s">
        <v>3</v>
      </c>
      <c r="H6" s="213"/>
      <c r="I6" s="213"/>
      <c r="J6" s="213"/>
      <c r="K6" s="213"/>
      <c r="L6" s="213"/>
      <c r="M6" s="213"/>
      <c r="N6" s="214"/>
    </row>
    <row r="7" spans="1:14" s="1" customFormat="1" ht="16.5" customHeight="1" thickBot="1" x14ac:dyDescent="0.25">
      <c r="A7" s="201"/>
      <c r="B7" s="204"/>
      <c r="C7" s="207"/>
      <c r="D7" s="216" t="s">
        <v>4</v>
      </c>
      <c r="E7" s="218" t="s">
        <v>5</v>
      </c>
      <c r="F7" s="219"/>
      <c r="G7" s="189" t="s">
        <v>6</v>
      </c>
      <c r="H7" s="221" t="s">
        <v>7</v>
      </c>
      <c r="I7" s="218" t="s">
        <v>5</v>
      </c>
      <c r="J7" s="224"/>
      <c r="K7" s="224"/>
      <c r="L7" s="225"/>
      <c r="M7" s="225"/>
      <c r="N7" s="189" t="s">
        <v>303</v>
      </c>
    </row>
    <row r="8" spans="1:14" s="1" customFormat="1" ht="32.25" customHeight="1" x14ac:dyDescent="0.2">
      <c r="A8" s="201"/>
      <c r="B8" s="204"/>
      <c r="C8" s="207"/>
      <c r="D8" s="217"/>
      <c r="E8" s="191" t="s">
        <v>8</v>
      </c>
      <c r="F8" s="193" t="s">
        <v>9</v>
      </c>
      <c r="G8" s="190"/>
      <c r="H8" s="222"/>
      <c r="I8" s="195" t="s">
        <v>308</v>
      </c>
      <c r="J8" s="195" t="s">
        <v>306</v>
      </c>
      <c r="K8" s="195" t="s">
        <v>309</v>
      </c>
      <c r="L8" s="195" t="s">
        <v>310</v>
      </c>
      <c r="M8" s="195" t="s">
        <v>307</v>
      </c>
      <c r="N8" s="190"/>
    </row>
    <row r="9" spans="1:14" s="1" customFormat="1" ht="125.25" customHeight="1" thickBot="1" x14ac:dyDescent="0.25">
      <c r="A9" s="202"/>
      <c r="B9" s="205"/>
      <c r="C9" s="208"/>
      <c r="D9" s="217"/>
      <c r="E9" s="192"/>
      <c r="F9" s="194"/>
      <c r="G9" s="220"/>
      <c r="H9" s="223"/>
      <c r="I9" s="196"/>
      <c r="J9" s="196"/>
      <c r="K9" s="196"/>
      <c r="L9" s="196"/>
      <c r="M9" s="196" t="s">
        <v>10</v>
      </c>
      <c r="N9" s="190"/>
    </row>
    <row r="10" spans="1:14" ht="16.5" customHeight="1" x14ac:dyDescent="0.25">
      <c r="A10" s="2"/>
      <c r="B10" s="30"/>
      <c r="C10" s="45"/>
      <c r="D10" s="50"/>
      <c r="E10" s="39"/>
      <c r="F10" s="51"/>
      <c r="G10" s="59"/>
      <c r="H10" s="63"/>
      <c r="I10" s="64"/>
      <c r="J10" s="64"/>
      <c r="K10" s="64"/>
      <c r="L10" s="97"/>
      <c r="M10" s="65"/>
      <c r="N10" s="67"/>
    </row>
    <row r="11" spans="1:14" ht="16.5" customHeight="1" x14ac:dyDescent="0.3">
      <c r="A11" s="3"/>
      <c r="B11" s="31" t="s">
        <v>11</v>
      </c>
      <c r="C11" s="46"/>
      <c r="D11" s="52"/>
      <c r="E11" s="40"/>
      <c r="F11" s="53"/>
      <c r="G11" s="60"/>
      <c r="H11" s="52"/>
      <c r="I11" s="40"/>
      <c r="J11" s="40"/>
      <c r="K11" s="40"/>
      <c r="L11" s="46"/>
      <c r="M11" s="53"/>
      <c r="N11" s="60"/>
    </row>
    <row r="12" spans="1:14" ht="16.5" customHeight="1" x14ac:dyDescent="0.25">
      <c r="A12" s="5">
        <v>5101</v>
      </c>
      <c r="B12" s="32" t="s">
        <v>12</v>
      </c>
      <c r="C12" s="47">
        <f t="shared" ref="C12:C25" si="0">+D12+G12+H12+N12</f>
        <v>178167</v>
      </c>
      <c r="D12" s="54">
        <f t="shared" ref="D12:D25" si="1">+E12+F12</f>
        <v>25855</v>
      </c>
      <c r="E12" s="41">
        <v>15825</v>
      </c>
      <c r="F12" s="55">
        <v>10030</v>
      </c>
      <c r="G12" s="61">
        <v>91435</v>
      </c>
      <c r="H12" s="66">
        <f>I12+J12+K12+M12+L12</f>
        <v>60877</v>
      </c>
      <c r="I12" s="99">
        <v>637</v>
      </c>
      <c r="J12" s="100">
        <v>26186</v>
      </c>
      <c r="K12" s="101">
        <v>10544</v>
      </c>
      <c r="L12" s="101">
        <v>22371</v>
      </c>
      <c r="M12" s="102">
        <v>1139</v>
      </c>
      <c r="N12" s="61">
        <v>0</v>
      </c>
    </row>
    <row r="13" spans="1:14" ht="16.5" customHeight="1" x14ac:dyDescent="0.25">
      <c r="A13" s="5">
        <v>5102</v>
      </c>
      <c r="B13" s="32" t="s">
        <v>13</v>
      </c>
      <c r="C13" s="47">
        <f t="shared" si="0"/>
        <v>165574</v>
      </c>
      <c r="D13" s="54">
        <f t="shared" si="1"/>
        <v>34930</v>
      </c>
      <c r="E13" s="41">
        <v>0</v>
      </c>
      <c r="F13" s="55">
        <v>34930</v>
      </c>
      <c r="G13" s="61">
        <v>96737</v>
      </c>
      <c r="H13" s="66">
        <f t="shared" ref="H13:H76" si="2">I13+J13+K13+M13+L13</f>
        <v>33907</v>
      </c>
      <c r="I13" s="99">
        <v>171</v>
      </c>
      <c r="J13" s="100">
        <v>16716</v>
      </c>
      <c r="K13" s="101">
        <v>6354</v>
      </c>
      <c r="L13" s="101">
        <v>9767</v>
      </c>
      <c r="M13" s="102">
        <v>899</v>
      </c>
      <c r="N13" s="61">
        <v>0</v>
      </c>
    </row>
    <row r="14" spans="1:14" ht="16.5" customHeight="1" x14ac:dyDescent="0.25">
      <c r="A14" s="5">
        <v>5103</v>
      </c>
      <c r="B14" s="32" t="s">
        <v>14</v>
      </c>
      <c r="C14" s="47">
        <f t="shared" si="0"/>
        <v>1217241</v>
      </c>
      <c r="D14" s="54">
        <f t="shared" si="1"/>
        <v>393213</v>
      </c>
      <c r="E14" s="41">
        <v>333320</v>
      </c>
      <c r="F14" s="55">
        <v>59893</v>
      </c>
      <c r="G14" s="61">
        <v>136730</v>
      </c>
      <c r="H14" s="66">
        <f t="shared" si="2"/>
        <v>639191</v>
      </c>
      <c r="I14" s="99">
        <v>4024</v>
      </c>
      <c r="J14" s="100">
        <v>241461</v>
      </c>
      <c r="K14" s="101">
        <v>180259</v>
      </c>
      <c r="L14" s="101">
        <v>202088</v>
      </c>
      <c r="M14" s="102">
        <v>11359</v>
      </c>
      <c r="N14" s="61">
        <v>48107</v>
      </c>
    </row>
    <row r="15" spans="1:14" ht="16.5" customHeight="1" x14ac:dyDescent="0.25">
      <c r="A15" s="5">
        <v>5104</v>
      </c>
      <c r="B15" s="32" t="s">
        <v>15</v>
      </c>
      <c r="C15" s="47">
        <f t="shared" si="0"/>
        <v>305080</v>
      </c>
      <c r="D15" s="54">
        <f t="shared" si="1"/>
        <v>26692</v>
      </c>
      <c r="E15" s="41">
        <v>17611</v>
      </c>
      <c r="F15" s="55">
        <v>9081</v>
      </c>
      <c r="G15" s="61">
        <v>278239</v>
      </c>
      <c r="H15" s="66">
        <f t="shared" si="2"/>
        <v>0</v>
      </c>
      <c r="I15" s="99">
        <v>0</v>
      </c>
      <c r="J15" s="100">
        <v>0</v>
      </c>
      <c r="K15" s="101">
        <v>0</v>
      </c>
      <c r="L15" s="101">
        <v>0</v>
      </c>
      <c r="M15" s="102">
        <v>0</v>
      </c>
      <c r="N15" s="61">
        <v>149</v>
      </c>
    </row>
    <row r="16" spans="1:14" ht="16.5" customHeight="1" x14ac:dyDescent="0.25">
      <c r="A16" s="5">
        <v>5105</v>
      </c>
      <c r="B16" s="32" t="s">
        <v>16</v>
      </c>
      <c r="C16" s="47">
        <f t="shared" si="0"/>
        <v>76973</v>
      </c>
      <c r="D16" s="54">
        <f t="shared" si="1"/>
        <v>4801</v>
      </c>
      <c r="E16" s="41">
        <v>0</v>
      </c>
      <c r="F16" s="55">
        <v>4801</v>
      </c>
      <c r="G16" s="61">
        <v>25389</v>
      </c>
      <c r="H16" s="66">
        <f t="shared" si="2"/>
        <v>46783</v>
      </c>
      <c r="I16" s="99">
        <v>274</v>
      </c>
      <c r="J16" s="100">
        <v>26541</v>
      </c>
      <c r="K16" s="101">
        <v>7927</v>
      </c>
      <c r="L16" s="101">
        <v>11065</v>
      </c>
      <c r="M16" s="102">
        <v>976</v>
      </c>
      <c r="N16" s="61">
        <v>0</v>
      </c>
    </row>
    <row r="17" spans="1:14" ht="16.5" customHeight="1" x14ac:dyDescent="0.25">
      <c r="A17" s="5">
        <v>5106</v>
      </c>
      <c r="B17" s="32" t="s">
        <v>17</v>
      </c>
      <c r="C17" s="47">
        <f t="shared" si="0"/>
        <v>47742</v>
      </c>
      <c r="D17" s="54">
        <f t="shared" si="1"/>
        <v>8719</v>
      </c>
      <c r="E17" s="41">
        <v>0</v>
      </c>
      <c r="F17" s="55">
        <v>8719</v>
      </c>
      <c r="G17" s="61">
        <v>19468</v>
      </c>
      <c r="H17" s="66">
        <f t="shared" si="2"/>
        <v>19555</v>
      </c>
      <c r="I17" s="99">
        <v>354</v>
      </c>
      <c r="J17" s="100">
        <v>6713</v>
      </c>
      <c r="K17" s="101">
        <v>2539</v>
      </c>
      <c r="L17" s="101">
        <v>9469</v>
      </c>
      <c r="M17" s="102">
        <v>480</v>
      </c>
      <c r="N17" s="61">
        <v>0</v>
      </c>
    </row>
    <row r="18" spans="1:14" ht="16.5" customHeight="1" x14ac:dyDescent="0.25">
      <c r="A18" s="5">
        <v>5107</v>
      </c>
      <c r="B18" s="32" t="s">
        <v>18</v>
      </c>
      <c r="C18" s="47">
        <f t="shared" si="0"/>
        <v>583544</v>
      </c>
      <c r="D18" s="54">
        <f t="shared" si="1"/>
        <v>42609</v>
      </c>
      <c r="E18" s="41">
        <v>14487</v>
      </c>
      <c r="F18" s="55">
        <v>28122</v>
      </c>
      <c r="G18" s="61">
        <v>251545</v>
      </c>
      <c r="H18" s="66">
        <f t="shared" si="2"/>
        <v>288286</v>
      </c>
      <c r="I18" s="99">
        <v>2847</v>
      </c>
      <c r="J18" s="100">
        <v>125402</v>
      </c>
      <c r="K18" s="101">
        <v>45660</v>
      </c>
      <c r="L18" s="101">
        <v>107990</v>
      </c>
      <c r="M18" s="102">
        <v>6387</v>
      </c>
      <c r="N18" s="61">
        <v>1104</v>
      </c>
    </row>
    <row r="19" spans="1:14" ht="16.5" customHeight="1" x14ac:dyDescent="0.25">
      <c r="A19" s="5">
        <v>5108</v>
      </c>
      <c r="B19" s="32" t="s">
        <v>19</v>
      </c>
      <c r="C19" s="47">
        <f t="shared" si="0"/>
        <v>280487</v>
      </c>
      <c r="D19" s="54">
        <f t="shared" si="1"/>
        <v>12963</v>
      </c>
      <c r="E19" s="41">
        <v>0</v>
      </c>
      <c r="F19" s="55">
        <v>12963</v>
      </c>
      <c r="G19" s="61">
        <v>143758</v>
      </c>
      <c r="H19" s="66">
        <f t="shared" si="2"/>
        <v>123617</v>
      </c>
      <c r="I19" s="99">
        <v>979</v>
      </c>
      <c r="J19" s="100">
        <v>50480</v>
      </c>
      <c r="K19" s="101">
        <v>23017</v>
      </c>
      <c r="L19" s="101">
        <v>46974</v>
      </c>
      <c r="M19" s="102">
        <v>2167</v>
      </c>
      <c r="N19" s="61">
        <v>149</v>
      </c>
    </row>
    <row r="20" spans="1:14" ht="16.5" customHeight="1" x14ac:dyDescent="0.25">
      <c r="A20" s="5">
        <v>5109</v>
      </c>
      <c r="B20" s="32" t="s">
        <v>20</v>
      </c>
      <c r="C20" s="47">
        <f t="shared" si="0"/>
        <v>129626</v>
      </c>
      <c r="D20" s="54">
        <f t="shared" si="1"/>
        <v>8191</v>
      </c>
      <c r="E20" s="41">
        <v>7891</v>
      </c>
      <c r="F20" s="55">
        <v>300</v>
      </c>
      <c r="G20" s="61">
        <v>121285</v>
      </c>
      <c r="H20" s="66">
        <f t="shared" si="2"/>
        <v>0</v>
      </c>
      <c r="I20" s="99">
        <v>0</v>
      </c>
      <c r="J20" s="100">
        <v>0</v>
      </c>
      <c r="K20" s="101">
        <v>0</v>
      </c>
      <c r="L20" s="101">
        <v>0</v>
      </c>
      <c r="M20" s="102">
        <v>0</v>
      </c>
      <c r="N20" s="61">
        <v>150</v>
      </c>
    </row>
    <row r="21" spans="1:14" ht="16.5" customHeight="1" x14ac:dyDescent="0.25">
      <c r="A21" s="5">
        <v>5110</v>
      </c>
      <c r="B21" s="32" t="s">
        <v>21</v>
      </c>
      <c r="C21" s="47">
        <f t="shared" si="0"/>
        <v>95494</v>
      </c>
      <c r="D21" s="54">
        <f t="shared" si="1"/>
        <v>11733</v>
      </c>
      <c r="E21" s="41">
        <v>0</v>
      </c>
      <c r="F21" s="55">
        <v>11733</v>
      </c>
      <c r="G21" s="61">
        <v>35005</v>
      </c>
      <c r="H21" s="66">
        <f t="shared" si="2"/>
        <v>48756</v>
      </c>
      <c r="I21" s="99">
        <v>342</v>
      </c>
      <c r="J21" s="100">
        <v>21618</v>
      </c>
      <c r="K21" s="101">
        <v>7729</v>
      </c>
      <c r="L21" s="101">
        <v>17742</v>
      </c>
      <c r="M21" s="102">
        <v>1325</v>
      </c>
      <c r="N21" s="61">
        <v>0</v>
      </c>
    </row>
    <row r="22" spans="1:14" ht="16.5" customHeight="1" x14ac:dyDescent="0.25">
      <c r="A22" s="5">
        <v>5111</v>
      </c>
      <c r="B22" s="32" t="s">
        <v>22</v>
      </c>
      <c r="C22" s="47">
        <f t="shared" si="0"/>
        <v>47912</v>
      </c>
      <c r="D22" s="54">
        <f t="shared" si="1"/>
        <v>0</v>
      </c>
      <c r="E22" s="41">
        <v>0</v>
      </c>
      <c r="F22" s="55">
        <v>0</v>
      </c>
      <c r="G22" s="61">
        <v>47912</v>
      </c>
      <c r="H22" s="66">
        <f t="shared" si="2"/>
        <v>0</v>
      </c>
      <c r="I22" s="99">
        <v>0</v>
      </c>
      <c r="J22" s="100">
        <v>0</v>
      </c>
      <c r="K22" s="101">
        <v>0</v>
      </c>
      <c r="L22" s="101">
        <v>0</v>
      </c>
      <c r="M22" s="102">
        <v>0</v>
      </c>
      <c r="N22" s="61">
        <v>0</v>
      </c>
    </row>
    <row r="23" spans="1:14" ht="16.5" customHeight="1" x14ac:dyDescent="0.25">
      <c r="A23" s="5">
        <v>5112</v>
      </c>
      <c r="B23" s="32" t="s">
        <v>23</v>
      </c>
      <c r="C23" s="47">
        <f t="shared" si="0"/>
        <v>52263</v>
      </c>
      <c r="D23" s="54">
        <f t="shared" si="1"/>
        <v>30083</v>
      </c>
      <c r="E23" s="41">
        <v>0</v>
      </c>
      <c r="F23" s="55">
        <v>30083</v>
      </c>
      <c r="G23" s="61">
        <v>4980</v>
      </c>
      <c r="H23" s="66">
        <f t="shared" si="2"/>
        <v>17200</v>
      </c>
      <c r="I23" s="99">
        <v>114</v>
      </c>
      <c r="J23" s="100">
        <v>7645</v>
      </c>
      <c r="K23" s="101">
        <v>1928</v>
      </c>
      <c r="L23" s="101">
        <v>6884</v>
      </c>
      <c r="M23" s="102">
        <v>629</v>
      </c>
      <c r="N23" s="61">
        <v>0</v>
      </c>
    </row>
    <row r="24" spans="1:14" ht="16.5" customHeight="1" x14ac:dyDescent="0.25">
      <c r="A24" s="5">
        <v>5113</v>
      </c>
      <c r="B24" s="32" t="s">
        <v>24</v>
      </c>
      <c r="C24" s="47">
        <f t="shared" si="0"/>
        <v>66323</v>
      </c>
      <c r="D24" s="54">
        <f t="shared" si="1"/>
        <v>15539</v>
      </c>
      <c r="E24" s="41">
        <v>0</v>
      </c>
      <c r="F24" s="55">
        <v>15539</v>
      </c>
      <c r="G24" s="61">
        <v>19938</v>
      </c>
      <c r="H24" s="66">
        <f t="shared" si="2"/>
        <v>30846</v>
      </c>
      <c r="I24" s="99">
        <v>114</v>
      </c>
      <c r="J24" s="100">
        <v>12936</v>
      </c>
      <c r="K24" s="101">
        <v>4120</v>
      </c>
      <c r="L24" s="101">
        <v>12944</v>
      </c>
      <c r="M24" s="102">
        <v>732</v>
      </c>
      <c r="N24" s="61">
        <v>0</v>
      </c>
    </row>
    <row r="25" spans="1:14" ht="16.5" customHeight="1" x14ac:dyDescent="0.25">
      <c r="A25" s="5">
        <v>5114</v>
      </c>
      <c r="B25" s="32" t="s">
        <v>25</v>
      </c>
      <c r="C25" s="47">
        <f t="shared" si="0"/>
        <v>97513</v>
      </c>
      <c r="D25" s="54">
        <f t="shared" si="1"/>
        <v>0</v>
      </c>
      <c r="E25" s="41">
        <v>0</v>
      </c>
      <c r="F25" s="55">
        <v>0</v>
      </c>
      <c r="G25" s="61">
        <v>76391</v>
      </c>
      <c r="H25" s="66">
        <f t="shared" si="2"/>
        <v>21122</v>
      </c>
      <c r="I25" s="99">
        <v>205</v>
      </c>
      <c r="J25" s="100">
        <v>9503</v>
      </c>
      <c r="K25" s="101">
        <v>3614</v>
      </c>
      <c r="L25" s="101">
        <v>7135</v>
      </c>
      <c r="M25" s="102">
        <v>665</v>
      </c>
      <c r="N25" s="61">
        <v>0</v>
      </c>
    </row>
    <row r="26" spans="1:14" ht="16.5" customHeight="1" x14ac:dyDescent="0.25">
      <c r="A26" s="5"/>
      <c r="B26" s="32"/>
      <c r="C26" s="28">
        <f t="shared" ref="C26:N26" si="3">SUM(C12:C25)</f>
        <v>3343939</v>
      </c>
      <c r="D26" s="28">
        <f t="shared" si="3"/>
        <v>615328</v>
      </c>
      <c r="E26" s="28">
        <f t="shared" si="3"/>
        <v>389134</v>
      </c>
      <c r="F26" s="28">
        <f t="shared" si="3"/>
        <v>226194</v>
      </c>
      <c r="G26" s="28">
        <f t="shared" si="3"/>
        <v>1348812</v>
      </c>
      <c r="H26" s="28">
        <f t="shared" si="3"/>
        <v>1330140</v>
      </c>
      <c r="I26" s="28">
        <f t="shared" si="3"/>
        <v>10061</v>
      </c>
      <c r="J26" s="28">
        <f t="shared" si="3"/>
        <v>545201</v>
      </c>
      <c r="K26" s="28">
        <f t="shared" si="3"/>
        <v>293691</v>
      </c>
      <c r="L26" s="28">
        <f t="shared" si="3"/>
        <v>454429</v>
      </c>
      <c r="M26" s="28">
        <f t="shared" si="3"/>
        <v>26758</v>
      </c>
      <c r="N26" s="28">
        <f t="shared" si="3"/>
        <v>49659</v>
      </c>
    </row>
    <row r="27" spans="1:14" ht="16.5" customHeight="1" x14ac:dyDescent="0.3">
      <c r="A27" s="6"/>
      <c r="B27" s="33" t="s">
        <v>26</v>
      </c>
      <c r="C27" s="47"/>
      <c r="D27" s="54"/>
      <c r="E27" s="40"/>
      <c r="F27" s="53"/>
      <c r="G27" s="60"/>
      <c r="H27" s="66">
        <f t="shared" si="2"/>
        <v>0</v>
      </c>
      <c r="I27" s="99"/>
      <c r="J27" s="100"/>
      <c r="K27" s="101"/>
      <c r="L27" s="101"/>
      <c r="M27" s="102"/>
      <c r="N27" s="60">
        <v>0</v>
      </c>
    </row>
    <row r="28" spans="1:14" ht="16.5" customHeight="1" x14ac:dyDescent="0.25">
      <c r="A28" s="5">
        <v>5201</v>
      </c>
      <c r="B28" s="30" t="s">
        <v>27</v>
      </c>
      <c r="C28" s="47">
        <f t="shared" ref="C28:C40" si="4">+D28+G28+H28+N28</f>
        <v>457005</v>
      </c>
      <c r="D28" s="54">
        <f t="shared" ref="D28:D40" si="5">+E28+F28</f>
        <v>32794</v>
      </c>
      <c r="E28" s="41">
        <v>0</v>
      </c>
      <c r="F28" s="55">
        <v>32794</v>
      </c>
      <c r="G28" s="61">
        <v>294811</v>
      </c>
      <c r="H28" s="66">
        <f t="shared" si="2"/>
        <v>129400</v>
      </c>
      <c r="I28" s="103">
        <v>566</v>
      </c>
      <c r="J28" s="104">
        <v>62607</v>
      </c>
      <c r="K28" s="105">
        <v>20128</v>
      </c>
      <c r="L28" s="105">
        <v>43358</v>
      </c>
      <c r="M28" s="106">
        <v>2741</v>
      </c>
      <c r="N28" s="61">
        <v>0</v>
      </c>
    </row>
    <row r="29" spans="1:14" ht="16.5" customHeight="1" x14ac:dyDescent="0.25">
      <c r="A29" s="5">
        <v>5202</v>
      </c>
      <c r="B29" s="30" t="s">
        <v>28</v>
      </c>
      <c r="C29" s="47">
        <f t="shared" si="4"/>
        <v>4570350</v>
      </c>
      <c r="D29" s="54">
        <f t="shared" si="5"/>
        <v>2538154</v>
      </c>
      <c r="E29" s="41">
        <v>2494714</v>
      </c>
      <c r="F29" s="55">
        <v>43440</v>
      </c>
      <c r="G29" s="61">
        <v>97543</v>
      </c>
      <c r="H29" s="66">
        <f t="shared" si="2"/>
        <v>1660005</v>
      </c>
      <c r="I29" s="99">
        <v>10507</v>
      </c>
      <c r="J29" s="100">
        <v>695155</v>
      </c>
      <c r="K29" s="101">
        <v>354163</v>
      </c>
      <c r="L29" s="101">
        <v>578281</v>
      </c>
      <c r="M29" s="102">
        <v>21899</v>
      </c>
      <c r="N29" s="61">
        <v>274648</v>
      </c>
    </row>
    <row r="30" spans="1:14" ht="16.5" customHeight="1" x14ac:dyDescent="0.25">
      <c r="A30" s="5">
        <v>5203</v>
      </c>
      <c r="B30" s="30" t="s">
        <v>29</v>
      </c>
      <c r="C30" s="47">
        <f t="shared" si="4"/>
        <v>27902</v>
      </c>
      <c r="D30" s="54">
        <f t="shared" si="5"/>
        <v>0</v>
      </c>
      <c r="E30" s="41">
        <v>0</v>
      </c>
      <c r="F30" s="55">
        <v>0</v>
      </c>
      <c r="G30" s="61">
        <v>27902</v>
      </c>
      <c r="H30" s="66">
        <f t="shared" si="2"/>
        <v>0</v>
      </c>
      <c r="I30" s="99">
        <v>0</v>
      </c>
      <c r="J30" s="100">
        <v>0</v>
      </c>
      <c r="K30" s="101">
        <v>0</v>
      </c>
      <c r="L30" s="101">
        <v>0</v>
      </c>
      <c r="M30" s="102">
        <v>0</v>
      </c>
      <c r="N30" s="61">
        <v>0</v>
      </c>
    </row>
    <row r="31" spans="1:14" ht="16.5" customHeight="1" x14ac:dyDescent="0.25">
      <c r="A31" s="5">
        <v>5204</v>
      </c>
      <c r="B31" s="30" t="s">
        <v>30</v>
      </c>
      <c r="C31" s="47">
        <f t="shared" si="4"/>
        <v>390983</v>
      </c>
      <c r="D31" s="54">
        <f t="shared" si="5"/>
        <v>51009</v>
      </c>
      <c r="E31" s="41">
        <v>41393</v>
      </c>
      <c r="F31" s="55">
        <v>9616</v>
      </c>
      <c r="G31" s="61">
        <v>232669</v>
      </c>
      <c r="H31" s="66">
        <f t="shared" si="2"/>
        <v>107225</v>
      </c>
      <c r="I31" s="99">
        <v>1485</v>
      </c>
      <c r="J31" s="100">
        <v>47065</v>
      </c>
      <c r="K31" s="101">
        <v>17626</v>
      </c>
      <c r="L31" s="101">
        <v>39023</v>
      </c>
      <c r="M31" s="102">
        <v>2026</v>
      </c>
      <c r="N31" s="61">
        <v>80</v>
      </c>
    </row>
    <row r="32" spans="1:14" ht="16.5" customHeight="1" x14ac:dyDescent="0.25">
      <c r="A32" s="5">
        <v>5205</v>
      </c>
      <c r="B32" s="30" t="s">
        <v>31</v>
      </c>
      <c r="C32" s="47">
        <f t="shared" si="4"/>
        <v>66139</v>
      </c>
      <c r="D32" s="54">
        <f t="shared" si="5"/>
        <v>12414</v>
      </c>
      <c r="E32" s="41">
        <v>0</v>
      </c>
      <c r="F32" s="55">
        <v>12414</v>
      </c>
      <c r="G32" s="61">
        <v>44033</v>
      </c>
      <c r="H32" s="66">
        <f t="shared" si="2"/>
        <v>9692</v>
      </c>
      <c r="I32" s="99">
        <v>57</v>
      </c>
      <c r="J32" s="100">
        <v>3438</v>
      </c>
      <c r="K32" s="101">
        <v>1201</v>
      </c>
      <c r="L32" s="101">
        <v>4759</v>
      </c>
      <c r="M32" s="102">
        <v>237</v>
      </c>
      <c r="N32" s="61">
        <v>0</v>
      </c>
    </row>
    <row r="33" spans="1:14" ht="16.5" customHeight="1" x14ac:dyDescent="0.25">
      <c r="A33" s="5">
        <v>5206</v>
      </c>
      <c r="B33" s="30" t="s">
        <v>32</v>
      </c>
      <c r="C33" s="47">
        <f t="shared" si="4"/>
        <v>222410</v>
      </c>
      <c r="D33" s="54">
        <f t="shared" si="5"/>
        <v>0</v>
      </c>
      <c r="E33" s="41">
        <v>0</v>
      </c>
      <c r="F33" s="55">
        <v>0</v>
      </c>
      <c r="G33" s="61">
        <v>67341</v>
      </c>
      <c r="H33" s="66">
        <f t="shared" si="2"/>
        <v>151154</v>
      </c>
      <c r="I33" s="99">
        <v>356</v>
      </c>
      <c r="J33" s="100">
        <v>84071</v>
      </c>
      <c r="K33" s="101">
        <v>25622</v>
      </c>
      <c r="L33" s="101">
        <v>39142</v>
      </c>
      <c r="M33" s="102">
        <v>1963</v>
      </c>
      <c r="N33" s="61">
        <v>3915</v>
      </c>
    </row>
    <row r="34" spans="1:14" ht="16.5" customHeight="1" x14ac:dyDescent="0.25">
      <c r="A34" s="5">
        <v>5207</v>
      </c>
      <c r="B34" s="30" t="s">
        <v>33</v>
      </c>
      <c r="C34" s="47">
        <f t="shared" si="4"/>
        <v>312164</v>
      </c>
      <c r="D34" s="54">
        <f t="shared" si="5"/>
        <v>87672</v>
      </c>
      <c r="E34" s="41">
        <v>81227</v>
      </c>
      <c r="F34" s="55">
        <v>6445</v>
      </c>
      <c r="G34" s="61">
        <v>76049</v>
      </c>
      <c r="H34" s="66">
        <f t="shared" si="2"/>
        <v>146617</v>
      </c>
      <c r="I34" s="99">
        <v>1246</v>
      </c>
      <c r="J34" s="100">
        <v>71936</v>
      </c>
      <c r="K34" s="101">
        <v>19720</v>
      </c>
      <c r="L34" s="101">
        <v>51144</v>
      </c>
      <c r="M34" s="102">
        <v>2571</v>
      </c>
      <c r="N34" s="61">
        <v>1826</v>
      </c>
    </row>
    <row r="35" spans="1:14" ht="16.5" customHeight="1" x14ac:dyDescent="0.25">
      <c r="A35" s="5">
        <v>5208</v>
      </c>
      <c r="B35" s="30" t="s">
        <v>34</v>
      </c>
      <c r="C35" s="47">
        <f t="shared" si="4"/>
        <v>23965</v>
      </c>
      <c r="D35" s="54">
        <f t="shared" si="5"/>
        <v>0</v>
      </c>
      <c r="E35" s="41">
        <v>0</v>
      </c>
      <c r="F35" s="55">
        <v>0</v>
      </c>
      <c r="G35" s="61">
        <v>23965</v>
      </c>
      <c r="H35" s="66">
        <f t="shared" si="2"/>
        <v>0</v>
      </c>
      <c r="I35" s="99">
        <v>0</v>
      </c>
      <c r="J35" s="100">
        <v>0</v>
      </c>
      <c r="K35" s="101">
        <v>0</v>
      </c>
      <c r="L35" s="101">
        <v>0</v>
      </c>
      <c r="M35" s="102">
        <v>0</v>
      </c>
      <c r="N35" s="61">
        <v>0</v>
      </c>
    </row>
    <row r="36" spans="1:14" ht="16.5" customHeight="1" x14ac:dyDescent="0.25">
      <c r="A36" s="7">
        <v>5209</v>
      </c>
      <c r="B36" s="34" t="s">
        <v>35</v>
      </c>
      <c r="C36" s="47">
        <f t="shared" si="4"/>
        <v>150468</v>
      </c>
      <c r="D36" s="54">
        <f t="shared" si="5"/>
        <v>0</v>
      </c>
      <c r="E36" s="41">
        <v>0</v>
      </c>
      <c r="F36" s="55">
        <v>0</v>
      </c>
      <c r="G36" s="61">
        <v>150468</v>
      </c>
      <c r="H36" s="66">
        <f t="shared" si="2"/>
        <v>0</v>
      </c>
      <c r="I36" s="99">
        <v>0</v>
      </c>
      <c r="J36" s="100">
        <v>0</v>
      </c>
      <c r="K36" s="101">
        <v>0</v>
      </c>
      <c r="L36" s="101">
        <v>0</v>
      </c>
      <c r="M36" s="102">
        <v>0</v>
      </c>
      <c r="N36" s="61">
        <v>0</v>
      </c>
    </row>
    <row r="37" spans="1:14" ht="16.5" customHeight="1" x14ac:dyDescent="0.25">
      <c r="A37" s="7">
        <v>5210</v>
      </c>
      <c r="B37" s="34" t="s">
        <v>36</v>
      </c>
      <c r="C37" s="47">
        <f t="shared" si="4"/>
        <v>70381</v>
      </c>
      <c r="D37" s="54">
        <f t="shared" si="5"/>
        <v>4753</v>
      </c>
      <c r="E37" s="41">
        <v>0</v>
      </c>
      <c r="F37" s="55">
        <v>4753</v>
      </c>
      <c r="G37" s="61">
        <v>65628</v>
      </c>
      <c r="H37" s="66">
        <f t="shared" si="2"/>
        <v>0</v>
      </c>
      <c r="I37" s="99">
        <v>0</v>
      </c>
      <c r="J37" s="100">
        <v>0</v>
      </c>
      <c r="K37" s="101">
        <v>0</v>
      </c>
      <c r="L37" s="101">
        <v>0</v>
      </c>
      <c r="M37" s="102">
        <v>0</v>
      </c>
      <c r="N37" s="61">
        <v>0</v>
      </c>
    </row>
    <row r="38" spans="1:14" ht="16.5" customHeight="1" x14ac:dyDescent="0.25">
      <c r="A38" s="5">
        <v>5211</v>
      </c>
      <c r="B38" s="30" t="s">
        <v>37</v>
      </c>
      <c r="C38" s="47">
        <f t="shared" si="4"/>
        <v>132268</v>
      </c>
      <c r="D38" s="54">
        <f t="shared" si="5"/>
        <v>24603</v>
      </c>
      <c r="E38" s="41">
        <v>1138</v>
      </c>
      <c r="F38" s="55">
        <v>23465</v>
      </c>
      <c r="G38" s="61">
        <v>101452</v>
      </c>
      <c r="H38" s="66">
        <f t="shared" si="2"/>
        <v>0</v>
      </c>
      <c r="I38" s="99">
        <v>0</v>
      </c>
      <c r="J38" s="100">
        <v>0</v>
      </c>
      <c r="K38" s="101">
        <v>0</v>
      </c>
      <c r="L38" s="101">
        <v>0</v>
      </c>
      <c r="M38" s="102">
        <v>0</v>
      </c>
      <c r="N38" s="61">
        <v>6213</v>
      </c>
    </row>
    <row r="39" spans="1:14" ht="16.5" customHeight="1" x14ac:dyDescent="0.25">
      <c r="A39" s="5">
        <v>5212</v>
      </c>
      <c r="B39" s="30" t="s">
        <v>38</v>
      </c>
      <c r="C39" s="47">
        <f t="shared" si="4"/>
        <v>123284</v>
      </c>
      <c r="D39" s="54">
        <f t="shared" si="5"/>
        <v>0</v>
      </c>
      <c r="E39" s="41">
        <v>0</v>
      </c>
      <c r="F39" s="55">
        <v>0</v>
      </c>
      <c r="G39" s="61">
        <v>123284</v>
      </c>
      <c r="H39" s="66">
        <f t="shared" si="2"/>
        <v>0</v>
      </c>
      <c r="I39" s="99">
        <v>0</v>
      </c>
      <c r="J39" s="100">
        <v>0</v>
      </c>
      <c r="K39" s="101">
        <v>0</v>
      </c>
      <c r="L39" s="101">
        <v>0</v>
      </c>
      <c r="M39" s="102">
        <v>0</v>
      </c>
      <c r="N39" s="61">
        <v>0</v>
      </c>
    </row>
    <row r="40" spans="1:14" ht="16.5" customHeight="1" x14ac:dyDescent="0.25">
      <c r="A40" s="5">
        <v>5213</v>
      </c>
      <c r="B40" s="30" t="s">
        <v>39</v>
      </c>
      <c r="C40" s="47">
        <f t="shared" si="4"/>
        <v>74862</v>
      </c>
      <c r="D40" s="54">
        <f t="shared" si="5"/>
        <v>18887</v>
      </c>
      <c r="E40" s="41">
        <v>5905</v>
      </c>
      <c r="F40" s="55">
        <v>12982</v>
      </c>
      <c r="G40" s="61">
        <v>55975</v>
      </c>
      <c r="H40" s="66">
        <f t="shared" si="2"/>
        <v>0</v>
      </c>
      <c r="I40" s="99">
        <v>0</v>
      </c>
      <c r="J40" s="100">
        <v>0</v>
      </c>
      <c r="K40" s="101">
        <v>0</v>
      </c>
      <c r="L40" s="101">
        <v>0</v>
      </c>
      <c r="M40" s="102">
        <v>0</v>
      </c>
      <c r="N40" s="61">
        <v>0</v>
      </c>
    </row>
    <row r="41" spans="1:14" ht="16.5" customHeight="1" x14ac:dyDescent="0.25">
      <c r="A41" s="5"/>
      <c r="B41" s="30"/>
      <c r="C41" s="28">
        <f t="shared" ref="C41:N41" si="6">SUM(C28:C40)</f>
        <v>6622181</v>
      </c>
      <c r="D41" s="28">
        <f t="shared" si="6"/>
        <v>2770286</v>
      </c>
      <c r="E41" s="28">
        <f t="shared" si="6"/>
        <v>2624377</v>
      </c>
      <c r="F41" s="28">
        <f t="shared" si="6"/>
        <v>145909</v>
      </c>
      <c r="G41" s="28">
        <f t="shared" si="6"/>
        <v>1361120</v>
      </c>
      <c r="H41" s="28">
        <f t="shared" si="6"/>
        <v>2204093</v>
      </c>
      <c r="I41" s="28">
        <f t="shared" si="6"/>
        <v>14217</v>
      </c>
      <c r="J41" s="28">
        <f t="shared" si="6"/>
        <v>964272</v>
      </c>
      <c r="K41" s="28">
        <f t="shared" si="6"/>
        <v>438460</v>
      </c>
      <c r="L41" s="28">
        <f t="shared" si="6"/>
        <v>755707</v>
      </c>
      <c r="M41" s="28">
        <f t="shared" si="6"/>
        <v>31437</v>
      </c>
      <c r="N41" s="28">
        <f t="shared" si="6"/>
        <v>286682</v>
      </c>
    </row>
    <row r="42" spans="1:14" ht="16.5" customHeight="1" x14ac:dyDescent="0.3">
      <c r="A42" s="6"/>
      <c r="B42" s="33" t="s">
        <v>40</v>
      </c>
      <c r="C42" s="47"/>
      <c r="D42" s="54"/>
      <c r="E42" s="40"/>
      <c r="F42" s="53"/>
      <c r="G42" s="60"/>
      <c r="H42" s="66">
        <f t="shared" si="2"/>
        <v>0</v>
      </c>
      <c r="I42" s="99"/>
      <c r="J42" s="100"/>
      <c r="K42" s="101"/>
      <c r="L42" s="101"/>
      <c r="M42" s="102"/>
      <c r="N42" s="60">
        <v>0</v>
      </c>
    </row>
    <row r="43" spans="1:14" ht="16.5" customHeight="1" x14ac:dyDescent="0.25">
      <c r="A43" s="5">
        <v>5301</v>
      </c>
      <c r="B43" s="30" t="s">
        <v>41</v>
      </c>
      <c r="C43" s="47">
        <f t="shared" ref="C43:C54" si="7">+D43+G43+H43+N43</f>
        <v>123490</v>
      </c>
      <c r="D43" s="54">
        <f t="shared" ref="D43:D54" si="8">+E43+F43</f>
        <v>5380</v>
      </c>
      <c r="E43" s="41">
        <v>0</v>
      </c>
      <c r="F43" s="55">
        <v>5380</v>
      </c>
      <c r="G43" s="61">
        <v>118110</v>
      </c>
      <c r="H43" s="66">
        <f t="shared" si="2"/>
        <v>0</v>
      </c>
      <c r="I43" s="99">
        <v>0</v>
      </c>
      <c r="J43" s="100">
        <v>0</v>
      </c>
      <c r="K43" s="101">
        <v>0</v>
      </c>
      <c r="L43" s="101">
        <v>0</v>
      </c>
      <c r="M43" s="102">
        <v>0</v>
      </c>
      <c r="N43" s="61">
        <v>0</v>
      </c>
    </row>
    <row r="44" spans="1:14" ht="16.5" customHeight="1" x14ac:dyDescent="0.25">
      <c r="A44" s="5">
        <v>5302</v>
      </c>
      <c r="B44" s="30" t="s">
        <v>42</v>
      </c>
      <c r="C44" s="47">
        <f t="shared" si="7"/>
        <v>170727</v>
      </c>
      <c r="D44" s="54">
        <f t="shared" si="8"/>
        <v>42706</v>
      </c>
      <c r="E44" s="41">
        <v>0</v>
      </c>
      <c r="F44" s="55">
        <v>42706</v>
      </c>
      <c r="G44" s="61">
        <v>44412</v>
      </c>
      <c r="H44" s="66">
        <f t="shared" si="2"/>
        <v>83609</v>
      </c>
      <c r="I44" s="103">
        <v>424</v>
      </c>
      <c r="J44" s="104">
        <v>43240</v>
      </c>
      <c r="K44" s="105">
        <v>10440</v>
      </c>
      <c r="L44" s="105">
        <v>27244</v>
      </c>
      <c r="M44" s="106">
        <v>2261</v>
      </c>
      <c r="N44" s="61">
        <v>0</v>
      </c>
    </row>
    <row r="45" spans="1:14" ht="16.5" customHeight="1" x14ac:dyDescent="0.25">
      <c r="A45" s="5">
        <v>5303</v>
      </c>
      <c r="B45" s="30" t="s">
        <v>43</v>
      </c>
      <c r="C45" s="47">
        <f t="shared" si="7"/>
        <v>43836</v>
      </c>
      <c r="D45" s="54">
        <f t="shared" si="8"/>
        <v>0</v>
      </c>
      <c r="E45" s="41">
        <v>0</v>
      </c>
      <c r="F45" s="55">
        <v>0</v>
      </c>
      <c r="G45" s="61">
        <v>43836</v>
      </c>
      <c r="H45" s="66">
        <f t="shared" si="2"/>
        <v>0</v>
      </c>
      <c r="I45" s="103">
        <v>0</v>
      </c>
      <c r="J45" s="104">
        <v>0</v>
      </c>
      <c r="K45" s="105">
        <v>0</v>
      </c>
      <c r="L45" s="105">
        <v>0</v>
      </c>
      <c r="M45" s="106">
        <v>0</v>
      </c>
      <c r="N45" s="61">
        <v>0</v>
      </c>
    </row>
    <row r="46" spans="1:14" s="8" customFormat="1" ht="16.5" customHeight="1" x14ac:dyDescent="0.25">
      <c r="A46" s="7">
        <v>5304</v>
      </c>
      <c r="B46" s="34" t="s">
        <v>44</v>
      </c>
      <c r="C46" s="47">
        <f t="shared" si="7"/>
        <v>52601</v>
      </c>
      <c r="D46" s="54">
        <f t="shared" si="8"/>
        <v>0</v>
      </c>
      <c r="E46" s="41">
        <v>0</v>
      </c>
      <c r="F46" s="55">
        <v>0</v>
      </c>
      <c r="G46" s="61">
        <v>52601</v>
      </c>
      <c r="H46" s="66">
        <f t="shared" si="2"/>
        <v>0</v>
      </c>
      <c r="I46" s="99">
        <v>0</v>
      </c>
      <c r="J46" s="100">
        <v>0</v>
      </c>
      <c r="K46" s="101">
        <v>0</v>
      </c>
      <c r="L46" s="101">
        <v>0</v>
      </c>
      <c r="M46" s="102">
        <v>0</v>
      </c>
      <c r="N46" s="61">
        <v>0</v>
      </c>
    </row>
    <row r="47" spans="1:14" s="8" customFormat="1" ht="16.5" customHeight="1" x14ac:dyDescent="0.25">
      <c r="A47" s="7">
        <v>5305</v>
      </c>
      <c r="B47" s="34" t="s">
        <v>45</v>
      </c>
      <c r="C47" s="47">
        <f t="shared" si="7"/>
        <v>6273246</v>
      </c>
      <c r="D47" s="54">
        <f t="shared" si="8"/>
        <v>3155959</v>
      </c>
      <c r="E47" s="41">
        <v>3151203</v>
      </c>
      <c r="F47" s="55">
        <v>4756</v>
      </c>
      <c r="G47" s="61">
        <v>126284</v>
      </c>
      <c r="H47" s="66">
        <f t="shared" si="2"/>
        <v>2721505</v>
      </c>
      <c r="I47" s="99">
        <v>10954</v>
      </c>
      <c r="J47" s="100">
        <v>1155446</v>
      </c>
      <c r="K47" s="101">
        <v>663705</v>
      </c>
      <c r="L47" s="101">
        <v>839801</v>
      </c>
      <c r="M47" s="102">
        <v>51599</v>
      </c>
      <c r="N47" s="61">
        <v>269498</v>
      </c>
    </row>
    <row r="48" spans="1:14" ht="16.5" customHeight="1" x14ac:dyDescent="0.25">
      <c r="A48" s="5">
        <v>5306</v>
      </c>
      <c r="B48" s="30" t="s">
        <v>46</v>
      </c>
      <c r="C48" s="47">
        <f t="shared" si="7"/>
        <v>48911</v>
      </c>
      <c r="D48" s="54">
        <f t="shared" si="8"/>
        <v>0</v>
      </c>
      <c r="E48" s="41">
        <v>0</v>
      </c>
      <c r="F48" s="55">
        <v>0</v>
      </c>
      <c r="G48" s="61">
        <v>48911</v>
      </c>
      <c r="H48" s="66">
        <f t="shared" si="2"/>
        <v>0</v>
      </c>
      <c r="I48" s="99">
        <v>0</v>
      </c>
      <c r="J48" s="100">
        <v>0</v>
      </c>
      <c r="K48" s="101">
        <v>0</v>
      </c>
      <c r="L48" s="101">
        <v>0</v>
      </c>
      <c r="M48" s="102">
        <v>0</v>
      </c>
      <c r="N48" s="61">
        <v>0</v>
      </c>
    </row>
    <row r="49" spans="1:14" ht="16.5" customHeight="1" x14ac:dyDescent="0.25">
      <c r="A49" s="5">
        <v>5307</v>
      </c>
      <c r="B49" s="30" t="s">
        <v>47</v>
      </c>
      <c r="C49" s="47">
        <f t="shared" si="7"/>
        <v>126237</v>
      </c>
      <c r="D49" s="54">
        <f t="shared" si="8"/>
        <v>0</v>
      </c>
      <c r="E49" s="41">
        <v>0</v>
      </c>
      <c r="F49" s="55">
        <v>0</v>
      </c>
      <c r="G49" s="61">
        <v>126237</v>
      </c>
      <c r="H49" s="66">
        <f t="shared" si="2"/>
        <v>0</v>
      </c>
      <c r="I49" s="99">
        <v>0</v>
      </c>
      <c r="J49" s="100">
        <v>0</v>
      </c>
      <c r="K49" s="101">
        <v>0</v>
      </c>
      <c r="L49" s="101">
        <v>0</v>
      </c>
      <c r="M49" s="102">
        <v>0</v>
      </c>
      <c r="N49" s="61">
        <v>0</v>
      </c>
    </row>
    <row r="50" spans="1:14" ht="16.5" customHeight="1" x14ac:dyDescent="0.25">
      <c r="A50" s="5">
        <v>5308</v>
      </c>
      <c r="B50" s="30" t="s">
        <v>48</v>
      </c>
      <c r="C50" s="47">
        <f t="shared" si="7"/>
        <v>72262</v>
      </c>
      <c r="D50" s="54">
        <f t="shared" si="8"/>
        <v>59475</v>
      </c>
      <c r="E50" s="41">
        <v>59475</v>
      </c>
      <c r="F50" s="55">
        <v>0</v>
      </c>
      <c r="G50" s="61">
        <v>12707</v>
      </c>
      <c r="H50" s="66">
        <f t="shared" si="2"/>
        <v>0</v>
      </c>
      <c r="I50" s="99">
        <v>0</v>
      </c>
      <c r="J50" s="100">
        <v>0</v>
      </c>
      <c r="K50" s="101">
        <v>0</v>
      </c>
      <c r="L50" s="101">
        <v>0</v>
      </c>
      <c r="M50" s="102">
        <v>0</v>
      </c>
      <c r="N50" s="61">
        <v>80</v>
      </c>
    </row>
    <row r="51" spans="1:14" ht="16.5" customHeight="1" x14ac:dyDescent="0.25">
      <c r="A51" s="5">
        <v>5309</v>
      </c>
      <c r="B51" s="30" t="s">
        <v>49</v>
      </c>
      <c r="C51" s="47">
        <f t="shared" si="7"/>
        <v>90690</v>
      </c>
      <c r="D51" s="54">
        <f t="shared" si="8"/>
        <v>16183</v>
      </c>
      <c r="E51" s="41">
        <v>0</v>
      </c>
      <c r="F51" s="55">
        <v>16183</v>
      </c>
      <c r="G51" s="61">
        <v>74507</v>
      </c>
      <c r="H51" s="66">
        <f t="shared" si="2"/>
        <v>0</v>
      </c>
      <c r="I51" s="99">
        <v>0</v>
      </c>
      <c r="J51" s="100">
        <v>0</v>
      </c>
      <c r="K51" s="101">
        <v>0</v>
      </c>
      <c r="L51" s="101">
        <v>0</v>
      </c>
      <c r="M51" s="102">
        <v>0</v>
      </c>
      <c r="N51" s="61">
        <v>0</v>
      </c>
    </row>
    <row r="52" spans="1:14" ht="16.5" customHeight="1" x14ac:dyDescent="0.25">
      <c r="A52" s="5">
        <v>5310</v>
      </c>
      <c r="B52" s="30" t="s">
        <v>50</v>
      </c>
      <c r="C52" s="47">
        <f t="shared" si="7"/>
        <v>138010</v>
      </c>
      <c r="D52" s="54">
        <f t="shared" si="8"/>
        <v>0</v>
      </c>
      <c r="E52" s="41">
        <v>0</v>
      </c>
      <c r="F52" s="55">
        <v>0</v>
      </c>
      <c r="G52" s="61">
        <v>138010</v>
      </c>
      <c r="H52" s="66">
        <f t="shared" si="2"/>
        <v>0</v>
      </c>
      <c r="I52" s="99">
        <v>0</v>
      </c>
      <c r="J52" s="100">
        <v>0</v>
      </c>
      <c r="K52" s="101">
        <v>0</v>
      </c>
      <c r="L52" s="101">
        <v>0</v>
      </c>
      <c r="M52" s="102">
        <v>0</v>
      </c>
      <c r="N52" s="61">
        <v>0</v>
      </c>
    </row>
    <row r="53" spans="1:14" ht="16.5" customHeight="1" x14ac:dyDescent="0.25">
      <c r="A53" s="5">
        <v>5311</v>
      </c>
      <c r="B53" s="30" t="s">
        <v>51</v>
      </c>
      <c r="C53" s="47">
        <f t="shared" si="7"/>
        <v>210981</v>
      </c>
      <c r="D53" s="54">
        <f t="shared" si="8"/>
        <v>0</v>
      </c>
      <c r="E53" s="41">
        <v>0</v>
      </c>
      <c r="F53" s="55">
        <v>0</v>
      </c>
      <c r="G53" s="61">
        <v>157858</v>
      </c>
      <c r="H53" s="66">
        <f t="shared" si="2"/>
        <v>53043</v>
      </c>
      <c r="I53" s="99">
        <v>340</v>
      </c>
      <c r="J53" s="100">
        <v>23259</v>
      </c>
      <c r="K53" s="101">
        <v>8154</v>
      </c>
      <c r="L53" s="101">
        <v>19503</v>
      </c>
      <c r="M53" s="102">
        <v>1787</v>
      </c>
      <c r="N53" s="61">
        <v>80</v>
      </c>
    </row>
    <row r="54" spans="1:14" ht="16.5" customHeight="1" x14ac:dyDescent="0.25">
      <c r="A54" s="5">
        <v>5312</v>
      </c>
      <c r="B54" s="30" t="s">
        <v>52</v>
      </c>
      <c r="C54" s="47">
        <f t="shared" si="7"/>
        <v>88403</v>
      </c>
      <c r="D54" s="54">
        <f t="shared" si="8"/>
        <v>0</v>
      </c>
      <c r="E54" s="41">
        <v>0</v>
      </c>
      <c r="F54" s="55">
        <v>0</v>
      </c>
      <c r="G54" s="61">
        <v>88403</v>
      </c>
      <c r="H54" s="66">
        <f t="shared" si="2"/>
        <v>0</v>
      </c>
      <c r="I54" s="99">
        <v>0</v>
      </c>
      <c r="J54" s="100">
        <v>0</v>
      </c>
      <c r="K54" s="101">
        <v>0</v>
      </c>
      <c r="L54" s="101">
        <v>0</v>
      </c>
      <c r="M54" s="102">
        <v>0</v>
      </c>
      <c r="N54" s="61">
        <v>0</v>
      </c>
    </row>
    <row r="55" spans="1:14" ht="16.5" customHeight="1" x14ac:dyDescent="0.25">
      <c r="A55" s="5"/>
      <c r="B55" s="30"/>
      <c r="C55" s="28">
        <f t="shared" ref="C55:N55" si="9">SUM(C43:C54)</f>
        <v>7439394</v>
      </c>
      <c r="D55" s="28">
        <f t="shared" si="9"/>
        <v>3279703</v>
      </c>
      <c r="E55" s="28">
        <f t="shared" si="9"/>
        <v>3210678</v>
      </c>
      <c r="F55" s="28">
        <f t="shared" si="9"/>
        <v>69025</v>
      </c>
      <c r="G55" s="28">
        <f t="shared" si="9"/>
        <v>1031876</v>
      </c>
      <c r="H55" s="28">
        <f t="shared" si="9"/>
        <v>2858157</v>
      </c>
      <c r="I55" s="28">
        <f t="shared" si="9"/>
        <v>11718</v>
      </c>
      <c r="J55" s="28">
        <f t="shared" si="9"/>
        <v>1221945</v>
      </c>
      <c r="K55" s="28">
        <f t="shared" si="9"/>
        <v>682299</v>
      </c>
      <c r="L55" s="28">
        <f t="shared" si="9"/>
        <v>886548</v>
      </c>
      <c r="M55" s="28">
        <f t="shared" si="9"/>
        <v>55647</v>
      </c>
      <c r="N55" s="28">
        <f t="shared" si="9"/>
        <v>269658</v>
      </c>
    </row>
    <row r="56" spans="1:14" ht="16.5" customHeight="1" x14ac:dyDescent="0.3">
      <c r="A56" s="6"/>
      <c r="B56" s="33" t="s">
        <v>53</v>
      </c>
      <c r="C56" s="47"/>
      <c r="D56" s="54"/>
      <c r="E56" s="40"/>
      <c r="F56" s="53"/>
      <c r="G56" s="60"/>
      <c r="H56" s="66">
        <f t="shared" si="2"/>
        <v>0</v>
      </c>
      <c r="I56" s="99"/>
      <c r="J56" s="100"/>
      <c r="K56" s="101"/>
      <c r="L56" s="101"/>
      <c r="M56" s="102"/>
      <c r="N56" s="60">
        <v>0</v>
      </c>
    </row>
    <row r="57" spans="1:14" ht="16.5" customHeight="1" x14ac:dyDescent="0.25">
      <c r="A57" s="5">
        <v>5401</v>
      </c>
      <c r="B57" s="30" t="s">
        <v>54</v>
      </c>
      <c r="C57" s="47">
        <f t="shared" ref="C57:C66" si="10">+D57+G57+H57+N57</f>
        <v>960667</v>
      </c>
      <c r="D57" s="54">
        <f t="shared" ref="D57:D66" si="11">+E57+F57</f>
        <v>371311</v>
      </c>
      <c r="E57" s="41">
        <v>287102</v>
      </c>
      <c r="F57" s="55">
        <v>84209</v>
      </c>
      <c r="G57" s="61">
        <v>133392</v>
      </c>
      <c r="H57" s="66">
        <f t="shared" si="2"/>
        <v>402886</v>
      </c>
      <c r="I57" s="99">
        <v>3152</v>
      </c>
      <c r="J57" s="100">
        <v>149192</v>
      </c>
      <c r="K57" s="101">
        <v>100451</v>
      </c>
      <c r="L57" s="101">
        <v>143047</v>
      </c>
      <c r="M57" s="102">
        <v>7044</v>
      </c>
      <c r="N57" s="61">
        <v>53078</v>
      </c>
    </row>
    <row r="58" spans="1:14" ht="16.5" customHeight="1" x14ac:dyDescent="0.25">
      <c r="A58" s="5">
        <v>5402</v>
      </c>
      <c r="B58" s="30" t="s">
        <v>55</v>
      </c>
      <c r="C58" s="47">
        <f t="shared" si="10"/>
        <v>357856</v>
      </c>
      <c r="D58" s="54">
        <f t="shared" si="11"/>
        <v>58753</v>
      </c>
      <c r="E58" s="41">
        <v>58753</v>
      </c>
      <c r="F58" s="55">
        <v>0</v>
      </c>
      <c r="G58" s="61">
        <v>110179</v>
      </c>
      <c r="H58" s="66">
        <f t="shared" si="2"/>
        <v>183625</v>
      </c>
      <c r="I58" s="99">
        <v>1495</v>
      </c>
      <c r="J58" s="100">
        <v>66891</v>
      </c>
      <c r="K58" s="101">
        <v>24657</v>
      </c>
      <c r="L58" s="101">
        <v>85819</v>
      </c>
      <c r="M58" s="102">
        <v>4763</v>
      </c>
      <c r="N58" s="61">
        <v>5299</v>
      </c>
    </row>
    <row r="59" spans="1:14" ht="16.5" customHeight="1" x14ac:dyDescent="0.25">
      <c r="A59" s="5">
        <v>5403</v>
      </c>
      <c r="B59" s="30" t="s">
        <v>56</v>
      </c>
      <c r="C59" s="47">
        <f t="shared" si="10"/>
        <v>78155</v>
      </c>
      <c r="D59" s="54">
        <f t="shared" si="11"/>
        <v>8939</v>
      </c>
      <c r="E59" s="41">
        <v>623</v>
      </c>
      <c r="F59" s="55">
        <v>8316</v>
      </c>
      <c r="G59" s="61">
        <v>69136</v>
      </c>
      <c r="H59" s="66">
        <f t="shared" si="2"/>
        <v>0</v>
      </c>
      <c r="I59" s="103">
        <v>0</v>
      </c>
      <c r="J59" s="104">
        <v>0</v>
      </c>
      <c r="K59" s="105">
        <v>0</v>
      </c>
      <c r="L59" s="105">
        <v>0</v>
      </c>
      <c r="M59" s="106">
        <v>0</v>
      </c>
      <c r="N59" s="61">
        <v>80</v>
      </c>
    </row>
    <row r="60" spans="1:14" ht="16.5" customHeight="1" x14ac:dyDescent="0.25">
      <c r="A60" s="5">
        <v>5404</v>
      </c>
      <c r="B60" s="30" t="s">
        <v>57</v>
      </c>
      <c r="C60" s="47">
        <f t="shared" si="10"/>
        <v>76416</v>
      </c>
      <c r="D60" s="54">
        <f t="shared" si="11"/>
        <v>12026</v>
      </c>
      <c r="E60" s="41">
        <v>0</v>
      </c>
      <c r="F60" s="55">
        <v>12026</v>
      </c>
      <c r="G60" s="61">
        <v>64390</v>
      </c>
      <c r="H60" s="66">
        <f t="shared" si="2"/>
        <v>0</v>
      </c>
      <c r="I60" s="99">
        <v>0</v>
      </c>
      <c r="J60" s="100">
        <v>0</v>
      </c>
      <c r="K60" s="101">
        <v>0</v>
      </c>
      <c r="L60" s="101">
        <v>0</v>
      </c>
      <c r="M60" s="102">
        <v>0</v>
      </c>
      <c r="N60" s="61">
        <v>0</v>
      </c>
    </row>
    <row r="61" spans="1:14" ht="16.5" customHeight="1" x14ac:dyDescent="0.25">
      <c r="A61" s="5">
        <v>5405</v>
      </c>
      <c r="B61" s="30" t="s">
        <v>58</v>
      </c>
      <c r="C61" s="47">
        <f t="shared" si="10"/>
        <v>36593</v>
      </c>
      <c r="D61" s="54">
        <f t="shared" si="11"/>
        <v>0</v>
      </c>
      <c r="E61" s="41">
        <v>0</v>
      </c>
      <c r="F61" s="55">
        <v>0</v>
      </c>
      <c r="G61" s="61">
        <v>36593</v>
      </c>
      <c r="H61" s="66">
        <f t="shared" si="2"/>
        <v>0</v>
      </c>
      <c r="I61" s="99">
        <v>0</v>
      </c>
      <c r="J61" s="100">
        <v>0</v>
      </c>
      <c r="K61" s="101">
        <v>0</v>
      </c>
      <c r="L61" s="101">
        <v>0</v>
      </c>
      <c r="M61" s="102">
        <v>0</v>
      </c>
      <c r="N61" s="61">
        <v>0</v>
      </c>
    </row>
    <row r="62" spans="1:14" ht="16.5" customHeight="1" x14ac:dyDescent="0.25">
      <c r="A62" s="5">
        <v>5406</v>
      </c>
      <c r="B62" s="30" t="s">
        <v>59</v>
      </c>
      <c r="C62" s="47">
        <f t="shared" si="10"/>
        <v>146475</v>
      </c>
      <c r="D62" s="54">
        <f t="shared" si="11"/>
        <v>0</v>
      </c>
      <c r="E62" s="41">
        <v>0</v>
      </c>
      <c r="F62" s="55">
        <v>0</v>
      </c>
      <c r="G62" s="61">
        <v>146475</v>
      </c>
      <c r="H62" s="66">
        <f t="shared" si="2"/>
        <v>0</v>
      </c>
      <c r="I62" s="99">
        <v>0</v>
      </c>
      <c r="J62" s="100">
        <v>0</v>
      </c>
      <c r="K62" s="101">
        <v>0</v>
      </c>
      <c r="L62" s="101">
        <v>0</v>
      </c>
      <c r="M62" s="102">
        <v>0</v>
      </c>
      <c r="N62" s="61">
        <v>0</v>
      </c>
    </row>
    <row r="63" spans="1:14" ht="16.5" customHeight="1" x14ac:dyDescent="0.25">
      <c r="A63" s="5">
        <v>5407</v>
      </c>
      <c r="B63" s="30" t="s">
        <v>60</v>
      </c>
      <c r="C63" s="47">
        <f t="shared" si="10"/>
        <v>68079</v>
      </c>
      <c r="D63" s="54">
        <f t="shared" si="11"/>
        <v>0</v>
      </c>
      <c r="E63" s="41">
        <v>0</v>
      </c>
      <c r="F63" s="55">
        <v>0</v>
      </c>
      <c r="G63" s="61">
        <v>68079</v>
      </c>
      <c r="H63" s="66">
        <f t="shared" si="2"/>
        <v>0</v>
      </c>
      <c r="I63" s="99">
        <v>0</v>
      </c>
      <c r="J63" s="100">
        <v>0</v>
      </c>
      <c r="K63" s="101">
        <v>0</v>
      </c>
      <c r="L63" s="101">
        <v>0</v>
      </c>
      <c r="M63" s="102">
        <v>0</v>
      </c>
      <c r="N63" s="61">
        <v>0</v>
      </c>
    </row>
    <row r="64" spans="1:14" ht="16.5" customHeight="1" x14ac:dyDescent="0.25">
      <c r="A64" s="5">
        <v>5408</v>
      </c>
      <c r="B64" s="30" t="s">
        <v>61</v>
      </c>
      <c r="C64" s="47">
        <f t="shared" si="10"/>
        <v>510802</v>
      </c>
      <c r="D64" s="54">
        <f t="shared" si="11"/>
        <v>62619</v>
      </c>
      <c r="E64" s="41">
        <v>0</v>
      </c>
      <c r="F64" s="55">
        <v>62619</v>
      </c>
      <c r="G64" s="61">
        <v>264664</v>
      </c>
      <c r="H64" s="66">
        <f t="shared" si="2"/>
        <v>183519</v>
      </c>
      <c r="I64" s="99">
        <v>1779</v>
      </c>
      <c r="J64" s="100">
        <v>53771</v>
      </c>
      <c r="K64" s="101">
        <v>39842</v>
      </c>
      <c r="L64" s="101">
        <v>83060</v>
      </c>
      <c r="M64" s="102">
        <v>5067</v>
      </c>
      <c r="N64" s="61">
        <v>0</v>
      </c>
    </row>
    <row r="65" spans="1:14" ht="16.5" customHeight="1" x14ac:dyDescent="0.25">
      <c r="A65" s="5">
        <v>5409</v>
      </c>
      <c r="B65" s="30" t="s">
        <v>62</v>
      </c>
      <c r="C65" s="47">
        <f t="shared" si="10"/>
        <v>89255</v>
      </c>
      <c r="D65" s="54">
        <f t="shared" si="11"/>
        <v>0</v>
      </c>
      <c r="E65" s="41">
        <v>0</v>
      </c>
      <c r="F65" s="55">
        <v>0</v>
      </c>
      <c r="G65" s="61">
        <v>89255</v>
      </c>
      <c r="H65" s="66">
        <f t="shared" si="2"/>
        <v>0</v>
      </c>
      <c r="I65" s="99">
        <v>0</v>
      </c>
      <c r="J65" s="100">
        <v>0</v>
      </c>
      <c r="K65" s="101">
        <v>0</v>
      </c>
      <c r="L65" s="101">
        <v>0</v>
      </c>
      <c r="M65" s="102">
        <v>0</v>
      </c>
      <c r="N65" s="61">
        <v>0</v>
      </c>
    </row>
    <row r="66" spans="1:14" ht="16.5" customHeight="1" x14ac:dyDescent="0.25">
      <c r="A66" s="5">
        <v>5410</v>
      </c>
      <c r="B66" s="30" t="s">
        <v>63</v>
      </c>
      <c r="C66" s="47">
        <f t="shared" si="10"/>
        <v>20468</v>
      </c>
      <c r="D66" s="54">
        <f t="shared" si="11"/>
        <v>0</v>
      </c>
      <c r="E66" s="41">
        <v>0</v>
      </c>
      <c r="F66" s="55">
        <v>0</v>
      </c>
      <c r="G66" s="61">
        <v>20468</v>
      </c>
      <c r="H66" s="66">
        <f t="shared" si="2"/>
        <v>0</v>
      </c>
      <c r="I66" s="99">
        <v>0</v>
      </c>
      <c r="J66" s="100">
        <v>0</v>
      </c>
      <c r="K66" s="101">
        <v>0</v>
      </c>
      <c r="L66" s="101">
        <v>0</v>
      </c>
      <c r="M66" s="102">
        <v>0</v>
      </c>
      <c r="N66" s="61">
        <v>0</v>
      </c>
    </row>
    <row r="67" spans="1:14" ht="16.5" customHeight="1" x14ac:dyDescent="0.25">
      <c r="A67" s="7"/>
      <c r="B67" s="34"/>
      <c r="C67" s="28">
        <f t="shared" ref="C67:N67" si="12">SUM(C57:C66)</f>
        <v>2344766</v>
      </c>
      <c r="D67" s="28">
        <f t="shared" si="12"/>
        <v>513648</v>
      </c>
      <c r="E67" s="28">
        <f t="shared" si="12"/>
        <v>346478</v>
      </c>
      <c r="F67" s="28">
        <f t="shared" si="12"/>
        <v>167170</v>
      </c>
      <c r="G67" s="28">
        <f t="shared" si="12"/>
        <v>1002631</v>
      </c>
      <c r="H67" s="28">
        <f t="shared" si="12"/>
        <v>770030</v>
      </c>
      <c r="I67" s="28">
        <f t="shared" si="12"/>
        <v>6426</v>
      </c>
      <c r="J67" s="28">
        <f t="shared" si="12"/>
        <v>269854</v>
      </c>
      <c r="K67" s="28">
        <f t="shared" si="12"/>
        <v>164950</v>
      </c>
      <c r="L67" s="28">
        <f t="shared" si="12"/>
        <v>311926</v>
      </c>
      <c r="M67" s="28">
        <f t="shared" si="12"/>
        <v>16874</v>
      </c>
      <c r="N67" s="28">
        <f t="shared" si="12"/>
        <v>58457</v>
      </c>
    </row>
    <row r="68" spans="1:14" ht="16.5" customHeight="1" x14ac:dyDescent="0.3">
      <c r="A68" s="6"/>
      <c r="B68" s="33" t="s">
        <v>64</v>
      </c>
      <c r="C68" s="47"/>
      <c r="D68" s="54"/>
      <c r="E68" s="40"/>
      <c r="F68" s="53"/>
      <c r="G68" s="60"/>
      <c r="H68" s="66">
        <f t="shared" si="2"/>
        <v>0</v>
      </c>
      <c r="I68" s="99"/>
      <c r="J68" s="100"/>
      <c r="K68" s="101"/>
      <c r="L68" s="101"/>
      <c r="M68" s="102"/>
      <c r="N68" s="60">
        <v>0</v>
      </c>
    </row>
    <row r="69" spans="1:14" ht="16.5" customHeight="1" x14ac:dyDescent="0.25">
      <c r="A69" s="5">
        <v>5501</v>
      </c>
      <c r="B69" s="30" t="s">
        <v>65</v>
      </c>
      <c r="C69" s="47">
        <f t="shared" ref="C69:C79" si="13">+D69+G69+H69+N69</f>
        <v>37679</v>
      </c>
      <c r="D69" s="54">
        <f t="shared" ref="D69:D79" si="14">+E69+F69</f>
        <v>251</v>
      </c>
      <c r="E69" s="41">
        <v>0</v>
      </c>
      <c r="F69" s="55">
        <v>251</v>
      </c>
      <c r="G69" s="61">
        <v>37428</v>
      </c>
      <c r="H69" s="66">
        <f t="shared" si="2"/>
        <v>0</v>
      </c>
      <c r="I69" s="99">
        <v>0</v>
      </c>
      <c r="J69" s="100">
        <v>0</v>
      </c>
      <c r="K69" s="101">
        <v>0</v>
      </c>
      <c r="L69" s="101">
        <v>0</v>
      </c>
      <c r="M69" s="102">
        <v>0</v>
      </c>
      <c r="N69" s="61">
        <v>0</v>
      </c>
    </row>
    <row r="70" spans="1:14" ht="16.5" customHeight="1" x14ac:dyDescent="0.25">
      <c r="A70" s="5">
        <v>5502</v>
      </c>
      <c r="B70" s="30" t="s">
        <v>66</v>
      </c>
      <c r="C70" s="47">
        <f t="shared" si="13"/>
        <v>0</v>
      </c>
      <c r="D70" s="54">
        <f t="shared" si="14"/>
        <v>0</v>
      </c>
      <c r="E70" s="41">
        <v>0</v>
      </c>
      <c r="F70" s="55">
        <v>0</v>
      </c>
      <c r="G70" s="61">
        <v>0</v>
      </c>
      <c r="H70" s="66">
        <f t="shared" si="2"/>
        <v>0</v>
      </c>
      <c r="I70" s="99">
        <v>0</v>
      </c>
      <c r="J70" s="100">
        <v>0</v>
      </c>
      <c r="K70" s="101">
        <v>0</v>
      </c>
      <c r="L70" s="101">
        <v>0</v>
      </c>
      <c r="M70" s="102">
        <v>0</v>
      </c>
      <c r="N70" s="61">
        <v>0</v>
      </c>
    </row>
    <row r="71" spans="1:14" ht="16.5" customHeight="1" x14ac:dyDescent="0.25">
      <c r="A71" s="5">
        <v>5503</v>
      </c>
      <c r="B71" s="30" t="s">
        <v>67</v>
      </c>
      <c r="C71" s="47">
        <f t="shared" si="13"/>
        <v>61853</v>
      </c>
      <c r="D71" s="54">
        <f t="shared" si="14"/>
        <v>24585</v>
      </c>
      <c r="E71" s="41">
        <v>0</v>
      </c>
      <c r="F71" s="55">
        <v>24585</v>
      </c>
      <c r="G71" s="61">
        <v>26939</v>
      </c>
      <c r="H71" s="66">
        <f t="shared" si="2"/>
        <v>10329</v>
      </c>
      <c r="I71" s="99">
        <v>91</v>
      </c>
      <c r="J71" s="100">
        <v>3229</v>
      </c>
      <c r="K71" s="101">
        <v>778</v>
      </c>
      <c r="L71" s="101">
        <v>5650</v>
      </c>
      <c r="M71" s="102">
        <v>581</v>
      </c>
      <c r="N71" s="61">
        <v>0</v>
      </c>
    </row>
    <row r="72" spans="1:14" ht="16.5" customHeight="1" x14ac:dyDescent="0.25">
      <c r="A72" s="5">
        <v>5504</v>
      </c>
      <c r="B72" s="30" t="s">
        <v>68</v>
      </c>
      <c r="C72" s="47">
        <f t="shared" si="13"/>
        <v>818390</v>
      </c>
      <c r="D72" s="54">
        <f t="shared" si="14"/>
        <v>47955</v>
      </c>
      <c r="E72" s="41">
        <v>25662</v>
      </c>
      <c r="F72" s="55">
        <v>22293</v>
      </c>
      <c r="G72" s="61">
        <v>357011</v>
      </c>
      <c r="H72" s="66">
        <f t="shared" si="2"/>
        <v>384502</v>
      </c>
      <c r="I72" s="103">
        <v>3130</v>
      </c>
      <c r="J72" s="104">
        <v>123072</v>
      </c>
      <c r="K72" s="105">
        <v>54814</v>
      </c>
      <c r="L72" s="105">
        <v>188647</v>
      </c>
      <c r="M72" s="106">
        <v>14839</v>
      </c>
      <c r="N72" s="61">
        <v>28922</v>
      </c>
    </row>
    <row r="73" spans="1:14" ht="16.5" customHeight="1" x14ac:dyDescent="0.25">
      <c r="A73" s="5">
        <v>5505</v>
      </c>
      <c r="B73" s="30" t="s">
        <v>69</v>
      </c>
      <c r="C73" s="47">
        <f t="shared" si="13"/>
        <v>1143</v>
      </c>
      <c r="D73" s="54">
        <f t="shared" si="14"/>
        <v>0</v>
      </c>
      <c r="E73" s="41">
        <v>0</v>
      </c>
      <c r="F73" s="55">
        <v>0</v>
      </c>
      <c r="G73" s="61">
        <v>1143</v>
      </c>
      <c r="H73" s="66">
        <f t="shared" si="2"/>
        <v>0</v>
      </c>
      <c r="I73" s="99">
        <v>0</v>
      </c>
      <c r="J73" s="100">
        <v>0</v>
      </c>
      <c r="K73" s="101">
        <v>0</v>
      </c>
      <c r="L73" s="101">
        <v>0</v>
      </c>
      <c r="M73" s="102">
        <v>0</v>
      </c>
      <c r="N73" s="61">
        <v>0</v>
      </c>
    </row>
    <row r="74" spans="1:14" ht="16.5" customHeight="1" x14ac:dyDescent="0.25">
      <c r="A74" s="5">
        <v>5506</v>
      </c>
      <c r="B74" s="30" t="s">
        <v>70</v>
      </c>
      <c r="C74" s="47">
        <f t="shared" si="13"/>
        <v>67763</v>
      </c>
      <c r="D74" s="54">
        <f t="shared" si="14"/>
        <v>3750</v>
      </c>
      <c r="E74" s="41">
        <v>0</v>
      </c>
      <c r="F74" s="55">
        <v>3750</v>
      </c>
      <c r="G74" s="61">
        <v>64013</v>
      </c>
      <c r="H74" s="66">
        <f t="shared" si="2"/>
        <v>0</v>
      </c>
      <c r="I74" s="99">
        <v>0</v>
      </c>
      <c r="J74" s="100">
        <v>0</v>
      </c>
      <c r="K74" s="101">
        <v>0</v>
      </c>
      <c r="L74" s="101">
        <v>0</v>
      </c>
      <c r="M74" s="102">
        <v>0</v>
      </c>
      <c r="N74" s="61">
        <v>0</v>
      </c>
    </row>
    <row r="75" spans="1:14" ht="16.5" customHeight="1" x14ac:dyDescent="0.25">
      <c r="A75" s="5">
        <v>5507</v>
      </c>
      <c r="B75" s="30" t="s">
        <v>71</v>
      </c>
      <c r="C75" s="47">
        <f t="shared" si="13"/>
        <v>26610</v>
      </c>
      <c r="D75" s="54">
        <f t="shared" si="14"/>
        <v>443</v>
      </c>
      <c r="E75" s="41">
        <v>0</v>
      </c>
      <c r="F75" s="55">
        <v>443</v>
      </c>
      <c r="G75" s="61">
        <v>26167</v>
      </c>
      <c r="H75" s="66">
        <f t="shared" si="2"/>
        <v>0</v>
      </c>
      <c r="I75" s="99">
        <v>0</v>
      </c>
      <c r="J75" s="100">
        <v>0</v>
      </c>
      <c r="K75" s="101">
        <v>0</v>
      </c>
      <c r="L75" s="101">
        <v>0</v>
      </c>
      <c r="M75" s="102">
        <v>0</v>
      </c>
      <c r="N75" s="61">
        <v>0</v>
      </c>
    </row>
    <row r="76" spans="1:14" ht="16.5" customHeight="1" x14ac:dyDescent="0.25">
      <c r="A76" s="5">
        <v>5508</v>
      </c>
      <c r="B76" s="30" t="s">
        <v>72</v>
      </c>
      <c r="C76" s="47">
        <f t="shared" si="13"/>
        <v>4917</v>
      </c>
      <c r="D76" s="54">
        <f t="shared" si="14"/>
        <v>3338</v>
      </c>
      <c r="E76" s="41">
        <v>0</v>
      </c>
      <c r="F76" s="55">
        <v>3338</v>
      </c>
      <c r="G76" s="61">
        <v>1579</v>
      </c>
      <c r="H76" s="66">
        <f t="shared" si="2"/>
        <v>0</v>
      </c>
      <c r="I76" s="99">
        <v>0</v>
      </c>
      <c r="J76" s="100">
        <v>0</v>
      </c>
      <c r="K76" s="101">
        <v>0</v>
      </c>
      <c r="L76" s="101">
        <v>0</v>
      </c>
      <c r="M76" s="102">
        <v>0</v>
      </c>
      <c r="N76" s="61">
        <v>0</v>
      </c>
    </row>
    <row r="77" spans="1:14" ht="16.5" customHeight="1" x14ac:dyDescent="0.25">
      <c r="A77" s="5">
        <v>5509</v>
      </c>
      <c r="B77" s="30" t="s">
        <v>73</v>
      </c>
      <c r="C77" s="47">
        <f t="shared" si="13"/>
        <v>23841</v>
      </c>
      <c r="D77" s="54">
        <f t="shared" si="14"/>
        <v>4355</v>
      </c>
      <c r="E77" s="41">
        <v>0</v>
      </c>
      <c r="F77" s="55">
        <v>4355</v>
      </c>
      <c r="G77" s="61">
        <v>19486</v>
      </c>
      <c r="H77" s="66">
        <f t="shared" ref="H77:H140" si="15">I77+J77+K77+M77+L77</f>
        <v>0</v>
      </c>
      <c r="I77" s="99">
        <v>0</v>
      </c>
      <c r="J77" s="100">
        <v>0</v>
      </c>
      <c r="K77" s="101">
        <v>0</v>
      </c>
      <c r="L77" s="101">
        <v>0</v>
      </c>
      <c r="M77" s="102">
        <v>0</v>
      </c>
      <c r="N77" s="61">
        <v>0</v>
      </c>
    </row>
    <row r="78" spans="1:14" ht="16.5" customHeight="1" x14ac:dyDescent="0.25">
      <c r="A78" s="5">
        <v>5510</v>
      </c>
      <c r="B78" s="30" t="s">
        <v>74</v>
      </c>
      <c r="C78" s="47">
        <f t="shared" si="13"/>
        <v>69003</v>
      </c>
      <c r="D78" s="54">
        <f t="shared" si="14"/>
        <v>0</v>
      </c>
      <c r="E78" s="41">
        <v>0</v>
      </c>
      <c r="F78" s="55">
        <v>0</v>
      </c>
      <c r="G78" s="61">
        <v>69003</v>
      </c>
      <c r="H78" s="66">
        <f t="shared" si="15"/>
        <v>0</v>
      </c>
      <c r="I78" s="99">
        <v>0</v>
      </c>
      <c r="J78" s="100">
        <v>0</v>
      </c>
      <c r="K78" s="101">
        <v>0</v>
      </c>
      <c r="L78" s="101">
        <v>0</v>
      </c>
      <c r="M78" s="102">
        <v>0</v>
      </c>
      <c r="N78" s="61">
        <v>0</v>
      </c>
    </row>
    <row r="79" spans="1:14" ht="16.5" customHeight="1" x14ac:dyDescent="0.25">
      <c r="A79" s="5">
        <v>5511</v>
      </c>
      <c r="B79" s="30" t="s">
        <v>75</v>
      </c>
      <c r="C79" s="47">
        <f t="shared" si="13"/>
        <v>12583</v>
      </c>
      <c r="D79" s="54">
        <f t="shared" si="14"/>
        <v>0</v>
      </c>
      <c r="E79" s="41">
        <v>0</v>
      </c>
      <c r="F79" s="55">
        <v>0</v>
      </c>
      <c r="G79" s="61">
        <v>12583</v>
      </c>
      <c r="H79" s="66">
        <f t="shared" si="15"/>
        <v>0</v>
      </c>
      <c r="I79" s="99">
        <v>0</v>
      </c>
      <c r="J79" s="100">
        <v>0</v>
      </c>
      <c r="K79" s="101">
        <v>0</v>
      </c>
      <c r="L79" s="101">
        <v>0</v>
      </c>
      <c r="M79" s="102">
        <v>0</v>
      </c>
      <c r="N79" s="61">
        <v>0</v>
      </c>
    </row>
    <row r="80" spans="1:14" ht="16.5" customHeight="1" x14ac:dyDescent="0.25">
      <c r="A80" s="2"/>
      <c r="B80" s="30"/>
      <c r="C80" s="28">
        <f t="shared" ref="C80:N80" si="16">SUM(C69:C79)</f>
        <v>1123782</v>
      </c>
      <c r="D80" s="28">
        <f t="shared" si="16"/>
        <v>84677</v>
      </c>
      <c r="E80" s="28">
        <f t="shared" si="16"/>
        <v>25662</v>
      </c>
      <c r="F80" s="28">
        <f t="shared" si="16"/>
        <v>59015</v>
      </c>
      <c r="G80" s="28">
        <f t="shared" si="16"/>
        <v>615352</v>
      </c>
      <c r="H80" s="28">
        <f t="shared" si="16"/>
        <v>394831</v>
      </c>
      <c r="I80" s="28">
        <f t="shared" si="16"/>
        <v>3221</v>
      </c>
      <c r="J80" s="28">
        <f t="shared" si="16"/>
        <v>126301</v>
      </c>
      <c r="K80" s="28">
        <f t="shared" si="16"/>
        <v>55592</v>
      </c>
      <c r="L80" s="28">
        <f t="shared" si="16"/>
        <v>194297</v>
      </c>
      <c r="M80" s="28">
        <f t="shared" si="16"/>
        <v>15420</v>
      </c>
      <c r="N80" s="28">
        <f t="shared" si="16"/>
        <v>28922</v>
      </c>
    </row>
    <row r="81" spans="1:14" ht="16.5" customHeight="1" x14ac:dyDescent="0.3">
      <c r="A81" s="6"/>
      <c r="B81" s="33" t="s">
        <v>76</v>
      </c>
      <c r="C81" s="47"/>
      <c r="D81" s="54"/>
      <c r="E81" s="40"/>
      <c r="F81" s="53"/>
      <c r="G81" s="60"/>
      <c r="H81" s="66">
        <f t="shared" si="15"/>
        <v>0</v>
      </c>
      <c r="I81" s="99"/>
      <c r="J81" s="100"/>
      <c r="K81" s="101"/>
      <c r="L81" s="101"/>
      <c r="M81" s="102"/>
      <c r="N81" s="60">
        <v>0</v>
      </c>
    </row>
    <row r="82" spans="1:14" ht="16.5" customHeight="1" x14ac:dyDescent="0.25">
      <c r="A82" s="5">
        <v>5601</v>
      </c>
      <c r="B82" s="30" t="s">
        <v>77</v>
      </c>
      <c r="C82" s="47">
        <f t="shared" ref="C82:C91" si="17">+D82+G82+H82+N82</f>
        <v>42596</v>
      </c>
      <c r="D82" s="54">
        <f t="shared" ref="D82:D91" si="18">+E82+F82</f>
        <v>0</v>
      </c>
      <c r="E82" s="41">
        <v>0</v>
      </c>
      <c r="F82" s="55">
        <v>0</v>
      </c>
      <c r="G82" s="61">
        <v>42596</v>
      </c>
      <c r="H82" s="66">
        <f t="shared" si="15"/>
        <v>0</v>
      </c>
      <c r="I82" s="99">
        <v>0</v>
      </c>
      <c r="J82" s="100">
        <v>0</v>
      </c>
      <c r="K82" s="101">
        <v>0</v>
      </c>
      <c r="L82" s="101">
        <v>0</v>
      </c>
      <c r="M82" s="102">
        <v>0</v>
      </c>
      <c r="N82" s="61">
        <v>0</v>
      </c>
    </row>
    <row r="83" spans="1:14" ht="16.5" customHeight="1" x14ac:dyDescent="0.25">
      <c r="A83" s="5">
        <v>5602</v>
      </c>
      <c r="B83" s="30" t="s">
        <v>78</v>
      </c>
      <c r="C83" s="47">
        <f t="shared" si="17"/>
        <v>223533</v>
      </c>
      <c r="D83" s="54">
        <f t="shared" si="18"/>
        <v>0</v>
      </c>
      <c r="E83" s="41">
        <v>0</v>
      </c>
      <c r="F83" s="55">
        <v>0</v>
      </c>
      <c r="G83" s="61">
        <v>120249</v>
      </c>
      <c r="H83" s="66">
        <f t="shared" si="15"/>
        <v>103284</v>
      </c>
      <c r="I83" s="99">
        <v>919</v>
      </c>
      <c r="J83" s="100">
        <v>45039</v>
      </c>
      <c r="K83" s="101">
        <v>17358</v>
      </c>
      <c r="L83" s="101">
        <v>33193</v>
      </c>
      <c r="M83" s="102">
        <v>6775</v>
      </c>
      <c r="N83" s="61">
        <v>0</v>
      </c>
    </row>
    <row r="84" spans="1:14" ht="16.5" customHeight="1" x14ac:dyDescent="0.25">
      <c r="A84" s="5">
        <v>5603</v>
      </c>
      <c r="B84" s="30" t="s">
        <v>79</v>
      </c>
      <c r="C84" s="47">
        <f t="shared" si="17"/>
        <v>1281773</v>
      </c>
      <c r="D84" s="54">
        <f t="shared" si="18"/>
        <v>443099</v>
      </c>
      <c r="E84" s="41">
        <v>443099</v>
      </c>
      <c r="F84" s="55">
        <v>0</v>
      </c>
      <c r="G84" s="61">
        <v>242765</v>
      </c>
      <c r="H84" s="66">
        <f t="shared" si="15"/>
        <v>525524</v>
      </c>
      <c r="I84" s="99">
        <v>4471</v>
      </c>
      <c r="J84" s="100">
        <v>193355</v>
      </c>
      <c r="K84" s="101">
        <v>94644</v>
      </c>
      <c r="L84" s="101">
        <v>207478</v>
      </c>
      <c r="M84" s="102">
        <v>25576</v>
      </c>
      <c r="N84" s="61">
        <v>70385</v>
      </c>
    </row>
    <row r="85" spans="1:14" ht="16.5" customHeight="1" x14ac:dyDescent="0.25">
      <c r="A85" s="5">
        <v>5605</v>
      </c>
      <c r="B85" s="30" t="s">
        <v>80</v>
      </c>
      <c r="C85" s="47">
        <f t="shared" si="17"/>
        <v>157575</v>
      </c>
      <c r="D85" s="54">
        <f t="shared" si="18"/>
        <v>66890</v>
      </c>
      <c r="E85" s="41">
        <v>66890</v>
      </c>
      <c r="F85" s="55">
        <v>0</v>
      </c>
      <c r="G85" s="61">
        <v>80703</v>
      </c>
      <c r="H85" s="66">
        <f t="shared" si="15"/>
        <v>0</v>
      </c>
      <c r="I85" s="99">
        <v>0</v>
      </c>
      <c r="J85" s="100">
        <v>0</v>
      </c>
      <c r="K85" s="101">
        <v>0</v>
      </c>
      <c r="L85" s="101">
        <v>0</v>
      </c>
      <c r="M85" s="102">
        <v>0</v>
      </c>
      <c r="N85" s="61">
        <v>9982</v>
      </c>
    </row>
    <row r="86" spans="1:14" ht="16.5" customHeight="1" x14ac:dyDescent="0.25">
      <c r="A86" s="5">
        <v>5606</v>
      </c>
      <c r="B86" s="30" t="s">
        <v>81</v>
      </c>
      <c r="C86" s="47">
        <f t="shared" si="17"/>
        <v>100899</v>
      </c>
      <c r="D86" s="54">
        <f t="shared" si="18"/>
        <v>0</v>
      </c>
      <c r="E86" s="41">
        <v>0</v>
      </c>
      <c r="F86" s="55">
        <v>0</v>
      </c>
      <c r="G86" s="61">
        <v>100899</v>
      </c>
      <c r="H86" s="66">
        <f t="shared" si="15"/>
        <v>0</v>
      </c>
      <c r="I86" s="103">
        <v>0</v>
      </c>
      <c r="J86" s="104">
        <v>0</v>
      </c>
      <c r="K86" s="105">
        <v>0</v>
      </c>
      <c r="L86" s="105">
        <v>0</v>
      </c>
      <c r="M86" s="106">
        <v>0</v>
      </c>
      <c r="N86" s="61">
        <v>0</v>
      </c>
    </row>
    <row r="87" spans="1:14" ht="16.5" customHeight="1" x14ac:dyDescent="0.25">
      <c r="A87" s="5">
        <v>5607</v>
      </c>
      <c r="B87" s="30" t="s">
        <v>82</v>
      </c>
      <c r="C87" s="47">
        <f t="shared" si="17"/>
        <v>110631</v>
      </c>
      <c r="D87" s="54">
        <f t="shared" si="18"/>
        <v>2292</v>
      </c>
      <c r="E87" s="41">
        <v>0</v>
      </c>
      <c r="F87" s="55">
        <v>2292</v>
      </c>
      <c r="G87" s="61">
        <v>108339</v>
      </c>
      <c r="H87" s="66">
        <f t="shared" si="15"/>
        <v>0</v>
      </c>
      <c r="I87" s="99">
        <v>0</v>
      </c>
      <c r="J87" s="100">
        <v>0</v>
      </c>
      <c r="K87" s="101">
        <v>0</v>
      </c>
      <c r="L87" s="101">
        <v>0</v>
      </c>
      <c r="M87" s="102">
        <v>0</v>
      </c>
      <c r="N87" s="61">
        <v>0</v>
      </c>
    </row>
    <row r="88" spans="1:14" ht="16.5" customHeight="1" x14ac:dyDescent="0.25">
      <c r="A88" s="5">
        <v>5608</v>
      </c>
      <c r="B88" s="30" t="s">
        <v>83</v>
      </c>
      <c r="C88" s="47">
        <f t="shared" si="17"/>
        <v>25002</v>
      </c>
      <c r="D88" s="54">
        <f t="shared" si="18"/>
        <v>0</v>
      </c>
      <c r="E88" s="41">
        <v>0</v>
      </c>
      <c r="F88" s="55">
        <v>0</v>
      </c>
      <c r="G88" s="61">
        <v>25002</v>
      </c>
      <c r="H88" s="66">
        <f t="shared" si="15"/>
        <v>0</v>
      </c>
      <c r="I88" s="99">
        <v>0</v>
      </c>
      <c r="J88" s="100">
        <v>0</v>
      </c>
      <c r="K88" s="101">
        <v>0</v>
      </c>
      <c r="L88" s="101">
        <v>0</v>
      </c>
      <c r="M88" s="102">
        <v>0</v>
      </c>
      <c r="N88" s="61">
        <v>0</v>
      </c>
    </row>
    <row r="89" spans="1:14" ht="16.5" customHeight="1" x14ac:dyDescent="0.25">
      <c r="A89" s="5">
        <v>5609</v>
      </c>
      <c r="B89" s="30" t="s">
        <v>84</v>
      </c>
      <c r="C89" s="47">
        <f t="shared" si="17"/>
        <v>23180</v>
      </c>
      <c r="D89" s="54">
        <f t="shared" si="18"/>
        <v>0</v>
      </c>
      <c r="E89" s="41">
        <v>0</v>
      </c>
      <c r="F89" s="55">
        <v>0</v>
      </c>
      <c r="G89" s="61">
        <v>23180</v>
      </c>
      <c r="H89" s="66">
        <f t="shared" si="15"/>
        <v>0</v>
      </c>
      <c r="I89" s="99">
        <v>0</v>
      </c>
      <c r="J89" s="100">
        <v>0</v>
      </c>
      <c r="K89" s="101">
        <v>0</v>
      </c>
      <c r="L89" s="101">
        <v>0</v>
      </c>
      <c r="M89" s="102">
        <v>0</v>
      </c>
      <c r="N89" s="61">
        <v>0</v>
      </c>
    </row>
    <row r="90" spans="1:14" ht="16.5" customHeight="1" x14ac:dyDescent="0.25">
      <c r="A90" s="5">
        <v>5610</v>
      </c>
      <c r="B90" s="30" t="s">
        <v>85</v>
      </c>
      <c r="C90" s="47">
        <f t="shared" si="17"/>
        <v>84492</v>
      </c>
      <c r="D90" s="54">
        <f t="shared" si="18"/>
        <v>22304</v>
      </c>
      <c r="E90" s="41">
        <v>1555</v>
      </c>
      <c r="F90" s="55">
        <v>20749</v>
      </c>
      <c r="G90" s="61">
        <v>43008</v>
      </c>
      <c r="H90" s="66">
        <f t="shared" si="15"/>
        <v>19180</v>
      </c>
      <c r="I90" s="99">
        <v>285</v>
      </c>
      <c r="J90" s="100">
        <v>8401</v>
      </c>
      <c r="K90" s="101">
        <v>2756</v>
      </c>
      <c r="L90" s="101">
        <v>6488</v>
      </c>
      <c r="M90" s="102">
        <v>1250</v>
      </c>
      <c r="N90" s="61">
        <v>0</v>
      </c>
    </row>
    <row r="91" spans="1:14" ht="16.5" customHeight="1" x14ac:dyDescent="0.25">
      <c r="A91" s="5">
        <v>5611</v>
      </c>
      <c r="B91" s="30" t="s">
        <v>86</v>
      </c>
      <c r="C91" s="47">
        <f t="shared" si="17"/>
        <v>40714</v>
      </c>
      <c r="D91" s="54">
        <f t="shared" si="18"/>
        <v>0</v>
      </c>
      <c r="E91" s="41">
        <v>0</v>
      </c>
      <c r="F91" s="55">
        <v>0</v>
      </c>
      <c r="G91" s="61">
        <v>40714</v>
      </c>
      <c r="H91" s="66">
        <f t="shared" si="15"/>
        <v>0</v>
      </c>
      <c r="I91" s="99">
        <v>0</v>
      </c>
      <c r="J91" s="100">
        <v>0</v>
      </c>
      <c r="K91" s="101">
        <v>0</v>
      </c>
      <c r="L91" s="101">
        <v>0</v>
      </c>
      <c r="M91" s="102">
        <v>0</v>
      </c>
      <c r="N91" s="61">
        <v>0</v>
      </c>
    </row>
    <row r="92" spans="1:14" ht="16.5" customHeight="1" x14ac:dyDescent="0.25">
      <c r="A92" s="5"/>
      <c r="B92" s="30"/>
      <c r="C92" s="28">
        <f t="shared" ref="C92:N92" si="19">SUM(C82:C91)</f>
        <v>2090395</v>
      </c>
      <c r="D92" s="28">
        <f t="shared" si="19"/>
        <v>534585</v>
      </c>
      <c r="E92" s="28">
        <f t="shared" si="19"/>
        <v>511544</v>
      </c>
      <c r="F92" s="28">
        <f t="shared" si="19"/>
        <v>23041</v>
      </c>
      <c r="G92" s="28">
        <f t="shared" si="19"/>
        <v>827455</v>
      </c>
      <c r="H92" s="28">
        <f t="shared" si="19"/>
        <v>647988</v>
      </c>
      <c r="I92" s="28">
        <f t="shared" si="19"/>
        <v>5675</v>
      </c>
      <c r="J92" s="28">
        <f t="shared" si="19"/>
        <v>246795</v>
      </c>
      <c r="K92" s="28">
        <f t="shared" si="19"/>
        <v>114758</v>
      </c>
      <c r="L92" s="28">
        <f t="shared" si="19"/>
        <v>247159</v>
      </c>
      <c r="M92" s="28">
        <f t="shared" si="19"/>
        <v>33601</v>
      </c>
      <c r="N92" s="28">
        <f t="shared" si="19"/>
        <v>80367</v>
      </c>
    </row>
    <row r="93" spans="1:14" ht="16.5" customHeight="1" x14ac:dyDescent="0.3">
      <c r="A93" s="6"/>
      <c r="B93" s="33" t="s">
        <v>87</v>
      </c>
      <c r="C93" s="47"/>
      <c r="D93" s="54"/>
      <c r="E93" s="40"/>
      <c r="F93" s="53"/>
      <c r="G93" s="60"/>
      <c r="H93" s="66">
        <f t="shared" si="15"/>
        <v>0</v>
      </c>
      <c r="I93" s="99"/>
      <c r="J93" s="100"/>
      <c r="K93" s="101"/>
      <c r="L93" s="101"/>
      <c r="M93" s="102"/>
      <c r="N93" s="60">
        <v>0</v>
      </c>
    </row>
    <row r="94" spans="1:14" ht="16.5" customHeight="1" x14ac:dyDescent="0.25">
      <c r="A94" s="5">
        <v>5701</v>
      </c>
      <c r="B94" s="30" t="s">
        <v>88</v>
      </c>
      <c r="C94" s="47">
        <f>+D94+G94+H94+N94</f>
        <v>819339</v>
      </c>
      <c r="D94" s="54">
        <f>+E94+F94</f>
        <v>380420</v>
      </c>
      <c r="E94" s="41">
        <v>334134</v>
      </c>
      <c r="F94" s="55">
        <v>46286</v>
      </c>
      <c r="G94" s="61">
        <v>70267</v>
      </c>
      <c r="H94" s="66">
        <f t="shared" si="15"/>
        <v>345361</v>
      </c>
      <c r="I94" s="99">
        <v>2057</v>
      </c>
      <c r="J94" s="100">
        <v>108094</v>
      </c>
      <c r="K94" s="101">
        <v>59858</v>
      </c>
      <c r="L94" s="101">
        <v>162961</v>
      </c>
      <c r="M94" s="102">
        <v>12391</v>
      </c>
      <c r="N94" s="61">
        <v>23291</v>
      </c>
    </row>
    <row r="95" spans="1:14" ht="16.5" customHeight="1" x14ac:dyDescent="0.25">
      <c r="A95" s="5">
        <v>5702</v>
      </c>
      <c r="B95" s="30" t="s">
        <v>89</v>
      </c>
      <c r="C95" s="47">
        <f>+D95+G95+H95+N95</f>
        <v>44464</v>
      </c>
      <c r="D95" s="54">
        <f>+E95+F95</f>
        <v>1951</v>
      </c>
      <c r="E95" s="41">
        <v>0</v>
      </c>
      <c r="F95" s="55">
        <v>1951</v>
      </c>
      <c r="G95" s="61">
        <v>42513</v>
      </c>
      <c r="H95" s="66">
        <f t="shared" si="15"/>
        <v>0</v>
      </c>
      <c r="I95" s="99">
        <v>0</v>
      </c>
      <c r="J95" s="100">
        <v>0</v>
      </c>
      <c r="K95" s="101">
        <v>0</v>
      </c>
      <c r="L95" s="101">
        <v>0</v>
      </c>
      <c r="M95" s="102">
        <v>0</v>
      </c>
      <c r="N95" s="61">
        <v>0</v>
      </c>
    </row>
    <row r="96" spans="1:14" ht="16.5" customHeight="1" x14ac:dyDescent="0.25">
      <c r="A96" s="5">
        <v>5703</v>
      </c>
      <c r="B96" s="30" t="s">
        <v>90</v>
      </c>
      <c r="C96" s="47">
        <f>+D96+G96+H96+N96</f>
        <v>474211</v>
      </c>
      <c r="D96" s="54">
        <f>+E96+F96</f>
        <v>110602</v>
      </c>
      <c r="E96" s="41">
        <v>7154</v>
      </c>
      <c r="F96" s="55">
        <v>103448</v>
      </c>
      <c r="G96" s="61">
        <v>179090</v>
      </c>
      <c r="H96" s="66">
        <f t="shared" si="15"/>
        <v>184519</v>
      </c>
      <c r="I96" s="99">
        <v>2224</v>
      </c>
      <c r="J96" s="100">
        <v>73857</v>
      </c>
      <c r="K96" s="101">
        <v>25256</v>
      </c>
      <c r="L96" s="101">
        <v>72700</v>
      </c>
      <c r="M96" s="102">
        <v>10482</v>
      </c>
      <c r="N96" s="61">
        <v>0</v>
      </c>
    </row>
    <row r="97" spans="1:14" ht="16.5" customHeight="1" x14ac:dyDescent="0.25">
      <c r="A97" s="5">
        <v>5704</v>
      </c>
      <c r="B97" s="30" t="s">
        <v>91</v>
      </c>
      <c r="C97" s="47">
        <f>+D97+G97+H97+N97</f>
        <v>74058</v>
      </c>
      <c r="D97" s="54">
        <f>+E97+F97</f>
        <v>23122</v>
      </c>
      <c r="E97" s="41">
        <v>9661</v>
      </c>
      <c r="F97" s="55">
        <v>13461</v>
      </c>
      <c r="G97" s="61">
        <v>25570</v>
      </c>
      <c r="H97" s="66">
        <f t="shared" si="15"/>
        <v>25366</v>
      </c>
      <c r="I97" s="99">
        <v>212</v>
      </c>
      <c r="J97" s="100">
        <v>7085</v>
      </c>
      <c r="K97" s="101">
        <v>2775</v>
      </c>
      <c r="L97" s="101">
        <v>14372</v>
      </c>
      <c r="M97" s="102">
        <v>922</v>
      </c>
      <c r="N97" s="61">
        <v>0</v>
      </c>
    </row>
    <row r="98" spans="1:14" ht="16.5" customHeight="1" x14ac:dyDescent="0.25">
      <c r="A98" s="2"/>
      <c r="B98" s="30"/>
      <c r="C98" s="28">
        <f t="shared" ref="C98:N98" si="20">SUM(C94:C97)</f>
        <v>1412072</v>
      </c>
      <c r="D98" s="28">
        <f t="shared" si="20"/>
        <v>516095</v>
      </c>
      <c r="E98" s="28">
        <f t="shared" si="20"/>
        <v>350949</v>
      </c>
      <c r="F98" s="28">
        <f t="shared" si="20"/>
        <v>165146</v>
      </c>
      <c r="G98" s="28">
        <f t="shared" si="20"/>
        <v>317440</v>
      </c>
      <c r="H98" s="28">
        <f t="shared" si="20"/>
        <v>555246</v>
      </c>
      <c r="I98" s="28">
        <f t="shared" si="20"/>
        <v>4493</v>
      </c>
      <c r="J98" s="28">
        <f t="shared" si="20"/>
        <v>189036</v>
      </c>
      <c r="K98" s="28">
        <f t="shared" si="20"/>
        <v>87889</v>
      </c>
      <c r="L98" s="28">
        <f t="shared" si="20"/>
        <v>250033</v>
      </c>
      <c r="M98" s="28">
        <f t="shared" si="20"/>
        <v>23795</v>
      </c>
      <c r="N98" s="28">
        <f t="shared" si="20"/>
        <v>23291</v>
      </c>
    </row>
    <row r="99" spans="1:14" ht="16.5" customHeight="1" x14ac:dyDescent="0.3">
      <c r="A99" s="6"/>
      <c r="B99" s="33" t="s">
        <v>92</v>
      </c>
      <c r="C99" s="47"/>
      <c r="D99" s="54"/>
      <c r="E99" s="40"/>
      <c r="F99" s="53"/>
      <c r="G99" s="60"/>
      <c r="H99" s="66">
        <f t="shared" si="15"/>
        <v>0</v>
      </c>
      <c r="I99" s="107"/>
      <c r="J99" s="108"/>
      <c r="K99" s="109"/>
      <c r="L99" s="109"/>
      <c r="M99" s="110"/>
      <c r="N99" s="60">
        <v>0</v>
      </c>
    </row>
    <row r="100" spans="1:14" ht="16.5" customHeight="1" x14ac:dyDescent="0.25">
      <c r="A100" s="5">
        <v>5801</v>
      </c>
      <c r="B100" s="30" t="s">
        <v>93</v>
      </c>
      <c r="C100" s="47">
        <f t="shared" ref="C100:C107" si="21">+D100+G100+H100+N100</f>
        <v>290474</v>
      </c>
      <c r="D100" s="54">
        <f t="shared" ref="D100:D107" si="22">+E100+F100</f>
        <v>133934</v>
      </c>
      <c r="E100" s="41">
        <v>87619</v>
      </c>
      <c r="F100" s="55">
        <v>46315</v>
      </c>
      <c r="G100" s="61">
        <v>67696</v>
      </c>
      <c r="H100" s="66">
        <f t="shared" si="15"/>
        <v>88542</v>
      </c>
      <c r="I100" s="99">
        <v>712</v>
      </c>
      <c r="J100" s="100">
        <v>38593</v>
      </c>
      <c r="K100" s="101">
        <v>11710</v>
      </c>
      <c r="L100" s="101">
        <v>34982</v>
      </c>
      <c r="M100" s="102">
        <v>2545</v>
      </c>
      <c r="N100" s="61">
        <v>302</v>
      </c>
    </row>
    <row r="101" spans="1:14" ht="16.5" customHeight="1" x14ac:dyDescent="0.25">
      <c r="A101" s="5">
        <v>5802</v>
      </c>
      <c r="B101" s="30" t="s">
        <v>94</v>
      </c>
      <c r="C101" s="47">
        <f t="shared" si="21"/>
        <v>270163</v>
      </c>
      <c r="D101" s="54">
        <f t="shared" si="22"/>
        <v>60659</v>
      </c>
      <c r="E101" s="41">
        <v>0</v>
      </c>
      <c r="F101" s="55">
        <v>60659</v>
      </c>
      <c r="G101" s="61">
        <v>157585</v>
      </c>
      <c r="H101" s="66">
        <f t="shared" si="15"/>
        <v>51919</v>
      </c>
      <c r="I101" s="99">
        <v>283</v>
      </c>
      <c r="J101" s="100">
        <v>18793</v>
      </c>
      <c r="K101" s="101">
        <v>6694</v>
      </c>
      <c r="L101" s="101">
        <v>24634</v>
      </c>
      <c r="M101" s="102">
        <v>1515</v>
      </c>
      <c r="N101" s="61">
        <v>0</v>
      </c>
    </row>
    <row r="102" spans="1:14" ht="16.5" customHeight="1" x14ac:dyDescent="0.25">
      <c r="A102" s="5">
        <v>5803</v>
      </c>
      <c r="B102" s="30" t="s">
        <v>95</v>
      </c>
      <c r="C102" s="47">
        <f t="shared" si="21"/>
        <v>1845462</v>
      </c>
      <c r="D102" s="54">
        <f t="shared" si="22"/>
        <v>1110694</v>
      </c>
      <c r="E102" s="41">
        <v>1110694</v>
      </c>
      <c r="F102" s="55">
        <v>0</v>
      </c>
      <c r="G102" s="61">
        <v>97094</v>
      </c>
      <c r="H102" s="66">
        <f t="shared" si="15"/>
        <v>577818</v>
      </c>
      <c r="I102" s="99">
        <v>3577</v>
      </c>
      <c r="J102" s="100">
        <v>211302</v>
      </c>
      <c r="K102" s="101">
        <v>94290</v>
      </c>
      <c r="L102" s="101">
        <v>251917</v>
      </c>
      <c r="M102" s="102">
        <v>16732</v>
      </c>
      <c r="N102" s="61">
        <v>59856</v>
      </c>
    </row>
    <row r="103" spans="1:14" ht="16.5" customHeight="1" x14ac:dyDescent="0.25">
      <c r="A103" s="5">
        <v>5804</v>
      </c>
      <c r="B103" s="30" t="s">
        <v>96</v>
      </c>
      <c r="C103" s="47">
        <f t="shared" si="21"/>
        <v>309675</v>
      </c>
      <c r="D103" s="54">
        <f t="shared" si="22"/>
        <v>0</v>
      </c>
      <c r="E103" s="41">
        <v>0</v>
      </c>
      <c r="F103" s="55">
        <v>0</v>
      </c>
      <c r="G103" s="61">
        <v>234663</v>
      </c>
      <c r="H103" s="66">
        <f t="shared" si="15"/>
        <v>75012</v>
      </c>
      <c r="I103" s="99">
        <v>707</v>
      </c>
      <c r="J103" s="100">
        <v>37555</v>
      </c>
      <c r="K103" s="101">
        <v>6270</v>
      </c>
      <c r="L103" s="101">
        <v>27909</v>
      </c>
      <c r="M103" s="102">
        <v>2571</v>
      </c>
      <c r="N103" s="61">
        <v>0</v>
      </c>
    </row>
    <row r="104" spans="1:14" ht="16.5" customHeight="1" x14ac:dyDescent="0.25">
      <c r="A104" s="5">
        <v>5805</v>
      </c>
      <c r="B104" s="30" t="s">
        <v>97</v>
      </c>
      <c r="C104" s="47">
        <f t="shared" si="21"/>
        <v>77285</v>
      </c>
      <c r="D104" s="54">
        <f t="shared" si="22"/>
        <v>2718</v>
      </c>
      <c r="E104" s="41">
        <v>0</v>
      </c>
      <c r="F104" s="55">
        <v>2718</v>
      </c>
      <c r="G104" s="61">
        <v>74567</v>
      </c>
      <c r="H104" s="66">
        <f t="shared" si="15"/>
        <v>0</v>
      </c>
      <c r="I104" s="99">
        <v>0</v>
      </c>
      <c r="J104" s="100">
        <v>0</v>
      </c>
      <c r="K104" s="101">
        <v>0</v>
      </c>
      <c r="L104" s="101">
        <v>0</v>
      </c>
      <c r="M104" s="102">
        <v>0</v>
      </c>
      <c r="N104" s="61">
        <v>0</v>
      </c>
    </row>
    <row r="105" spans="1:14" ht="16.5" customHeight="1" x14ac:dyDescent="0.25">
      <c r="A105" s="5">
        <v>5806</v>
      </c>
      <c r="B105" s="30" t="s">
        <v>98</v>
      </c>
      <c r="C105" s="47">
        <f t="shared" si="21"/>
        <v>113698</v>
      </c>
      <c r="D105" s="54">
        <f t="shared" si="22"/>
        <v>18582</v>
      </c>
      <c r="E105" s="41">
        <v>0</v>
      </c>
      <c r="F105" s="55">
        <v>18582</v>
      </c>
      <c r="G105" s="61">
        <v>81864</v>
      </c>
      <c r="H105" s="66">
        <f t="shared" si="15"/>
        <v>13252</v>
      </c>
      <c r="I105" s="99">
        <v>57</v>
      </c>
      <c r="J105" s="100">
        <v>6023</v>
      </c>
      <c r="K105" s="101">
        <v>1628</v>
      </c>
      <c r="L105" s="101">
        <v>5104</v>
      </c>
      <c r="M105" s="102">
        <v>440</v>
      </c>
      <c r="N105" s="61">
        <v>0</v>
      </c>
    </row>
    <row r="106" spans="1:14" ht="16.5" customHeight="1" x14ac:dyDescent="0.25">
      <c r="A106" s="5">
        <v>5807</v>
      </c>
      <c r="B106" s="30" t="s">
        <v>99</v>
      </c>
      <c r="C106" s="47">
        <f t="shared" si="21"/>
        <v>103308</v>
      </c>
      <c r="D106" s="54">
        <f t="shared" si="22"/>
        <v>0</v>
      </c>
      <c r="E106" s="41">
        <v>0</v>
      </c>
      <c r="F106" s="55">
        <v>0</v>
      </c>
      <c r="G106" s="61">
        <v>103308</v>
      </c>
      <c r="H106" s="66">
        <f t="shared" si="15"/>
        <v>0</v>
      </c>
      <c r="I106" s="103">
        <v>0</v>
      </c>
      <c r="J106" s="104">
        <v>0</v>
      </c>
      <c r="K106" s="105">
        <v>0</v>
      </c>
      <c r="L106" s="105">
        <v>0</v>
      </c>
      <c r="M106" s="106">
        <v>0</v>
      </c>
      <c r="N106" s="61">
        <v>0</v>
      </c>
    </row>
    <row r="107" spans="1:14" ht="16.5" customHeight="1" x14ac:dyDescent="0.25">
      <c r="A107" s="5">
        <v>5808</v>
      </c>
      <c r="B107" s="30" t="s">
        <v>100</v>
      </c>
      <c r="C107" s="47">
        <f t="shared" si="21"/>
        <v>31513</v>
      </c>
      <c r="D107" s="54">
        <f t="shared" si="22"/>
        <v>5462</v>
      </c>
      <c r="E107" s="41">
        <v>0</v>
      </c>
      <c r="F107" s="55">
        <v>5462</v>
      </c>
      <c r="G107" s="61">
        <v>26051</v>
      </c>
      <c r="H107" s="66">
        <f t="shared" si="15"/>
        <v>0</v>
      </c>
      <c r="I107" s="99">
        <v>0</v>
      </c>
      <c r="J107" s="100">
        <v>0</v>
      </c>
      <c r="K107" s="101">
        <v>0</v>
      </c>
      <c r="L107" s="101">
        <v>0</v>
      </c>
      <c r="M107" s="102">
        <v>0</v>
      </c>
      <c r="N107" s="61">
        <v>0</v>
      </c>
    </row>
    <row r="108" spans="1:14" ht="16.5" customHeight="1" x14ac:dyDescent="0.25">
      <c r="A108" s="5"/>
      <c r="B108" s="30"/>
      <c r="C108" s="28">
        <f t="shared" ref="C108:N108" si="23">SUM(C100:C107)</f>
        <v>3041578</v>
      </c>
      <c r="D108" s="28">
        <f t="shared" si="23"/>
        <v>1332049</v>
      </c>
      <c r="E108" s="28">
        <f t="shared" si="23"/>
        <v>1198313</v>
      </c>
      <c r="F108" s="28">
        <f t="shared" si="23"/>
        <v>133736</v>
      </c>
      <c r="G108" s="28">
        <f t="shared" si="23"/>
        <v>842828</v>
      </c>
      <c r="H108" s="28">
        <f t="shared" si="23"/>
        <v>806543</v>
      </c>
      <c r="I108" s="28">
        <f t="shared" si="23"/>
        <v>5336</v>
      </c>
      <c r="J108" s="28">
        <f t="shared" si="23"/>
        <v>312266</v>
      </c>
      <c r="K108" s="28">
        <f t="shared" si="23"/>
        <v>120592</v>
      </c>
      <c r="L108" s="28">
        <f t="shared" si="23"/>
        <v>344546</v>
      </c>
      <c r="M108" s="28">
        <f t="shared" si="23"/>
        <v>23803</v>
      </c>
      <c r="N108" s="28">
        <f t="shared" si="23"/>
        <v>60158</v>
      </c>
    </row>
    <row r="109" spans="1:14" ht="16.5" customHeight="1" x14ac:dyDescent="0.3">
      <c r="A109" s="6"/>
      <c r="B109" s="33" t="s">
        <v>101</v>
      </c>
      <c r="C109" s="47"/>
      <c r="D109" s="54"/>
      <c r="E109" s="40"/>
      <c r="F109" s="53"/>
      <c r="G109" s="60"/>
      <c r="H109" s="66">
        <f t="shared" si="15"/>
        <v>0</v>
      </c>
      <c r="I109" s="99"/>
      <c r="J109" s="100"/>
      <c r="K109" s="101"/>
      <c r="L109" s="101"/>
      <c r="M109" s="102"/>
      <c r="N109" s="60">
        <v>0</v>
      </c>
    </row>
    <row r="110" spans="1:14" ht="16.5" customHeight="1" x14ac:dyDescent="0.25">
      <c r="A110" s="5">
        <v>5901</v>
      </c>
      <c r="B110" s="30" t="s">
        <v>102</v>
      </c>
      <c r="C110" s="47">
        <f t="shared" ref="C110:C116" si="24">+D110+G110+H110+N110</f>
        <v>260216</v>
      </c>
      <c r="D110" s="54">
        <f t="shared" ref="D110:D116" si="25">+E110+F110</f>
        <v>148702</v>
      </c>
      <c r="E110" s="41">
        <v>0</v>
      </c>
      <c r="F110" s="55">
        <v>148702</v>
      </c>
      <c r="G110" s="61">
        <v>75790</v>
      </c>
      <c r="H110" s="66">
        <f t="shared" si="15"/>
        <v>35724</v>
      </c>
      <c r="I110" s="99">
        <v>274</v>
      </c>
      <c r="J110" s="100">
        <v>9520</v>
      </c>
      <c r="K110" s="101">
        <v>2258</v>
      </c>
      <c r="L110" s="101">
        <v>21354</v>
      </c>
      <c r="M110" s="102">
        <v>2318</v>
      </c>
      <c r="N110" s="61">
        <v>0</v>
      </c>
    </row>
    <row r="111" spans="1:14" ht="16.5" customHeight="1" x14ac:dyDescent="0.25">
      <c r="A111" s="5">
        <v>5902</v>
      </c>
      <c r="B111" s="30" t="s">
        <v>103</v>
      </c>
      <c r="C111" s="47">
        <f t="shared" si="24"/>
        <v>149960</v>
      </c>
      <c r="D111" s="54">
        <f t="shared" si="25"/>
        <v>61015</v>
      </c>
      <c r="E111" s="41">
        <v>0</v>
      </c>
      <c r="F111" s="55">
        <v>61015</v>
      </c>
      <c r="G111" s="61">
        <v>88945</v>
      </c>
      <c r="H111" s="66">
        <f t="shared" si="15"/>
        <v>0</v>
      </c>
      <c r="I111" s="99">
        <v>0</v>
      </c>
      <c r="J111" s="100">
        <v>0</v>
      </c>
      <c r="K111" s="101">
        <v>0</v>
      </c>
      <c r="L111" s="101">
        <v>0</v>
      </c>
      <c r="M111" s="102">
        <v>0</v>
      </c>
      <c r="N111" s="61">
        <v>0</v>
      </c>
    </row>
    <row r="112" spans="1:14" ht="16.5" customHeight="1" x14ac:dyDescent="0.25">
      <c r="A112" s="5">
        <v>5903</v>
      </c>
      <c r="B112" s="30" t="s">
        <v>104</v>
      </c>
      <c r="C112" s="47">
        <f t="shared" si="24"/>
        <v>951644</v>
      </c>
      <c r="D112" s="54">
        <f t="shared" si="25"/>
        <v>439655</v>
      </c>
      <c r="E112" s="41">
        <v>0</v>
      </c>
      <c r="F112" s="55">
        <v>439655</v>
      </c>
      <c r="G112" s="61">
        <v>427466</v>
      </c>
      <c r="H112" s="66">
        <f t="shared" si="15"/>
        <v>84523</v>
      </c>
      <c r="I112" s="99">
        <v>1939</v>
      </c>
      <c r="J112" s="100">
        <v>26751</v>
      </c>
      <c r="K112" s="101">
        <v>7561</v>
      </c>
      <c r="L112" s="101">
        <v>43362</v>
      </c>
      <c r="M112" s="102">
        <v>4910</v>
      </c>
      <c r="N112" s="61">
        <v>0</v>
      </c>
    </row>
    <row r="113" spans="1:14" ht="16.5" customHeight="1" x14ac:dyDescent="0.25">
      <c r="A113" s="5">
        <v>5904</v>
      </c>
      <c r="B113" s="30" t="s">
        <v>105</v>
      </c>
      <c r="C113" s="47">
        <f t="shared" si="24"/>
        <v>396257</v>
      </c>
      <c r="D113" s="54">
        <f t="shared" si="25"/>
        <v>39855</v>
      </c>
      <c r="E113" s="41">
        <v>0</v>
      </c>
      <c r="F113" s="55">
        <v>39855</v>
      </c>
      <c r="G113" s="61">
        <v>276411</v>
      </c>
      <c r="H113" s="66">
        <f t="shared" si="15"/>
        <v>79991</v>
      </c>
      <c r="I113" s="99">
        <v>566</v>
      </c>
      <c r="J113" s="100">
        <v>29403</v>
      </c>
      <c r="K113" s="101">
        <v>9347</v>
      </c>
      <c r="L113" s="101">
        <v>37497</v>
      </c>
      <c r="M113" s="102">
        <v>3178</v>
      </c>
      <c r="N113" s="61">
        <v>0</v>
      </c>
    </row>
    <row r="114" spans="1:14" ht="16.5" customHeight="1" x14ac:dyDescent="0.25">
      <c r="A114" s="5">
        <v>5905</v>
      </c>
      <c r="B114" s="30" t="s">
        <v>106</v>
      </c>
      <c r="C114" s="47">
        <f t="shared" si="24"/>
        <v>2269809</v>
      </c>
      <c r="D114" s="54">
        <f t="shared" si="25"/>
        <v>1000581</v>
      </c>
      <c r="E114" s="41">
        <v>263876</v>
      </c>
      <c r="F114" s="55">
        <v>736705</v>
      </c>
      <c r="G114" s="61">
        <v>666192</v>
      </c>
      <c r="H114" s="66">
        <f t="shared" si="15"/>
        <v>572334</v>
      </c>
      <c r="I114" s="99">
        <v>5030</v>
      </c>
      <c r="J114" s="100">
        <v>224685</v>
      </c>
      <c r="K114" s="101">
        <v>93984</v>
      </c>
      <c r="L114" s="101">
        <v>228684</v>
      </c>
      <c r="M114" s="102">
        <v>19951</v>
      </c>
      <c r="N114" s="61">
        <v>30702</v>
      </c>
    </row>
    <row r="115" spans="1:14" ht="16.5" customHeight="1" x14ac:dyDescent="0.25">
      <c r="A115" s="5">
        <v>5906</v>
      </c>
      <c r="B115" s="30" t="s">
        <v>107</v>
      </c>
      <c r="C115" s="47">
        <f t="shared" si="24"/>
        <v>410028</v>
      </c>
      <c r="D115" s="54">
        <f t="shared" si="25"/>
        <v>126092</v>
      </c>
      <c r="E115" s="41">
        <v>0</v>
      </c>
      <c r="F115" s="55">
        <v>126092</v>
      </c>
      <c r="G115" s="61">
        <v>204517</v>
      </c>
      <c r="H115" s="66">
        <f t="shared" si="15"/>
        <v>79419</v>
      </c>
      <c r="I115" s="99">
        <v>1132</v>
      </c>
      <c r="J115" s="100">
        <v>23873</v>
      </c>
      <c r="K115" s="101">
        <v>8400</v>
      </c>
      <c r="L115" s="101">
        <v>42014</v>
      </c>
      <c r="M115" s="102">
        <v>4000</v>
      </c>
      <c r="N115" s="61">
        <v>0</v>
      </c>
    </row>
    <row r="116" spans="1:14" ht="16.5" customHeight="1" x14ac:dyDescent="0.25">
      <c r="A116" s="5">
        <v>5907</v>
      </c>
      <c r="B116" s="30" t="s">
        <v>108</v>
      </c>
      <c r="C116" s="47">
        <f t="shared" si="24"/>
        <v>169236</v>
      </c>
      <c r="D116" s="54">
        <f t="shared" si="25"/>
        <v>14470</v>
      </c>
      <c r="E116" s="41">
        <v>0</v>
      </c>
      <c r="F116" s="55">
        <v>14470</v>
      </c>
      <c r="G116" s="61">
        <v>135975</v>
      </c>
      <c r="H116" s="66">
        <f t="shared" si="15"/>
        <v>18791</v>
      </c>
      <c r="I116" s="99">
        <v>292</v>
      </c>
      <c r="J116" s="100">
        <v>6243</v>
      </c>
      <c r="K116" s="101">
        <v>2037</v>
      </c>
      <c r="L116" s="101">
        <v>9289</v>
      </c>
      <c r="M116" s="102">
        <v>930</v>
      </c>
      <c r="N116" s="61">
        <v>0</v>
      </c>
    </row>
    <row r="117" spans="1:14" ht="16.5" customHeight="1" x14ac:dyDescent="0.25">
      <c r="A117" s="5"/>
      <c r="B117" s="30"/>
      <c r="C117" s="28">
        <f t="shared" ref="C117:N117" si="26">SUM(C110:C116)</f>
        <v>4607150</v>
      </c>
      <c r="D117" s="28">
        <f t="shared" si="26"/>
        <v>1830370</v>
      </c>
      <c r="E117" s="28">
        <f t="shared" si="26"/>
        <v>263876</v>
      </c>
      <c r="F117" s="28">
        <f t="shared" si="26"/>
        <v>1566494</v>
      </c>
      <c r="G117" s="28">
        <f t="shared" si="26"/>
        <v>1875296</v>
      </c>
      <c r="H117" s="28">
        <f t="shared" si="26"/>
        <v>870782</v>
      </c>
      <c r="I117" s="28">
        <f t="shared" si="26"/>
        <v>9233</v>
      </c>
      <c r="J117" s="28">
        <f t="shared" si="26"/>
        <v>320475</v>
      </c>
      <c r="K117" s="28">
        <f t="shared" si="26"/>
        <v>123587</v>
      </c>
      <c r="L117" s="28">
        <f t="shared" si="26"/>
        <v>382200</v>
      </c>
      <c r="M117" s="28">
        <f t="shared" si="26"/>
        <v>35287</v>
      </c>
      <c r="N117" s="28">
        <f t="shared" si="26"/>
        <v>30702</v>
      </c>
    </row>
    <row r="118" spans="1:14" ht="16.5" customHeight="1" x14ac:dyDescent="0.3">
      <c r="A118" s="6"/>
      <c r="B118" s="33" t="s">
        <v>109</v>
      </c>
      <c r="C118" s="47"/>
      <c r="D118" s="54"/>
      <c r="E118" s="40"/>
      <c r="F118" s="53"/>
      <c r="G118" s="60"/>
      <c r="H118" s="66">
        <f t="shared" si="15"/>
        <v>0</v>
      </c>
      <c r="I118" s="99"/>
      <c r="J118" s="100"/>
      <c r="K118" s="101"/>
      <c r="L118" s="101"/>
      <c r="M118" s="102"/>
      <c r="N118" s="60">
        <v>0</v>
      </c>
    </row>
    <row r="119" spans="1:14" ht="16.5" customHeight="1" x14ac:dyDescent="0.25">
      <c r="A119" s="5">
        <v>6001</v>
      </c>
      <c r="B119" s="30" t="s">
        <v>110</v>
      </c>
      <c r="C119" s="47">
        <f t="shared" ref="C119:C127" si="27">+D119+G119+H119+N119</f>
        <v>159188</v>
      </c>
      <c r="D119" s="54">
        <f t="shared" ref="D119:D127" si="28">+E119+F119</f>
        <v>91072</v>
      </c>
      <c r="E119" s="41">
        <v>27069</v>
      </c>
      <c r="F119" s="55">
        <v>64003</v>
      </c>
      <c r="G119" s="61">
        <v>31223</v>
      </c>
      <c r="H119" s="66">
        <f t="shared" si="15"/>
        <v>28525</v>
      </c>
      <c r="I119" s="99">
        <v>212</v>
      </c>
      <c r="J119" s="100">
        <v>9162</v>
      </c>
      <c r="K119" s="101">
        <v>3507</v>
      </c>
      <c r="L119" s="101">
        <v>14746</v>
      </c>
      <c r="M119" s="102">
        <v>898</v>
      </c>
      <c r="N119" s="61">
        <v>8368</v>
      </c>
    </row>
    <row r="120" spans="1:14" ht="16.5" customHeight="1" x14ac:dyDescent="0.25">
      <c r="A120" s="5">
        <v>6002</v>
      </c>
      <c r="B120" s="30" t="s">
        <v>111</v>
      </c>
      <c r="C120" s="47">
        <f t="shared" si="27"/>
        <v>16454</v>
      </c>
      <c r="D120" s="54">
        <f t="shared" si="28"/>
        <v>0</v>
      </c>
      <c r="E120" s="41">
        <v>0</v>
      </c>
      <c r="F120" s="55">
        <v>0</v>
      </c>
      <c r="G120" s="61">
        <v>16454</v>
      </c>
      <c r="H120" s="66">
        <f t="shared" si="15"/>
        <v>0</v>
      </c>
      <c r="I120" s="99">
        <v>0</v>
      </c>
      <c r="J120" s="100">
        <v>0</v>
      </c>
      <c r="K120" s="101">
        <v>0</v>
      </c>
      <c r="L120" s="101">
        <v>0</v>
      </c>
      <c r="M120" s="102">
        <v>0</v>
      </c>
      <c r="N120" s="61">
        <v>0</v>
      </c>
    </row>
    <row r="121" spans="1:14" ht="16.5" customHeight="1" x14ac:dyDescent="0.25">
      <c r="A121" s="5">
        <v>6003</v>
      </c>
      <c r="B121" s="30" t="s">
        <v>112</v>
      </c>
      <c r="C121" s="47">
        <f t="shared" si="27"/>
        <v>213169</v>
      </c>
      <c r="D121" s="54">
        <f t="shared" si="28"/>
        <v>67249</v>
      </c>
      <c r="E121" s="41">
        <v>54224</v>
      </c>
      <c r="F121" s="55">
        <v>13025</v>
      </c>
      <c r="G121" s="61">
        <v>144463</v>
      </c>
      <c r="H121" s="66">
        <f t="shared" si="15"/>
        <v>0</v>
      </c>
      <c r="I121" s="99">
        <v>0</v>
      </c>
      <c r="J121" s="100">
        <v>0</v>
      </c>
      <c r="K121" s="101">
        <v>0</v>
      </c>
      <c r="L121" s="101">
        <v>0</v>
      </c>
      <c r="M121" s="102">
        <v>0</v>
      </c>
      <c r="N121" s="61">
        <v>1457</v>
      </c>
    </row>
    <row r="122" spans="1:14" ht="16.5" customHeight="1" x14ac:dyDescent="0.25">
      <c r="A122" s="5">
        <v>6004</v>
      </c>
      <c r="B122" s="30" t="s">
        <v>113</v>
      </c>
      <c r="C122" s="47">
        <f t="shared" si="27"/>
        <v>58316</v>
      </c>
      <c r="D122" s="54">
        <f t="shared" si="28"/>
        <v>22905</v>
      </c>
      <c r="E122" s="41">
        <v>0</v>
      </c>
      <c r="F122" s="55">
        <v>22905</v>
      </c>
      <c r="G122" s="61">
        <v>35411</v>
      </c>
      <c r="H122" s="66">
        <f t="shared" si="15"/>
        <v>0</v>
      </c>
      <c r="I122" s="99">
        <v>0</v>
      </c>
      <c r="J122" s="100">
        <v>0</v>
      </c>
      <c r="K122" s="101">
        <v>0</v>
      </c>
      <c r="L122" s="101">
        <v>0</v>
      </c>
      <c r="M122" s="102">
        <v>0</v>
      </c>
      <c r="N122" s="61">
        <v>0</v>
      </c>
    </row>
    <row r="123" spans="1:14" ht="16.5" customHeight="1" x14ac:dyDescent="0.25">
      <c r="A123" s="5">
        <v>6005</v>
      </c>
      <c r="B123" s="30" t="s">
        <v>114</v>
      </c>
      <c r="C123" s="47">
        <f t="shared" si="27"/>
        <v>672208</v>
      </c>
      <c r="D123" s="54">
        <f t="shared" si="28"/>
        <v>196435</v>
      </c>
      <c r="E123" s="41">
        <v>18697</v>
      </c>
      <c r="F123" s="55">
        <v>177738</v>
      </c>
      <c r="G123" s="61">
        <v>462190</v>
      </c>
      <c r="H123" s="66">
        <f t="shared" si="15"/>
        <v>0</v>
      </c>
      <c r="I123" s="99">
        <v>0</v>
      </c>
      <c r="J123" s="100">
        <v>0</v>
      </c>
      <c r="K123" s="101">
        <v>0</v>
      </c>
      <c r="L123" s="101">
        <v>0</v>
      </c>
      <c r="M123" s="102">
        <v>0</v>
      </c>
      <c r="N123" s="61">
        <v>13583</v>
      </c>
    </row>
    <row r="124" spans="1:14" ht="16.5" customHeight="1" x14ac:dyDescent="0.25">
      <c r="A124" s="5">
        <v>6006</v>
      </c>
      <c r="B124" s="30" t="s">
        <v>115</v>
      </c>
      <c r="C124" s="47">
        <f t="shared" si="27"/>
        <v>40349</v>
      </c>
      <c r="D124" s="54">
        <f t="shared" si="28"/>
        <v>30008</v>
      </c>
      <c r="E124" s="41">
        <v>0</v>
      </c>
      <c r="F124" s="55">
        <v>30008</v>
      </c>
      <c r="G124" s="61">
        <v>10341</v>
      </c>
      <c r="H124" s="66">
        <f t="shared" si="15"/>
        <v>0</v>
      </c>
      <c r="I124" s="99">
        <v>0</v>
      </c>
      <c r="J124" s="100">
        <v>0</v>
      </c>
      <c r="K124" s="101">
        <v>0</v>
      </c>
      <c r="L124" s="101">
        <v>0</v>
      </c>
      <c r="M124" s="102">
        <v>0</v>
      </c>
      <c r="N124" s="61">
        <v>0</v>
      </c>
    </row>
    <row r="125" spans="1:14" ht="16.5" customHeight="1" x14ac:dyDescent="0.25">
      <c r="A125" s="5">
        <v>6007</v>
      </c>
      <c r="B125" s="30" t="s">
        <v>116</v>
      </c>
      <c r="C125" s="47">
        <f t="shared" si="27"/>
        <v>9348</v>
      </c>
      <c r="D125" s="54">
        <f t="shared" si="28"/>
        <v>1984</v>
      </c>
      <c r="E125" s="41">
        <v>0</v>
      </c>
      <c r="F125" s="55">
        <v>1984</v>
      </c>
      <c r="G125" s="61">
        <v>7364</v>
      </c>
      <c r="H125" s="66">
        <f t="shared" si="15"/>
        <v>0</v>
      </c>
      <c r="I125" s="99">
        <v>0</v>
      </c>
      <c r="J125" s="100">
        <v>0</v>
      </c>
      <c r="K125" s="101">
        <v>0</v>
      </c>
      <c r="L125" s="101">
        <v>0</v>
      </c>
      <c r="M125" s="102">
        <v>0</v>
      </c>
      <c r="N125" s="61">
        <v>0</v>
      </c>
    </row>
    <row r="126" spans="1:14" ht="16.5" customHeight="1" x14ac:dyDescent="0.25">
      <c r="A126" s="5">
        <v>6008</v>
      </c>
      <c r="B126" s="30" t="s">
        <v>117</v>
      </c>
      <c r="C126" s="47">
        <f t="shared" si="27"/>
        <v>34101</v>
      </c>
      <c r="D126" s="54">
        <f t="shared" si="28"/>
        <v>0</v>
      </c>
      <c r="E126" s="41">
        <v>0</v>
      </c>
      <c r="F126" s="55">
        <v>0</v>
      </c>
      <c r="G126" s="61">
        <v>20320</v>
      </c>
      <c r="H126" s="66">
        <f t="shared" si="15"/>
        <v>13781</v>
      </c>
      <c r="I126" s="99">
        <v>171</v>
      </c>
      <c r="J126" s="100">
        <v>5267</v>
      </c>
      <c r="K126" s="101">
        <v>1618</v>
      </c>
      <c r="L126" s="101">
        <v>6312</v>
      </c>
      <c r="M126" s="102">
        <v>413</v>
      </c>
      <c r="N126" s="61">
        <v>0</v>
      </c>
    </row>
    <row r="127" spans="1:14" ht="16.5" customHeight="1" x14ac:dyDescent="0.25">
      <c r="A127" s="5">
        <v>6009</v>
      </c>
      <c r="B127" s="30" t="s">
        <v>118</v>
      </c>
      <c r="C127" s="47">
        <f t="shared" si="27"/>
        <v>31305</v>
      </c>
      <c r="D127" s="54">
        <f t="shared" si="28"/>
        <v>25333</v>
      </c>
      <c r="E127" s="41">
        <v>0</v>
      </c>
      <c r="F127" s="55">
        <v>25333</v>
      </c>
      <c r="G127" s="61">
        <v>5972</v>
      </c>
      <c r="H127" s="66">
        <f t="shared" si="15"/>
        <v>0</v>
      </c>
      <c r="I127" s="103">
        <v>0</v>
      </c>
      <c r="J127" s="104">
        <v>0</v>
      </c>
      <c r="K127" s="105">
        <v>0</v>
      </c>
      <c r="L127" s="105">
        <v>0</v>
      </c>
      <c r="M127" s="106">
        <v>0</v>
      </c>
      <c r="N127" s="61">
        <v>0</v>
      </c>
    </row>
    <row r="128" spans="1:14" ht="16.5" customHeight="1" x14ac:dyDescent="0.25">
      <c r="A128" s="6"/>
      <c r="B128" s="30"/>
      <c r="C128" s="28">
        <f t="shared" ref="C128:N128" si="29">SUM(C119:C127)</f>
        <v>1234438</v>
      </c>
      <c r="D128" s="28">
        <f t="shared" si="29"/>
        <v>434986</v>
      </c>
      <c r="E128" s="28">
        <f t="shared" si="29"/>
        <v>99990</v>
      </c>
      <c r="F128" s="28">
        <f t="shared" si="29"/>
        <v>334996</v>
      </c>
      <c r="G128" s="28">
        <f t="shared" si="29"/>
        <v>733738</v>
      </c>
      <c r="H128" s="28">
        <f t="shared" si="29"/>
        <v>42306</v>
      </c>
      <c r="I128" s="28">
        <f t="shared" si="29"/>
        <v>383</v>
      </c>
      <c r="J128" s="28">
        <f t="shared" si="29"/>
        <v>14429</v>
      </c>
      <c r="K128" s="28">
        <f t="shared" si="29"/>
        <v>5125</v>
      </c>
      <c r="L128" s="28">
        <f t="shared" si="29"/>
        <v>21058</v>
      </c>
      <c r="M128" s="28">
        <f t="shared" si="29"/>
        <v>1311</v>
      </c>
      <c r="N128" s="28">
        <f t="shared" si="29"/>
        <v>23408</v>
      </c>
    </row>
    <row r="129" spans="1:14" ht="16.5" customHeight="1" x14ac:dyDescent="0.3">
      <c r="A129" s="2"/>
      <c r="B129" s="33" t="s">
        <v>119</v>
      </c>
      <c r="C129" s="47"/>
      <c r="D129" s="54"/>
      <c r="E129" s="40"/>
      <c r="F129" s="53"/>
      <c r="G129" s="60"/>
      <c r="H129" s="66">
        <f t="shared" si="15"/>
        <v>0</v>
      </c>
      <c r="I129" s="99"/>
      <c r="J129" s="100"/>
      <c r="K129" s="101"/>
      <c r="L129" s="101"/>
      <c r="M129" s="102"/>
      <c r="N129" s="60">
        <v>0</v>
      </c>
    </row>
    <row r="130" spans="1:14" ht="16.5" customHeight="1" x14ac:dyDescent="0.25">
      <c r="A130" s="5">
        <v>6101</v>
      </c>
      <c r="B130" s="30" t="s">
        <v>120</v>
      </c>
      <c r="C130" s="47">
        <f t="shared" ref="C130:C137" si="30">+D130+G130+H130+N130</f>
        <v>74354</v>
      </c>
      <c r="D130" s="54">
        <f t="shared" ref="D130:D137" si="31">+E130+F130</f>
        <v>27984</v>
      </c>
      <c r="E130" s="41">
        <v>18352</v>
      </c>
      <c r="F130" s="55">
        <v>9632</v>
      </c>
      <c r="G130" s="61">
        <v>46370</v>
      </c>
      <c r="H130" s="66">
        <f t="shared" si="15"/>
        <v>0</v>
      </c>
      <c r="I130" s="99">
        <v>0</v>
      </c>
      <c r="J130" s="100">
        <v>0</v>
      </c>
      <c r="K130" s="101">
        <v>0</v>
      </c>
      <c r="L130" s="101">
        <v>0</v>
      </c>
      <c r="M130" s="102">
        <v>0</v>
      </c>
      <c r="N130" s="61">
        <v>0</v>
      </c>
    </row>
    <row r="131" spans="1:14" ht="16.5" customHeight="1" x14ac:dyDescent="0.25">
      <c r="A131" s="5">
        <v>6102</v>
      </c>
      <c r="B131" s="34" t="s">
        <v>121</v>
      </c>
      <c r="C131" s="47">
        <f t="shared" si="30"/>
        <v>26156</v>
      </c>
      <c r="D131" s="54">
        <f t="shared" si="31"/>
        <v>0</v>
      </c>
      <c r="E131" s="41">
        <v>0</v>
      </c>
      <c r="F131" s="55">
        <v>0</v>
      </c>
      <c r="G131" s="61">
        <v>26156</v>
      </c>
      <c r="H131" s="66">
        <f t="shared" si="15"/>
        <v>0</v>
      </c>
      <c r="I131" s="99">
        <v>0</v>
      </c>
      <c r="J131" s="100">
        <v>0</v>
      </c>
      <c r="K131" s="101">
        <v>0</v>
      </c>
      <c r="L131" s="101">
        <v>0</v>
      </c>
      <c r="M131" s="102">
        <v>0</v>
      </c>
      <c r="N131" s="61">
        <v>0</v>
      </c>
    </row>
    <row r="132" spans="1:14" ht="16.5" customHeight="1" x14ac:dyDescent="0.25">
      <c r="A132" s="5">
        <v>6103</v>
      </c>
      <c r="B132" s="30" t="s">
        <v>122</v>
      </c>
      <c r="C132" s="47">
        <f t="shared" si="30"/>
        <v>641708</v>
      </c>
      <c r="D132" s="54">
        <f t="shared" si="31"/>
        <v>107195</v>
      </c>
      <c r="E132" s="41">
        <v>13258</v>
      </c>
      <c r="F132" s="55">
        <v>93937</v>
      </c>
      <c r="G132" s="61">
        <v>181185</v>
      </c>
      <c r="H132" s="66">
        <f t="shared" si="15"/>
        <v>313304</v>
      </c>
      <c r="I132" s="99">
        <v>2571</v>
      </c>
      <c r="J132" s="100">
        <v>97837</v>
      </c>
      <c r="K132" s="101">
        <v>47728</v>
      </c>
      <c r="L132" s="101">
        <v>154148</v>
      </c>
      <c r="M132" s="102">
        <v>11020</v>
      </c>
      <c r="N132" s="61">
        <v>40024</v>
      </c>
    </row>
    <row r="133" spans="1:14" ht="16.5" customHeight="1" x14ac:dyDescent="0.25">
      <c r="A133" s="5">
        <v>6104</v>
      </c>
      <c r="B133" s="30" t="s">
        <v>123</v>
      </c>
      <c r="C133" s="47">
        <f t="shared" si="30"/>
        <v>124732</v>
      </c>
      <c r="D133" s="54">
        <f t="shared" si="31"/>
        <v>0</v>
      </c>
      <c r="E133" s="41">
        <v>0</v>
      </c>
      <c r="F133" s="55">
        <v>0</v>
      </c>
      <c r="G133" s="61">
        <v>124732</v>
      </c>
      <c r="H133" s="66">
        <f t="shared" si="15"/>
        <v>0</v>
      </c>
      <c r="I133" s="99">
        <v>0</v>
      </c>
      <c r="J133" s="100">
        <v>0</v>
      </c>
      <c r="K133" s="101">
        <v>0</v>
      </c>
      <c r="L133" s="101">
        <v>0</v>
      </c>
      <c r="M133" s="102">
        <v>0</v>
      </c>
      <c r="N133" s="61">
        <v>0</v>
      </c>
    </row>
    <row r="134" spans="1:14" ht="16.5" customHeight="1" x14ac:dyDescent="0.25">
      <c r="A134" s="5">
        <v>6105</v>
      </c>
      <c r="B134" s="30" t="s">
        <v>124</v>
      </c>
      <c r="C134" s="47">
        <f t="shared" si="30"/>
        <v>275295</v>
      </c>
      <c r="D134" s="54">
        <f t="shared" si="31"/>
        <v>92238</v>
      </c>
      <c r="E134" s="41">
        <v>25685</v>
      </c>
      <c r="F134" s="55">
        <v>66553</v>
      </c>
      <c r="G134" s="61">
        <v>129970</v>
      </c>
      <c r="H134" s="66">
        <f t="shared" si="15"/>
        <v>51075</v>
      </c>
      <c r="I134" s="99">
        <v>594</v>
      </c>
      <c r="J134" s="100">
        <v>21417</v>
      </c>
      <c r="K134" s="101">
        <v>6979</v>
      </c>
      <c r="L134" s="101">
        <v>20267</v>
      </c>
      <c r="M134" s="102">
        <v>1818</v>
      </c>
      <c r="N134" s="61">
        <v>2012</v>
      </c>
    </row>
    <row r="135" spans="1:14" ht="16.5" customHeight="1" x14ac:dyDescent="0.25">
      <c r="A135" s="5">
        <v>6106</v>
      </c>
      <c r="B135" s="30" t="s">
        <v>125</v>
      </c>
      <c r="C135" s="47">
        <f t="shared" si="30"/>
        <v>352071</v>
      </c>
      <c r="D135" s="54">
        <f t="shared" si="31"/>
        <v>60424</v>
      </c>
      <c r="E135" s="41">
        <v>38590</v>
      </c>
      <c r="F135" s="55">
        <v>21834</v>
      </c>
      <c r="G135" s="61">
        <v>123275</v>
      </c>
      <c r="H135" s="66">
        <f t="shared" si="15"/>
        <v>159709</v>
      </c>
      <c r="I135" s="99">
        <v>801</v>
      </c>
      <c r="J135" s="100">
        <v>54209</v>
      </c>
      <c r="K135" s="101">
        <v>21266</v>
      </c>
      <c r="L135" s="101">
        <v>78930</v>
      </c>
      <c r="M135" s="102">
        <v>4503</v>
      </c>
      <c r="N135" s="61">
        <v>8663</v>
      </c>
    </row>
    <row r="136" spans="1:14" ht="16.5" customHeight="1" x14ac:dyDescent="0.25">
      <c r="A136" s="5">
        <v>6107</v>
      </c>
      <c r="B136" s="30" t="s">
        <v>126</v>
      </c>
      <c r="C136" s="47">
        <f t="shared" si="30"/>
        <v>80022</v>
      </c>
      <c r="D136" s="54">
        <f t="shared" si="31"/>
        <v>2383</v>
      </c>
      <c r="E136" s="41">
        <v>0</v>
      </c>
      <c r="F136" s="55">
        <v>2383</v>
      </c>
      <c r="G136" s="61">
        <v>77639</v>
      </c>
      <c r="H136" s="66">
        <f t="shared" si="15"/>
        <v>0</v>
      </c>
      <c r="I136" s="99">
        <v>0</v>
      </c>
      <c r="J136" s="100">
        <v>0</v>
      </c>
      <c r="K136" s="101">
        <v>0</v>
      </c>
      <c r="L136" s="101">
        <v>0</v>
      </c>
      <c r="M136" s="102">
        <v>0</v>
      </c>
      <c r="N136" s="61">
        <v>0</v>
      </c>
    </row>
    <row r="137" spans="1:14" ht="16.5" customHeight="1" x14ac:dyDescent="0.25">
      <c r="A137" s="5">
        <v>6108</v>
      </c>
      <c r="B137" s="30" t="s">
        <v>127</v>
      </c>
      <c r="C137" s="47">
        <f t="shared" si="30"/>
        <v>81156</v>
      </c>
      <c r="D137" s="54">
        <f t="shared" si="31"/>
        <v>0</v>
      </c>
      <c r="E137" s="41">
        <v>0</v>
      </c>
      <c r="F137" s="55">
        <v>0</v>
      </c>
      <c r="G137" s="61">
        <v>81156</v>
      </c>
      <c r="H137" s="66">
        <f t="shared" si="15"/>
        <v>0</v>
      </c>
      <c r="I137" s="99">
        <v>0</v>
      </c>
      <c r="J137" s="100">
        <v>0</v>
      </c>
      <c r="K137" s="101">
        <v>0</v>
      </c>
      <c r="L137" s="101">
        <v>0</v>
      </c>
      <c r="M137" s="102">
        <v>0</v>
      </c>
      <c r="N137" s="61">
        <v>0</v>
      </c>
    </row>
    <row r="138" spans="1:14" ht="16.5" customHeight="1" x14ac:dyDescent="0.25">
      <c r="A138" s="7"/>
      <c r="B138" s="30"/>
      <c r="C138" s="28">
        <f t="shared" ref="C138:N138" si="32">SUM(C130:C137)</f>
        <v>1655494</v>
      </c>
      <c r="D138" s="28">
        <f t="shared" si="32"/>
        <v>290224</v>
      </c>
      <c r="E138" s="28">
        <f t="shared" si="32"/>
        <v>95885</v>
      </c>
      <c r="F138" s="28">
        <f t="shared" si="32"/>
        <v>194339</v>
      </c>
      <c r="G138" s="28">
        <f t="shared" si="32"/>
        <v>790483</v>
      </c>
      <c r="H138" s="28">
        <f t="shared" si="32"/>
        <v>524088</v>
      </c>
      <c r="I138" s="28">
        <f t="shared" si="32"/>
        <v>3966</v>
      </c>
      <c r="J138" s="28">
        <f t="shared" si="32"/>
        <v>173463</v>
      </c>
      <c r="K138" s="28">
        <f t="shared" si="32"/>
        <v>75973</v>
      </c>
      <c r="L138" s="28">
        <f t="shared" si="32"/>
        <v>253345</v>
      </c>
      <c r="M138" s="28">
        <f t="shared" si="32"/>
        <v>17341</v>
      </c>
      <c r="N138" s="28">
        <f t="shared" si="32"/>
        <v>50699</v>
      </c>
    </row>
    <row r="139" spans="1:14" ht="16.5" customHeight="1" x14ac:dyDescent="0.3">
      <c r="A139" s="6"/>
      <c r="B139" s="33" t="s">
        <v>128</v>
      </c>
      <c r="C139" s="47"/>
      <c r="D139" s="54"/>
      <c r="E139" s="40"/>
      <c r="F139" s="53"/>
      <c r="G139" s="60"/>
      <c r="H139" s="66">
        <f t="shared" si="15"/>
        <v>0</v>
      </c>
      <c r="I139" s="107"/>
      <c r="J139" s="108"/>
      <c r="K139" s="109"/>
      <c r="L139" s="109"/>
      <c r="M139" s="110"/>
      <c r="N139" s="60">
        <v>0</v>
      </c>
    </row>
    <row r="140" spans="1:14" ht="16.5" customHeight="1" x14ac:dyDescent="0.25">
      <c r="A140" s="5">
        <v>6201</v>
      </c>
      <c r="B140" s="30" t="s">
        <v>129</v>
      </c>
      <c r="C140" s="47">
        <f t="shared" ref="C140:C150" si="33">+D140+G140+H140+N140</f>
        <v>171431</v>
      </c>
      <c r="D140" s="54">
        <f t="shared" ref="D140:D150" si="34">+E140+F140</f>
        <v>45686</v>
      </c>
      <c r="E140" s="41">
        <v>22402</v>
      </c>
      <c r="F140" s="55">
        <v>23284</v>
      </c>
      <c r="G140" s="61">
        <v>58521</v>
      </c>
      <c r="H140" s="66">
        <f t="shared" si="15"/>
        <v>67144</v>
      </c>
      <c r="I140" s="99">
        <v>637</v>
      </c>
      <c r="J140" s="100">
        <v>25007</v>
      </c>
      <c r="K140" s="101">
        <v>7819</v>
      </c>
      <c r="L140" s="101">
        <v>30875</v>
      </c>
      <c r="M140" s="102">
        <v>2806</v>
      </c>
      <c r="N140" s="61">
        <v>80</v>
      </c>
    </row>
    <row r="141" spans="1:14" ht="16.5" customHeight="1" x14ac:dyDescent="0.25">
      <c r="A141" s="5">
        <v>6202</v>
      </c>
      <c r="B141" s="30" t="s">
        <v>130</v>
      </c>
      <c r="C141" s="47">
        <f t="shared" si="33"/>
        <v>48051</v>
      </c>
      <c r="D141" s="54">
        <f t="shared" si="34"/>
        <v>0</v>
      </c>
      <c r="E141" s="41">
        <v>0</v>
      </c>
      <c r="F141" s="55">
        <v>0</v>
      </c>
      <c r="G141" s="61">
        <v>48051</v>
      </c>
      <c r="H141" s="66">
        <f t="shared" ref="H141:H204" si="35">I141+J141+K141+M141+L141</f>
        <v>0</v>
      </c>
      <c r="I141" s="99">
        <v>0</v>
      </c>
      <c r="J141" s="100">
        <v>0</v>
      </c>
      <c r="K141" s="101">
        <v>0</v>
      </c>
      <c r="L141" s="101">
        <v>0</v>
      </c>
      <c r="M141" s="102">
        <v>0</v>
      </c>
      <c r="N141" s="61">
        <v>0</v>
      </c>
    </row>
    <row r="142" spans="1:14" ht="16.5" customHeight="1" x14ac:dyDescent="0.25">
      <c r="A142" s="5">
        <v>6203</v>
      </c>
      <c r="B142" s="30" t="s">
        <v>131</v>
      </c>
      <c r="C142" s="47">
        <f t="shared" si="33"/>
        <v>64778</v>
      </c>
      <c r="D142" s="54">
        <f t="shared" si="34"/>
        <v>0</v>
      </c>
      <c r="E142" s="41">
        <v>0</v>
      </c>
      <c r="F142" s="55">
        <v>0</v>
      </c>
      <c r="G142" s="61">
        <v>64778</v>
      </c>
      <c r="H142" s="66">
        <f t="shared" si="35"/>
        <v>0</v>
      </c>
      <c r="I142" s="99">
        <v>0</v>
      </c>
      <c r="J142" s="100">
        <v>0</v>
      </c>
      <c r="K142" s="101">
        <v>0</v>
      </c>
      <c r="L142" s="101">
        <v>0</v>
      </c>
      <c r="M142" s="102">
        <v>0</v>
      </c>
      <c r="N142" s="61">
        <v>0</v>
      </c>
    </row>
    <row r="143" spans="1:14" ht="16.5" customHeight="1" x14ac:dyDescent="0.25">
      <c r="A143" s="5">
        <v>6204</v>
      </c>
      <c r="B143" s="30" t="s">
        <v>132</v>
      </c>
      <c r="C143" s="47">
        <f t="shared" si="33"/>
        <v>44481</v>
      </c>
      <c r="D143" s="54">
        <f t="shared" si="34"/>
        <v>0</v>
      </c>
      <c r="E143" s="41">
        <v>0</v>
      </c>
      <c r="F143" s="55">
        <v>0</v>
      </c>
      <c r="G143" s="61">
        <v>44481</v>
      </c>
      <c r="H143" s="66">
        <f t="shared" si="35"/>
        <v>0</v>
      </c>
      <c r="I143" s="99">
        <v>0</v>
      </c>
      <c r="J143" s="100">
        <v>0</v>
      </c>
      <c r="K143" s="101">
        <v>0</v>
      </c>
      <c r="L143" s="101">
        <v>0</v>
      </c>
      <c r="M143" s="102">
        <v>0</v>
      </c>
      <c r="N143" s="61">
        <v>0</v>
      </c>
    </row>
    <row r="144" spans="1:14" ht="16.5" customHeight="1" x14ac:dyDescent="0.25">
      <c r="A144" s="7">
        <v>6205</v>
      </c>
      <c r="B144" s="34" t="s">
        <v>133</v>
      </c>
      <c r="C144" s="47">
        <f t="shared" si="33"/>
        <v>38799</v>
      </c>
      <c r="D144" s="54">
        <f t="shared" si="34"/>
        <v>0</v>
      </c>
      <c r="E144" s="41">
        <v>0</v>
      </c>
      <c r="F144" s="55">
        <v>0</v>
      </c>
      <c r="G144" s="61">
        <v>38799</v>
      </c>
      <c r="H144" s="66">
        <f t="shared" si="35"/>
        <v>0</v>
      </c>
      <c r="I144" s="99">
        <v>0</v>
      </c>
      <c r="J144" s="100">
        <v>0</v>
      </c>
      <c r="K144" s="101">
        <v>0</v>
      </c>
      <c r="L144" s="101">
        <v>0</v>
      </c>
      <c r="M144" s="102">
        <v>0</v>
      </c>
      <c r="N144" s="61">
        <v>0</v>
      </c>
    </row>
    <row r="145" spans="1:14" ht="16.5" customHeight="1" x14ac:dyDescent="0.25">
      <c r="A145" s="7">
        <v>6206</v>
      </c>
      <c r="B145" s="34" t="s">
        <v>134</v>
      </c>
      <c r="C145" s="47">
        <f t="shared" si="33"/>
        <v>32685</v>
      </c>
      <c r="D145" s="54">
        <f t="shared" si="34"/>
        <v>19277</v>
      </c>
      <c r="E145" s="41">
        <v>0</v>
      </c>
      <c r="F145" s="55">
        <v>19277</v>
      </c>
      <c r="G145" s="61">
        <v>13408</v>
      </c>
      <c r="H145" s="66">
        <f t="shared" si="35"/>
        <v>0</v>
      </c>
      <c r="I145" s="99">
        <v>0</v>
      </c>
      <c r="J145" s="100">
        <v>0</v>
      </c>
      <c r="K145" s="101">
        <v>0</v>
      </c>
      <c r="L145" s="101">
        <v>0</v>
      </c>
      <c r="M145" s="102">
        <v>0</v>
      </c>
      <c r="N145" s="61">
        <v>0</v>
      </c>
    </row>
    <row r="146" spans="1:14" ht="16.5" customHeight="1" x14ac:dyDescent="0.25">
      <c r="A146" s="5">
        <v>6207</v>
      </c>
      <c r="B146" s="30" t="s">
        <v>135</v>
      </c>
      <c r="C146" s="47">
        <f t="shared" si="33"/>
        <v>192313</v>
      </c>
      <c r="D146" s="54">
        <f t="shared" si="34"/>
        <v>9568</v>
      </c>
      <c r="E146" s="41">
        <v>3616</v>
      </c>
      <c r="F146" s="55">
        <v>5952</v>
      </c>
      <c r="G146" s="61">
        <v>182594</v>
      </c>
      <c r="H146" s="66">
        <f t="shared" si="35"/>
        <v>0</v>
      </c>
      <c r="I146" s="99">
        <v>0</v>
      </c>
      <c r="J146" s="100">
        <v>0</v>
      </c>
      <c r="K146" s="101">
        <v>0</v>
      </c>
      <c r="L146" s="101">
        <v>0</v>
      </c>
      <c r="M146" s="102">
        <v>0</v>
      </c>
      <c r="N146" s="61">
        <v>151</v>
      </c>
    </row>
    <row r="147" spans="1:14" ht="16.5" customHeight="1" x14ac:dyDescent="0.25">
      <c r="A147" s="5">
        <v>6208</v>
      </c>
      <c r="B147" s="30" t="s">
        <v>136</v>
      </c>
      <c r="C147" s="47">
        <f t="shared" si="33"/>
        <v>53450</v>
      </c>
      <c r="D147" s="54">
        <f t="shared" si="34"/>
        <v>0</v>
      </c>
      <c r="E147" s="41">
        <v>0</v>
      </c>
      <c r="F147" s="55">
        <v>0</v>
      </c>
      <c r="G147" s="61">
        <v>53450</v>
      </c>
      <c r="H147" s="66">
        <f t="shared" si="35"/>
        <v>0</v>
      </c>
      <c r="I147" s="99">
        <v>0</v>
      </c>
      <c r="J147" s="100">
        <v>0</v>
      </c>
      <c r="K147" s="101">
        <v>0</v>
      </c>
      <c r="L147" s="101">
        <v>0</v>
      </c>
      <c r="M147" s="102">
        <v>0</v>
      </c>
      <c r="N147" s="61">
        <v>0</v>
      </c>
    </row>
    <row r="148" spans="1:14" ht="16.5" customHeight="1" x14ac:dyDescent="0.25">
      <c r="A148" s="5">
        <v>6209</v>
      </c>
      <c r="B148" s="30" t="s">
        <v>137</v>
      </c>
      <c r="C148" s="47">
        <f t="shared" si="33"/>
        <v>842861</v>
      </c>
      <c r="D148" s="54">
        <f t="shared" si="34"/>
        <v>159394</v>
      </c>
      <c r="E148" s="41">
        <v>159394</v>
      </c>
      <c r="F148" s="55">
        <v>0</v>
      </c>
      <c r="G148" s="61">
        <v>298039</v>
      </c>
      <c r="H148" s="66">
        <f t="shared" si="35"/>
        <v>362297</v>
      </c>
      <c r="I148" s="99">
        <v>3241</v>
      </c>
      <c r="J148" s="100">
        <v>139705</v>
      </c>
      <c r="K148" s="101">
        <v>61040</v>
      </c>
      <c r="L148" s="101">
        <v>145758</v>
      </c>
      <c r="M148" s="102">
        <v>12553</v>
      </c>
      <c r="N148" s="61">
        <v>23131</v>
      </c>
    </row>
    <row r="149" spans="1:14" ht="16.5" customHeight="1" x14ac:dyDescent="0.25">
      <c r="A149" s="5">
        <v>6210</v>
      </c>
      <c r="B149" s="30" t="s">
        <v>138</v>
      </c>
      <c r="C149" s="47">
        <f t="shared" si="33"/>
        <v>32079</v>
      </c>
      <c r="D149" s="54">
        <f t="shared" si="34"/>
        <v>15590</v>
      </c>
      <c r="E149" s="41">
        <v>0</v>
      </c>
      <c r="F149" s="55">
        <v>15590</v>
      </c>
      <c r="G149" s="61">
        <v>16489</v>
      </c>
      <c r="H149" s="66">
        <f t="shared" si="35"/>
        <v>0</v>
      </c>
      <c r="I149" s="103">
        <v>0</v>
      </c>
      <c r="J149" s="104">
        <v>0</v>
      </c>
      <c r="K149" s="105">
        <v>0</v>
      </c>
      <c r="L149" s="105">
        <v>0</v>
      </c>
      <c r="M149" s="106">
        <v>0</v>
      </c>
      <c r="N149" s="61">
        <v>0</v>
      </c>
    </row>
    <row r="150" spans="1:14" ht="16.5" customHeight="1" x14ac:dyDescent="0.25">
      <c r="A150" s="5">
        <v>6211</v>
      </c>
      <c r="B150" s="30" t="s">
        <v>139</v>
      </c>
      <c r="C150" s="47">
        <f t="shared" si="33"/>
        <v>35345</v>
      </c>
      <c r="D150" s="54">
        <f t="shared" si="34"/>
        <v>0</v>
      </c>
      <c r="E150" s="41">
        <v>0</v>
      </c>
      <c r="F150" s="55">
        <v>0</v>
      </c>
      <c r="G150" s="61">
        <v>35345</v>
      </c>
      <c r="H150" s="66">
        <f t="shared" si="35"/>
        <v>0</v>
      </c>
      <c r="I150" s="103">
        <v>0</v>
      </c>
      <c r="J150" s="104">
        <v>0</v>
      </c>
      <c r="K150" s="105">
        <v>0</v>
      </c>
      <c r="L150" s="105">
        <v>0</v>
      </c>
      <c r="M150" s="106">
        <v>0</v>
      </c>
      <c r="N150" s="61">
        <v>0</v>
      </c>
    </row>
    <row r="151" spans="1:14" ht="16.5" customHeight="1" x14ac:dyDescent="0.25">
      <c r="A151" s="2"/>
      <c r="B151" s="30"/>
      <c r="C151" s="28">
        <f t="shared" ref="C151:N151" si="36">SUM(C140:C150)</f>
        <v>1556273</v>
      </c>
      <c r="D151" s="28">
        <f t="shared" si="36"/>
        <v>249515</v>
      </c>
      <c r="E151" s="28">
        <f t="shared" si="36"/>
        <v>185412</v>
      </c>
      <c r="F151" s="28">
        <f t="shared" si="36"/>
        <v>64103</v>
      </c>
      <c r="G151" s="28">
        <f t="shared" si="36"/>
        <v>853955</v>
      </c>
      <c r="H151" s="28">
        <f t="shared" si="36"/>
        <v>429441</v>
      </c>
      <c r="I151" s="28">
        <f t="shared" si="36"/>
        <v>3878</v>
      </c>
      <c r="J151" s="28">
        <f t="shared" si="36"/>
        <v>164712</v>
      </c>
      <c r="K151" s="28">
        <f t="shared" si="36"/>
        <v>68859</v>
      </c>
      <c r="L151" s="28">
        <f t="shared" si="36"/>
        <v>176633</v>
      </c>
      <c r="M151" s="28">
        <f t="shared" si="36"/>
        <v>15359</v>
      </c>
      <c r="N151" s="28">
        <f t="shared" si="36"/>
        <v>23362</v>
      </c>
    </row>
    <row r="152" spans="1:14" ht="16.5" customHeight="1" x14ac:dyDescent="0.3">
      <c r="A152" s="2"/>
      <c r="B152" s="33" t="s">
        <v>140</v>
      </c>
      <c r="C152" s="47"/>
      <c r="D152" s="54"/>
      <c r="E152" s="40"/>
      <c r="F152" s="53"/>
      <c r="G152" s="60"/>
      <c r="H152" s="66">
        <f t="shared" si="35"/>
        <v>0</v>
      </c>
      <c r="I152" s="99"/>
      <c r="J152" s="100"/>
      <c r="K152" s="101"/>
      <c r="L152" s="101"/>
      <c r="M152" s="102"/>
      <c r="N152" s="60">
        <v>0</v>
      </c>
    </row>
    <row r="153" spans="1:14" ht="16.5" customHeight="1" x14ac:dyDescent="0.25">
      <c r="A153" s="5">
        <v>6301</v>
      </c>
      <c r="B153" s="30" t="s">
        <v>141</v>
      </c>
      <c r="C153" s="47">
        <f t="shared" ref="C153:C164" si="37">+D153+G153+H153+N153</f>
        <v>8389</v>
      </c>
      <c r="D153" s="54">
        <f t="shared" ref="D153:D164" si="38">+E153+F153</f>
        <v>0</v>
      </c>
      <c r="E153" s="41">
        <v>0</v>
      </c>
      <c r="F153" s="55">
        <v>0</v>
      </c>
      <c r="G153" s="61">
        <v>8389</v>
      </c>
      <c r="H153" s="66">
        <f t="shared" si="35"/>
        <v>0</v>
      </c>
      <c r="I153" s="99">
        <v>0</v>
      </c>
      <c r="J153" s="100">
        <v>0</v>
      </c>
      <c r="K153" s="101">
        <v>0</v>
      </c>
      <c r="L153" s="101">
        <v>0</v>
      </c>
      <c r="M153" s="102">
        <v>0</v>
      </c>
      <c r="N153" s="61">
        <v>0</v>
      </c>
    </row>
    <row r="154" spans="1:14" ht="16.5" customHeight="1" x14ac:dyDescent="0.25">
      <c r="A154" s="5">
        <v>6302</v>
      </c>
      <c r="B154" s="30" t="s">
        <v>142</v>
      </c>
      <c r="C154" s="47">
        <f t="shared" si="37"/>
        <v>52090</v>
      </c>
      <c r="D154" s="54">
        <f t="shared" si="38"/>
        <v>15482</v>
      </c>
      <c r="E154" s="41">
        <v>98</v>
      </c>
      <c r="F154" s="55">
        <v>15384</v>
      </c>
      <c r="G154" s="61">
        <v>36608</v>
      </c>
      <c r="H154" s="66">
        <f t="shared" si="35"/>
        <v>0</v>
      </c>
      <c r="I154" s="99">
        <v>0</v>
      </c>
      <c r="J154" s="100">
        <v>0</v>
      </c>
      <c r="K154" s="101">
        <v>0</v>
      </c>
      <c r="L154" s="101">
        <v>0</v>
      </c>
      <c r="M154" s="102">
        <v>0</v>
      </c>
      <c r="N154" s="61">
        <v>0</v>
      </c>
    </row>
    <row r="155" spans="1:14" ht="16.5" customHeight="1" x14ac:dyDescent="0.25">
      <c r="A155" s="7">
        <v>6303</v>
      </c>
      <c r="B155" s="34" t="s">
        <v>143</v>
      </c>
      <c r="C155" s="47">
        <f t="shared" si="37"/>
        <v>9002</v>
      </c>
      <c r="D155" s="54">
        <f t="shared" si="38"/>
        <v>0</v>
      </c>
      <c r="E155" s="41">
        <v>0</v>
      </c>
      <c r="F155" s="55">
        <v>0</v>
      </c>
      <c r="G155" s="61">
        <v>9002</v>
      </c>
      <c r="H155" s="66">
        <f t="shared" si="35"/>
        <v>0</v>
      </c>
      <c r="I155" s="99">
        <v>0</v>
      </c>
      <c r="J155" s="100">
        <v>0</v>
      </c>
      <c r="K155" s="101">
        <v>0</v>
      </c>
      <c r="L155" s="101">
        <v>0</v>
      </c>
      <c r="M155" s="102">
        <v>0</v>
      </c>
      <c r="N155" s="61">
        <v>0</v>
      </c>
    </row>
    <row r="156" spans="1:14" ht="16.5" customHeight="1" x14ac:dyDescent="0.25">
      <c r="A156" s="5">
        <v>6304</v>
      </c>
      <c r="B156" s="30" t="s">
        <v>144</v>
      </c>
      <c r="C156" s="47">
        <f t="shared" si="37"/>
        <v>159253</v>
      </c>
      <c r="D156" s="54">
        <f t="shared" si="38"/>
        <v>11555</v>
      </c>
      <c r="E156" s="41">
        <v>8478</v>
      </c>
      <c r="F156" s="55">
        <v>3077</v>
      </c>
      <c r="G156" s="61">
        <v>144645</v>
      </c>
      <c r="H156" s="66">
        <f t="shared" si="35"/>
        <v>0</v>
      </c>
      <c r="I156" s="99">
        <v>0</v>
      </c>
      <c r="J156" s="100">
        <v>0</v>
      </c>
      <c r="K156" s="101">
        <v>0</v>
      </c>
      <c r="L156" s="101">
        <v>0</v>
      </c>
      <c r="M156" s="102">
        <v>0</v>
      </c>
      <c r="N156" s="61">
        <v>3053</v>
      </c>
    </row>
    <row r="157" spans="1:14" ht="16.5" customHeight="1" x14ac:dyDescent="0.25">
      <c r="A157" s="5">
        <v>6305</v>
      </c>
      <c r="B157" s="30" t="s">
        <v>145</v>
      </c>
      <c r="C157" s="47">
        <f t="shared" si="37"/>
        <v>43710</v>
      </c>
      <c r="D157" s="54">
        <f t="shared" si="38"/>
        <v>0</v>
      </c>
      <c r="E157" s="41">
        <v>0</v>
      </c>
      <c r="F157" s="55">
        <v>0</v>
      </c>
      <c r="G157" s="61">
        <v>43710</v>
      </c>
      <c r="H157" s="66">
        <f t="shared" si="35"/>
        <v>0</v>
      </c>
      <c r="I157" s="99">
        <v>0</v>
      </c>
      <c r="J157" s="100">
        <v>0</v>
      </c>
      <c r="K157" s="101">
        <v>0</v>
      </c>
      <c r="L157" s="101">
        <v>0</v>
      </c>
      <c r="M157" s="102">
        <v>0</v>
      </c>
      <c r="N157" s="61">
        <v>0</v>
      </c>
    </row>
    <row r="158" spans="1:14" ht="16.5" customHeight="1" x14ac:dyDescent="0.25">
      <c r="A158" s="5">
        <v>6306</v>
      </c>
      <c r="B158" s="30" t="s">
        <v>146</v>
      </c>
      <c r="C158" s="47">
        <f t="shared" si="37"/>
        <v>1332110</v>
      </c>
      <c r="D158" s="54">
        <f t="shared" si="38"/>
        <v>228626</v>
      </c>
      <c r="E158" s="41">
        <v>228626</v>
      </c>
      <c r="F158" s="55">
        <v>0</v>
      </c>
      <c r="G158" s="61">
        <v>317105</v>
      </c>
      <c r="H158" s="66">
        <f t="shared" si="35"/>
        <v>738477</v>
      </c>
      <c r="I158" s="99">
        <v>7601</v>
      </c>
      <c r="J158" s="100">
        <v>300966</v>
      </c>
      <c r="K158" s="101">
        <v>126835</v>
      </c>
      <c r="L158" s="101">
        <v>283364</v>
      </c>
      <c r="M158" s="102">
        <v>19711</v>
      </c>
      <c r="N158" s="61">
        <v>47902</v>
      </c>
    </row>
    <row r="159" spans="1:14" ht="16.5" customHeight="1" x14ac:dyDescent="0.25">
      <c r="A159" s="5">
        <v>6307</v>
      </c>
      <c r="B159" s="30" t="s">
        <v>147</v>
      </c>
      <c r="C159" s="47">
        <f t="shared" si="37"/>
        <v>70407</v>
      </c>
      <c r="D159" s="54">
        <f t="shared" si="38"/>
        <v>7089</v>
      </c>
      <c r="E159" s="41">
        <v>3385</v>
      </c>
      <c r="F159" s="55">
        <v>3704</v>
      </c>
      <c r="G159" s="61">
        <v>58198</v>
      </c>
      <c r="H159" s="66">
        <f t="shared" si="35"/>
        <v>0</v>
      </c>
      <c r="I159" s="99">
        <v>0</v>
      </c>
      <c r="J159" s="100">
        <v>0</v>
      </c>
      <c r="K159" s="101">
        <v>0</v>
      </c>
      <c r="L159" s="101">
        <v>0</v>
      </c>
      <c r="M159" s="102">
        <v>0</v>
      </c>
      <c r="N159" s="61">
        <v>5120</v>
      </c>
    </row>
    <row r="160" spans="1:14" ht="16.5" customHeight="1" x14ac:dyDescent="0.25">
      <c r="A160" s="5">
        <v>6308</v>
      </c>
      <c r="B160" s="30" t="s">
        <v>148</v>
      </c>
      <c r="C160" s="47">
        <f t="shared" si="37"/>
        <v>9953</v>
      </c>
      <c r="D160" s="54">
        <f t="shared" si="38"/>
        <v>0</v>
      </c>
      <c r="E160" s="41">
        <v>0</v>
      </c>
      <c r="F160" s="55">
        <v>0</v>
      </c>
      <c r="G160" s="61">
        <v>9913</v>
      </c>
      <c r="H160" s="66">
        <f t="shared" si="35"/>
        <v>0</v>
      </c>
      <c r="I160" s="99">
        <v>0</v>
      </c>
      <c r="J160" s="100">
        <v>0</v>
      </c>
      <c r="K160" s="101">
        <v>0</v>
      </c>
      <c r="L160" s="101">
        <v>0</v>
      </c>
      <c r="M160" s="102">
        <v>0</v>
      </c>
      <c r="N160" s="61">
        <v>40</v>
      </c>
    </row>
    <row r="161" spans="1:14" ht="16.5" customHeight="1" x14ac:dyDescent="0.25">
      <c r="A161" s="5">
        <v>6309</v>
      </c>
      <c r="B161" s="30" t="s">
        <v>149</v>
      </c>
      <c r="C161" s="47">
        <f t="shared" si="37"/>
        <v>2615</v>
      </c>
      <c r="D161" s="54">
        <f t="shared" si="38"/>
        <v>0</v>
      </c>
      <c r="E161" s="41">
        <v>0</v>
      </c>
      <c r="F161" s="55">
        <v>0</v>
      </c>
      <c r="G161" s="61">
        <v>2615</v>
      </c>
      <c r="H161" s="66">
        <f t="shared" si="35"/>
        <v>0</v>
      </c>
      <c r="I161" s="99">
        <v>0</v>
      </c>
      <c r="J161" s="100">
        <v>0</v>
      </c>
      <c r="K161" s="101">
        <v>0</v>
      </c>
      <c r="L161" s="101">
        <v>0</v>
      </c>
      <c r="M161" s="102">
        <v>0</v>
      </c>
      <c r="N161" s="61">
        <v>0</v>
      </c>
    </row>
    <row r="162" spans="1:14" ht="16.5" customHeight="1" x14ac:dyDescent="0.25">
      <c r="A162" s="5">
        <v>6310</v>
      </c>
      <c r="B162" s="30" t="s">
        <v>150</v>
      </c>
      <c r="C162" s="47">
        <f t="shared" si="37"/>
        <v>87504</v>
      </c>
      <c r="D162" s="54">
        <f t="shared" si="38"/>
        <v>10406</v>
      </c>
      <c r="E162" s="41">
        <v>10406</v>
      </c>
      <c r="F162" s="55">
        <v>0</v>
      </c>
      <c r="G162" s="61">
        <v>77098</v>
      </c>
      <c r="H162" s="66">
        <f t="shared" si="35"/>
        <v>0</v>
      </c>
      <c r="I162" s="99">
        <v>0</v>
      </c>
      <c r="J162" s="100">
        <v>0</v>
      </c>
      <c r="K162" s="101">
        <v>0</v>
      </c>
      <c r="L162" s="101">
        <v>0</v>
      </c>
      <c r="M162" s="102">
        <v>0</v>
      </c>
      <c r="N162" s="61">
        <v>0</v>
      </c>
    </row>
    <row r="163" spans="1:14" ht="16.5" customHeight="1" x14ac:dyDescent="0.25">
      <c r="A163" s="5">
        <v>6311</v>
      </c>
      <c r="B163" s="30" t="s">
        <v>151</v>
      </c>
      <c r="C163" s="47">
        <f t="shared" si="37"/>
        <v>15788</v>
      </c>
      <c r="D163" s="54">
        <f t="shared" si="38"/>
        <v>5839</v>
      </c>
      <c r="E163" s="41">
        <v>5673</v>
      </c>
      <c r="F163" s="55">
        <v>166</v>
      </c>
      <c r="G163" s="61">
        <v>9295</v>
      </c>
      <c r="H163" s="66">
        <f t="shared" si="35"/>
        <v>0</v>
      </c>
      <c r="I163" s="103">
        <v>0</v>
      </c>
      <c r="J163" s="104">
        <v>0</v>
      </c>
      <c r="K163" s="105">
        <v>0</v>
      </c>
      <c r="L163" s="105">
        <v>0</v>
      </c>
      <c r="M163" s="106">
        <v>0</v>
      </c>
      <c r="N163" s="61">
        <v>654</v>
      </c>
    </row>
    <row r="164" spans="1:14" ht="16.5" customHeight="1" x14ac:dyDescent="0.25">
      <c r="A164" s="5">
        <v>6312</v>
      </c>
      <c r="B164" s="30" t="s">
        <v>152</v>
      </c>
      <c r="C164" s="47">
        <f t="shared" si="37"/>
        <v>18730</v>
      </c>
      <c r="D164" s="54">
        <f t="shared" si="38"/>
        <v>0</v>
      </c>
      <c r="E164" s="41">
        <v>0</v>
      </c>
      <c r="F164" s="55">
        <v>0</v>
      </c>
      <c r="G164" s="61">
        <v>18730</v>
      </c>
      <c r="H164" s="66">
        <f t="shared" si="35"/>
        <v>0</v>
      </c>
      <c r="I164" s="103">
        <v>0</v>
      </c>
      <c r="J164" s="104">
        <v>0</v>
      </c>
      <c r="K164" s="105">
        <v>0</v>
      </c>
      <c r="L164" s="105">
        <v>0</v>
      </c>
      <c r="M164" s="106">
        <v>0</v>
      </c>
      <c r="N164" s="61">
        <v>0</v>
      </c>
    </row>
    <row r="165" spans="1:14" ht="16.5" customHeight="1" x14ac:dyDescent="0.25">
      <c r="A165" s="5"/>
      <c r="B165" s="30"/>
      <c r="C165" s="28">
        <f t="shared" ref="C165:N165" si="39">SUM(C153:C164)</f>
        <v>1809551</v>
      </c>
      <c r="D165" s="28">
        <f t="shared" si="39"/>
        <v>278997</v>
      </c>
      <c r="E165" s="28">
        <f t="shared" si="39"/>
        <v>256666</v>
      </c>
      <c r="F165" s="28">
        <f t="shared" si="39"/>
        <v>22331</v>
      </c>
      <c r="G165" s="28">
        <f t="shared" si="39"/>
        <v>735308</v>
      </c>
      <c r="H165" s="28">
        <f t="shared" si="39"/>
        <v>738477</v>
      </c>
      <c r="I165" s="28">
        <f t="shared" si="39"/>
        <v>7601</v>
      </c>
      <c r="J165" s="28">
        <f t="shared" si="39"/>
        <v>300966</v>
      </c>
      <c r="K165" s="28">
        <f t="shared" si="39"/>
        <v>126835</v>
      </c>
      <c r="L165" s="28">
        <f t="shared" si="39"/>
        <v>283364</v>
      </c>
      <c r="M165" s="28">
        <f t="shared" si="39"/>
        <v>19711</v>
      </c>
      <c r="N165" s="28">
        <f t="shared" si="39"/>
        <v>56769</v>
      </c>
    </row>
    <row r="166" spans="1:14" ht="16.5" customHeight="1" x14ac:dyDescent="0.3">
      <c r="A166" s="2"/>
      <c r="B166" s="33" t="s">
        <v>153</v>
      </c>
      <c r="C166" s="47"/>
      <c r="D166" s="54"/>
      <c r="E166" s="40"/>
      <c r="F166" s="53"/>
      <c r="G166" s="60"/>
      <c r="H166" s="66">
        <f t="shared" si="35"/>
        <v>0</v>
      </c>
      <c r="I166" s="99"/>
      <c r="J166" s="100"/>
      <c r="K166" s="101"/>
      <c r="L166" s="101"/>
      <c r="M166" s="102"/>
      <c r="N166" s="60">
        <v>0</v>
      </c>
    </row>
    <row r="167" spans="1:14" ht="16.5" customHeight="1" x14ac:dyDescent="0.25">
      <c r="A167" s="5">
        <v>6401</v>
      </c>
      <c r="B167" s="30" t="s">
        <v>154</v>
      </c>
      <c r="C167" s="47">
        <f t="shared" ref="C167:C172" si="40">+D167+G167+H167+N167</f>
        <v>137898</v>
      </c>
      <c r="D167" s="54">
        <f t="shared" ref="D167:D172" si="41">+E167+F167</f>
        <v>111870</v>
      </c>
      <c r="E167" s="41">
        <v>0</v>
      </c>
      <c r="F167" s="55">
        <v>111870</v>
      </c>
      <c r="G167" s="61">
        <v>26028</v>
      </c>
      <c r="H167" s="66">
        <f t="shared" si="35"/>
        <v>0</v>
      </c>
      <c r="I167" s="99">
        <v>0</v>
      </c>
      <c r="J167" s="100">
        <v>0</v>
      </c>
      <c r="K167" s="101">
        <v>0</v>
      </c>
      <c r="L167" s="101">
        <v>0</v>
      </c>
      <c r="M167" s="102">
        <v>0</v>
      </c>
      <c r="N167" s="61">
        <v>0</v>
      </c>
    </row>
    <row r="168" spans="1:14" ht="16.5" customHeight="1" x14ac:dyDescent="0.25">
      <c r="A168" s="7">
        <v>6402</v>
      </c>
      <c r="B168" s="34" t="s">
        <v>155</v>
      </c>
      <c r="C168" s="47">
        <f t="shared" si="40"/>
        <v>73121</v>
      </c>
      <c r="D168" s="54">
        <f t="shared" si="41"/>
        <v>46228</v>
      </c>
      <c r="E168" s="41">
        <v>0</v>
      </c>
      <c r="F168" s="55">
        <v>46228</v>
      </c>
      <c r="G168" s="61">
        <v>26893</v>
      </c>
      <c r="H168" s="66">
        <f t="shared" si="35"/>
        <v>0</v>
      </c>
      <c r="I168" s="99">
        <v>0</v>
      </c>
      <c r="J168" s="100">
        <v>0</v>
      </c>
      <c r="K168" s="101">
        <v>0</v>
      </c>
      <c r="L168" s="101">
        <v>0</v>
      </c>
      <c r="M168" s="102">
        <v>0</v>
      </c>
      <c r="N168" s="61">
        <v>0</v>
      </c>
    </row>
    <row r="169" spans="1:14" ht="16.5" customHeight="1" x14ac:dyDescent="0.25">
      <c r="A169" s="5">
        <v>6403</v>
      </c>
      <c r="B169" s="30" t="s">
        <v>156</v>
      </c>
      <c r="C169" s="47">
        <f t="shared" si="40"/>
        <v>24615</v>
      </c>
      <c r="D169" s="54">
        <f t="shared" si="41"/>
        <v>11603</v>
      </c>
      <c r="E169" s="41">
        <v>0</v>
      </c>
      <c r="F169" s="55">
        <v>11603</v>
      </c>
      <c r="G169" s="61">
        <v>13012</v>
      </c>
      <c r="H169" s="66">
        <f t="shared" si="35"/>
        <v>0</v>
      </c>
      <c r="I169" s="99">
        <v>0</v>
      </c>
      <c r="J169" s="100">
        <v>0</v>
      </c>
      <c r="K169" s="101">
        <v>0</v>
      </c>
      <c r="L169" s="101">
        <v>0</v>
      </c>
      <c r="M169" s="102">
        <v>0</v>
      </c>
      <c r="N169" s="61">
        <v>0</v>
      </c>
    </row>
    <row r="170" spans="1:14" ht="16.5" customHeight="1" x14ac:dyDescent="0.25">
      <c r="A170" s="5">
        <v>6404</v>
      </c>
      <c r="B170" s="30" t="s">
        <v>157</v>
      </c>
      <c r="C170" s="47">
        <f t="shared" si="40"/>
        <v>1685962</v>
      </c>
      <c r="D170" s="54">
        <f t="shared" si="41"/>
        <v>788268</v>
      </c>
      <c r="E170" s="41">
        <v>605667</v>
      </c>
      <c r="F170" s="55">
        <v>182601</v>
      </c>
      <c r="G170" s="61">
        <v>208165</v>
      </c>
      <c r="H170" s="66">
        <f t="shared" si="35"/>
        <v>666229</v>
      </c>
      <c r="I170" s="99">
        <v>4918</v>
      </c>
      <c r="J170" s="100">
        <v>268537</v>
      </c>
      <c r="K170" s="101">
        <v>107661</v>
      </c>
      <c r="L170" s="101">
        <v>264971</v>
      </c>
      <c r="M170" s="102">
        <v>20142</v>
      </c>
      <c r="N170" s="61">
        <v>23300</v>
      </c>
    </row>
    <row r="171" spans="1:14" ht="16.5" customHeight="1" x14ac:dyDescent="0.25">
      <c r="A171" s="5">
        <v>6405</v>
      </c>
      <c r="B171" s="30" t="s">
        <v>158</v>
      </c>
      <c r="C171" s="47">
        <f t="shared" si="40"/>
        <v>291822</v>
      </c>
      <c r="D171" s="54">
        <f t="shared" si="41"/>
        <v>145304</v>
      </c>
      <c r="E171" s="41">
        <v>13286</v>
      </c>
      <c r="F171" s="55">
        <v>132018</v>
      </c>
      <c r="G171" s="61">
        <v>70675</v>
      </c>
      <c r="H171" s="66">
        <f t="shared" si="35"/>
        <v>75742</v>
      </c>
      <c r="I171" s="99">
        <v>495</v>
      </c>
      <c r="J171" s="100">
        <v>29179</v>
      </c>
      <c r="K171" s="101">
        <v>9993</v>
      </c>
      <c r="L171" s="101">
        <v>33438</v>
      </c>
      <c r="M171" s="102">
        <v>2637</v>
      </c>
      <c r="N171" s="61">
        <v>101</v>
      </c>
    </row>
    <row r="172" spans="1:14" ht="16.5" customHeight="1" x14ac:dyDescent="0.25">
      <c r="A172" s="5">
        <v>6406</v>
      </c>
      <c r="B172" s="30" t="s">
        <v>159</v>
      </c>
      <c r="C172" s="47">
        <f t="shared" si="40"/>
        <v>198713</v>
      </c>
      <c r="D172" s="54">
        <f t="shared" si="41"/>
        <v>188013</v>
      </c>
      <c r="E172" s="41">
        <v>0</v>
      </c>
      <c r="F172" s="55">
        <v>188013</v>
      </c>
      <c r="G172" s="61">
        <v>10700</v>
      </c>
      <c r="H172" s="66">
        <f t="shared" si="35"/>
        <v>0</v>
      </c>
      <c r="I172" s="99">
        <v>0</v>
      </c>
      <c r="J172" s="100">
        <v>0</v>
      </c>
      <c r="K172" s="101">
        <v>0</v>
      </c>
      <c r="L172" s="101">
        <v>0</v>
      </c>
      <c r="M172" s="102">
        <v>0</v>
      </c>
      <c r="N172" s="61">
        <v>0</v>
      </c>
    </row>
    <row r="173" spans="1:14" ht="16.5" customHeight="1" x14ac:dyDescent="0.25">
      <c r="A173" s="2"/>
      <c r="B173" s="30"/>
      <c r="C173" s="28">
        <f t="shared" ref="C173:N173" si="42">SUM(C167:C172)</f>
        <v>2412131</v>
      </c>
      <c r="D173" s="28">
        <f t="shared" si="42"/>
        <v>1291286</v>
      </c>
      <c r="E173" s="28">
        <f t="shared" si="42"/>
        <v>618953</v>
      </c>
      <c r="F173" s="28">
        <f t="shared" si="42"/>
        <v>672333</v>
      </c>
      <c r="G173" s="28">
        <f t="shared" si="42"/>
        <v>355473</v>
      </c>
      <c r="H173" s="28">
        <f t="shared" si="42"/>
        <v>741971</v>
      </c>
      <c r="I173" s="28">
        <f t="shared" si="42"/>
        <v>5413</v>
      </c>
      <c r="J173" s="28">
        <f t="shared" si="42"/>
        <v>297716</v>
      </c>
      <c r="K173" s="28">
        <f t="shared" si="42"/>
        <v>117654</v>
      </c>
      <c r="L173" s="28">
        <f t="shared" si="42"/>
        <v>298409</v>
      </c>
      <c r="M173" s="28">
        <f t="shared" si="42"/>
        <v>22779</v>
      </c>
      <c r="N173" s="28">
        <f t="shared" si="42"/>
        <v>23401</v>
      </c>
    </row>
    <row r="174" spans="1:14" ht="16.5" customHeight="1" x14ac:dyDescent="0.3">
      <c r="A174" s="2"/>
      <c r="B174" s="33" t="s">
        <v>160</v>
      </c>
      <c r="C174" s="47"/>
      <c r="D174" s="54"/>
      <c r="E174" s="40"/>
      <c r="F174" s="53"/>
      <c r="G174" s="60"/>
      <c r="H174" s="66">
        <f t="shared" si="35"/>
        <v>0</v>
      </c>
      <c r="I174" s="99"/>
      <c r="J174" s="100"/>
      <c r="K174" s="101"/>
      <c r="L174" s="101"/>
      <c r="M174" s="102"/>
      <c r="N174" s="60">
        <v>0</v>
      </c>
    </row>
    <row r="175" spans="1:14" ht="16.5" customHeight="1" x14ac:dyDescent="0.25">
      <c r="A175" s="5">
        <v>6501</v>
      </c>
      <c r="B175" s="30" t="s">
        <v>161</v>
      </c>
      <c r="C175" s="47">
        <f t="shared" ref="C175:C185" si="43">+D175+G175+H175+N175</f>
        <v>96851</v>
      </c>
      <c r="D175" s="54">
        <f t="shared" ref="D175:D185" si="44">+E175+F175</f>
        <v>49395</v>
      </c>
      <c r="E175" s="41">
        <v>0</v>
      </c>
      <c r="F175" s="55">
        <v>49395</v>
      </c>
      <c r="G175" s="61">
        <v>14856</v>
      </c>
      <c r="H175" s="66">
        <f t="shared" si="35"/>
        <v>32600</v>
      </c>
      <c r="I175" s="99">
        <v>283</v>
      </c>
      <c r="J175" s="100">
        <v>10100</v>
      </c>
      <c r="K175" s="101">
        <v>3537</v>
      </c>
      <c r="L175" s="101">
        <v>17672</v>
      </c>
      <c r="M175" s="102">
        <v>1008</v>
      </c>
      <c r="N175" s="61">
        <v>0</v>
      </c>
    </row>
    <row r="176" spans="1:14" ht="16.5" customHeight="1" x14ac:dyDescent="0.25">
      <c r="A176" s="5">
        <v>6502</v>
      </c>
      <c r="B176" s="30" t="s">
        <v>162</v>
      </c>
      <c r="C176" s="47">
        <f t="shared" si="43"/>
        <v>112412</v>
      </c>
      <c r="D176" s="54">
        <f t="shared" si="44"/>
        <v>43717</v>
      </c>
      <c r="E176" s="41">
        <v>0</v>
      </c>
      <c r="F176" s="55">
        <v>43717</v>
      </c>
      <c r="G176" s="61">
        <v>68695</v>
      </c>
      <c r="H176" s="66">
        <f t="shared" si="35"/>
        <v>0</v>
      </c>
      <c r="I176" s="99">
        <v>0</v>
      </c>
      <c r="J176" s="100">
        <v>0</v>
      </c>
      <c r="K176" s="101">
        <v>0</v>
      </c>
      <c r="L176" s="101">
        <v>0</v>
      </c>
      <c r="M176" s="102">
        <v>0</v>
      </c>
      <c r="N176" s="61">
        <v>0</v>
      </c>
    </row>
    <row r="177" spans="1:14" ht="16.5" customHeight="1" x14ac:dyDescent="0.25">
      <c r="A177" s="5">
        <v>6503</v>
      </c>
      <c r="B177" s="30" t="s">
        <v>163</v>
      </c>
      <c r="C177" s="47">
        <f t="shared" si="43"/>
        <v>164023</v>
      </c>
      <c r="D177" s="54">
        <f t="shared" si="44"/>
        <v>39864</v>
      </c>
      <c r="E177" s="41">
        <v>0</v>
      </c>
      <c r="F177" s="55">
        <v>39864</v>
      </c>
      <c r="G177" s="61">
        <v>87073</v>
      </c>
      <c r="H177" s="66">
        <f t="shared" si="35"/>
        <v>37086</v>
      </c>
      <c r="I177" s="99">
        <v>411</v>
      </c>
      <c r="J177" s="100">
        <v>15575</v>
      </c>
      <c r="K177" s="101">
        <v>4475</v>
      </c>
      <c r="L177" s="101">
        <v>15097</v>
      </c>
      <c r="M177" s="102">
        <v>1528</v>
      </c>
      <c r="N177" s="61">
        <v>0</v>
      </c>
    </row>
    <row r="178" spans="1:14" ht="16.5" customHeight="1" x14ac:dyDescent="0.25">
      <c r="A178" s="5">
        <v>6504</v>
      </c>
      <c r="B178" s="30" t="s">
        <v>164</v>
      </c>
      <c r="C178" s="47">
        <f t="shared" si="43"/>
        <v>52522</v>
      </c>
      <c r="D178" s="54">
        <f t="shared" si="44"/>
        <v>0</v>
      </c>
      <c r="E178" s="41">
        <v>0</v>
      </c>
      <c r="F178" s="55">
        <v>0</v>
      </c>
      <c r="G178" s="61">
        <v>52522</v>
      </c>
      <c r="H178" s="66">
        <f t="shared" si="35"/>
        <v>0</v>
      </c>
      <c r="I178" s="103">
        <v>0</v>
      </c>
      <c r="J178" s="104">
        <v>0</v>
      </c>
      <c r="K178" s="105">
        <v>0</v>
      </c>
      <c r="L178" s="105">
        <v>0</v>
      </c>
      <c r="M178" s="106">
        <v>0</v>
      </c>
      <c r="N178" s="61">
        <v>0</v>
      </c>
    </row>
    <row r="179" spans="1:14" ht="16.5" customHeight="1" x14ac:dyDescent="0.25">
      <c r="A179" s="5">
        <v>6505</v>
      </c>
      <c r="B179" s="30" t="s">
        <v>165</v>
      </c>
      <c r="C179" s="47">
        <f t="shared" si="43"/>
        <v>32198</v>
      </c>
      <c r="D179" s="54">
        <f t="shared" si="44"/>
        <v>0</v>
      </c>
      <c r="E179" s="41">
        <v>0</v>
      </c>
      <c r="F179" s="55">
        <v>0</v>
      </c>
      <c r="G179" s="61">
        <v>22267</v>
      </c>
      <c r="H179" s="66">
        <f t="shared" si="35"/>
        <v>9931</v>
      </c>
      <c r="I179" s="103">
        <v>137</v>
      </c>
      <c r="J179" s="104">
        <v>4108</v>
      </c>
      <c r="K179" s="105">
        <v>1176</v>
      </c>
      <c r="L179" s="105">
        <v>4113</v>
      </c>
      <c r="M179" s="106">
        <v>397</v>
      </c>
      <c r="N179" s="61">
        <v>0</v>
      </c>
    </row>
    <row r="180" spans="1:14" ht="16.5" customHeight="1" x14ac:dyDescent="0.25">
      <c r="A180" s="5">
        <v>6506</v>
      </c>
      <c r="B180" s="30" t="s">
        <v>166</v>
      </c>
      <c r="C180" s="47">
        <f t="shared" si="43"/>
        <v>53699</v>
      </c>
      <c r="D180" s="54">
        <f t="shared" si="44"/>
        <v>0</v>
      </c>
      <c r="E180" s="41">
        <v>0</v>
      </c>
      <c r="F180" s="55">
        <v>0</v>
      </c>
      <c r="G180" s="61">
        <v>53620</v>
      </c>
      <c r="H180" s="66">
        <f t="shared" si="35"/>
        <v>0</v>
      </c>
      <c r="I180" s="99">
        <v>0</v>
      </c>
      <c r="J180" s="100">
        <v>0</v>
      </c>
      <c r="K180" s="101">
        <v>0</v>
      </c>
      <c r="L180" s="101">
        <v>0</v>
      </c>
      <c r="M180" s="102">
        <v>0</v>
      </c>
      <c r="N180" s="61">
        <v>79</v>
      </c>
    </row>
    <row r="181" spans="1:14" ht="16.5" customHeight="1" x14ac:dyDescent="0.25">
      <c r="A181" s="5">
        <v>6507</v>
      </c>
      <c r="B181" s="30" t="s">
        <v>167</v>
      </c>
      <c r="C181" s="47">
        <f t="shared" si="43"/>
        <v>146699</v>
      </c>
      <c r="D181" s="54">
        <f t="shared" si="44"/>
        <v>57205</v>
      </c>
      <c r="E181" s="41">
        <v>1729</v>
      </c>
      <c r="F181" s="55">
        <v>55476</v>
      </c>
      <c r="G181" s="61">
        <v>64096</v>
      </c>
      <c r="H181" s="66">
        <f t="shared" si="35"/>
        <v>25398</v>
      </c>
      <c r="I181" s="99">
        <v>171</v>
      </c>
      <c r="J181" s="100">
        <v>7816</v>
      </c>
      <c r="K181" s="101">
        <v>2126</v>
      </c>
      <c r="L181" s="101">
        <v>14169</v>
      </c>
      <c r="M181" s="102">
        <v>1116</v>
      </c>
      <c r="N181" s="61">
        <v>0</v>
      </c>
    </row>
    <row r="182" spans="1:14" ht="16.5" customHeight="1" x14ac:dyDescent="0.25">
      <c r="A182" s="5">
        <v>6508</v>
      </c>
      <c r="B182" s="30" t="s">
        <v>168</v>
      </c>
      <c r="C182" s="47">
        <f t="shared" si="43"/>
        <v>2581422</v>
      </c>
      <c r="D182" s="54">
        <f t="shared" si="44"/>
        <v>1284505</v>
      </c>
      <c r="E182" s="41">
        <v>1284505</v>
      </c>
      <c r="F182" s="55">
        <v>0</v>
      </c>
      <c r="G182" s="61">
        <v>223819</v>
      </c>
      <c r="H182" s="66">
        <f t="shared" si="35"/>
        <v>964345</v>
      </c>
      <c r="I182" s="99">
        <v>8048</v>
      </c>
      <c r="J182" s="100">
        <v>352106</v>
      </c>
      <c r="K182" s="101">
        <v>187875</v>
      </c>
      <c r="L182" s="101">
        <v>387096</v>
      </c>
      <c r="M182" s="102">
        <v>29220</v>
      </c>
      <c r="N182" s="61">
        <v>108753</v>
      </c>
    </row>
    <row r="183" spans="1:14" ht="16.5" customHeight="1" x14ac:dyDescent="0.25">
      <c r="A183" s="5">
        <v>6509</v>
      </c>
      <c r="B183" s="30" t="s">
        <v>169</v>
      </c>
      <c r="C183" s="47">
        <f t="shared" si="43"/>
        <v>132144</v>
      </c>
      <c r="D183" s="54">
        <f t="shared" si="44"/>
        <v>0</v>
      </c>
      <c r="E183" s="41">
        <v>0</v>
      </c>
      <c r="F183" s="55">
        <v>0</v>
      </c>
      <c r="G183" s="61">
        <v>132144</v>
      </c>
      <c r="H183" s="66">
        <f t="shared" si="35"/>
        <v>0</v>
      </c>
      <c r="I183" s="99">
        <v>0</v>
      </c>
      <c r="J183" s="100">
        <v>0</v>
      </c>
      <c r="K183" s="101">
        <v>0</v>
      </c>
      <c r="L183" s="101">
        <v>0</v>
      </c>
      <c r="M183" s="102">
        <v>0</v>
      </c>
      <c r="N183" s="61">
        <v>0</v>
      </c>
    </row>
    <row r="184" spans="1:14" ht="16.5" customHeight="1" x14ac:dyDescent="0.25">
      <c r="A184" s="5">
        <v>6510</v>
      </c>
      <c r="B184" s="30" t="s">
        <v>170</v>
      </c>
      <c r="C184" s="47">
        <f t="shared" si="43"/>
        <v>251558</v>
      </c>
      <c r="D184" s="54">
        <f t="shared" si="44"/>
        <v>7296</v>
      </c>
      <c r="E184" s="41">
        <v>7296</v>
      </c>
      <c r="F184" s="55">
        <v>0</v>
      </c>
      <c r="G184" s="61">
        <v>128792</v>
      </c>
      <c r="H184" s="66">
        <f t="shared" si="35"/>
        <v>115391</v>
      </c>
      <c r="I184" s="99">
        <v>919</v>
      </c>
      <c r="J184" s="100">
        <v>47836</v>
      </c>
      <c r="K184" s="101">
        <v>16732</v>
      </c>
      <c r="L184" s="101">
        <v>45027</v>
      </c>
      <c r="M184" s="102">
        <v>4877</v>
      </c>
      <c r="N184" s="61">
        <v>79</v>
      </c>
    </row>
    <row r="185" spans="1:14" ht="16.5" customHeight="1" x14ac:dyDescent="0.25">
      <c r="A185" s="5">
        <v>6511</v>
      </c>
      <c r="B185" s="30" t="s">
        <v>171</v>
      </c>
      <c r="C185" s="47">
        <f t="shared" si="43"/>
        <v>66186</v>
      </c>
      <c r="D185" s="54">
        <f t="shared" si="44"/>
        <v>0</v>
      </c>
      <c r="E185" s="41">
        <v>0</v>
      </c>
      <c r="F185" s="55">
        <v>0</v>
      </c>
      <c r="G185" s="61">
        <v>66106</v>
      </c>
      <c r="H185" s="66">
        <f t="shared" si="35"/>
        <v>0</v>
      </c>
      <c r="I185" s="99">
        <v>0</v>
      </c>
      <c r="J185" s="100">
        <v>0</v>
      </c>
      <c r="K185" s="101">
        <v>0</v>
      </c>
      <c r="L185" s="101">
        <v>0</v>
      </c>
      <c r="M185" s="102">
        <v>0</v>
      </c>
      <c r="N185" s="61">
        <v>80</v>
      </c>
    </row>
    <row r="186" spans="1:14" ht="16.5" customHeight="1" x14ac:dyDescent="0.25">
      <c r="A186" s="5"/>
      <c r="B186" s="30"/>
      <c r="C186" s="28">
        <f t="shared" ref="C186:N186" si="45">SUM(C175:C185)</f>
        <v>3689714</v>
      </c>
      <c r="D186" s="28">
        <f t="shared" si="45"/>
        <v>1481982</v>
      </c>
      <c r="E186" s="28">
        <f t="shared" si="45"/>
        <v>1293530</v>
      </c>
      <c r="F186" s="28">
        <f t="shared" si="45"/>
        <v>188452</v>
      </c>
      <c r="G186" s="28">
        <f t="shared" si="45"/>
        <v>913990</v>
      </c>
      <c r="H186" s="28">
        <f t="shared" si="45"/>
        <v>1184751</v>
      </c>
      <c r="I186" s="28">
        <f t="shared" si="45"/>
        <v>9969</v>
      </c>
      <c r="J186" s="28">
        <f t="shared" si="45"/>
        <v>437541</v>
      </c>
      <c r="K186" s="28">
        <f t="shared" si="45"/>
        <v>215921</v>
      </c>
      <c r="L186" s="28">
        <f t="shared" si="45"/>
        <v>483174</v>
      </c>
      <c r="M186" s="28">
        <f t="shared" si="45"/>
        <v>38146</v>
      </c>
      <c r="N186" s="28">
        <f t="shared" si="45"/>
        <v>108991</v>
      </c>
    </row>
    <row r="187" spans="1:14" ht="16.5" customHeight="1" x14ac:dyDescent="0.3">
      <c r="A187" s="2"/>
      <c r="B187" s="33" t="s">
        <v>172</v>
      </c>
      <c r="C187" s="47"/>
      <c r="D187" s="54"/>
      <c r="E187" s="40"/>
      <c r="F187" s="53"/>
      <c r="G187" s="60"/>
      <c r="H187" s="66">
        <f t="shared" si="35"/>
        <v>0</v>
      </c>
      <c r="I187" s="107"/>
      <c r="J187" s="108"/>
      <c r="K187" s="109"/>
      <c r="L187" s="109"/>
      <c r="M187" s="110"/>
      <c r="N187" s="60">
        <v>0</v>
      </c>
    </row>
    <row r="188" spans="1:14" ht="16.5" customHeight="1" x14ac:dyDescent="0.25">
      <c r="A188" s="5">
        <v>6601</v>
      </c>
      <c r="B188" s="30" t="s">
        <v>173</v>
      </c>
      <c r="C188" s="47">
        <f t="shared" ref="C188:C205" si="46">+D188+G188+H188+N188</f>
        <v>126416</v>
      </c>
      <c r="D188" s="54">
        <f t="shared" ref="D188:D205" si="47">+E188+F188</f>
        <v>6920</v>
      </c>
      <c r="E188" s="41">
        <v>6920</v>
      </c>
      <c r="F188" s="55">
        <v>0</v>
      </c>
      <c r="G188" s="61">
        <v>119295</v>
      </c>
      <c r="H188" s="66">
        <f t="shared" si="35"/>
        <v>0</v>
      </c>
      <c r="I188" s="99">
        <v>0</v>
      </c>
      <c r="J188" s="100">
        <v>0</v>
      </c>
      <c r="K188" s="101">
        <v>0</v>
      </c>
      <c r="L188" s="101">
        <v>0</v>
      </c>
      <c r="M188" s="102">
        <v>0</v>
      </c>
      <c r="N188" s="61">
        <v>201</v>
      </c>
    </row>
    <row r="189" spans="1:14" ht="16.5" customHeight="1" x14ac:dyDescent="0.25">
      <c r="A189" s="5">
        <v>6602</v>
      </c>
      <c r="B189" s="30" t="s">
        <v>174</v>
      </c>
      <c r="C189" s="47">
        <f t="shared" si="46"/>
        <v>153156</v>
      </c>
      <c r="D189" s="54">
        <f t="shared" si="47"/>
        <v>14521</v>
      </c>
      <c r="E189" s="41">
        <v>0</v>
      </c>
      <c r="F189" s="55">
        <v>14521</v>
      </c>
      <c r="G189" s="61">
        <v>138635</v>
      </c>
      <c r="H189" s="66">
        <f t="shared" si="35"/>
        <v>0</v>
      </c>
      <c r="I189" s="99">
        <v>0</v>
      </c>
      <c r="J189" s="100">
        <v>0</v>
      </c>
      <c r="K189" s="101">
        <v>0</v>
      </c>
      <c r="L189" s="101">
        <v>0</v>
      </c>
      <c r="M189" s="102">
        <v>0</v>
      </c>
      <c r="N189" s="61">
        <v>0</v>
      </c>
    </row>
    <row r="190" spans="1:14" ht="16.5" customHeight="1" x14ac:dyDescent="0.25">
      <c r="A190" s="5">
        <v>6603</v>
      </c>
      <c r="B190" s="30" t="s">
        <v>175</v>
      </c>
      <c r="C190" s="47">
        <f t="shared" si="46"/>
        <v>70123</v>
      </c>
      <c r="D190" s="54">
        <f t="shared" si="47"/>
        <v>0</v>
      </c>
      <c r="E190" s="41">
        <v>0</v>
      </c>
      <c r="F190" s="55">
        <v>0</v>
      </c>
      <c r="G190" s="61">
        <v>70123</v>
      </c>
      <c r="H190" s="66">
        <f t="shared" si="35"/>
        <v>0</v>
      </c>
      <c r="I190" s="99">
        <v>0</v>
      </c>
      <c r="J190" s="100">
        <v>0</v>
      </c>
      <c r="K190" s="101">
        <v>0</v>
      </c>
      <c r="L190" s="101">
        <v>0</v>
      </c>
      <c r="M190" s="102">
        <v>0</v>
      </c>
      <c r="N190" s="61">
        <v>0</v>
      </c>
    </row>
    <row r="191" spans="1:14" ht="16.5" customHeight="1" x14ac:dyDescent="0.25">
      <c r="A191" s="5">
        <v>6604</v>
      </c>
      <c r="B191" s="30" t="s">
        <v>176</v>
      </c>
      <c r="C191" s="47">
        <f t="shared" si="46"/>
        <v>579667</v>
      </c>
      <c r="D191" s="54">
        <f t="shared" si="47"/>
        <v>80685</v>
      </c>
      <c r="E191" s="41">
        <v>93</v>
      </c>
      <c r="F191" s="55">
        <v>80592</v>
      </c>
      <c r="G191" s="61">
        <v>322776</v>
      </c>
      <c r="H191" s="66">
        <f t="shared" si="35"/>
        <v>176005</v>
      </c>
      <c r="I191" s="99">
        <v>2295</v>
      </c>
      <c r="J191" s="100">
        <v>75995</v>
      </c>
      <c r="K191" s="101">
        <v>25451</v>
      </c>
      <c r="L191" s="101">
        <v>68246</v>
      </c>
      <c r="M191" s="102">
        <v>4018</v>
      </c>
      <c r="N191" s="61">
        <v>201</v>
      </c>
    </row>
    <row r="192" spans="1:14" ht="16.5" customHeight="1" x14ac:dyDescent="0.25">
      <c r="A192" s="5">
        <v>6605</v>
      </c>
      <c r="B192" s="30" t="s">
        <v>177</v>
      </c>
      <c r="C192" s="47">
        <f t="shared" si="46"/>
        <v>1143</v>
      </c>
      <c r="D192" s="54">
        <f t="shared" si="47"/>
        <v>0</v>
      </c>
      <c r="E192" s="41">
        <v>0</v>
      </c>
      <c r="F192" s="55">
        <v>0</v>
      </c>
      <c r="G192" s="61">
        <v>1143</v>
      </c>
      <c r="H192" s="66">
        <f t="shared" si="35"/>
        <v>0</v>
      </c>
      <c r="I192" s="99">
        <v>0</v>
      </c>
      <c r="J192" s="100">
        <v>0</v>
      </c>
      <c r="K192" s="101">
        <v>0</v>
      </c>
      <c r="L192" s="101">
        <v>0</v>
      </c>
      <c r="M192" s="102">
        <v>0</v>
      </c>
      <c r="N192" s="61">
        <v>0</v>
      </c>
    </row>
    <row r="193" spans="1:14" ht="16.5" customHeight="1" x14ac:dyDescent="0.25">
      <c r="A193" s="5">
        <v>6606</v>
      </c>
      <c r="B193" s="30" t="s">
        <v>178</v>
      </c>
      <c r="C193" s="47">
        <f t="shared" si="46"/>
        <v>11987</v>
      </c>
      <c r="D193" s="54">
        <f t="shared" si="47"/>
        <v>6268</v>
      </c>
      <c r="E193" s="41">
        <v>902</v>
      </c>
      <c r="F193" s="55">
        <v>5366</v>
      </c>
      <c r="G193" s="61">
        <v>5719</v>
      </c>
      <c r="H193" s="66">
        <f t="shared" si="35"/>
        <v>0</v>
      </c>
      <c r="I193" s="99">
        <v>0</v>
      </c>
      <c r="J193" s="100">
        <v>0</v>
      </c>
      <c r="K193" s="101">
        <v>0</v>
      </c>
      <c r="L193" s="101">
        <v>0</v>
      </c>
      <c r="M193" s="102">
        <v>0</v>
      </c>
      <c r="N193" s="61">
        <v>0</v>
      </c>
    </row>
    <row r="194" spans="1:14" ht="16.5" customHeight="1" x14ac:dyDescent="0.25">
      <c r="A194" s="5">
        <v>6607</v>
      </c>
      <c r="B194" s="30" t="s">
        <v>179</v>
      </c>
      <c r="C194" s="47">
        <f t="shared" si="46"/>
        <v>166017</v>
      </c>
      <c r="D194" s="54">
        <f t="shared" si="47"/>
        <v>0</v>
      </c>
      <c r="E194" s="41">
        <v>0</v>
      </c>
      <c r="F194" s="55">
        <v>0</v>
      </c>
      <c r="G194" s="61">
        <v>84017</v>
      </c>
      <c r="H194" s="66">
        <f t="shared" si="35"/>
        <v>82000</v>
      </c>
      <c r="I194" s="99">
        <v>382</v>
      </c>
      <c r="J194" s="100">
        <v>44177</v>
      </c>
      <c r="K194" s="101">
        <v>8788</v>
      </c>
      <c r="L194" s="101">
        <v>26499</v>
      </c>
      <c r="M194" s="102">
        <v>2154</v>
      </c>
      <c r="N194" s="61">
        <v>0</v>
      </c>
    </row>
    <row r="195" spans="1:14" ht="16.5" customHeight="1" x14ac:dyDescent="0.25">
      <c r="A195" s="5">
        <v>6608</v>
      </c>
      <c r="B195" s="30" t="s">
        <v>180</v>
      </c>
      <c r="C195" s="47">
        <f t="shared" si="46"/>
        <v>10204</v>
      </c>
      <c r="D195" s="54">
        <f t="shared" si="47"/>
        <v>0</v>
      </c>
      <c r="E195" s="41">
        <v>0</v>
      </c>
      <c r="F195" s="55">
        <v>0</v>
      </c>
      <c r="G195" s="61">
        <v>10204</v>
      </c>
      <c r="H195" s="66">
        <f t="shared" si="35"/>
        <v>0</v>
      </c>
      <c r="I195" s="99">
        <v>0</v>
      </c>
      <c r="J195" s="100">
        <v>0</v>
      </c>
      <c r="K195" s="101">
        <v>0</v>
      </c>
      <c r="L195" s="101">
        <v>0</v>
      </c>
      <c r="M195" s="102">
        <v>0</v>
      </c>
      <c r="N195" s="61">
        <v>0</v>
      </c>
    </row>
    <row r="196" spans="1:14" ht="16.5" customHeight="1" x14ac:dyDescent="0.25">
      <c r="A196" s="5">
        <v>6609</v>
      </c>
      <c r="B196" s="30" t="s">
        <v>181</v>
      </c>
      <c r="C196" s="47">
        <f t="shared" si="46"/>
        <v>6827207</v>
      </c>
      <c r="D196" s="54">
        <f t="shared" si="47"/>
        <v>3732737</v>
      </c>
      <c r="E196" s="41">
        <v>3732737</v>
      </c>
      <c r="F196" s="55">
        <v>0</v>
      </c>
      <c r="G196" s="61">
        <v>0</v>
      </c>
      <c r="H196" s="66">
        <f t="shared" si="35"/>
        <v>2900392</v>
      </c>
      <c r="I196" s="99">
        <v>12295</v>
      </c>
      <c r="J196" s="100">
        <v>1181518</v>
      </c>
      <c r="K196" s="101">
        <v>768447</v>
      </c>
      <c r="L196" s="101">
        <v>879075</v>
      </c>
      <c r="M196" s="102">
        <v>59057</v>
      </c>
      <c r="N196" s="61">
        <v>194078</v>
      </c>
    </row>
    <row r="197" spans="1:14" ht="16.5" customHeight="1" x14ac:dyDescent="0.25">
      <c r="A197" s="5">
        <v>6610</v>
      </c>
      <c r="B197" s="30" t="s">
        <v>182</v>
      </c>
      <c r="C197" s="47">
        <f t="shared" si="46"/>
        <v>122215</v>
      </c>
      <c r="D197" s="54">
        <f t="shared" si="47"/>
        <v>6870</v>
      </c>
      <c r="E197" s="41">
        <v>6870</v>
      </c>
      <c r="F197" s="55">
        <v>0</v>
      </c>
      <c r="G197" s="61">
        <v>115265</v>
      </c>
      <c r="H197" s="66">
        <f t="shared" si="35"/>
        <v>0</v>
      </c>
      <c r="I197" s="99">
        <v>0</v>
      </c>
      <c r="J197" s="100">
        <v>0</v>
      </c>
      <c r="K197" s="101">
        <v>0</v>
      </c>
      <c r="L197" s="101">
        <v>0</v>
      </c>
      <c r="M197" s="102">
        <v>0</v>
      </c>
      <c r="N197" s="61">
        <v>80</v>
      </c>
    </row>
    <row r="198" spans="1:14" ht="16.5" customHeight="1" x14ac:dyDescent="0.25">
      <c r="A198" s="5">
        <v>6611</v>
      </c>
      <c r="B198" s="30" t="s">
        <v>183</v>
      </c>
      <c r="C198" s="47">
        <f t="shared" si="46"/>
        <v>110796</v>
      </c>
      <c r="D198" s="54">
        <f t="shared" si="47"/>
        <v>1361</v>
      </c>
      <c r="E198" s="41">
        <v>1361</v>
      </c>
      <c r="F198" s="55">
        <v>0</v>
      </c>
      <c r="G198" s="61">
        <v>109435</v>
      </c>
      <c r="H198" s="66">
        <f t="shared" si="35"/>
        <v>0</v>
      </c>
      <c r="I198" s="99">
        <v>0</v>
      </c>
      <c r="J198" s="100">
        <v>0</v>
      </c>
      <c r="K198" s="101">
        <v>0</v>
      </c>
      <c r="L198" s="101">
        <v>0</v>
      </c>
      <c r="M198" s="102">
        <v>0</v>
      </c>
      <c r="N198" s="61">
        <v>0</v>
      </c>
    </row>
    <row r="199" spans="1:14" ht="16.5" customHeight="1" x14ac:dyDescent="0.25">
      <c r="A199" s="5">
        <v>6612</v>
      </c>
      <c r="B199" s="30" t="s">
        <v>184</v>
      </c>
      <c r="C199" s="47">
        <f t="shared" si="46"/>
        <v>42691</v>
      </c>
      <c r="D199" s="54">
        <f t="shared" si="47"/>
        <v>35965</v>
      </c>
      <c r="E199" s="41">
        <v>0</v>
      </c>
      <c r="F199" s="55">
        <v>35965</v>
      </c>
      <c r="G199" s="61">
        <v>6726</v>
      </c>
      <c r="H199" s="66">
        <f t="shared" si="35"/>
        <v>0</v>
      </c>
      <c r="I199" s="99">
        <v>0</v>
      </c>
      <c r="J199" s="100">
        <v>0</v>
      </c>
      <c r="K199" s="101">
        <v>0</v>
      </c>
      <c r="L199" s="101">
        <v>0</v>
      </c>
      <c r="M199" s="102">
        <v>0</v>
      </c>
      <c r="N199" s="61">
        <v>0</v>
      </c>
    </row>
    <row r="200" spans="1:14" ht="16.5" customHeight="1" x14ac:dyDescent="0.25">
      <c r="A200" s="5">
        <v>6613</v>
      </c>
      <c r="B200" s="30" t="s">
        <v>185</v>
      </c>
      <c r="C200" s="47">
        <f t="shared" si="46"/>
        <v>60234</v>
      </c>
      <c r="D200" s="54">
        <f t="shared" si="47"/>
        <v>0</v>
      </c>
      <c r="E200" s="41">
        <v>0</v>
      </c>
      <c r="F200" s="55">
        <v>0</v>
      </c>
      <c r="G200" s="61">
        <v>60234</v>
      </c>
      <c r="H200" s="66">
        <f t="shared" si="35"/>
        <v>0</v>
      </c>
      <c r="I200" s="103">
        <v>0</v>
      </c>
      <c r="J200" s="104">
        <v>0</v>
      </c>
      <c r="K200" s="105">
        <v>0</v>
      </c>
      <c r="L200" s="105">
        <v>0</v>
      </c>
      <c r="M200" s="106">
        <v>0</v>
      </c>
      <c r="N200" s="61">
        <v>0</v>
      </c>
    </row>
    <row r="201" spans="1:14" ht="16.5" customHeight="1" x14ac:dyDescent="0.25">
      <c r="A201" s="5">
        <v>6614</v>
      </c>
      <c r="B201" s="30" t="s">
        <v>186</v>
      </c>
      <c r="C201" s="47">
        <f t="shared" si="46"/>
        <v>0</v>
      </c>
      <c r="D201" s="54">
        <f t="shared" si="47"/>
        <v>0</v>
      </c>
      <c r="E201" s="41">
        <v>0</v>
      </c>
      <c r="F201" s="55">
        <v>0</v>
      </c>
      <c r="G201" s="61">
        <v>0</v>
      </c>
      <c r="H201" s="66">
        <f t="shared" si="35"/>
        <v>0</v>
      </c>
      <c r="I201" s="103">
        <v>0</v>
      </c>
      <c r="J201" s="104">
        <v>0</v>
      </c>
      <c r="K201" s="105">
        <v>0</v>
      </c>
      <c r="L201" s="105">
        <v>0</v>
      </c>
      <c r="M201" s="106">
        <v>0</v>
      </c>
      <c r="N201" s="61">
        <v>0</v>
      </c>
    </row>
    <row r="202" spans="1:14" ht="16.5" customHeight="1" x14ac:dyDescent="0.25">
      <c r="A202" s="5">
        <v>6615</v>
      </c>
      <c r="B202" s="30" t="s">
        <v>187</v>
      </c>
      <c r="C202" s="47">
        <f t="shared" si="46"/>
        <v>63537</v>
      </c>
      <c r="D202" s="54">
        <f t="shared" si="47"/>
        <v>0</v>
      </c>
      <c r="E202" s="41">
        <v>0</v>
      </c>
      <c r="F202" s="55">
        <v>0</v>
      </c>
      <c r="G202" s="61">
        <v>63537</v>
      </c>
      <c r="H202" s="66">
        <f t="shared" si="35"/>
        <v>0</v>
      </c>
      <c r="I202" s="99">
        <v>0</v>
      </c>
      <c r="J202" s="100">
        <v>0</v>
      </c>
      <c r="K202" s="101">
        <v>0</v>
      </c>
      <c r="L202" s="101">
        <v>0</v>
      </c>
      <c r="M202" s="102">
        <v>0</v>
      </c>
      <c r="N202" s="61">
        <v>0</v>
      </c>
    </row>
    <row r="203" spans="1:14" ht="16.5" customHeight="1" x14ac:dyDescent="0.25">
      <c r="A203" s="5">
        <v>6616</v>
      </c>
      <c r="B203" s="30" t="s">
        <v>188</v>
      </c>
      <c r="C203" s="47">
        <f t="shared" si="46"/>
        <v>140007</v>
      </c>
      <c r="D203" s="54">
        <f t="shared" si="47"/>
        <v>28292</v>
      </c>
      <c r="E203" s="41">
        <v>4051</v>
      </c>
      <c r="F203" s="55">
        <v>24241</v>
      </c>
      <c r="G203" s="61">
        <v>111715</v>
      </c>
      <c r="H203" s="66">
        <f t="shared" si="35"/>
        <v>0</v>
      </c>
      <c r="I203" s="99">
        <v>0</v>
      </c>
      <c r="J203" s="100">
        <v>0</v>
      </c>
      <c r="K203" s="101">
        <v>0</v>
      </c>
      <c r="L203" s="101">
        <v>0</v>
      </c>
      <c r="M203" s="102">
        <v>0</v>
      </c>
      <c r="N203" s="61">
        <v>0</v>
      </c>
    </row>
    <row r="204" spans="1:14" ht="16.5" customHeight="1" x14ac:dyDescent="0.25">
      <c r="A204" s="5">
        <v>6617</v>
      </c>
      <c r="B204" s="30" t="s">
        <v>189</v>
      </c>
      <c r="C204" s="47">
        <f t="shared" si="46"/>
        <v>45136</v>
      </c>
      <c r="D204" s="54">
        <f t="shared" si="47"/>
        <v>24852</v>
      </c>
      <c r="E204" s="41">
        <v>0</v>
      </c>
      <c r="F204" s="55">
        <v>24852</v>
      </c>
      <c r="G204" s="61">
        <v>20284</v>
      </c>
      <c r="H204" s="66">
        <f t="shared" si="35"/>
        <v>0</v>
      </c>
      <c r="I204" s="99">
        <v>0</v>
      </c>
      <c r="J204" s="100">
        <v>0</v>
      </c>
      <c r="K204" s="101">
        <v>0</v>
      </c>
      <c r="L204" s="101">
        <v>0</v>
      </c>
      <c r="M204" s="102">
        <v>0</v>
      </c>
      <c r="N204" s="61">
        <v>0</v>
      </c>
    </row>
    <row r="205" spans="1:14" ht="16.5" customHeight="1" x14ac:dyDescent="0.25">
      <c r="A205" s="5">
        <v>6618</v>
      </c>
      <c r="B205" s="34" t="s">
        <v>190</v>
      </c>
      <c r="C205" s="47">
        <f t="shared" si="46"/>
        <v>268019</v>
      </c>
      <c r="D205" s="54">
        <f t="shared" si="47"/>
        <v>0</v>
      </c>
      <c r="E205" s="41">
        <v>0</v>
      </c>
      <c r="F205" s="55">
        <v>0</v>
      </c>
      <c r="G205" s="61">
        <v>231560</v>
      </c>
      <c r="H205" s="66">
        <f t="shared" ref="H205:H268" si="48">I205+J205+K205+M205+L205</f>
        <v>36459</v>
      </c>
      <c r="I205" s="99">
        <v>113</v>
      </c>
      <c r="J205" s="100">
        <v>12579</v>
      </c>
      <c r="K205" s="101">
        <v>7697</v>
      </c>
      <c r="L205" s="101">
        <v>15391</v>
      </c>
      <c r="M205" s="102">
        <v>679</v>
      </c>
      <c r="N205" s="61">
        <v>0</v>
      </c>
    </row>
    <row r="206" spans="1:14" ht="16.5" customHeight="1" x14ac:dyDescent="0.25">
      <c r="A206" s="5"/>
      <c r="B206" s="34"/>
      <c r="C206" s="28">
        <f t="shared" ref="C206:N206" si="49">SUM(C188:C205)</f>
        <v>8798555</v>
      </c>
      <c r="D206" s="28">
        <f t="shared" si="49"/>
        <v>3938471</v>
      </c>
      <c r="E206" s="28">
        <f t="shared" si="49"/>
        <v>3752934</v>
      </c>
      <c r="F206" s="28">
        <f t="shared" si="49"/>
        <v>185537</v>
      </c>
      <c r="G206" s="28">
        <f t="shared" si="49"/>
        <v>1470668</v>
      </c>
      <c r="H206" s="28">
        <f t="shared" si="49"/>
        <v>3194856</v>
      </c>
      <c r="I206" s="28">
        <f t="shared" si="49"/>
        <v>15085</v>
      </c>
      <c r="J206" s="28">
        <f t="shared" si="49"/>
        <v>1314269</v>
      </c>
      <c r="K206" s="28">
        <f t="shared" si="49"/>
        <v>810383</v>
      </c>
      <c r="L206" s="28">
        <f t="shared" si="49"/>
        <v>989211</v>
      </c>
      <c r="M206" s="28">
        <f t="shared" si="49"/>
        <v>65908</v>
      </c>
      <c r="N206" s="28">
        <f t="shared" si="49"/>
        <v>194560</v>
      </c>
    </row>
    <row r="207" spans="1:14" ht="16.5" customHeight="1" x14ac:dyDescent="0.3">
      <c r="A207" s="2"/>
      <c r="B207" s="33" t="s">
        <v>191</v>
      </c>
      <c r="C207" s="47"/>
      <c r="D207" s="54"/>
      <c r="E207" s="40"/>
      <c r="F207" s="53"/>
      <c r="G207" s="60"/>
      <c r="H207" s="66">
        <f t="shared" si="48"/>
        <v>0</v>
      </c>
      <c r="I207" s="99"/>
      <c r="J207" s="100"/>
      <c r="K207" s="101"/>
      <c r="L207" s="101"/>
      <c r="M207" s="102"/>
      <c r="N207" s="60">
        <v>0</v>
      </c>
    </row>
    <row r="208" spans="1:14" ht="16.5" customHeight="1" x14ac:dyDescent="0.25">
      <c r="A208" s="5">
        <v>6701</v>
      </c>
      <c r="B208" s="30" t="s">
        <v>192</v>
      </c>
      <c r="C208" s="47">
        <f t="shared" ref="C208:C214" si="50">+D208+G208+H208+N208</f>
        <v>36900</v>
      </c>
      <c r="D208" s="54">
        <f t="shared" ref="D208:D214" si="51">+E208+F208</f>
        <v>0</v>
      </c>
      <c r="E208" s="41">
        <v>0</v>
      </c>
      <c r="F208" s="55">
        <v>0</v>
      </c>
      <c r="G208" s="61">
        <v>36900</v>
      </c>
      <c r="H208" s="66">
        <f t="shared" si="48"/>
        <v>0</v>
      </c>
      <c r="I208" s="99">
        <v>0</v>
      </c>
      <c r="J208" s="100">
        <v>0</v>
      </c>
      <c r="K208" s="101">
        <v>0</v>
      </c>
      <c r="L208" s="101">
        <v>0</v>
      </c>
      <c r="M208" s="102">
        <v>0</v>
      </c>
      <c r="N208" s="61">
        <v>0</v>
      </c>
    </row>
    <row r="209" spans="1:14" ht="16.5" customHeight="1" x14ac:dyDescent="0.25">
      <c r="A209" s="5">
        <v>6702</v>
      </c>
      <c r="B209" s="30" t="s">
        <v>193</v>
      </c>
      <c r="C209" s="47">
        <f t="shared" si="50"/>
        <v>154495</v>
      </c>
      <c r="D209" s="54">
        <f t="shared" si="51"/>
        <v>0</v>
      </c>
      <c r="E209" s="41">
        <v>0</v>
      </c>
      <c r="F209" s="55">
        <v>0</v>
      </c>
      <c r="G209" s="61">
        <v>154495</v>
      </c>
      <c r="H209" s="66">
        <f t="shared" si="48"/>
        <v>0</v>
      </c>
      <c r="I209" s="99">
        <v>0</v>
      </c>
      <c r="J209" s="100">
        <v>0</v>
      </c>
      <c r="K209" s="101">
        <v>0</v>
      </c>
      <c r="L209" s="101">
        <v>0</v>
      </c>
      <c r="M209" s="102">
        <v>0</v>
      </c>
      <c r="N209" s="61">
        <v>0</v>
      </c>
    </row>
    <row r="210" spans="1:14" ht="16.5" customHeight="1" x14ac:dyDescent="0.25">
      <c r="A210" s="5">
        <v>6703</v>
      </c>
      <c r="B210" s="30" t="s">
        <v>194</v>
      </c>
      <c r="C210" s="47">
        <f t="shared" si="50"/>
        <v>80323</v>
      </c>
      <c r="D210" s="54">
        <f t="shared" si="51"/>
        <v>0</v>
      </c>
      <c r="E210" s="41">
        <v>0</v>
      </c>
      <c r="F210" s="55">
        <v>0</v>
      </c>
      <c r="G210" s="61">
        <v>80323</v>
      </c>
      <c r="H210" s="66">
        <f t="shared" si="48"/>
        <v>0</v>
      </c>
      <c r="I210" s="99">
        <v>0</v>
      </c>
      <c r="J210" s="100">
        <v>0</v>
      </c>
      <c r="K210" s="101">
        <v>0</v>
      </c>
      <c r="L210" s="101">
        <v>0</v>
      </c>
      <c r="M210" s="102">
        <v>0</v>
      </c>
      <c r="N210" s="61">
        <v>0</v>
      </c>
    </row>
    <row r="211" spans="1:14" ht="16.5" customHeight="1" x14ac:dyDescent="0.25">
      <c r="A211" s="5">
        <v>6704</v>
      </c>
      <c r="B211" s="30" t="s">
        <v>195</v>
      </c>
      <c r="C211" s="47">
        <f t="shared" si="50"/>
        <v>122495</v>
      </c>
      <c r="D211" s="54">
        <f t="shared" si="51"/>
        <v>0</v>
      </c>
      <c r="E211" s="41">
        <v>0</v>
      </c>
      <c r="F211" s="55">
        <v>0</v>
      </c>
      <c r="G211" s="61">
        <v>94953</v>
      </c>
      <c r="H211" s="66">
        <f t="shared" si="48"/>
        <v>27542</v>
      </c>
      <c r="I211" s="99">
        <v>627</v>
      </c>
      <c r="J211" s="100">
        <v>11181</v>
      </c>
      <c r="K211" s="101">
        <v>2901</v>
      </c>
      <c r="L211" s="101">
        <v>10890</v>
      </c>
      <c r="M211" s="102">
        <v>1943</v>
      </c>
      <c r="N211" s="61">
        <v>0</v>
      </c>
    </row>
    <row r="212" spans="1:14" ht="16.5" customHeight="1" x14ac:dyDescent="0.25">
      <c r="A212" s="5">
        <v>6705</v>
      </c>
      <c r="B212" s="30" t="s">
        <v>196</v>
      </c>
      <c r="C212" s="47">
        <f t="shared" si="50"/>
        <v>351388</v>
      </c>
      <c r="D212" s="54">
        <f t="shared" si="51"/>
        <v>30940</v>
      </c>
      <c r="E212" s="41">
        <v>30940</v>
      </c>
      <c r="F212" s="55">
        <v>0</v>
      </c>
      <c r="G212" s="61">
        <v>309031</v>
      </c>
      <c r="H212" s="66">
        <f t="shared" si="48"/>
        <v>0</v>
      </c>
      <c r="I212" s="99">
        <v>0</v>
      </c>
      <c r="J212" s="100">
        <v>0</v>
      </c>
      <c r="K212" s="101">
        <v>0</v>
      </c>
      <c r="L212" s="101">
        <v>0</v>
      </c>
      <c r="M212" s="102">
        <v>0</v>
      </c>
      <c r="N212" s="61">
        <v>11417</v>
      </c>
    </row>
    <row r="213" spans="1:14" ht="16.5" customHeight="1" x14ac:dyDescent="0.25">
      <c r="A213" s="5">
        <v>6706</v>
      </c>
      <c r="B213" s="30" t="s">
        <v>197</v>
      </c>
      <c r="C213" s="47">
        <f t="shared" si="50"/>
        <v>55178</v>
      </c>
      <c r="D213" s="54">
        <f t="shared" si="51"/>
        <v>0</v>
      </c>
      <c r="E213" s="41">
        <v>0</v>
      </c>
      <c r="F213" s="55">
        <v>0</v>
      </c>
      <c r="G213" s="61">
        <v>55178</v>
      </c>
      <c r="H213" s="66">
        <f t="shared" si="48"/>
        <v>0</v>
      </c>
      <c r="I213" s="99">
        <v>0</v>
      </c>
      <c r="J213" s="100">
        <v>0</v>
      </c>
      <c r="K213" s="101">
        <v>0</v>
      </c>
      <c r="L213" s="101">
        <v>0</v>
      </c>
      <c r="M213" s="102">
        <v>0</v>
      </c>
      <c r="N213" s="61">
        <v>0</v>
      </c>
    </row>
    <row r="214" spans="1:14" ht="16.5" customHeight="1" x14ac:dyDescent="0.25">
      <c r="A214" s="5">
        <v>6707</v>
      </c>
      <c r="B214" s="30" t="s">
        <v>198</v>
      </c>
      <c r="C214" s="47">
        <f t="shared" si="50"/>
        <v>12041</v>
      </c>
      <c r="D214" s="54">
        <f t="shared" si="51"/>
        <v>0</v>
      </c>
      <c r="E214" s="41">
        <v>0</v>
      </c>
      <c r="F214" s="55">
        <v>0</v>
      </c>
      <c r="G214" s="61">
        <v>12041</v>
      </c>
      <c r="H214" s="66">
        <f t="shared" si="48"/>
        <v>0</v>
      </c>
      <c r="I214" s="99">
        <v>0</v>
      </c>
      <c r="J214" s="100">
        <v>0</v>
      </c>
      <c r="K214" s="101">
        <v>0</v>
      </c>
      <c r="L214" s="101">
        <v>0</v>
      </c>
      <c r="M214" s="102">
        <v>0</v>
      </c>
      <c r="N214" s="61">
        <v>0</v>
      </c>
    </row>
    <row r="215" spans="1:14" ht="16.5" customHeight="1" x14ac:dyDescent="0.25">
      <c r="A215" s="5"/>
      <c r="B215" s="30"/>
      <c r="C215" s="28">
        <f t="shared" ref="C215:N215" si="52">SUM(C208:C214)</f>
        <v>812820</v>
      </c>
      <c r="D215" s="28">
        <f t="shared" si="52"/>
        <v>30940</v>
      </c>
      <c r="E215" s="28">
        <f t="shared" si="52"/>
        <v>30940</v>
      </c>
      <c r="F215" s="28">
        <f t="shared" si="52"/>
        <v>0</v>
      </c>
      <c r="G215" s="28">
        <f t="shared" si="52"/>
        <v>742921</v>
      </c>
      <c r="H215" s="28">
        <f t="shared" si="52"/>
        <v>27542</v>
      </c>
      <c r="I215" s="28">
        <f t="shared" si="52"/>
        <v>627</v>
      </c>
      <c r="J215" s="28">
        <f t="shared" si="52"/>
        <v>11181</v>
      </c>
      <c r="K215" s="28">
        <f t="shared" si="52"/>
        <v>2901</v>
      </c>
      <c r="L215" s="28">
        <f t="shared" si="52"/>
        <v>10890</v>
      </c>
      <c r="M215" s="28">
        <f t="shared" si="52"/>
        <v>1943</v>
      </c>
      <c r="N215" s="28">
        <f t="shared" si="52"/>
        <v>11417</v>
      </c>
    </row>
    <row r="216" spans="1:14" ht="16.5" customHeight="1" x14ac:dyDescent="0.3">
      <c r="A216" s="2"/>
      <c r="B216" s="33" t="s">
        <v>199</v>
      </c>
      <c r="C216" s="47"/>
      <c r="D216" s="54"/>
      <c r="E216" s="40"/>
      <c r="F216" s="53"/>
      <c r="G216" s="60"/>
      <c r="H216" s="66">
        <f t="shared" si="48"/>
        <v>0</v>
      </c>
      <c r="I216" s="99"/>
      <c r="J216" s="100"/>
      <c r="K216" s="101"/>
      <c r="L216" s="101"/>
      <c r="M216" s="102"/>
      <c r="N216" s="60">
        <v>0</v>
      </c>
    </row>
    <row r="217" spans="1:14" ht="16.5" customHeight="1" x14ac:dyDescent="0.25">
      <c r="A217" s="5">
        <v>6801</v>
      </c>
      <c r="B217" s="30" t="s">
        <v>200</v>
      </c>
      <c r="C217" s="47">
        <f t="shared" ref="C217:C224" si="53">+D217+G217+H217+N217</f>
        <v>29656</v>
      </c>
      <c r="D217" s="54">
        <f t="shared" ref="D217:D224" si="54">+E217+F217</f>
        <v>13207</v>
      </c>
      <c r="E217" s="41">
        <v>0</v>
      </c>
      <c r="F217" s="55">
        <v>13207</v>
      </c>
      <c r="G217" s="61">
        <v>16449</v>
      </c>
      <c r="H217" s="66">
        <f t="shared" si="48"/>
        <v>0</v>
      </c>
      <c r="I217" s="99">
        <v>0</v>
      </c>
      <c r="J217" s="100">
        <v>0</v>
      </c>
      <c r="K217" s="101">
        <v>0</v>
      </c>
      <c r="L217" s="101">
        <v>0</v>
      </c>
      <c r="M217" s="102">
        <v>0</v>
      </c>
      <c r="N217" s="61">
        <v>0</v>
      </c>
    </row>
    <row r="218" spans="1:14" ht="16.5" customHeight="1" x14ac:dyDescent="0.25">
      <c r="A218" s="5">
        <v>6802</v>
      </c>
      <c r="B218" s="30" t="s">
        <v>44</v>
      </c>
      <c r="C218" s="47">
        <f t="shared" si="53"/>
        <v>133634</v>
      </c>
      <c r="D218" s="54">
        <f t="shared" si="54"/>
        <v>1309</v>
      </c>
      <c r="E218" s="41">
        <v>1309</v>
      </c>
      <c r="F218" s="55">
        <v>0</v>
      </c>
      <c r="G218" s="61">
        <v>80948</v>
      </c>
      <c r="H218" s="66">
        <f t="shared" si="48"/>
        <v>51377</v>
      </c>
      <c r="I218" s="99">
        <v>566</v>
      </c>
      <c r="J218" s="100">
        <v>19503</v>
      </c>
      <c r="K218" s="101">
        <v>6456</v>
      </c>
      <c r="L218" s="101">
        <v>23313</v>
      </c>
      <c r="M218" s="102">
        <v>1539</v>
      </c>
      <c r="N218" s="61">
        <v>0</v>
      </c>
    </row>
    <row r="219" spans="1:14" ht="16.5" customHeight="1" x14ac:dyDescent="0.25">
      <c r="A219" s="5">
        <v>6803</v>
      </c>
      <c r="B219" s="30" t="s">
        <v>201</v>
      </c>
      <c r="C219" s="47">
        <f t="shared" si="53"/>
        <v>31702</v>
      </c>
      <c r="D219" s="54">
        <f t="shared" si="54"/>
        <v>0</v>
      </c>
      <c r="E219" s="41">
        <v>0</v>
      </c>
      <c r="F219" s="55">
        <v>0</v>
      </c>
      <c r="G219" s="61">
        <v>31702</v>
      </c>
      <c r="H219" s="66">
        <f t="shared" si="48"/>
        <v>0</v>
      </c>
      <c r="I219" s="99">
        <v>0</v>
      </c>
      <c r="J219" s="100">
        <v>0</v>
      </c>
      <c r="K219" s="101">
        <v>0</v>
      </c>
      <c r="L219" s="101">
        <v>0</v>
      </c>
      <c r="M219" s="102">
        <v>0</v>
      </c>
      <c r="N219" s="61">
        <v>0</v>
      </c>
    </row>
    <row r="220" spans="1:14" ht="16.5" customHeight="1" x14ac:dyDescent="0.25">
      <c r="A220" s="5">
        <v>6804</v>
      </c>
      <c r="B220" s="30" t="s">
        <v>202</v>
      </c>
      <c r="C220" s="47">
        <f t="shared" si="53"/>
        <v>92267</v>
      </c>
      <c r="D220" s="54">
        <f t="shared" si="54"/>
        <v>0</v>
      </c>
      <c r="E220" s="41">
        <v>0</v>
      </c>
      <c r="F220" s="55">
        <v>0</v>
      </c>
      <c r="G220" s="61">
        <v>92267</v>
      </c>
      <c r="H220" s="66">
        <f t="shared" si="48"/>
        <v>0</v>
      </c>
      <c r="I220" s="99">
        <v>0</v>
      </c>
      <c r="J220" s="100">
        <v>0</v>
      </c>
      <c r="K220" s="101">
        <v>0</v>
      </c>
      <c r="L220" s="101">
        <v>0</v>
      </c>
      <c r="M220" s="102">
        <v>0</v>
      </c>
      <c r="N220" s="61">
        <v>0</v>
      </c>
    </row>
    <row r="221" spans="1:14" ht="16.5" customHeight="1" x14ac:dyDescent="0.25">
      <c r="A221" s="5">
        <v>6805</v>
      </c>
      <c r="B221" s="30" t="s">
        <v>203</v>
      </c>
      <c r="C221" s="47">
        <f t="shared" si="53"/>
        <v>45133</v>
      </c>
      <c r="D221" s="54">
        <f t="shared" si="54"/>
        <v>11375</v>
      </c>
      <c r="E221" s="41">
        <v>0</v>
      </c>
      <c r="F221" s="55">
        <v>11375</v>
      </c>
      <c r="G221" s="61">
        <v>33758</v>
      </c>
      <c r="H221" s="66">
        <f t="shared" si="48"/>
        <v>0</v>
      </c>
      <c r="I221" s="103">
        <v>0</v>
      </c>
      <c r="J221" s="104">
        <v>0</v>
      </c>
      <c r="K221" s="105">
        <v>0</v>
      </c>
      <c r="L221" s="105">
        <v>0</v>
      </c>
      <c r="M221" s="106">
        <v>0</v>
      </c>
      <c r="N221" s="61">
        <v>0</v>
      </c>
    </row>
    <row r="222" spans="1:14" ht="16.5" customHeight="1" x14ac:dyDescent="0.25">
      <c r="A222" s="5">
        <v>6806</v>
      </c>
      <c r="B222" s="30" t="s">
        <v>204</v>
      </c>
      <c r="C222" s="47">
        <f t="shared" si="53"/>
        <v>2355476</v>
      </c>
      <c r="D222" s="54">
        <f t="shared" si="54"/>
        <v>799527</v>
      </c>
      <c r="E222" s="41">
        <v>782876</v>
      </c>
      <c r="F222" s="55">
        <v>16651</v>
      </c>
      <c r="G222" s="61">
        <v>340725</v>
      </c>
      <c r="H222" s="66">
        <f t="shared" si="48"/>
        <v>1124374</v>
      </c>
      <c r="I222" s="103">
        <v>7824</v>
      </c>
      <c r="J222" s="104">
        <v>422102</v>
      </c>
      <c r="K222" s="105">
        <v>211815</v>
      </c>
      <c r="L222" s="105">
        <v>457881</v>
      </c>
      <c r="M222" s="106">
        <v>24752</v>
      </c>
      <c r="N222" s="61">
        <v>90850</v>
      </c>
    </row>
    <row r="223" spans="1:14" ht="16.5" customHeight="1" x14ac:dyDescent="0.25">
      <c r="A223" s="5">
        <v>6807</v>
      </c>
      <c r="B223" s="30" t="s">
        <v>205</v>
      </c>
      <c r="C223" s="47">
        <f t="shared" si="53"/>
        <v>59550</v>
      </c>
      <c r="D223" s="54">
        <f t="shared" si="54"/>
        <v>12573</v>
      </c>
      <c r="E223" s="41">
        <v>0</v>
      </c>
      <c r="F223" s="55">
        <v>12573</v>
      </c>
      <c r="G223" s="61">
        <v>46977</v>
      </c>
      <c r="H223" s="66">
        <f t="shared" si="48"/>
        <v>0</v>
      </c>
      <c r="I223" s="99">
        <v>0</v>
      </c>
      <c r="J223" s="100">
        <v>0</v>
      </c>
      <c r="K223" s="101">
        <v>0</v>
      </c>
      <c r="L223" s="101">
        <v>0</v>
      </c>
      <c r="M223" s="102">
        <v>0</v>
      </c>
      <c r="N223" s="61">
        <v>0</v>
      </c>
    </row>
    <row r="224" spans="1:14" ht="16.5" customHeight="1" x14ac:dyDescent="0.25">
      <c r="A224" s="5">
        <v>6808</v>
      </c>
      <c r="B224" s="30" t="s">
        <v>206</v>
      </c>
      <c r="C224" s="47">
        <f t="shared" si="53"/>
        <v>7994</v>
      </c>
      <c r="D224" s="54">
        <f t="shared" si="54"/>
        <v>212</v>
      </c>
      <c r="E224" s="41">
        <v>0</v>
      </c>
      <c r="F224" s="55">
        <v>212</v>
      </c>
      <c r="G224" s="61">
        <v>7782</v>
      </c>
      <c r="H224" s="66">
        <f t="shared" si="48"/>
        <v>0</v>
      </c>
      <c r="I224" s="99">
        <v>0</v>
      </c>
      <c r="J224" s="100">
        <v>0</v>
      </c>
      <c r="K224" s="101">
        <v>0</v>
      </c>
      <c r="L224" s="101">
        <v>0</v>
      </c>
      <c r="M224" s="102">
        <v>0</v>
      </c>
      <c r="N224" s="61">
        <v>0</v>
      </c>
    </row>
    <row r="225" spans="1:14" ht="16.5" customHeight="1" x14ac:dyDescent="0.25">
      <c r="A225" s="5"/>
      <c r="B225" s="30"/>
      <c r="C225" s="28">
        <f t="shared" ref="C225:N225" si="55">SUM(C217:C224)</f>
        <v>2755412</v>
      </c>
      <c r="D225" s="28">
        <f t="shared" si="55"/>
        <v>838203</v>
      </c>
      <c r="E225" s="28">
        <f t="shared" si="55"/>
        <v>784185</v>
      </c>
      <c r="F225" s="28">
        <f t="shared" si="55"/>
        <v>54018</v>
      </c>
      <c r="G225" s="28">
        <f t="shared" si="55"/>
        <v>650608</v>
      </c>
      <c r="H225" s="28">
        <f t="shared" si="55"/>
        <v>1175751</v>
      </c>
      <c r="I225" s="28">
        <f t="shared" si="55"/>
        <v>8390</v>
      </c>
      <c r="J225" s="28">
        <f t="shared" si="55"/>
        <v>441605</v>
      </c>
      <c r="K225" s="28">
        <f t="shared" si="55"/>
        <v>218271</v>
      </c>
      <c r="L225" s="28">
        <f t="shared" si="55"/>
        <v>481194</v>
      </c>
      <c r="M225" s="28">
        <f t="shared" si="55"/>
        <v>26291</v>
      </c>
      <c r="N225" s="28">
        <f t="shared" si="55"/>
        <v>90850</v>
      </c>
    </row>
    <row r="226" spans="1:14" ht="16.5" customHeight="1" x14ac:dyDescent="0.3">
      <c r="A226" s="2"/>
      <c r="B226" s="33" t="s">
        <v>207</v>
      </c>
      <c r="C226" s="47"/>
      <c r="D226" s="54"/>
      <c r="E226" s="40"/>
      <c r="F226" s="53"/>
      <c r="G226" s="60"/>
      <c r="H226" s="66">
        <f t="shared" si="48"/>
        <v>0</v>
      </c>
      <c r="I226" s="99"/>
      <c r="J226" s="100"/>
      <c r="K226" s="101"/>
      <c r="L226" s="101"/>
      <c r="M226" s="102"/>
      <c r="N226" s="60">
        <v>0</v>
      </c>
    </row>
    <row r="227" spans="1:14" ht="16.5" customHeight="1" x14ac:dyDescent="0.25">
      <c r="A227" s="5">
        <v>6901</v>
      </c>
      <c r="B227" s="30" t="s">
        <v>208</v>
      </c>
      <c r="C227" s="47">
        <f t="shared" ref="C227:C233" si="56">+D227+G227+H227+N227</f>
        <v>45531</v>
      </c>
      <c r="D227" s="54">
        <f t="shared" ref="D227:D233" si="57">+E227+F227</f>
        <v>0</v>
      </c>
      <c r="E227" s="41">
        <v>0</v>
      </c>
      <c r="F227" s="55">
        <v>0</v>
      </c>
      <c r="G227" s="61">
        <v>45531</v>
      </c>
      <c r="H227" s="66">
        <f t="shared" si="48"/>
        <v>0</v>
      </c>
      <c r="I227" s="99">
        <v>0</v>
      </c>
      <c r="J227" s="100">
        <v>0</v>
      </c>
      <c r="K227" s="101">
        <v>0</v>
      </c>
      <c r="L227" s="101">
        <v>0</v>
      </c>
      <c r="M227" s="102">
        <v>0</v>
      </c>
      <c r="N227" s="61">
        <v>0</v>
      </c>
    </row>
    <row r="228" spans="1:14" ht="16.5" customHeight="1" x14ac:dyDescent="0.25">
      <c r="A228" s="7">
        <v>6902</v>
      </c>
      <c r="B228" s="34" t="s">
        <v>209</v>
      </c>
      <c r="C228" s="47">
        <f t="shared" si="56"/>
        <v>114200</v>
      </c>
      <c r="D228" s="54">
        <f t="shared" si="57"/>
        <v>0</v>
      </c>
      <c r="E228" s="41">
        <v>0</v>
      </c>
      <c r="F228" s="55">
        <v>0</v>
      </c>
      <c r="G228" s="61">
        <v>114200</v>
      </c>
      <c r="H228" s="66">
        <f t="shared" si="48"/>
        <v>0</v>
      </c>
      <c r="I228" s="99">
        <v>0</v>
      </c>
      <c r="J228" s="100">
        <v>0</v>
      </c>
      <c r="K228" s="101">
        <v>0</v>
      </c>
      <c r="L228" s="101">
        <v>0</v>
      </c>
      <c r="M228" s="102">
        <v>0</v>
      </c>
      <c r="N228" s="61">
        <v>0</v>
      </c>
    </row>
    <row r="229" spans="1:14" ht="16.5" customHeight="1" x14ac:dyDescent="0.25">
      <c r="A229" s="7">
        <v>6903</v>
      </c>
      <c r="B229" s="34" t="s">
        <v>210</v>
      </c>
      <c r="C229" s="47">
        <f t="shared" si="56"/>
        <v>284494</v>
      </c>
      <c r="D229" s="54">
        <f t="shared" si="57"/>
        <v>0</v>
      </c>
      <c r="E229" s="41">
        <v>0</v>
      </c>
      <c r="F229" s="55">
        <v>0</v>
      </c>
      <c r="G229" s="61">
        <v>284494</v>
      </c>
      <c r="H229" s="66">
        <f t="shared" si="48"/>
        <v>0</v>
      </c>
      <c r="I229" s="99">
        <v>0</v>
      </c>
      <c r="J229" s="100">
        <v>0</v>
      </c>
      <c r="K229" s="101">
        <v>0</v>
      </c>
      <c r="L229" s="101">
        <v>0</v>
      </c>
      <c r="M229" s="102">
        <v>0</v>
      </c>
      <c r="N229" s="61">
        <v>0</v>
      </c>
    </row>
    <row r="230" spans="1:14" ht="16.5" customHeight="1" x14ac:dyDescent="0.25">
      <c r="A230" s="5">
        <v>6904</v>
      </c>
      <c r="B230" s="30" t="s">
        <v>211</v>
      </c>
      <c r="C230" s="47">
        <f t="shared" si="56"/>
        <v>125848</v>
      </c>
      <c r="D230" s="54">
        <f t="shared" si="57"/>
        <v>3852</v>
      </c>
      <c r="E230" s="41">
        <v>0</v>
      </c>
      <c r="F230" s="55">
        <v>3852</v>
      </c>
      <c r="G230" s="61">
        <v>121996</v>
      </c>
      <c r="H230" s="66">
        <f t="shared" si="48"/>
        <v>0</v>
      </c>
      <c r="I230" s="99">
        <v>0</v>
      </c>
      <c r="J230" s="100">
        <v>0</v>
      </c>
      <c r="K230" s="101">
        <v>0</v>
      </c>
      <c r="L230" s="101">
        <v>0</v>
      </c>
      <c r="M230" s="102">
        <v>0</v>
      </c>
      <c r="N230" s="61">
        <v>0</v>
      </c>
    </row>
    <row r="231" spans="1:14" ht="16.5" customHeight="1" x14ac:dyDescent="0.25">
      <c r="A231" s="5">
        <v>6905</v>
      </c>
      <c r="B231" s="30" t="s">
        <v>212</v>
      </c>
      <c r="C231" s="47">
        <f t="shared" si="56"/>
        <v>474651</v>
      </c>
      <c r="D231" s="54">
        <f t="shared" si="57"/>
        <v>69854</v>
      </c>
      <c r="E231" s="41">
        <v>20353</v>
      </c>
      <c r="F231" s="55">
        <v>49501</v>
      </c>
      <c r="G231" s="61">
        <v>193127</v>
      </c>
      <c r="H231" s="66">
        <f t="shared" si="48"/>
        <v>192803</v>
      </c>
      <c r="I231" s="99">
        <v>2213</v>
      </c>
      <c r="J231" s="104">
        <v>64437</v>
      </c>
      <c r="K231" s="105">
        <v>28157</v>
      </c>
      <c r="L231" s="105">
        <v>84664</v>
      </c>
      <c r="M231" s="106">
        <v>13332</v>
      </c>
      <c r="N231" s="61">
        <v>18867</v>
      </c>
    </row>
    <row r="232" spans="1:14" ht="16.5" customHeight="1" x14ac:dyDescent="0.25">
      <c r="A232" s="5">
        <v>6906</v>
      </c>
      <c r="B232" s="30" t="s">
        <v>213</v>
      </c>
      <c r="C232" s="47">
        <f t="shared" si="56"/>
        <v>120831</v>
      </c>
      <c r="D232" s="54">
        <f t="shared" si="57"/>
        <v>8175</v>
      </c>
      <c r="E232" s="41">
        <v>0</v>
      </c>
      <c r="F232" s="55">
        <v>8175</v>
      </c>
      <c r="G232" s="61">
        <v>100190</v>
      </c>
      <c r="H232" s="66">
        <f t="shared" si="48"/>
        <v>12466</v>
      </c>
      <c r="I232" s="103">
        <v>46</v>
      </c>
      <c r="J232" s="104">
        <v>5102</v>
      </c>
      <c r="K232" s="105">
        <v>1725</v>
      </c>
      <c r="L232" s="105">
        <v>4655</v>
      </c>
      <c r="M232" s="106">
        <v>938</v>
      </c>
      <c r="N232" s="61">
        <v>0</v>
      </c>
    </row>
    <row r="233" spans="1:14" ht="16.5" customHeight="1" x14ac:dyDescent="0.25">
      <c r="A233" s="5">
        <v>6907</v>
      </c>
      <c r="B233" s="30" t="s">
        <v>214</v>
      </c>
      <c r="C233" s="47">
        <f t="shared" si="56"/>
        <v>296978</v>
      </c>
      <c r="D233" s="54">
        <f t="shared" si="57"/>
        <v>63243</v>
      </c>
      <c r="E233" s="41">
        <v>42960</v>
      </c>
      <c r="F233" s="55">
        <v>20283</v>
      </c>
      <c r="G233" s="61">
        <v>175894</v>
      </c>
      <c r="H233" s="66">
        <f t="shared" si="48"/>
        <v>57762</v>
      </c>
      <c r="I233" s="99">
        <v>637</v>
      </c>
      <c r="J233" s="100">
        <v>20562</v>
      </c>
      <c r="K233" s="101">
        <v>8042</v>
      </c>
      <c r="L233" s="101">
        <v>25156</v>
      </c>
      <c r="M233" s="102">
        <v>3365</v>
      </c>
      <c r="N233" s="61">
        <v>79</v>
      </c>
    </row>
    <row r="234" spans="1:14" ht="16.5" customHeight="1" x14ac:dyDescent="0.25">
      <c r="A234" s="5"/>
      <c r="B234" s="30"/>
      <c r="C234" s="28">
        <f t="shared" ref="C234:N234" si="58">SUM(C227:C233)</f>
        <v>1462533</v>
      </c>
      <c r="D234" s="28">
        <f t="shared" si="58"/>
        <v>145124</v>
      </c>
      <c r="E234" s="28">
        <f t="shared" si="58"/>
        <v>63313</v>
      </c>
      <c r="F234" s="28">
        <f t="shared" si="58"/>
        <v>81811</v>
      </c>
      <c r="G234" s="28">
        <f t="shared" si="58"/>
        <v>1035432</v>
      </c>
      <c r="H234" s="28">
        <f t="shared" si="58"/>
        <v>263031</v>
      </c>
      <c r="I234" s="28">
        <f t="shared" si="58"/>
        <v>2896</v>
      </c>
      <c r="J234" s="28">
        <f t="shared" si="58"/>
        <v>90101</v>
      </c>
      <c r="K234" s="28">
        <f t="shared" si="58"/>
        <v>37924</v>
      </c>
      <c r="L234" s="28">
        <f t="shared" si="58"/>
        <v>114475</v>
      </c>
      <c r="M234" s="28">
        <f t="shared" si="58"/>
        <v>17635</v>
      </c>
      <c r="N234" s="28">
        <f t="shared" si="58"/>
        <v>18946</v>
      </c>
    </row>
    <row r="235" spans="1:14" ht="16.5" customHeight="1" x14ac:dyDescent="0.3">
      <c r="A235" s="2"/>
      <c r="B235" s="33" t="s">
        <v>215</v>
      </c>
      <c r="C235" s="47"/>
      <c r="D235" s="54"/>
      <c r="E235" s="40"/>
      <c r="F235" s="53"/>
      <c r="G235" s="60"/>
      <c r="H235" s="66">
        <f t="shared" si="48"/>
        <v>0</v>
      </c>
      <c r="I235" s="99"/>
      <c r="J235" s="100"/>
      <c r="K235" s="101"/>
      <c r="L235" s="101"/>
      <c r="M235" s="102"/>
      <c r="N235" s="60">
        <v>0</v>
      </c>
    </row>
    <row r="236" spans="1:14" ht="16.5" customHeight="1" x14ac:dyDescent="0.25">
      <c r="A236" s="5">
        <v>7001</v>
      </c>
      <c r="B236" s="30" t="s">
        <v>216</v>
      </c>
      <c r="C236" s="47">
        <f>+D236+G236+H236+N236</f>
        <v>86326</v>
      </c>
      <c r="D236" s="54">
        <f>+E236+F236</f>
        <v>707</v>
      </c>
      <c r="E236" s="41">
        <v>0</v>
      </c>
      <c r="F236" s="55">
        <v>707</v>
      </c>
      <c r="G236" s="61">
        <v>85580</v>
      </c>
      <c r="H236" s="66">
        <f t="shared" si="48"/>
        <v>0</v>
      </c>
      <c r="I236" s="99">
        <v>0</v>
      </c>
      <c r="J236" s="100">
        <v>0</v>
      </c>
      <c r="K236" s="101">
        <v>0</v>
      </c>
      <c r="L236" s="101">
        <v>0</v>
      </c>
      <c r="M236" s="102">
        <v>0</v>
      </c>
      <c r="N236" s="61">
        <v>39</v>
      </c>
    </row>
    <row r="237" spans="1:14" ht="16.5" customHeight="1" x14ac:dyDescent="0.25">
      <c r="A237" s="5">
        <v>7002</v>
      </c>
      <c r="B237" s="30" t="s">
        <v>217</v>
      </c>
      <c r="C237" s="47">
        <f>+D237+G237+H237+N237</f>
        <v>212299</v>
      </c>
      <c r="D237" s="54">
        <f>+E237+F237</f>
        <v>0</v>
      </c>
      <c r="E237" s="41">
        <v>0</v>
      </c>
      <c r="F237" s="55">
        <v>0</v>
      </c>
      <c r="G237" s="61">
        <v>212299</v>
      </c>
      <c r="H237" s="66">
        <f t="shared" si="48"/>
        <v>0</v>
      </c>
      <c r="I237" s="99">
        <v>0</v>
      </c>
      <c r="J237" s="100">
        <v>0</v>
      </c>
      <c r="K237" s="101">
        <v>0</v>
      </c>
      <c r="L237" s="101">
        <v>0</v>
      </c>
      <c r="M237" s="102">
        <v>0</v>
      </c>
      <c r="N237" s="61">
        <v>0</v>
      </c>
    </row>
    <row r="238" spans="1:14" ht="16.5" customHeight="1" x14ac:dyDescent="0.25">
      <c r="A238" s="5">
        <v>7003</v>
      </c>
      <c r="B238" s="30" t="s">
        <v>218</v>
      </c>
      <c r="C238" s="47">
        <f>+D238+G238+H238+N238</f>
        <v>1773028</v>
      </c>
      <c r="D238" s="54">
        <f>+E238+F238</f>
        <v>352253</v>
      </c>
      <c r="E238" s="41">
        <v>317182</v>
      </c>
      <c r="F238" s="55">
        <v>35071</v>
      </c>
      <c r="G238" s="61">
        <v>350442</v>
      </c>
      <c r="H238" s="66">
        <f t="shared" si="48"/>
        <v>1015820</v>
      </c>
      <c r="I238" s="99">
        <v>8718</v>
      </c>
      <c r="J238" s="100">
        <v>494846</v>
      </c>
      <c r="K238" s="101">
        <v>176363</v>
      </c>
      <c r="L238" s="101">
        <v>317049</v>
      </c>
      <c r="M238" s="102">
        <v>18844</v>
      </c>
      <c r="N238" s="61">
        <v>54513</v>
      </c>
    </row>
    <row r="239" spans="1:14" ht="16.5" customHeight="1" x14ac:dyDescent="0.25">
      <c r="A239" s="5">
        <v>7004</v>
      </c>
      <c r="B239" s="30" t="s">
        <v>219</v>
      </c>
      <c r="C239" s="47">
        <f>+D239+G239+H239+N239</f>
        <v>71889</v>
      </c>
      <c r="D239" s="54">
        <f>+E239+F239</f>
        <v>8515</v>
      </c>
      <c r="E239" s="41">
        <v>3575</v>
      </c>
      <c r="F239" s="55">
        <v>4940</v>
      </c>
      <c r="G239" s="61">
        <v>24263</v>
      </c>
      <c r="H239" s="66">
        <f t="shared" si="48"/>
        <v>39111</v>
      </c>
      <c r="I239" s="99">
        <v>445</v>
      </c>
      <c r="J239" s="100">
        <v>22912</v>
      </c>
      <c r="K239" s="101">
        <v>5844</v>
      </c>
      <c r="L239" s="101">
        <v>9045</v>
      </c>
      <c r="M239" s="102">
        <v>865</v>
      </c>
      <c r="N239" s="61">
        <v>0</v>
      </c>
    </row>
    <row r="240" spans="1:14" ht="16.5" customHeight="1" x14ac:dyDescent="0.25">
      <c r="A240" s="5"/>
      <c r="B240" s="30"/>
      <c r="C240" s="28">
        <f t="shared" ref="C240:N240" si="59">SUM(C236:C239)</f>
        <v>2143542</v>
      </c>
      <c r="D240" s="28">
        <f t="shared" si="59"/>
        <v>361475</v>
      </c>
      <c r="E240" s="28">
        <f t="shared" si="59"/>
        <v>320757</v>
      </c>
      <c r="F240" s="28">
        <f t="shared" si="59"/>
        <v>40718</v>
      </c>
      <c r="G240" s="28">
        <f t="shared" si="59"/>
        <v>672584</v>
      </c>
      <c r="H240" s="28">
        <f t="shared" si="59"/>
        <v>1054931</v>
      </c>
      <c r="I240" s="28">
        <f t="shared" si="59"/>
        <v>9163</v>
      </c>
      <c r="J240" s="28">
        <f t="shared" si="59"/>
        <v>517758</v>
      </c>
      <c r="K240" s="28">
        <f t="shared" si="59"/>
        <v>182207</v>
      </c>
      <c r="L240" s="28">
        <f t="shared" si="59"/>
        <v>326094</v>
      </c>
      <c r="M240" s="28">
        <f t="shared" si="59"/>
        <v>19709</v>
      </c>
      <c r="N240" s="28">
        <f t="shared" si="59"/>
        <v>54552</v>
      </c>
    </row>
    <row r="241" spans="1:14" ht="16.5" customHeight="1" x14ac:dyDescent="0.3">
      <c r="A241" s="2"/>
      <c r="B241" s="33" t="s">
        <v>220</v>
      </c>
      <c r="C241" s="47"/>
      <c r="D241" s="54"/>
      <c r="E241" s="40"/>
      <c r="F241" s="53"/>
      <c r="G241" s="60"/>
      <c r="H241" s="66">
        <f t="shared" si="48"/>
        <v>0</v>
      </c>
      <c r="I241" s="99"/>
      <c r="J241" s="100"/>
      <c r="K241" s="101"/>
      <c r="L241" s="101"/>
      <c r="M241" s="102"/>
      <c r="N241" s="60">
        <v>0</v>
      </c>
    </row>
    <row r="242" spans="1:14" ht="16.5" customHeight="1" x14ac:dyDescent="0.25">
      <c r="A242" s="5">
        <v>7101</v>
      </c>
      <c r="B242" s="30" t="s">
        <v>221</v>
      </c>
      <c r="C242" s="47">
        <f t="shared" ref="C242:C251" si="60">+D242+G242+H242+N242</f>
        <v>70505</v>
      </c>
      <c r="D242" s="54">
        <f t="shared" ref="D242:D251" si="61">+E242+F242</f>
        <v>23700</v>
      </c>
      <c r="E242" s="41">
        <v>0</v>
      </c>
      <c r="F242" s="55">
        <v>23700</v>
      </c>
      <c r="G242" s="61">
        <v>37902</v>
      </c>
      <c r="H242" s="66">
        <f t="shared" si="48"/>
        <v>8903</v>
      </c>
      <c r="I242" s="103">
        <v>183</v>
      </c>
      <c r="J242" s="104">
        <v>1600</v>
      </c>
      <c r="K242" s="105">
        <v>682</v>
      </c>
      <c r="L242" s="105">
        <v>6084</v>
      </c>
      <c r="M242" s="106">
        <v>354</v>
      </c>
      <c r="N242" s="61">
        <v>0</v>
      </c>
    </row>
    <row r="243" spans="1:14" ht="16.5" customHeight="1" x14ac:dyDescent="0.25">
      <c r="A243" s="5">
        <v>7102</v>
      </c>
      <c r="B243" s="30" t="s">
        <v>222</v>
      </c>
      <c r="C243" s="47">
        <f t="shared" si="60"/>
        <v>3224</v>
      </c>
      <c r="D243" s="54">
        <f t="shared" si="61"/>
        <v>0</v>
      </c>
      <c r="E243" s="41">
        <v>0</v>
      </c>
      <c r="F243" s="55">
        <v>0</v>
      </c>
      <c r="G243" s="61">
        <v>3224</v>
      </c>
      <c r="H243" s="66">
        <f t="shared" si="48"/>
        <v>0</v>
      </c>
      <c r="I243" s="103">
        <v>0</v>
      </c>
      <c r="J243" s="104">
        <v>0</v>
      </c>
      <c r="K243" s="105">
        <v>0</v>
      </c>
      <c r="L243" s="105">
        <v>0</v>
      </c>
      <c r="M243" s="106">
        <v>0</v>
      </c>
      <c r="N243" s="61">
        <v>0</v>
      </c>
    </row>
    <row r="244" spans="1:14" ht="16.5" customHeight="1" x14ac:dyDescent="0.25">
      <c r="A244" s="5">
        <v>7103</v>
      </c>
      <c r="B244" s="30" t="s">
        <v>223</v>
      </c>
      <c r="C244" s="47">
        <f t="shared" si="60"/>
        <v>136988</v>
      </c>
      <c r="D244" s="54">
        <f t="shared" si="61"/>
        <v>48306</v>
      </c>
      <c r="E244" s="41">
        <v>12215</v>
      </c>
      <c r="F244" s="55">
        <v>36091</v>
      </c>
      <c r="G244" s="61">
        <v>40021</v>
      </c>
      <c r="H244" s="66">
        <f t="shared" si="48"/>
        <v>43612</v>
      </c>
      <c r="I244" s="99">
        <v>283</v>
      </c>
      <c r="J244" s="100">
        <v>13320</v>
      </c>
      <c r="K244" s="101">
        <v>5138</v>
      </c>
      <c r="L244" s="101">
        <v>23653</v>
      </c>
      <c r="M244" s="102">
        <v>1218</v>
      </c>
      <c r="N244" s="61">
        <v>5049</v>
      </c>
    </row>
    <row r="245" spans="1:14" ht="16.5" customHeight="1" x14ac:dyDescent="0.25">
      <c r="A245" s="5">
        <v>7104</v>
      </c>
      <c r="B245" s="30" t="s">
        <v>224</v>
      </c>
      <c r="C245" s="47">
        <f t="shared" si="60"/>
        <v>64645</v>
      </c>
      <c r="D245" s="54">
        <f t="shared" si="61"/>
        <v>8353</v>
      </c>
      <c r="E245" s="41">
        <v>0</v>
      </c>
      <c r="F245" s="55">
        <v>8353</v>
      </c>
      <c r="G245" s="61">
        <v>30961</v>
      </c>
      <c r="H245" s="66">
        <f t="shared" si="48"/>
        <v>25331</v>
      </c>
      <c r="I245" s="99">
        <v>171</v>
      </c>
      <c r="J245" s="100">
        <v>9718</v>
      </c>
      <c r="K245" s="101">
        <v>3165</v>
      </c>
      <c r="L245" s="101">
        <v>11573</v>
      </c>
      <c r="M245" s="102">
        <v>704</v>
      </c>
      <c r="N245" s="61">
        <v>0</v>
      </c>
    </row>
    <row r="246" spans="1:14" ht="16.5" customHeight="1" x14ac:dyDescent="0.25">
      <c r="A246" s="5">
        <v>7105</v>
      </c>
      <c r="B246" s="30" t="s">
        <v>225</v>
      </c>
      <c r="C246" s="47">
        <f t="shared" si="60"/>
        <v>78562</v>
      </c>
      <c r="D246" s="54">
        <f t="shared" si="61"/>
        <v>7221</v>
      </c>
      <c r="E246" s="41">
        <v>0</v>
      </c>
      <c r="F246" s="55">
        <v>7221</v>
      </c>
      <c r="G246" s="61">
        <v>24980</v>
      </c>
      <c r="H246" s="66">
        <f t="shared" si="48"/>
        <v>46361</v>
      </c>
      <c r="I246" s="99">
        <v>637</v>
      </c>
      <c r="J246" s="100">
        <v>14544</v>
      </c>
      <c r="K246" s="101">
        <v>5987</v>
      </c>
      <c r="L246" s="101">
        <v>24302</v>
      </c>
      <c r="M246" s="102">
        <v>891</v>
      </c>
      <c r="N246" s="61">
        <v>0</v>
      </c>
    </row>
    <row r="247" spans="1:14" ht="16.5" customHeight="1" x14ac:dyDescent="0.25">
      <c r="A247" s="5">
        <v>7106</v>
      </c>
      <c r="B247" s="30" t="s">
        <v>226</v>
      </c>
      <c r="C247" s="47">
        <f t="shared" si="60"/>
        <v>198789</v>
      </c>
      <c r="D247" s="54">
        <f t="shared" si="61"/>
        <v>69527</v>
      </c>
      <c r="E247" s="41">
        <v>16156</v>
      </c>
      <c r="F247" s="55">
        <v>53371</v>
      </c>
      <c r="G247" s="61">
        <v>127976</v>
      </c>
      <c r="H247" s="66">
        <f t="shared" si="48"/>
        <v>0</v>
      </c>
      <c r="I247" s="99">
        <v>0</v>
      </c>
      <c r="J247" s="100">
        <v>0</v>
      </c>
      <c r="K247" s="101">
        <v>0</v>
      </c>
      <c r="L247" s="101">
        <v>0</v>
      </c>
      <c r="M247" s="102">
        <v>0</v>
      </c>
      <c r="N247" s="61">
        <v>1286</v>
      </c>
    </row>
    <row r="248" spans="1:14" ht="16.5" customHeight="1" x14ac:dyDescent="0.25">
      <c r="A248" s="5">
        <v>7107</v>
      </c>
      <c r="B248" s="30" t="s">
        <v>227</v>
      </c>
      <c r="C248" s="47">
        <f t="shared" si="60"/>
        <v>70264</v>
      </c>
      <c r="D248" s="54">
        <f t="shared" si="61"/>
        <v>7317</v>
      </c>
      <c r="E248" s="41">
        <v>0</v>
      </c>
      <c r="F248" s="55">
        <v>7317</v>
      </c>
      <c r="G248" s="61">
        <v>45463</v>
      </c>
      <c r="H248" s="66">
        <f t="shared" si="48"/>
        <v>17484</v>
      </c>
      <c r="I248" s="99">
        <v>399</v>
      </c>
      <c r="J248" s="100">
        <v>4767</v>
      </c>
      <c r="K248" s="101">
        <v>1850</v>
      </c>
      <c r="L248" s="101">
        <v>9786</v>
      </c>
      <c r="M248" s="102">
        <v>682</v>
      </c>
      <c r="N248" s="61">
        <v>0</v>
      </c>
    </row>
    <row r="249" spans="1:14" ht="16.5" customHeight="1" x14ac:dyDescent="0.25">
      <c r="A249" s="5">
        <v>7108</v>
      </c>
      <c r="B249" s="30" t="s">
        <v>228</v>
      </c>
      <c r="C249" s="47">
        <f t="shared" si="60"/>
        <v>120714</v>
      </c>
      <c r="D249" s="54">
        <f t="shared" si="61"/>
        <v>14203</v>
      </c>
      <c r="E249" s="41">
        <v>0</v>
      </c>
      <c r="F249" s="55">
        <v>14203</v>
      </c>
      <c r="G249" s="61">
        <v>72489</v>
      </c>
      <c r="H249" s="66">
        <f t="shared" si="48"/>
        <v>34022</v>
      </c>
      <c r="I249" s="99">
        <v>627</v>
      </c>
      <c r="J249" s="100">
        <v>13363</v>
      </c>
      <c r="K249" s="101">
        <v>5237</v>
      </c>
      <c r="L249" s="101">
        <v>14144</v>
      </c>
      <c r="M249" s="102">
        <v>651</v>
      </c>
      <c r="N249" s="61">
        <v>0</v>
      </c>
    </row>
    <row r="250" spans="1:14" ht="16.5" customHeight="1" x14ac:dyDescent="0.25">
      <c r="A250" s="5">
        <v>7109</v>
      </c>
      <c r="B250" s="30" t="s">
        <v>229</v>
      </c>
      <c r="C250" s="47">
        <f t="shared" si="60"/>
        <v>762313</v>
      </c>
      <c r="D250" s="54">
        <f t="shared" si="61"/>
        <v>372078</v>
      </c>
      <c r="E250" s="41">
        <v>267313</v>
      </c>
      <c r="F250" s="55">
        <v>104765</v>
      </c>
      <c r="G250" s="61">
        <v>69596</v>
      </c>
      <c r="H250" s="66">
        <f t="shared" si="48"/>
        <v>268299</v>
      </c>
      <c r="I250" s="99">
        <v>3577</v>
      </c>
      <c r="J250" s="100">
        <v>87895</v>
      </c>
      <c r="K250" s="101">
        <v>45692</v>
      </c>
      <c r="L250" s="101">
        <v>124752</v>
      </c>
      <c r="M250" s="102">
        <v>6383</v>
      </c>
      <c r="N250" s="61">
        <v>52340</v>
      </c>
    </row>
    <row r="251" spans="1:14" ht="16.5" customHeight="1" x14ac:dyDescent="0.25">
      <c r="A251" s="5">
        <v>7110</v>
      </c>
      <c r="B251" s="30" t="s">
        <v>230</v>
      </c>
      <c r="C251" s="47">
        <f t="shared" si="60"/>
        <v>15140</v>
      </c>
      <c r="D251" s="54">
        <f t="shared" si="61"/>
        <v>8100</v>
      </c>
      <c r="E251" s="41">
        <v>0</v>
      </c>
      <c r="F251" s="55">
        <v>8100</v>
      </c>
      <c r="G251" s="61">
        <v>7040</v>
      </c>
      <c r="H251" s="66">
        <f t="shared" si="48"/>
        <v>0</v>
      </c>
      <c r="I251" s="99">
        <v>0</v>
      </c>
      <c r="J251" s="100">
        <v>0</v>
      </c>
      <c r="K251" s="101">
        <v>0</v>
      </c>
      <c r="L251" s="101">
        <v>0</v>
      </c>
      <c r="M251" s="102">
        <v>0</v>
      </c>
      <c r="N251" s="61">
        <v>0</v>
      </c>
    </row>
    <row r="252" spans="1:14" ht="16.5" customHeight="1" x14ac:dyDescent="0.25">
      <c r="A252" s="5"/>
      <c r="B252" s="30"/>
      <c r="C252" s="28">
        <f t="shared" ref="C252:N252" si="62">SUM(C242:C251)</f>
        <v>1521144</v>
      </c>
      <c r="D252" s="28">
        <f t="shared" si="62"/>
        <v>558805</v>
      </c>
      <c r="E252" s="28">
        <f t="shared" si="62"/>
        <v>295684</v>
      </c>
      <c r="F252" s="28">
        <f t="shared" si="62"/>
        <v>263121</v>
      </c>
      <c r="G252" s="28">
        <f t="shared" si="62"/>
        <v>459652</v>
      </c>
      <c r="H252" s="28">
        <f t="shared" si="62"/>
        <v>444012</v>
      </c>
      <c r="I252" s="28">
        <f t="shared" si="62"/>
        <v>5877</v>
      </c>
      <c r="J252" s="28">
        <f t="shared" si="62"/>
        <v>145207</v>
      </c>
      <c r="K252" s="28">
        <f t="shared" si="62"/>
        <v>67751</v>
      </c>
      <c r="L252" s="28">
        <f t="shared" si="62"/>
        <v>214294</v>
      </c>
      <c r="M252" s="28">
        <f t="shared" si="62"/>
        <v>10883</v>
      </c>
      <c r="N252" s="28">
        <f t="shared" si="62"/>
        <v>58675</v>
      </c>
    </row>
    <row r="253" spans="1:14" ht="16.5" customHeight="1" x14ac:dyDescent="0.25">
      <c r="A253" s="5">
        <v>7200</v>
      </c>
      <c r="B253" s="35" t="s">
        <v>231</v>
      </c>
      <c r="C253" s="48">
        <f>+D253+G253+H253+N253</f>
        <v>44744595</v>
      </c>
      <c r="D253" s="56">
        <f>+E253+F253</f>
        <v>26500000</v>
      </c>
      <c r="E253" s="42">
        <v>26500000</v>
      </c>
      <c r="F253" s="42">
        <v>0</v>
      </c>
      <c r="G253" s="42">
        <v>34003</v>
      </c>
      <c r="H253" s="186">
        <f t="shared" si="48"/>
        <v>15805925</v>
      </c>
      <c r="I253" s="42">
        <v>61591</v>
      </c>
      <c r="J253" s="42">
        <v>6947707</v>
      </c>
      <c r="K253" s="42">
        <v>3839549</v>
      </c>
      <c r="L253" s="42">
        <v>4552126</v>
      </c>
      <c r="M253" s="42">
        <v>404952</v>
      </c>
      <c r="N253" s="42">
        <v>2404667</v>
      </c>
    </row>
    <row r="254" spans="1:14" ht="16.5" customHeight="1" x14ac:dyDescent="0.3">
      <c r="A254" s="5"/>
      <c r="B254" s="33" t="s">
        <v>232</v>
      </c>
      <c r="C254" s="47"/>
      <c r="D254" s="54"/>
      <c r="E254" s="40"/>
      <c r="F254" s="53"/>
      <c r="G254" s="60"/>
      <c r="H254" s="66">
        <f t="shared" si="48"/>
        <v>0</v>
      </c>
      <c r="I254" s="40"/>
      <c r="J254" s="40"/>
      <c r="K254" s="40"/>
      <c r="L254" s="46"/>
      <c r="M254" s="53"/>
      <c r="N254" s="60">
        <v>0</v>
      </c>
    </row>
    <row r="255" spans="1:14" ht="16.5" customHeight="1" x14ac:dyDescent="0.25">
      <c r="A255" s="5">
        <v>7301</v>
      </c>
      <c r="B255" s="30" t="s">
        <v>233</v>
      </c>
      <c r="C255" s="47">
        <f t="shared" ref="C255:C276" si="63">+D255+G255+H255+N255</f>
        <v>0</v>
      </c>
      <c r="D255" s="54">
        <f t="shared" ref="D255:D276" si="64">+E255+F255</f>
        <v>0</v>
      </c>
      <c r="E255" s="41">
        <v>0</v>
      </c>
      <c r="F255" s="55">
        <v>0</v>
      </c>
      <c r="G255" s="61">
        <v>0</v>
      </c>
      <c r="H255" s="66">
        <f t="shared" si="48"/>
        <v>0</v>
      </c>
      <c r="I255" s="41">
        <v>0</v>
      </c>
      <c r="J255" s="41">
        <v>0</v>
      </c>
      <c r="K255" s="41">
        <v>0</v>
      </c>
      <c r="L255" s="98">
        <v>0</v>
      </c>
      <c r="M255" s="55">
        <v>0</v>
      </c>
      <c r="N255" s="61">
        <v>0</v>
      </c>
    </row>
    <row r="256" spans="1:14" ht="16.5" customHeight="1" x14ac:dyDescent="0.25">
      <c r="A256" s="5">
        <v>7302</v>
      </c>
      <c r="B256" s="30" t="s">
        <v>234</v>
      </c>
      <c r="C256" s="47">
        <f t="shared" si="63"/>
        <v>89508</v>
      </c>
      <c r="D256" s="54">
        <f t="shared" si="64"/>
        <v>0</v>
      </c>
      <c r="E256" s="41">
        <v>0</v>
      </c>
      <c r="F256" s="55">
        <v>0</v>
      </c>
      <c r="G256" s="61">
        <v>58611</v>
      </c>
      <c r="H256" s="66">
        <f t="shared" si="48"/>
        <v>30897</v>
      </c>
      <c r="I256" s="41">
        <v>283</v>
      </c>
      <c r="J256" s="41">
        <v>16522</v>
      </c>
      <c r="K256" s="41">
        <v>4736</v>
      </c>
      <c r="L256" s="98">
        <v>8746</v>
      </c>
      <c r="M256" s="55">
        <v>610</v>
      </c>
      <c r="N256" s="61">
        <v>0</v>
      </c>
    </row>
    <row r="257" spans="1:14" ht="16.5" customHeight="1" x14ac:dyDescent="0.25">
      <c r="A257" s="5">
        <v>7303</v>
      </c>
      <c r="B257" s="30" t="s">
        <v>235</v>
      </c>
      <c r="C257" s="47">
        <f t="shared" si="63"/>
        <v>352206</v>
      </c>
      <c r="D257" s="54">
        <f t="shared" si="64"/>
        <v>98081</v>
      </c>
      <c r="E257" s="41">
        <v>49760</v>
      </c>
      <c r="F257" s="55">
        <v>48321</v>
      </c>
      <c r="G257" s="61">
        <v>58087</v>
      </c>
      <c r="H257" s="66">
        <f t="shared" si="48"/>
        <v>195887</v>
      </c>
      <c r="I257" s="41">
        <v>1957</v>
      </c>
      <c r="J257" s="41">
        <v>90538</v>
      </c>
      <c r="K257" s="41">
        <v>31093</v>
      </c>
      <c r="L257" s="98">
        <v>64848</v>
      </c>
      <c r="M257" s="55">
        <v>7451</v>
      </c>
      <c r="N257" s="61">
        <v>151</v>
      </c>
    </row>
    <row r="258" spans="1:14" ht="16.5" customHeight="1" x14ac:dyDescent="0.25">
      <c r="A258" s="5">
        <v>7304</v>
      </c>
      <c r="B258" s="30" t="s">
        <v>236</v>
      </c>
      <c r="C258" s="47">
        <f t="shared" si="63"/>
        <v>30755</v>
      </c>
      <c r="D258" s="54">
        <f t="shared" si="64"/>
        <v>18029</v>
      </c>
      <c r="E258" s="41">
        <v>0</v>
      </c>
      <c r="F258" s="55">
        <v>18029</v>
      </c>
      <c r="G258" s="61">
        <v>12726</v>
      </c>
      <c r="H258" s="66">
        <f t="shared" si="48"/>
        <v>0</v>
      </c>
      <c r="I258" s="41">
        <v>0</v>
      </c>
      <c r="J258" s="41">
        <v>0</v>
      </c>
      <c r="K258" s="41">
        <v>0</v>
      </c>
      <c r="L258" s="98">
        <v>0</v>
      </c>
      <c r="M258" s="55">
        <v>0</v>
      </c>
      <c r="N258" s="61">
        <v>0</v>
      </c>
    </row>
    <row r="259" spans="1:14" ht="16.5" customHeight="1" x14ac:dyDescent="0.25">
      <c r="A259" s="5">
        <v>7305</v>
      </c>
      <c r="B259" s="30" t="s">
        <v>237</v>
      </c>
      <c r="C259" s="47">
        <f t="shared" si="63"/>
        <v>174388</v>
      </c>
      <c r="D259" s="54">
        <f t="shared" si="64"/>
        <v>20529</v>
      </c>
      <c r="E259" s="41">
        <v>0</v>
      </c>
      <c r="F259" s="55">
        <v>20529</v>
      </c>
      <c r="G259" s="61">
        <v>153859</v>
      </c>
      <c r="H259" s="66">
        <f t="shared" si="48"/>
        <v>0</v>
      </c>
      <c r="I259" s="41">
        <v>0</v>
      </c>
      <c r="J259" s="41">
        <v>0</v>
      </c>
      <c r="K259" s="41">
        <v>0</v>
      </c>
      <c r="L259" s="98">
        <v>0</v>
      </c>
      <c r="M259" s="55">
        <v>0</v>
      </c>
      <c r="N259" s="61">
        <v>0</v>
      </c>
    </row>
    <row r="260" spans="1:14" ht="16.5" customHeight="1" x14ac:dyDescent="0.25">
      <c r="A260" s="5">
        <v>7306</v>
      </c>
      <c r="B260" s="30" t="s">
        <v>238</v>
      </c>
      <c r="C260" s="47">
        <f t="shared" si="63"/>
        <v>21403</v>
      </c>
      <c r="D260" s="54">
        <f t="shared" si="64"/>
        <v>0</v>
      </c>
      <c r="E260" s="41">
        <v>0</v>
      </c>
      <c r="F260" s="55">
        <v>0</v>
      </c>
      <c r="G260" s="61">
        <v>3725</v>
      </c>
      <c r="H260" s="66">
        <f t="shared" si="48"/>
        <v>17678</v>
      </c>
      <c r="I260" s="41">
        <v>114</v>
      </c>
      <c r="J260" s="41">
        <v>9401</v>
      </c>
      <c r="K260" s="41">
        <v>3009</v>
      </c>
      <c r="L260" s="98">
        <v>4466</v>
      </c>
      <c r="M260" s="55">
        <v>688</v>
      </c>
      <c r="N260" s="61">
        <v>0</v>
      </c>
    </row>
    <row r="261" spans="1:14" ht="16.5" customHeight="1" x14ac:dyDescent="0.25">
      <c r="A261" s="5">
        <v>7307</v>
      </c>
      <c r="B261" s="30" t="s">
        <v>239</v>
      </c>
      <c r="C261" s="47">
        <f t="shared" si="63"/>
        <v>121749</v>
      </c>
      <c r="D261" s="54">
        <f t="shared" si="64"/>
        <v>57806</v>
      </c>
      <c r="E261" s="41">
        <v>0</v>
      </c>
      <c r="F261" s="55">
        <v>57806</v>
      </c>
      <c r="G261" s="61">
        <v>49303</v>
      </c>
      <c r="H261" s="66">
        <f t="shared" si="48"/>
        <v>14640</v>
      </c>
      <c r="I261" s="41">
        <v>57</v>
      </c>
      <c r="J261" s="41">
        <v>5511</v>
      </c>
      <c r="K261" s="41">
        <v>1477</v>
      </c>
      <c r="L261" s="98">
        <v>7152</v>
      </c>
      <c r="M261" s="55">
        <v>443</v>
      </c>
      <c r="N261" s="61">
        <v>0</v>
      </c>
    </row>
    <row r="262" spans="1:14" ht="16.5" customHeight="1" x14ac:dyDescent="0.25">
      <c r="A262" s="5">
        <v>7308</v>
      </c>
      <c r="B262" s="30" t="s">
        <v>240</v>
      </c>
      <c r="C262" s="47">
        <f t="shared" si="63"/>
        <v>100895</v>
      </c>
      <c r="D262" s="54">
        <f t="shared" si="64"/>
        <v>21127</v>
      </c>
      <c r="E262" s="41">
        <v>0</v>
      </c>
      <c r="F262" s="55">
        <v>21127</v>
      </c>
      <c r="G262" s="61">
        <v>79768</v>
      </c>
      <c r="H262" s="66">
        <f t="shared" si="48"/>
        <v>0</v>
      </c>
      <c r="I262" s="41">
        <v>0</v>
      </c>
      <c r="J262" s="41">
        <v>0</v>
      </c>
      <c r="K262" s="41">
        <v>0</v>
      </c>
      <c r="L262" s="98">
        <v>0</v>
      </c>
      <c r="M262" s="55">
        <v>0</v>
      </c>
      <c r="N262" s="61">
        <v>0</v>
      </c>
    </row>
    <row r="263" spans="1:14" ht="16.5" customHeight="1" x14ac:dyDescent="0.25">
      <c r="A263" s="5">
        <v>7309</v>
      </c>
      <c r="B263" s="30" t="s">
        <v>241</v>
      </c>
      <c r="C263" s="47">
        <f t="shared" si="63"/>
        <v>173100</v>
      </c>
      <c r="D263" s="54">
        <f t="shared" si="64"/>
        <v>68683</v>
      </c>
      <c r="E263" s="41">
        <v>7262</v>
      </c>
      <c r="F263" s="55">
        <v>61421</v>
      </c>
      <c r="G263" s="61">
        <v>51674</v>
      </c>
      <c r="H263" s="66">
        <f t="shared" si="48"/>
        <v>52703</v>
      </c>
      <c r="I263" s="41">
        <v>637</v>
      </c>
      <c r="J263" s="41">
        <v>22391</v>
      </c>
      <c r="K263" s="41">
        <v>7603</v>
      </c>
      <c r="L263" s="98">
        <v>20346</v>
      </c>
      <c r="M263" s="55">
        <v>1726</v>
      </c>
      <c r="N263" s="61">
        <v>40</v>
      </c>
    </row>
    <row r="264" spans="1:14" ht="16.5" customHeight="1" x14ac:dyDescent="0.25">
      <c r="A264" s="5">
        <v>7310</v>
      </c>
      <c r="B264" s="30" t="s">
        <v>242</v>
      </c>
      <c r="C264" s="47">
        <f t="shared" si="63"/>
        <v>19818</v>
      </c>
      <c r="D264" s="54">
        <f t="shared" si="64"/>
        <v>0</v>
      </c>
      <c r="E264" s="41">
        <v>0</v>
      </c>
      <c r="F264" s="55">
        <v>0</v>
      </c>
      <c r="G264" s="61">
        <v>19818</v>
      </c>
      <c r="H264" s="66">
        <f t="shared" si="48"/>
        <v>0</v>
      </c>
      <c r="I264" s="41">
        <v>0</v>
      </c>
      <c r="J264" s="41">
        <v>0</v>
      </c>
      <c r="K264" s="41">
        <v>0</v>
      </c>
      <c r="L264" s="98">
        <v>0</v>
      </c>
      <c r="M264" s="55">
        <v>0</v>
      </c>
      <c r="N264" s="61">
        <v>0</v>
      </c>
    </row>
    <row r="265" spans="1:14" ht="16.5" customHeight="1" x14ac:dyDescent="0.25">
      <c r="A265" s="5">
        <v>7311</v>
      </c>
      <c r="B265" s="30" t="s">
        <v>243</v>
      </c>
      <c r="C265" s="47">
        <f t="shared" si="63"/>
        <v>202047</v>
      </c>
      <c r="D265" s="54">
        <f t="shared" si="64"/>
        <v>55474</v>
      </c>
      <c r="E265" s="41">
        <v>7051</v>
      </c>
      <c r="F265" s="55">
        <v>48423</v>
      </c>
      <c r="G265" s="61">
        <v>56013</v>
      </c>
      <c r="H265" s="66">
        <f t="shared" si="48"/>
        <v>90560</v>
      </c>
      <c r="I265" s="41">
        <v>495</v>
      </c>
      <c r="J265" s="41">
        <v>48925</v>
      </c>
      <c r="K265" s="41">
        <v>16390</v>
      </c>
      <c r="L265" s="98">
        <v>22292</v>
      </c>
      <c r="M265" s="55">
        <v>2458</v>
      </c>
      <c r="N265" s="61">
        <v>0</v>
      </c>
    </row>
    <row r="266" spans="1:14" ht="16.5" customHeight="1" x14ac:dyDescent="0.25">
      <c r="A266" s="5">
        <v>7312</v>
      </c>
      <c r="B266" s="30" t="s">
        <v>244</v>
      </c>
      <c r="C266" s="47">
        <f t="shared" si="63"/>
        <v>0</v>
      </c>
      <c r="D266" s="54">
        <f t="shared" si="64"/>
        <v>0</v>
      </c>
      <c r="E266" s="41">
        <v>0</v>
      </c>
      <c r="F266" s="55">
        <v>0</v>
      </c>
      <c r="G266" s="61">
        <v>0</v>
      </c>
      <c r="H266" s="66">
        <f t="shared" si="48"/>
        <v>0</v>
      </c>
      <c r="I266" s="41">
        <v>0</v>
      </c>
      <c r="J266" s="41">
        <v>0</v>
      </c>
      <c r="K266" s="41">
        <v>0</v>
      </c>
      <c r="L266" s="98">
        <v>0</v>
      </c>
      <c r="M266" s="55">
        <v>0</v>
      </c>
      <c r="N266" s="61">
        <v>0</v>
      </c>
    </row>
    <row r="267" spans="1:14" ht="16.5" customHeight="1" x14ac:dyDescent="0.25">
      <c r="A267" s="5">
        <v>7313</v>
      </c>
      <c r="B267" s="30" t="s">
        <v>245</v>
      </c>
      <c r="C267" s="47">
        <f t="shared" si="63"/>
        <v>92154</v>
      </c>
      <c r="D267" s="54">
        <f t="shared" si="64"/>
        <v>18331</v>
      </c>
      <c r="E267" s="41">
        <v>0</v>
      </c>
      <c r="F267" s="55">
        <v>18331</v>
      </c>
      <c r="G267" s="61">
        <v>23424</v>
      </c>
      <c r="H267" s="66">
        <f t="shared" si="48"/>
        <v>50399</v>
      </c>
      <c r="I267" s="41">
        <v>637</v>
      </c>
      <c r="J267" s="41">
        <v>18914</v>
      </c>
      <c r="K267" s="41">
        <v>8213</v>
      </c>
      <c r="L267" s="98">
        <v>20647</v>
      </c>
      <c r="M267" s="55">
        <v>1988</v>
      </c>
      <c r="N267" s="61">
        <v>0</v>
      </c>
    </row>
    <row r="268" spans="1:14" ht="16.5" customHeight="1" x14ac:dyDescent="0.25">
      <c r="A268" s="5">
        <v>7314</v>
      </c>
      <c r="B268" s="30" t="s">
        <v>246</v>
      </c>
      <c r="C268" s="47">
        <f t="shared" si="63"/>
        <v>134685</v>
      </c>
      <c r="D268" s="54">
        <f t="shared" si="64"/>
        <v>5884</v>
      </c>
      <c r="E268" s="41">
        <v>0</v>
      </c>
      <c r="F268" s="55">
        <v>5884</v>
      </c>
      <c r="G268" s="61">
        <v>85250</v>
      </c>
      <c r="H268" s="66">
        <f t="shared" si="48"/>
        <v>43471</v>
      </c>
      <c r="I268" s="41">
        <v>424</v>
      </c>
      <c r="J268" s="41">
        <v>21173</v>
      </c>
      <c r="K268" s="41">
        <v>5665</v>
      </c>
      <c r="L268" s="98">
        <v>14975</v>
      </c>
      <c r="M268" s="55">
        <v>1234</v>
      </c>
      <c r="N268" s="61">
        <v>80</v>
      </c>
    </row>
    <row r="269" spans="1:14" ht="16.5" customHeight="1" x14ac:dyDescent="0.25">
      <c r="A269" s="5">
        <v>7315</v>
      </c>
      <c r="B269" s="30" t="s">
        <v>247</v>
      </c>
      <c r="C269" s="47">
        <f t="shared" si="63"/>
        <v>10555</v>
      </c>
      <c r="D269" s="54">
        <f t="shared" si="64"/>
        <v>0</v>
      </c>
      <c r="E269" s="41">
        <v>0</v>
      </c>
      <c r="F269" s="55">
        <v>0</v>
      </c>
      <c r="G269" s="61">
        <v>10555</v>
      </c>
      <c r="H269" s="66">
        <f t="shared" ref="H269:H328" si="65">I269+J269+K269+M269+L269</f>
        <v>0</v>
      </c>
      <c r="I269" s="41">
        <v>0</v>
      </c>
      <c r="J269" s="41">
        <v>0</v>
      </c>
      <c r="K269" s="41">
        <v>0</v>
      </c>
      <c r="L269" s="98">
        <v>0</v>
      </c>
      <c r="M269" s="55">
        <v>0</v>
      </c>
      <c r="N269" s="61">
        <v>0</v>
      </c>
    </row>
    <row r="270" spans="1:14" ht="16.5" customHeight="1" x14ac:dyDescent="0.25">
      <c r="A270" s="5">
        <v>7316</v>
      </c>
      <c r="B270" s="30" t="s">
        <v>248</v>
      </c>
      <c r="C270" s="47">
        <f t="shared" si="63"/>
        <v>19665</v>
      </c>
      <c r="D270" s="54">
        <f t="shared" si="64"/>
        <v>0</v>
      </c>
      <c r="E270" s="41">
        <v>0</v>
      </c>
      <c r="F270" s="55">
        <v>0</v>
      </c>
      <c r="G270" s="61">
        <v>19665</v>
      </c>
      <c r="H270" s="66">
        <f t="shared" si="65"/>
        <v>0</v>
      </c>
      <c r="I270" s="41">
        <v>0</v>
      </c>
      <c r="J270" s="41">
        <v>0</v>
      </c>
      <c r="K270" s="41">
        <v>0</v>
      </c>
      <c r="L270" s="98">
        <v>0</v>
      </c>
      <c r="M270" s="55">
        <v>0</v>
      </c>
      <c r="N270" s="61">
        <v>0</v>
      </c>
    </row>
    <row r="271" spans="1:14" ht="16.5" customHeight="1" x14ac:dyDescent="0.25">
      <c r="A271" s="5">
        <v>7317</v>
      </c>
      <c r="B271" s="30" t="s">
        <v>249</v>
      </c>
      <c r="C271" s="47">
        <f t="shared" si="63"/>
        <v>85520</v>
      </c>
      <c r="D271" s="54">
        <f t="shared" si="64"/>
        <v>51205</v>
      </c>
      <c r="E271" s="41">
        <v>0</v>
      </c>
      <c r="F271" s="55">
        <v>51205</v>
      </c>
      <c r="G271" s="61">
        <v>34315</v>
      </c>
      <c r="H271" s="66">
        <f t="shared" si="65"/>
        <v>0</v>
      </c>
      <c r="I271" s="41">
        <v>0</v>
      </c>
      <c r="J271" s="41">
        <v>0</v>
      </c>
      <c r="K271" s="41">
        <v>0</v>
      </c>
      <c r="L271" s="98">
        <v>0</v>
      </c>
      <c r="M271" s="55">
        <v>0</v>
      </c>
      <c r="N271" s="61">
        <v>0</v>
      </c>
    </row>
    <row r="272" spans="1:14" ht="16.5" customHeight="1" x14ac:dyDescent="0.25">
      <c r="A272" s="7">
        <v>7318</v>
      </c>
      <c r="B272" s="36" t="s">
        <v>250</v>
      </c>
      <c r="C272" s="47">
        <f t="shared" si="63"/>
        <v>220478</v>
      </c>
      <c r="D272" s="54">
        <f t="shared" si="64"/>
        <v>77752</v>
      </c>
      <c r="E272" s="41">
        <v>4745</v>
      </c>
      <c r="F272" s="55">
        <v>73007</v>
      </c>
      <c r="G272" s="61">
        <v>136351</v>
      </c>
      <c r="H272" s="66">
        <f t="shared" si="65"/>
        <v>0</v>
      </c>
      <c r="I272" s="41">
        <v>0</v>
      </c>
      <c r="J272" s="41">
        <v>0</v>
      </c>
      <c r="K272" s="41">
        <v>0</v>
      </c>
      <c r="L272" s="98">
        <v>0</v>
      </c>
      <c r="M272" s="55">
        <v>0</v>
      </c>
      <c r="N272" s="61">
        <v>6375</v>
      </c>
    </row>
    <row r="273" spans="1:14" ht="16.5" customHeight="1" x14ac:dyDescent="0.25">
      <c r="A273" s="5">
        <v>7319</v>
      </c>
      <c r="B273" s="30" t="s">
        <v>251</v>
      </c>
      <c r="C273" s="47">
        <f t="shared" si="63"/>
        <v>157377</v>
      </c>
      <c r="D273" s="54">
        <f t="shared" si="64"/>
        <v>18803</v>
      </c>
      <c r="E273" s="41">
        <v>0</v>
      </c>
      <c r="F273" s="55">
        <v>18803</v>
      </c>
      <c r="G273" s="61">
        <v>138574</v>
      </c>
      <c r="H273" s="66">
        <f t="shared" si="65"/>
        <v>0</v>
      </c>
      <c r="I273" s="41">
        <v>0</v>
      </c>
      <c r="J273" s="41">
        <v>0</v>
      </c>
      <c r="K273" s="41">
        <v>0</v>
      </c>
      <c r="L273" s="98">
        <v>0</v>
      </c>
      <c r="M273" s="55">
        <v>0</v>
      </c>
      <c r="N273" s="61">
        <v>0</v>
      </c>
    </row>
    <row r="274" spans="1:14" ht="16.5" customHeight="1" x14ac:dyDescent="0.25">
      <c r="A274" s="5">
        <v>7320</v>
      </c>
      <c r="B274" s="30" t="s">
        <v>252</v>
      </c>
      <c r="C274" s="47">
        <f t="shared" si="63"/>
        <v>98585</v>
      </c>
      <c r="D274" s="54">
        <f t="shared" si="64"/>
        <v>43641</v>
      </c>
      <c r="E274" s="41">
        <v>5813</v>
      </c>
      <c r="F274" s="55">
        <v>37828</v>
      </c>
      <c r="G274" s="61">
        <v>16049</v>
      </c>
      <c r="H274" s="66">
        <f t="shared" si="65"/>
        <v>38815</v>
      </c>
      <c r="I274" s="41">
        <v>354</v>
      </c>
      <c r="J274" s="41">
        <v>16540</v>
      </c>
      <c r="K274" s="41">
        <v>5719</v>
      </c>
      <c r="L274" s="98">
        <v>15125</v>
      </c>
      <c r="M274" s="55">
        <v>1077</v>
      </c>
      <c r="N274" s="61">
        <v>80</v>
      </c>
    </row>
    <row r="275" spans="1:14" ht="16.5" customHeight="1" x14ac:dyDescent="0.25">
      <c r="A275" s="5">
        <v>7321</v>
      </c>
      <c r="B275" s="30" t="s">
        <v>253</v>
      </c>
      <c r="C275" s="47">
        <f t="shared" si="63"/>
        <v>0</v>
      </c>
      <c r="D275" s="54">
        <f t="shared" si="64"/>
        <v>0</v>
      </c>
      <c r="E275" s="41">
        <v>0</v>
      </c>
      <c r="F275" s="55">
        <v>0</v>
      </c>
      <c r="G275" s="61">
        <v>0</v>
      </c>
      <c r="H275" s="66">
        <f t="shared" si="65"/>
        <v>0</v>
      </c>
      <c r="I275" s="41">
        <v>0</v>
      </c>
      <c r="J275" s="41">
        <v>0</v>
      </c>
      <c r="K275" s="41">
        <v>0</v>
      </c>
      <c r="L275" s="98">
        <v>0</v>
      </c>
      <c r="M275" s="55">
        <v>0</v>
      </c>
      <c r="N275" s="61">
        <v>0</v>
      </c>
    </row>
    <row r="276" spans="1:14" ht="16.5" customHeight="1" x14ac:dyDescent="0.25">
      <c r="A276" s="5">
        <v>7322</v>
      </c>
      <c r="B276" s="30" t="s">
        <v>254</v>
      </c>
      <c r="C276" s="47">
        <f t="shared" si="63"/>
        <v>3289</v>
      </c>
      <c r="D276" s="54">
        <f t="shared" si="64"/>
        <v>0</v>
      </c>
      <c r="E276" s="41">
        <v>0</v>
      </c>
      <c r="F276" s="55">
        <v>0</v>
      </c>
      <c r="G276" s="61">
        <v>3289</v>
      </c>
      <c r="H276" s="66">
        <f t="shared" si="65"/>
        <v>0</v>
      </c>
      <c r="I276" s="41">
        <v>0</v>
      </c>
      <c r="J276" s="41">
        <v>0</v>
      </c>
      <c r="K276" s="41">
        <v>0</v>
      </c>
      <c r="L276" s="98">
        <v>0</v>
      </c>
      <c r="M276" s="55">
        <v>0</v>
      </c>
      <c r="N276" s="61">
        <v>0</v>
      </c>
    </row>
    <row r="277" spans="1:14" ht="16.5" customHeight="1" x14ac:dyDescent="0.25">
      <c r="A277" s="2"/>
      <c r="B277" s="37"/>
      <c r="C277" s="28">
        <f t="shared" ref="C277:N277" si="66">SUM(C255:C276)</f>
        <v>2108177</v>
      </c>
      <c r="D277" s="28">
        <f t="shared" si="66"/>
        <v>555345</v>
      </c>
      <c r="E277" s="28">
        <f t="shared" si="66"/>
        <v>74631</v>
      </c>
      <c r="F277" s="28">
        <f t="shared" si="66"/>
        <v>480714</v>
      </c>
      <c r="G277" s="28">
        <f t="shared" si="66"/>
        <v>1011056</v>
      </c>
      <c r="H277" s="28">
        <f t="shared" si="66"/>
        <v>535050</v>
      </c>
      <c r="I277" s="28">
        <f t="shared" si="66"/>
        <v>4958</v>
      </c>
      <c r="J277" s="28">
        <f t="shared" si="66"/>
        <v>249915</v>
      </c>
      <c r="K277" s="28">
        <f t="shared" si="66"/>
        <v>83905</v>
      </c>
      <c r="L277" s="28">
        <f t="shared" si="66"/>
        <v>178597</v>
      </c>
      <c r="M277" s="28">
        <f t="shared" si="66"/>
        <v>17675</v>
      </c>
      <c r="N277" s="28">
        <f t="shared" si="66"/>
        <v>6726</v>
      </c>
    </row>
    <row r="278" spans="1:14" ht="16.5" customHeight="1" x14ac:dyDescent="0.3">
      <c r="A278" s="2"/>
      <c r="B278" s="33" t="s">
        <v>255</v>
      </c>
      <c r="C278" s="47"/>
      <c r="D278" s="54"/>
      <c r="E278" s="40"/>
      <c r="F278" s="53"/>
      <c r="G278" s="60"/>
      <c r="H278" s="66">
        <f t="shared" si="65"/>
        <v>0</v>
      </c>
      <c r="I278" s="40"/>
      <c r="J278" s="40"/>
      <c r="K278" s="40"/>
      <c r="L278" s="46"/>
      <c r="M278" s="53"/>
      <c r="N278" s="60">
        <v>0</v>
      </c>
    </row>
    <row r="279" spans="1:14" ht="16.5" customHeight="1" x14ac:dyDescent="0.25">
      <c r="A279" s="5">
        <v>7401</v>
      </c>
      <c r="B279" s="30" t="s">
        <v>256</v>
      </c>
      <c r="C279" s="47">
        <f t="shared" ref="C279:C289" si="67">+D279+G279+H279+N279</f>
        <v>58052</v>
      </c>
      <c r="D279" s="54">
        <f t="shared" ref="D279:D289" si="68">+E279+F279</f>
        <v>0</v>
      </c>
      <c r="E279" s="41">
        <v>0</v>
      </c>
      <c r="F279" s="55">
        <v>0</v>
      </c>
      <c r="G279" s="61">
        <v>58052</v>
      </c>
      <c r="H279" s="66">
        <f t="shared" si="65"/>
        <v>0</v>
      </c>
      <c r="I279" s="41">
        <v>0</v>
      </c>
      <c r="J279" s="41">
        <v>0</v>
      </c>
      <c r="K279" s="41">
        <v>0</v>
      </c>
      <c r="L279" s="98">
        <v>0</v>
      </c>
      <c r="M279" s="55">
        <v>0</v>
      </c>
      <c r="N279" s="61">
        <v>0</v>
      </c>
    </row>
    <row r="280" spans="1:14" ht="16.5" customHeight="1" x14ac:dyDescent="0.25">
      <c r="A280" s="5">
        <v>7402</v>
      </c>
      <c r="B280" s="30" t="s">
        <v>257</v>
      </c>
      <c r="C280" s="47">
        <f t="shared" si="67"/>
        <v>29505</v>
      </c>
      <c r="D280" s="54">
        <f t="shared" si="68"/>
        <v>0</v>
      </c>
      <c r="E280" s="41">
        <v>0</v>
      </c>
      <c r="F280" s="55">
        <v>0</v>
      </c>
      <c r="G280" s="61">
        <v>29505</v>
      </c>
      <c r="H280" s="66">
        <f t="shared" si="65"/>
        <v>0</v>
      </c>
      <c r="I280" s="41">
        <v>0</v>
      </c>
      <c r="J280" s="41">
        <v>0</v>
      </c>
      <c r="K280" s="41">
        <v>0</v>
      </c>
      <c r="L280" s="98">
        <v>0</v>
      </c>
      <c r="M280" s="55">
        <v>0</v>
      </c>
      <c r="N280" s="61">
        <v>0</v>
      </c>
    </row>
    <row r="281" spans="1:14" ht="16.5" customHeight="1" x14ac:dyDescent="0.25">
      <c r="A281" s="5">
        <v>7403</v>
      </c>
      <c r="B281" s="30" t="s">
        <v>258</v>
      </c>
      <c r="C281" s="47">
        <f t="shared" si="67"/>
        <v>344528</v>
      </c>
      <c r="D281" s="54">
        <f t="shared" si="68"/>
        <v>18272</v>
      </c>
      <c r="E281" s="41">
        <v>18272</v>
      </c>
      <c r="F281" s="55">
        <v>0</v>
      </c>
      <c r="G281" s="61">
        <v>275189</v>
      </c>
      <c r="H281" s="66">
        <f t="shared" si="65"/>
        <v>51027</v>
      </c>
      <c r="I281" s="41">
        <v>354</v>
      </c>
      <c r="J281" s="41">
        <v>20108</v>
      </c>
      <c r="K281" s="41">
        <v>8124</v>
      </c>
      <c r="L281" s="98">
        <v>21533</v>
      </c>
      <c r="M281" s="55">
        <v>908</v>
      </c>
      <c r="N281" s="61">
        <v>40</v>
      </c>
    </row>
    <row r="282" spans="1:14" ht="16.5" customHeight="1" x14ac:dyDescent="0.25">
      <c r="A282" s="5">
        <v>7404</v>
      </c>
      <c r="B282" s="30" t="s">
        <v>259</v>
      </c>
      <c r="C282" s="47">
        <f t="shared" si="67"/>
        <v>833829</v>
      </c>
      <c r="D282" s="54">
        <f t="shared" si="68"/>
        <v>193426</v>
      </c>
      <c r="E282" s="41">
        <v>178820</v>
      </c>
      <c r="F282" s="55">
        <v>14606</v>
      </c>
      <c r="G282" s="61">
        <v>213166</v>
      </c>
      <c r="H282" s="66">
        <f t="shared" si="65"/>
        <v>424733</v>
      </c>
      <c r="I282" s="41">
        <v>3648</v>
      </c>
      <c r="J282" s="41">
        <v>171907</v>
      </c>
      <c r="K282" s="41">
        <v>67113</v>
      </c>
      <c r="L282" s="98">
        <v>175048</v>
      </c>
      <c r="M282" s="55">
        <v>7017</v>
      </c>
      <c r="N282" s="61">
        <v>2504</v>
      </c>
    </row>
    <row r="283" spans="1:14" ht="16.5" customHeight="1" x14ac:dyDescent="0.25">
      <c r="A283" s="5">
        <v>7405</v>
      </c>
      <c r="B283" s="30" t="s">
        <v>260</v>
      </c>
      <c r="C283" s="47">
        <f t="shared" si="67"/>
        <v>53046</v>
      </c>
      <c r="D283" s="54">
        <f t="shared" si="68"/>
        <v>0</v>
      </c>
      <c r="E283" s="41">
        <v>0</v>
      </c>
      <c r="F283" s="55">
        <v>0</v>
      </c>
      <c r="G283" s="61">
        <v>53046</v>
      </c>
      <c r="H283" s="66">
        <f t="shared" si="65"/>
        <v>0</v>
      </c>
      <c r="I283" s="41">
        <v>0</v>
      </c>
      <c r="J283" s="41">
        <v>0</v>
      </c>
      <c r="K283" s="41">
        <v>0</v>
      </c>
      <c r="L283" s="98">
        <v>0</v>
      </c>
      <c r="M283" s="55">
        <v>0</v>
      </c>
      <c r="N283" s="61">
        <v>0</v>
      </c>
    </row>
    <row r="284" spans="1:14" ht="16.5" customHeight="1" x14ac:dyDescent="0.25">
      <c r="A284" s="5">
        <v>7406</v>
      </c>
      <c r="B284" s="30" t="s">
        <v>261</v>
      </c>
      <c r="C284" s="47">
        <f t="shared" si="67"/>
        <v>26631</v>
      </c>
      <c r="D284" s="54">
        <f t="shared" si="68"/>
        <v>0</v>
      </c>
      <c r="E284" s="41">
        <v>0</v>
      </c>
      <c r="F284" s="55">
        <v>0</v>
      </c>
      <c r="G284" s="61">
        <v>26631</v>
      </c>
      <c r="H284" s="66">
        <f t="shared" si="65"/>
        <v>0</v>
      </c>
      <c r="I284" s="41">
        <v>0</v>
      </c>
      <c r="J284" s="41">
        <v>0</v>
      </c>
      <c r="K284" s="41">
        <v>0</v>
      </c>
      <c r="L284" s="98">
        <v>0</v>
      </c>
      <c r="M284" s="55">
        <v>0</v>
      </c>
      <c r="N284" s="61">
        <v>0</v>
      </c>
    </row>
    <row r="285" spans="1:14" ht="16.5" customHeight="1" x14ac:dyDescent="0.25">
      <c r="A285" s="5">
        <v>7407</v>
      </c>
      <c r="B285" s="30" t="s">
        <v>262</v>
      </c>
      <c r="C285" s="47">
        <f t="shared" si="67"/>
        <v>32212</v>
      </c>
      <c r="D285" s="54">
        <f t="shared" si="68"/>
        <v>0</v>
      </c>
      <c r="E285" s="41">
        <v>0</v>
      </c>
      <c r="F285" s="55">
        <v>0</v>
      </c>
      <c r="G285" s="61">
        <v>32212</v>
      </c>
      <c r="H285" s="66">
        <f t="shared" si="65"/>
        <v>0</v>
      </c>
      <c r="I285" s="41">
        <v>0</v>
      </c>
      <c r="J285" s="41">
        <v>0</v>
      </c>
      <c r="K285" s="41">
        <v>0</v>
      </c>
      <c r="L285" s="98">
        <v>0</v>
      </c>
      <c r="M285" s="55">
        <v>0</v>
      </c>
      <c r="N285" s="61">
        <v>0</v>
      </c>
    </row>
    <row r="286" spans="1:14" ht="16.5" customHeight="1" x14ac:dyDescent="0.25">
      <c r="A286" s="5">
        <v>7408</v>
      </c>
      <c r="B286" s="30" t="s">
        <v>263</v>
      </c>
      <c r="C286" s="47">
        <f t="shared" si="67"/>
        <v>145324</v>
      </c>
      <c r="D286" s="54">
        <f t="shared" si="68"/>
        <v>9816</v>
      </c>
      <c r="E286" s="41">
        <v>0</v>
      </c>
      <c r="F286" s="55">
        <v>9816</v>
      </c>
      <c r="G286" s="61">
        <v>72880</v>
      </c>
      <c r="H286" s="66">
        <f t="shared" si="65"/>
        <v>62628</v>
      </c>
      <c r="I286" s="41">
        <v>495</v>
      </c>
      <c r="J286" s="41">
        <v>30041</v>
      </c>
      <c r="K286" s="41">
        <v>8221</v>
      </c>
      <c r="L286" s="98">
        <v>22411</v>
      </c>
      <c r="M286" s="55">
        <v>1460</v>
      </c>
      <c r="N286" s="61">
        <v>0</v>
      </c>
    </row>
    <row r="287" spans="1:14" ht="16.5" customHeight="1" x14ac:dyDescent="0.25">
      <c r="A287" s="5">
        <v>7409</v>
      </c>
      <c r="B287" s="30" t="s">
        <v>264</v>
      </c>
      <c r="C287" s="47">
        <f t="shared" si="67"/>
        <v>275212</v>
      </c>
      <c r="D287" s="54">
        <f t="shared" si="68"/>
        <v>4989</v>
      </c>
      <c r="E287" s="41">
        <v>4989</v>
      </c>
      <c r="F287" s="55">
        <v>0</v>
      </c>
      <c r="G287" s="61">
        <v>193320</v>
      </c>
      <c r="H287" s="66">
        <f t="shared" si="65"/>
        <v>76802</v>
      </c>
      <c r="I287" s="41">
        <v>641</v>
      </c>
      <c r="J287" s="41">
        <v>32168</v>
      </c>
      <c r="K287" s="41">
        <v>9338</v>
      </c>
      <c r="L287" s="98">
        <v>33033</v>
      </c>
      <c r="M287" s="55">
        <v>1622</v>
      </c>
      <c r="N287" s="61">
        <v>101</v>
      </c>
    </row>
    <row r="288" spans="1:14" ht="16.5" customHeight="1" x14ac:dyDescent="0.25">
      <c r="A288" s="5">
        <v>7410</v>
      </c>
      <c r="B288" s="30" t="s">
        <v>265</v>
      </c>
      <c r="C288" s="47">
        <f t="shared" si="67"/>
        <v>2360061</v>
      </c>
      <c r="D288" s="54">
        <f t="shared" si="68"/>
        <v>751407</v>
      </c>
      <c r="E288" s="41">
        <v>342843</v>
      </c>
      <c r="F288" s="55">
        <v>408564</v>
      </c>
      <c r="G288" s="61">
        <v>317499</v>
      </c>
      <c r="H288" s="66">
        <f t="shared" si="65"/>
        <v>1216374</v>
      </c>
      <c r="I288" s="41">
        <v>6930</v>
      </c>
      <c r="J288" s="41">
        <v>487677</v>
      </c>
      <c r="K288" s="41">
        <v>247620</v>
      </c>
      <c r="L288" s="98">
        <v>450404</v>
      </c>
      <c r="M288" s="55">
        <v>23743</v>
      </c>
      <c r="N288" s="61">
        <v>74781</v>
      </c>
    </row>
    <row r="289" spans="1:14" ht="16.5" customHeight="1" x14ac:dyDescent="0.25">
      <c r="A289" s="5">
        <v>7411</v>
      </c>
      <c r="B289" s="30" t="s">
        <v>266</v>
      </c>
      <c r="C289" s="47">
        <f t="shared" si="67"/>
        <v>113386</v>
      </c>
      <c r="D289" s="54">
        <f t="shared" si="68"/>
        <v>0</v>
      </c>
      <c r="E289" s="41">
        <v>0</v>
      </c>
      <c r="F289" s="55">
        <v>0</v>
      </c>
      <c r="G289" s="61">
        <v>113386</v>
      </c>
      <c r="H289" s="66">
        <f t="shared" si="65"/>
        <v>0</v>
      </c>
      <c r="I289" s="41">
        <v>0</v>
      </c>
      <c r="J289" s="41">
        <v>0</v>
      </c>
      <c r="K289" s="41">
        <v>0</v>
      </c>
      <c r="L289" s="98">
        <v>0</v>
      </c>
      <c r="M289" s="55">
        <v>0</v>
      </c>
      <c r="N289" s="61">
        <v>0</v>
      </c>
    </row>
    <row r="290" spans="1:14" ht="16.5" customHeight="1" x14ac:dyDescent="0.25">
      <c r="A290" s="5"/>
      <c r="B290" s="30"/>
      <c r="C290" s="28">
        <f t="shared" ref="C290:N290" si="69">SUM(C279:C289)</f>
        <v>4271786</v>
      </c>
      <c r="D290" s="28">
        <f t="shared" si="69"/>
        <v>977910</v>
      </c>
      <c r="E290" s="28">
        <f t="shared" si="69"/>
        <v>544924</v>
      </c>
      <c r="F290" s="28">
        <f t="shared" si="69"/>
        <v>432986</v>
      </c>
      <c r="G290" s="28">
        <f t="shared" si="69"/>
        <v>1384886</v>
      </c>
      <c r="H290" s="28">
        <f t="shared" si="69"/>
        <v>1831564</v>
      </c>
      <c r="I290" s="28">
        <f t="shared" si="69"/>
        <v>12068</v>
      </c>
      <c r="J290" s="28">
        <f t="shared" si="69"/>
        <v>741901</v>
      </c>
      <c r="K290" s="28">
        <f t="shared" si="69"/>
        <v>340416</v>
      </c>
      <c r="L290" s="28">
        <f t="shared" si="69"/>
        <v>702429</v>
      </c>
      <c r="M290" s="28">
        <f t="shared" si="69"/>
        <v>34750</v>
      </c>
      <c r="N290" s="28">
        <f t="shared" si="69"/>
        <v>77426</v>
      </c>
    </row>
    <row r="291" spans="1:14" ht="16.5" customHeight="1" x14ac:dyDescent="0.3">
      <c r="A291" s="2"/>
      <c r="B291" s="33" t="s">
        <v>267</v>
      </c>
      <c r="C291" s="47"/>
      <c r="D291" s="54"/>
      <c r="E291" s="40"/>
      <c r="F291" s="53"/>
      <c r="G291" s="60"/>
      <c r="H291" s="66">
        <f t="shared" si="65"/>
        <v>0</v>
      </c>
      <c r="I291" s="40"/>
      <c r="J291" s="40"/>
      <c r="K291" s="40"/>
      <c r="L291" s="46"/>
      <c r="M291" s="53"/>
      <c r="N291" s="60">
        <v>0</v>
      </c>
    </row>
    <row r="292" spans="1:14" ht="16.5" customHeight="1" x14ac:dyDescent="0.25">
      <c r="A292" s="5">
        <v>7501</v>
      </c>
      <c r="B292" s="30" t="s">
        <v>268</v>
      </c>
      <c r="C292" s="47">
        <f>+D292+G292+H292+N292</f>
        <v>55701</v>
      </c>
      <c r="D292" s="54">
        <f>+E292+F292</f>
        <v>9165</v>
      </c>
      <c r="E292" s="41">
        <v>0</v>
      </c>
      <c r="F292" s="55">
        <v>9165</v>
      </c>
      <c r="G292" s="61">
        <v>46536</v>
      </c>
      <c r="H292" s="66">
        <f t="shared" si="65"/>
        <v>0</v>
      </c>
      <c r="I292" s="41">
        <v>0</v>
      </c>
      <c r="J292" s="41">
        <v>0</v>
      </c>
      <c r="K292" s="41">
        <v>0</v>
      </c>
      <c r="L292" s="98">
        <v>0</v>
      </c>
      <c r="M292" s="55">
        <v>0</v>
      </c>
      <c r="N292" s="61">
        <v>0</v>
      </c>
    </row>
    <row r="293" spans="1:14" ht="16.5" customHeight="1" x14ac:dyDescent="0.25">
      <c r="A293" s="5">
        <v>7502</v>
      </c>
      <c r="B293" s="30" t="s">
        <v>269</v>
      </c>
      <c r="C293" s="47">
        <f>+D293+G293+H293+N293</f>
        <v>353549</v>
      </c>
      <c r="D293" s="54">
        <f>+E293+F293</f>
        <v>1139</v>
      </c>
      <c r="E293" s="41">
        <v>0</v>
      </c>
      <c r="F293" s="55">
        <v>1139</v>
      </c>
      <c r="G293" s="61">
        <v>352143</v>
      </c>
      <c r="H293" s="66">
        <f t="shared" si="65"/>
        <v>0</v>
      </c>
      <c r="I293" s="41">
        <v>0</v>
      </c>
      <c r="J293" s="41">
        <v>0</v>
      </c>
      <c r="K293" s="41">
        <v>0</v>
      </c>
      <c r="L293" s="98">
        <v>0</v>
      </c>
      <c r="M293" s="55">
        <v>0</v>
      </c>
      <c r="N293" s="61">
        <v>267</v>
      </c>
    </row>
    <row r="294" spans="1:14" ht="16.5" customHeight="1" x14ac:dyDescent="0.25">
      <c r="A294" s="5">
        <v>7503</v>
      </c>
      <c r="B294" s="30" t="s">
        <v>270</v>
      </c>
      <c r="C294" s="47">
        <f>+D294+G294+H294+N294</f>
        <v>31774</v>
      </c>
      <c r="D294" s="54">
        <f>+E294+F294</f>
        <v>0</v>
      </c>
      <c r="E294" s="41">
        <v>0</v>
      </c>
      <c r="F294" s="55">
        <v>0</v>
      </c>
      <c r="G294" s="61">
        <v>14368</v>
      </c>
      <c r="H294" s="66">
        <f t="shared" si="65"/>
        <v>17406</v>
      </c>
      <c r="I294" s="41">
        <v>228</v>
      </c>
      <c r="J294" s="41">
        <v>7877</v>
      </c>
      <c r="K294" s="41">
        <v>1549</v>
      </c>
      <c r="L294" s="98">
        <v>7190</v>
      </c>
      <c r="M294" s="55">
        <v>562</v>
      </c>
      <c r="N294" s="61">
        <v>0</v>
      </c>
    </row>
    <row r="295" spans="1:14" ht="16.5" customHeight="1" x14ac:dyDescent="0.25">
      <c r="A295" s="5">
        <v>7504</v>
      </c>
      <c r="B295" s="30" t="s">
        <v>271</v>
      </c>
      <c r="C295" s="47">
        <f>+D295+G295+H295+N295</f>
        <v>372971</v>
      </c>
      <c r="D295" s="54">
        <f>+E295+F295</f>
        <v>16299</v>
      </c>
      <c r="E295" s="41">
        <v>16299</v>
      </c>
      <c r="F295" s="55">
        <v>0</v>
      </c>
      <c r="G295" s="61">
        <v>249177</v>
      </c>
      <c r="H295" s="66">
        <f t="shared" si="65"/>
        <v>107394</v>
      </c>
      <c r="I295" s="41">
        <v>1344</v>
      </c>
      <c r="J295" s="41">
        <v>40640</v>
      </c>
      <c r="K295" s="41">
        <v>16360</v>
      </c>
      <c r="L295" s="98">
        <v>45961</v>
      </c>
      <c r="M295" s="55">
        <v>3089</v>
      </c>
      <c r="N295" s="61">
        <v>101</v>
      </c>
    </row>
    <row r="296" spans="1:14" ht="16.5" customHeight="1" x14ac:dyDescent="0.25">
      <c r="A296" s="5">
        <v>7505</v>
      </c>
      <c r="B296" s="30" t="s">
        <v>272</v>
      </c>
      <c r="C296" s="47">
        <f>+D296+G296+H296+N296</f>
        <v>1112246</v>
      </c>
      <c r="D296" s="54">
        <f>+E296+F296</f>
        <v>337877</v>
      </c>
      <c r="E296" s="41">
        <v>337877</v>
      </c>
      <c r="F296" s="55">
        <v>0</v>
      </c>
      <c r="G296" s="61">
        <v>364487</v>
      </c>
      <c r="H296" s="66">
        <f t="shared" si="65"/>
        <v>400605</v>
      </c>
      <c r="I296" s="41">
        <v>3577</v>
      </c>
      <c r="J296" s="41">
        <v>170533</v>
      </c>
      <c r="K296" s="41">
        <v>61581</v>
      </c>
      <c r="L296" s="98">
        <v>153261</v>
      </c>
      <c r="M296" s="55">
        <v>11653</v>
      </c>
      <c r="N296" s="61">
        <v>9277</v>
      </c>
    </row>
    <row r="297" spans="1:14" ht="16.5" customHeight="1" x14ac:dyDescent="0.25">
      <c r="A297" s="5"/>
      <c r="B297" s="30"/>
      <c r="C297" s="28">
        <f t="shared" ref="C297:N297" si="70">SUM(C292:C296)</f>
        <v>1926241</v>
      </c>
      <c r="D297" s="28">
        <f t="shared" si="70"/>
        <v>364480</v>
      </c>
      <c r="E297" s="28">
        <f t="shared" si="70"/>
        <v>354176</v>
      </c>
      <c r="F297" s="28">
        <f t="shared" si="70"/>
        <v>10304</v>
      </c>
      <c r="G297" s="28">
        <f t="shared" si="70"/>
        <v>1026711</v>
      </c>
      <c r="H297" s="28">
        <f t="shared" si="70"/>
        <v>525405</v>
      </c>
      <c r="I297" s="28">
        <f t="shared" si="70"/>
        <v>5149</v>
      </c>
      <c r="J297" s="28">
        <f t="shared" si="70"/>
        <v>219050</v>
      </c>
      <c r="K297" s="28">
        <f t="shared" si="70"/>
        <v>79490</v>
      </c>
      <c r="L297" s="28">
        <f t="shared" si="70"/>
        <v>206412</v>
      </c>
      <c r="M297" s="28">
        <f t="shared" si="70"/>
        <v>15304</v>
      </c>
      <c r="N297" s="28">
        <f t="shared" si="70"/>
        <v>9645</v>
      </c>
    </row>
    <row r="298" spans="1:14" ht="16.5" customHeight="1" x14ac:dyDescent="0.3">
      <c r="A298" s="2"/>
      <c r="B298" s="33" t="s">
        <v>273</v>
      </c>
      <c r="C298" s="47"/>
      <c r="D298" s="54"/>
      <c r="E298" s="40"/>
      <c r="F298" s="53"/>
      <c r="G298" s="60"/>
      <c r="H298" s="66">
        <f t="shared" si="65"/>
        <v>0</v>
      </c>
      <c r="I298" s="40"/>
      <c r="J298" s="40"/>
      <c r="K298" s="40"/>
      <c r="L298" s="46"/>
      <c r="M298" s="53"/>
      <c r="N298" s="60">
        <v>0</v>
      </c>
    </row>
    <row r="299" spans="1:14" ht="16.5" customHeight="1" x14ac:dyDescent="0.25">
      <c r="A299" s="5">
        <v>7601</v>
      </c>
      <c r="B299" s="30" t="s">
        <v>274</v>
      </c>
      <c r="C299" s="47">
        <f t="shared" ref="C299:C309" si="71">+D299+G299+H299+N299</f>
        <v>547175</v>
      </c>
      <c r="D299" s="54">
        <f t="shared" ref="D299:D309" si="72">+E299+F299</f>
        <v>56506</v>
      </c>
      <c r="E299" s="41">
        <v>56506</v>
      </c>
      <c r="F299" s="55">
        <v>0</v>
      </c>
      <c r="G299" s="61">
        <v>213083</v>
      </c>
      <c r="H299" s="66">
        <f t="shared" si="65"/>
        <v>277435</v>
      </c>
      <c r="I299" s="41">
        <v>1601</v>
      </c>
      <c r="J299" s="41">
        <v>107104</v>
      </c>
      <c r="K299" s="41">
        <v>36254</v>
      </c>
      <c r="L299" s="98">
        <v>126840</v>
      </c>
      <c r="M299" s="55">
        <v>5636</v>
      </c>
      <c r="N299" s="61">
        <v>151</v>
      </c>
    </row>
    <row r="300" spans="1:14" ht="16.5" customHeight="1" x14ac:dyDescent="0.25">
      <c r="A300" s="5">
        <v>7602</v>
      </c>
      <c r="B300" s="30" t="s">
        <v>275</v>
      </c>
      <c r="C300" s="47">
        <f t="shared" si="71"/>
        <v>122696</v>
      </c>
      <c r="D300" s="54">
        <f t="shared" si="72"/>
        <v>21741</v>
      </c>
      <c r="E300" s="41">
        <v>2130</v>
      </c>
      <c r="F300" s="55">
        <v>19611</v>
      </c>
      <c r="G300" s="61">
        <v>76229</v>
      </c>
      <c r="H300" s="66">
        <f t="shared" si="65"/>
        <v>24726</v>
      </c>
      <c r="I300" s="41">
        <v>142</v>
      </c>
      <c r="J300" s="41">
        <v>8179</v>
      </c>
      <c r="K300" s="41">
        <v>2882</v>
      </c>
      <c r="L300" s="98">
        <v>12839</v>
      </c>
      <c r="M300" s="55">
        <v>684</v>
      </c>
      <c r="N300" s="61">
        <v>0</v>
      </c>
    </row>
    <row r="301" spans="1:14" ht="16.5" customHeight="1" x14ac:dyDescent="0.25">
      <c r="A301" s="5">
        <v>7603</v>
      </c>
      <c r="B301" s="30" t="s">
        <v>276</v>
      </c>
      <c r="C301" s="47">
        <f t="shared" si="71"/>
        <v>78681</v>
      </c>
      <c r="D301" s="54">
        <f t="shared" si="72"/>
        <v>22356</v>
      </c>
      <c r="E301" s="41">
        <v>0</v>
      </c>
      <c r="F301" s="55">
        <v>22356</v>
      </c>
      <c r="G301" s="61">
        <v>56325</v>
      </c>
      <c r="H301" s="66">
        <f t="shared" si="65"/>
        <v>0</v>
      </c>
      <c r="I301" s="41">
        <v>0</v>
      </c>
      <c r="J301" s="41">
        <v>0</v>
      </c>
      <c r="K301" s="41">
        <v>0</v>
      </c>
      <c r="L301" s="98">
        <v>0</v>
      </c>
      <c r="M301" s="55">
        <v>0</v>
      </c>
      <c r="N301" s="61">
        <v>0</v>
      </c>
    </row>
    <row r="302" spans="1:14" ht="16.5" customHeight="1" x14ac:dyDescent="0.25">
      <c r="A302" s="7">
        <v>7604</v>
      </c>
      <c r="B302" s="34" t="s">
        <v>277</v>
      </c>
      <c r="C302" s="47">
        <f t="shared" si="71"/>
        <v>69810</v>
      </c>
      <c r="D302" s="54">
        <f t="shared" si="72"/>
        <v>3146</v>
      </c>
      <c r="E302" s="41">
        <v>0</v>
      </c>
      <c r="F302" s="55">
        <v>3146</v>
      </c>
      <c r="G302" s="61">
        <v>66664</v>
      </c>
      <c r="H302" s="66">
        <f t="shared" si="65"/>
        <v>0</v>
      </c>
      <c r="I302" s="41">
        <v>0</v>
      </c>
      <c r="J302" s="41">
        <v>0</v>
      </c>
      <c r="K302" s="41">
        <v>0</v>
      </c>
      <c r="L302" s="98">
        <v>0</v>
      </c>
      <c r="M302" s="55">
        <v>0</v>
      </c>
      <c r="N302" s="61">
        <v>0</v>
      </c>
    </row>
    <row r="303" spans="1:14" ht="16.5" customHeight="1" x14ac:dyDescent="0.25">
      <c r="A303" s="5">
        <v>7605</v>
      </c>
      <c r="B303" s="30" t="s">
        <v>278</v>
      </c>
      <c r="C303" s="47">
        <f t="shared" si="71"/>
        <v>44267</v>
      </c>
      <c r="D303" s="54">
        <f t="shared" si="72"/>
        <v>0</v>
      </c>
      <c r="E303" s="41">
        <v>0</v>
      </c>
      <c r="F303" s="55">
        <v>0</v>
      </c>
      <c r="G303" s="61">
        <v>44267</v>
      </c>
      <c r="H303" s="66">
        <f t="shared" si="65"/>
        <v>0</v>
      </c>
      <c r="I303" s="41">
        <v>0</v>
      </c>
      <c r="J303" s="41">
        <v>0</v>
      </c>
      <c r="K303" s="41">
        <v>0</v>
      </c>
      <c r="L303" s="98">
        <v>0</v>
      </c>
      <c r="M303" s="55">
        <v>0</v>
      </c>
      <c r="N303" s="61">
        <v>0</v>
      </c>
    </row>
    <row r="304" spans="1:14" ht="16.5" customHeight="1" x14ac:dyDescent="0.25">
      <c r="A304" s="5">
        <v>7606</v>
      </c>
      <c r="B304" s="30" t="s">
        <v>279</v>
      </c>
      <c r="C304" s="47">
        <f t="shared" si="71"/>
        <v>314748</v>
      </c>
      <c r="D304" s="54">
        <f t="shared" si="72"/>
        <v>15616</v>
      </c>
      <c r="E304" s="41">
        <v>11955</v>
      </c>
      <c r="F304" s="55">
        <v>3661</v>
      </c>
      <c r="G304" s="61">
        <v>150855</v>
      </c>
      <c r="H304" s="66">
        <f t="shared" si="65"/>
        <v>124037</v>
      </c>
      <c r="I304" s="41">
        <v>356</v>
      </c>
      <c r="J304" s="41">
        <v>54266</v>
      </c>
      <c r="K304" s="41">
        <v>19598</v>
      </c>
      <c r="L304" s="98">
        <v>47133</v>
      </c>
      <c r="M304" s="55">
        <v>2684</v>
      </c>
      <c r="N304" s="61">
        <v>24240</v>
      </c>
    </row>
    <row r="305" spans="1:14" ht="16.5" customHeight="1" x14ac:dyDescent="0.25">
      <c r="A305" s="5">
        <v>7607</v>
      </c>
      <c r="B305" s="30" t="s">
        <v>280</v>
      </c>
      <c r="C305" s="47">
        <f t="shared" si="71"/>
        <v>66354</v>
      </c>
      <c r="D305" s="54">
        <f t="shared" si="72"/>
        <v>4796</v>
      </c>
      <c r="E305" s="41">
        <v>4796</v>
      </c>
      <c r="F305" s="55">
        <v>0</v>
      </c>
      <c r="G305" s="61">
        <v>28129</v>
      </c>
      <c r="H305" s="66">
        <f t="shared" si="65"/>
        <v>33429</v>
      </c>
      <c r="I305" s="41">
        <v>228</v>
      </c>
      <c r="J305" s="41">
        <v>19252</v>
      </c>
      <c r="K305" s="41">
        <v>4144</v>
      </c>
      <c r="L305" s="98">
        <v>9231</v>
      </c>
      <c r="M305" s="55">
        <v>574</v>
      </c>
      <c r="N305" s="61">
        <v>0</v>
      </c>
    </row>
    <row r="306" spans="1:14" ht="16.5" customHeight="1" x14ac:dyDescent="0.25">
      <c r="A306" s="5">
        <v>7608</v>
      </c>
      <c r="B306" s="30" t="s">
        <v>281</v>
      </c>
      <c r="C306" s="47">
        <f t="shared" si="71"/>
        <v>95432</v>
      </c>
      <c r="D306" s="54">
        <f t="shared" si="72"/>
        <v>3588</v>
      </c>
      <c r="E306" s="41">
        <v>0</v>
      </c>
      <c r="F306" s="55">
        <v>3588</v>
      </c>
      <c r="G306" s="61">
        <v>72902</v>
      </c>
      <c r="H306" s="66">
        <f t="shared" si="65"/>
        <v>18942</v>
      </c>
      <c r="I306" s="41">
        <v>228</v>
      </c>
      <c r="J306" s="41">
        <v>7296</v>
      </c>
      <c r="K306" s="41">
        <v>1686</v>
      </c>
      <c r="L306" s="98">
        <v>9120</v>
      </c>
      <c r="M306" s="55">
        <v>612</v>
      </c>
      <c r="N306" s="61">
        <v>0</v>
      </c>
    </row>
    <row r="307" spans="1:14" ht="16.5" customHeight="1" x14ac:dyDescent="0.25">
      <c r="A307" s="5">
        <v>7609</v>
      </c>
      <c r="B307" s="30" t="s">
        <v>282</v>
      </c>
      <c r="C307" s="47">
        <f t="shared" si="71"/>
        <v>107445</v>
      </c>
      <c r="D307" s="54">
        <f t="shared" si="72"/>
        <v>18442</v>
      </c>
      <c r="E307" s="41">
        <v>0</v>
      </c>
      <c r="F307" s="55">
        <v>18442</v>
      </c>
      <c r="G307" s="61">
        <v>63419</v>
      </c>
      <c r="H307" s="66">
        <f t="shared" si="65"/>
        <v>25584</v>
      </c>
      <c r="I307" s="41">
        <v>255</v>
      </c>
      <c r="J307" s="41">
        <v>8854</v>
      </c>
      <c r="K307" s="41">
        <v>3440</v>
      </c>
      <c r="L307" s="98">
        <v>12298</v>
      </c>
      <c r="M307" s="55">
        <v>737</v>
      </c>
      <c r="N307" s="61">
        <v>0</v>
      </c>
    </row>
    <row r="308" spans="1:14" ht="16.5" customHeight="1" x14ac:dyDescent="0.25">
      <c r="A308" s="5">
        <v>7610</v>
      </c>
      <c r="B308" s="30" t="s">
        <v>283</v>
      </c>
      <c r="C308" s="47">
        <f t="shared" si="71"/>
        <v>308157</v>
      </c>
      <c r="D308" s="54">
        <f t="shared" si="72"/>
        <v>49157</v>
      </c>
      <c r="E308" s="41">
        <v>25600</v>
      </c>
      <c r="F308" s="55">
        <v>23557</v>
      </c>
      <c r="G308" s="61">
        <v>150832</v>
      </c>
      <c r="H308" s="66">
        <f t="shared" si="65"/>
        <v>108017</v>
      </c>
      <c r="I308" s="41">
        <v>854</v>
      </c>
      <c r="J308" s="41">
        <v>48282</v>
      </c>
      <c r="K308" s="41">
        <v>15214</v>
      </c>
      <c r="L308" s="98">
        <v>40860</v>
      </c>
      <c r="M308" s="55">
        <v>2807</v>
      </c>
      <c r="N308" s="61">
        <v>151</v>
      </c>
    </row>
    <row r="309" spans="1:14" ht="16.5" customHeight="1" x14ac:dyDescent="0.25">
      <c r="A309" s="5">
        <v>7611</v>
      </c>
      <c r="B309" s="30" t="s">
        <v>284</v>
      </c>
      <c r="C309" s="47">
        <f t="shared" si="71"/>
        <v>1203344</v>
      </c>
      <c r="D309" s="54">
        <f t="shared" si="72"/>
        <v>143390</v>
      </c>
      <c r="E309" s="41">
        <v>143390</v>
      </c>
      <c r="F309" s="55">
        <v>0</v>
      </c>
      <c r="G309" s="61">
        <v>370410</v>
      </c>
      <c r="H309" s="66">
        <f t="shared" si="65"/>
        <v>668097</v>
      </c>
      <c r="I309" s="41">
        <v>4247</v>
      </c>
      <c r="J309" s="41">
        <v>273244</v>
      </c>
      <c r="K309" s="41">
        <v>116253</v>
      </c>
      <c r="L309" s="98">
        <v>258619</v>
      </c>
      <c r="M309" s="55">
        <v>15734</v>
      </c>
      <c r="N309" s="61">
        <v>21447</v>
      </c>
    </row>
    <row r="310" spans="1:14" ht="16.5" customHeight="1" x14ac:dyDescent="0.25">
      <c r="A310" s="5"/>
      <c r="B310" s="30"/>
      <c r="C310" s="28">
        <f t="shared" ref="C310:N310" si="73">SUM(C299:C309)</f>
        <v>2958109</v>
      </c>
      <c r="D310" s="28">
        <f t="shared" si="73"/>
        <v>338738</v>
      </c>
      <c r="E310" s="28">
        <f t="shared" si="73"/>
        <v>244377</v>
      </c>
      <c r="F310" s="28">
        <f t="shared" si="73"/>
        <v>94361</v>
      </c>
      <c r="G310" s="28">
        <f t="shared" si="73"/>
        <v>1293115</v>
      </c>
      <c r="H310" s="28">
        <f t="shared" si="73"/>
        <v>1280267</v>
      </c>
      <c r="I310" s="28">
        <f t="shared" si="73"/>
        <v>7911</v>
      </c>
      <c r="J310" s="28">
        <f t="shared" si="73"/>
        <v>526477</v>
      </c>
      <c r="K310" s="28">
        <f t="shared" si="73"/>
        <v>199471</v>
      </c>
      <c r="L310" s="28">
        <f t="shared" si="73"/>
        <v>516940</v>
      </c>
      <c r="M310" s="28">
        <f t="shared" si="73"/>
        <v>29468</v>
      </c>
      <c r="N310" s="28">
        <f t="shared" si="73"/>
        <v>45989</v>
      </c>
    </row>
    <row r="311" spans="1:14" ht="16.5" customHeight="1" x14ac:dyDescent="0.3">
      <c r="A311" s="2"/>
      <c r="B311" s="33" t="s">
        <v>285</v>
      </c>
      <c r="C311" s="47"/>
      <c r="D311" s="54"/>
      <c r="E311" s="40"/>
      <c r="F311" s="53"/>
      <c r="G311" s="60"/>
      <c r="H311" s="66">
        <f t="shared" si="65"/>
        <v>0</v>
      </c>
      <c r="I311" s="40"/>
      <c r="J311" s="40"/>
      <c r="K311" s="40"/>
      <c r="L311" s="46"/>
      <c r="M311" s="53"/>
      <c r="N311" s="60">
        <v>0</v>
      </c>
    </row>
    <row r="312" spans="1:14" ht="16.5" customHeight="1" x14ac:dyDescent="0.25">
      <c r="A312" s="5">
        <v>7701</v>
      </c>
      <c r="B312" s="30" t="s">
        <v>286</v>
      </c>
      <c r="C312" s="47">
        <f t="shared" ref="C312:C321" si="74">+D312+G312+H312+N312</f>
        <v>44232</v>
      </c>
      <c r="D312" s="54">
        <f t="shared" ref="D312:D321" si="75">+E312+F312</f>
        <v>0</v>
      </c>
      <c r="E312" s="41">
        <v>0</v>
      </c>
      <c r="F312" s="55">
        <v>0</v>
      </c>
      <c r="G312" s="61">
        <v>44232</v>
      </c>
      <c r="H312" s="66">
        <f t="shared" si="65"/>
        <v>0</v>
      </c>
      <c r="I312" s="41">
        <v>0</v>
      </c>
      <c r="J312" s="41">
        <v>0</v>
      </c>
      <c r="K312" s="41">
        <v>0</v>
      </c>
      <c r="L312" s="98">
        <v>0</v>
      </c>
      <c r="M312" s="55">
        <v>0</v>
      </c>
      <c r="N312" s="61">
        <v>0</v>
      </c>
    </row>
    <row r="313" spans="1:14" ht="16.5" customHeight="1" x14ac:dyDescent="0.25">
      <c r="A313" s="5">
        <v>7702</v>
      </c>
      <c r="B313" s="30" t="s">
        <v>287</v>
      </c>
      <c r="C313" s="47">
        <f t="shared" si="74"/>
        <v>43417</v>
      </c>
      <c r="D313" s="54">
        <f t="shared" si="75"/>
        <v>0</v>
      </c>
      <c r="E313" s="41">
        <v>0</v>
      </c>
      <c r="F313" s="55">
        <v>0</v>
      </c>
      <c r="G313" s="61">
        <v>43417</v>
      </c>
      <c r="H313" s="66">
        <f t="shared" si="65"/>
        <v>0</v>
      </c>
      <c r="I313" s="41">
        <v>0</v>
      </c>
      <c r="J313" s="41">
        <v>0</v>
      </c>
      <c r="K313" s="41">
        <v>0</v>
      </c>
      <c r="L313" s="98">
        <v>0</v>
      </c>
      <c r="M313" s="55">
        <v>0</v>
      </c>
      <c r="N313" s="61">
        <v>0</v>
      </c>
    </row>
    <row r="314" spans="1:14" ht="16.5" customHeight="1" x14ac:dyDescent="0.25">
      <c r="A314" s="5">
        <v>7703</v>
      </c>
      <c r="B314" s="30" t="s">
        <v>288</v>
      </c>
      <c r="C314" s="47">
        <f t="shared" si="74"/>
        <v>102185</v>
      </c>
      <c r="D314" s="54">
        <f t="shared" si="75"/>
        <v>25923</v>
      </c>
      <c r="E314" s="41">
        <v>0</v>
      </c>
      <c r="F314" s="55">
        <v>25923</v>
      </c>
      <c r="G314" s="61">
        <v>76262</v>
      </c>
      <c r="H314" s="66">
        <f t="shared" si="65"/>
        <v>0</v>
      </c>
      <c r="I314" s="41">
        <v>0</v>
      </c>
      <c r="J314" s="41">
        <v>0</v>
      </c>
      <c r="K314" s="41">
        <v>0</v>
      </c>
      <c r="L314" s="98">
        <v>0</v>
      </c>
      <c r="M314" s="55">
        <v>0</v>
      </c>
      <c r="N314" s="61">
        <v>0</v>
      </c>
    </row>
    <row r="315" spans="1:14" ht="16.5" customHeight="1" x14ac:dyDescent="0.25">
      <c r="A315" s="5">
        <v>7704</v>
      </c>
      <c r="B315" s="30" t="s">
        <v>289</v>
      </c>
      <c r="C315" s="47">
        <f t="shared" si="74"/>
        <v>47374</v>
      </c>
      <c r="D315" s="54">
        <f t="shared" si="75"/>
        <v>0</v>
      </c>
      <c r="E315" s="41">
        <v>0</v>
      </c>
      <c r="F315" s="55">
        <v>0</v>
      </c>
      <c r="G315" s="61">
        <v>47374</v>
      </c>
      <c r="H315" s="66">
        <f t="shared" si="65"/>
        <v>0</v>
      </c>
      <c r="I315" s="41">
        <v>0</v>
      </c>
      <c r="J315" s="41">
        <v>0</v>
      </c>
      <c r="K315" s="41">
        <v>0</v>
      </c>
      <c r="L315" s="98">
        <v>0</v>
      </c>
      <c r="M315" s="55">
        <v>0</v>
      </c>
      <c r="N315" s="61">
        <v>0</v>
      </c>
    </row>
    <row r="316" spans="1:14" ht="16.5" customHeight="1" x14ac:dyDescent="0.25">
      <c r="A316" s="5">
        <v>7705</v>
      </c>
      <c r="B316" s="30" t="s">
        <v>290</v>
      </c>
      <c r="C316" s="47">
        <f t="shared" si="74"/>
        <v>45418</v>
      </c>
      <c r="D316" s="54">
        <f t="shared" si="75"/>
        <v>0</v>
      </c>
      <c r="E316" s="41">
        <v>0</v>
      </c>
      <c r="F316" s="55">
        <v>0</v>
      </c>
      <c r="G316" s="61">
        <v>45418</v>
      </c>
      <c r="H316" s="66">
        <f t="shared" si="65"/>
        <v>0</v>
      </c>
      <c r="I316" s="41">
        <v>0</v>
      </c>
      <c r="J316" s="41">
        <v>0</v>
      </c>
      <c r="K316" s="41">
        <v>0</v>
      </c>
      <c r="L316" s="98">
        <v>0</v>
      </c>
      <c r="M316" s="55">
        <v>0</v>
      </c>
      <c r="N316" s="61">
        <v>0</v>
      </c>
    </row>
    <row r="317" spans="1:14" ht="16.5" customHeight="1" x14ac:dyDescent="0.25">
      <c r="A317" s="5">
        <v>7706</v>
      </c>
      <c r="B317" s="30" t="s">
        <v>291</v>
      </c>
      <c r="C317" s="47">
        <f t="shared" si="74"/>
        <v>43456</v>
      </c>
      <c r="D317" s="54">
        <f t="shared" si="75"/>
        <v>0</v>
      </c>
      <c r="E317" s="41">
        <v>0</v>
      </c>
      <c r="F317" s="55">
        <v>0</v>
      </c>
      <c r="G317" s="61">
        <v>43456</v>
      </c>
      <c r="H317" s="66">
        <f t="shared" si="65"/>
        <v>0</v>
      </c>
      <c r="I317" s="41">
        <v>0</v>
      </c>
      <c r="J317" s="41">
        <v>0</v>
      </c>
      <c r="K317" s="41">
        <v>0</v>
      </c>
      <c r="L317" s="98">
        <v>0</v>
      </c>
      <c r="M317" s="55">
        <v>0</v>
      </c>
      <c r="N317" s="61">
        <v>0</v>
      </c>
    </row>
    <row r="318" spans="1:14" ht="16.5" customHeight="1" x14ac:dyDescent="0.25">
      <c r="A318" s="5">
        <v>7707</v>
      </c>
      <c r="B318" s="30" t="s">
        <v>292</v>
      </c>
      <c r="C318" s="47">
        <f t="shared" si="74"/>
        <v>193873</v>
      </c>
      <c r="D318" s="54">
        <f t="shared" si="75"/>
        <v>0</v>
      </c>
      <c r="E318" s="41">
        <v>0</v>
      </c>
      <c r="F318" s="55">
        <v>0</v>
      </c>
      <c r="G318" s="61">
        <v>193873</v>
      </c>
      <c r="H318" s="66">
        <f t="shared" si="65"/>
        <v>0</v>
      </c>
      <c r="I318" s="41">
        <v>0</v>
      </c>
      <c r="J318" s="41">
        <v>0</v>
      </c>
      <c r="K318" s="41">
        <v>0</v>
      </c>
      <c r="L318" s="98">
        <v>0</v>
      </c>
      <c r="M318" s="55">
        <v>0</v>
      </c>
      <c r="N318" s="61">
        <v>0</v>
      </c>
    </row>
    <row r="319" spans="1:14" ht="16.5" customHeight="1" x14ac:dyDescent="0.25">
      <c r="A319" s="5">
        <v>7708</v>
      </c>
      <c r="B319" s="30" t="s">
        <v>293</v>
      </c>
      <c r="C319" s="47">
        <f t="shared" si="74"/>
        <v>28163</v>
      </c>
      <c r="D319" s="54">
        <f t="shared" si="75"/>
        <v>941</v>
      </c>
      <c r="E319" s="41">
        <v>0</v>
      </c>
      <c r="F319" s="55">
        <v>941</v>
      </c>
      <c r="G319" s="61">
        <v>27222</v>
      </c>
      <c r="H319" s="66">
        <f t="shared" si="65"/>
        <v>0</v>
      </c>
      <c r="I319" s="41">
        <v>0</v>
      </c>
      <c r="J319" s="41">
        <v>0</v>
      </c>
      <c r="K319" s="41">
        <v>0</v>
      </c>
      <c r="L319" s="98">
        <v>0</v>
      </c>
      <c r="M319" s="55">
        <v>0</v>
      </c>
      <c r="N319" s="61">
        <v>0</v>
      </c>
    </row>
    <row r="320" spans="1:14" ht="16.5" customHeight="1" x14ac:dyDescent="0.25">
      <c r="A320" s="5">
        <v>7709</v>
      </c>
      <c r="B320" s="30" t="s">
        <v>294</v>
      </c>
      <c r="C320" s="47">
        <f t="shared" si="74"/>
        <v>49446</v>
      </c>
      <c r="D320" s="54">
        <f t="shared" si="75"/>
        <v>0</v>
      </c>
      <c r="E320" s="41">
        <v>0</v>
      </c>
      <c r="F320" s="55">
        <v>0</v>
      </c>
      <c r="G320" s="61">
        <v>49446</v>
      </c>
      <c r="H320" s="66">
        <f t="shared" si="65"/>
        <v>0</v>
      </c>
      <c r="I320" s="41">
        <v>0</v>
      </c>
      <c r="J320" s="41">
        <v>0</v>
      </c>
      <c r="K320" s="41">
        <v>0</v>
      </c>
      <c r="L320" s="98">
        <v>0</v>
      </c>
      <c r="M320" s="55">
        <v>0</v>
      </c>
      <c r="N320" s="61">
        <v>0</v>
      </c>
    </row>
    <row r="321" spans="1:14" ht="16.5" customHeight="1" x14ac:dyDescent="0.25">
      <c r="A321" s="5">
        <v>7710</v>
      </c>
      <c r="B321" s="30" t="s">
        <v>295</v>
      </c>
      <c r="C321" s="47">
        <f t="shared" si="74"/>
        <v>1288512</v>
      </c>
      <c r="D321" s="54">
        <f t="shared" si="75"/>
        <v>334999</v>
      </c>
      <c r="E321" s="41">
        <v>334999</v>
      </c>
      <c r="F321" s="55">
        <v>0</v>
      </c>
      <c r="G321" s="61">
        <v>224358</v>
      </c>
      <c r="H321" s="66">
        <f t="shared" si="65"/>
        <v>691339</v>
      </c>
      <c r="I321" s="41">
        <v>5589</v>
      </c>
      <c r="J321" s="41">
        <v>252191</v>
      </c>
      <c r="K321" s="41">
        <v>163522</v>
      </c>
      <c r="L321" s="98">
        <v>253692</v>
      </c>
      <c r="M321" s="55">
        <v>16345</v>
      </c>
      <c r="N321" s="61">
        <v>37816</v>
      </c>
    </row>
    <row r="322" spans="1:14" ht="16.5" customHeight="1" x14ac:dyDescent="0.25">
      <c r="A322" s="5"/>
      <c r="B322" s="30"/>
      <c r="C322" s="28">
        <f t="shared" ref="C322:N322" si="76">SUM(C312:C321)</f>
        <v>1886076</v>
      </c>
      <c r="D322" s="28">
        <f t="shared" si="76"/>
        <v>361863</v>
      </c>
      <c r="E322" s="28">
        <f t="shared" si="76"/>
        <v>334999</v>
      </c>
      <c r="F322" s="28">
        <f t="shared" si="76"/>
        <v>26864</v>
      </c>
      <c r="G322" s="28">
        <f t="shared" si="76"/>
        <v>795058</v>
      </c>
      <c r="H322" s="28">
        <f t="shared" si="76"/>
        <v>691339</v>
      </c>
      <c r="I322" s="28">
        <f t="shared" si="76"/>
        <v>5589</v>
      </c>
      <c r="J322" s="28">
        <f t="shared" si="76"/>
        <v>252191</v>
      </c>
      <c r="K322" s="28">
        <f t="shared" si="76"/>
        <v>163522</v>
      </c>
      <c r="L322" s="28">
        <f t="shared" si="76"/>
        <v>253692</v>
      </c>
      <c r="M322" s="28">
        <f t="shared" si="76"/>
        <v>16345</v>
      </c>
      <c r="N322" s="28">
        <f t="shared" si="76"/>
        <v>37816</v>
      </c>
    </row>
    <row r="323" spans="1:14" ht="16.5" customHeight="1" x14ac:dyDescent="0.3">
      <c r="A323" s="2"/>
      <c r="B323" s="33" t="s">
        <v>296</v>
      </c>
      <c r="C323" s="47"/>
      <c r="D323" s="54"/>
      <c r="E323" s="40"/>
      <c r="F323" s="53"/>
      <c r="G323" s="60"/>
      <c r="H323" s="66">
        <f t="shared" si="65"/>
        <v>0</v>
      </c>
      <c r="I323" s="40"/>
      <c r="J323" s="40"/>
      <c r="K323" s="40"/>
      <c r="L323" s="46"/>
      <c r="M323" s="53"/>
      <c r="N323" s="60">
        <v>0</v>
      </c>
    </row>
    <row r="324" spans="1:14" ht="16.5" customHeight="1" x14ac:dyDescent="0.25">
      <c r="A324" s="5">
        <v>7801</v>
      </c>
      <c r="B324" s="30" t="s">
        <v>297</v>
      </c>
      <c r="C324" s="47">
        <f>+D324+G324+H324+N324</f>
        <v>103832</v>
      </c>
      <c r="D324" s="54">
        <f>+E324+F324</f>
        <v>29069</v>
      </c>
      <c r="E324" s="41">
        <v>0</v>
      </c>
      <c r="F324" s="55">
        <v>29069</v>
      </c>
      <c r="G324" s="61">
        <v>68122</v>
      </c>
      <c r="H324" s="66">
        <f t="shared" si="65"/>
        <v>6641</v>
      </c>
      <c r="I324" s="41">
        <v>34</v>
      </c>
      <c r="J324" s="41">
        <v>2626</v>
      </c>
      <c r="K324" s="41">
        <v>721</v>
      </c>
      <c r="L324" s="98">
        <v>2974</v>
      </c>
      <c r="M324" s="55">
        <v>286</v>
      </c>
      <c r="N324" s="61">
        <v>0</v>
      </c>
    </row>
    <row r="325" spans="1:14" ht="16.5" customHeight="1" x14ac:dyDescent="0.25">
      <c r="A325" s="5">
        <v>7802</v>
      </c>
      <c r="B325" s="30" t="s">
        <v>298</v>
      </c>
      <c r="C325" s="47">
        <f>+D325+G325+H325+N325</f>
        <v>150125</v>
      </c>
      <c r="D325" s="54">
        <f>+E325+F325</f>
        <v>63275</v>
      </c>
      <c r="E325" s="41">
        <v>90</v>
      </c>
      <c r="F325" s="55">
        <v>63185</v>
      </c>
      <c r="G325" s="61">
        <v>85692</v>
      </c>
      <c r="H325" s="66">
        <f t="shared" si="65"/>
        <v>0</v>
      </c>
      <c r="I325" s="41">
        <v>0</v>
      </c>
      <c r="J325" s="41">
        <v>0</v>
      </c>
      <c r="K325" s="41">
        <v>0</v>
      </c>
      <c r="L325" s="98">
        <v>0</v>
      </c>
      <c r="M325" s="55">
        <v>0</v>
      </c>
      <c r="N325" s="61">
        <v>1158</v>
      </c>
    </row>
    <row r="326" spans="1:14" ht="16.5" customHeight="1" x14ac:dyDescent="0.25">
      <c r="A326" s="5">
        <v>7803</v>
      </c>
      <c r="B326" s="30" t="s">
        <v>299</v>
      </c>
      <c r="C326" s="47">
        <f>+D326+G326+H326+N326</f>
        <v>57567</v>
      </c>
      <c r="D326" s="54">
        <f>+E326+F326</f>
        <v>0</v>
      </c>
      <c r="E326" s="41">
        <v>0</v>
      </c>
      <c r="F326" s="55">
        <v>0</v>
      </c>
      <c r="G326" s="61">
        <v>57567</v>
      </c>
      <c r="H326" s="66">
        <f t="shared" si="65"/>
        <v>0</v>
      </c>
      <c r="I326" s="41">
        <v>0</v>
      </c>
      <c r="J326" s="41">
        <v>0</v>
      </c>
      <c r="K326" s="41">
        <v>0</v>
      </c>
      <c r="L326" s="98">
        <v>0</v>
      </c>
      <c r="M326" s="55">
        <v>0</v>
      </c>
      <c r="N326" s="61">
        <v>0</v>
      </c>
    </row>
    <row r="327" spans="1:14" ht="16.5" customHeight="1" x14ac:dyDescent="0.25">
      <c r="A327" s="5">
        <v>7804</v>
      </c>
      <c r="B327" s="30" t="s">
        <v>300</v>
      </c>
      <c r="C327" s="47">
        <f>+D327+G327+H327+N327</f>
        <v>203780</v>
      </c>
      <c r="D327" s="54">
        <f>+E327+F327</f>
        <v>0</v>
      </c>
      <c r="E327" s="41">
        <v>0</v>
      </c>
      <c r="F327" s="55">
        <v>0</v>
      </c>
      <c r="G327" s="61">
        <v>203780</v>
      </c>
      <c r="H327" s="66">
        <f t="shared" si="65"/>
        <v>0</v>
      </c>
      <c r="I327" s="41">
        <v>0</v>
      </c>
      <c r="J327" s="41">
        <v>0</v>
      </c>
      <c r="K327" s="41">
        <v>0</v>
      </c>
      <c r="L327" s="98">
        <v>0</v>
      </c>
      <c r="M327" s="55">
        <v>0</v>
      </c>
      <c r="N327" s="61">
        <v>0</v>
      </c>
    </row>
    <row r="328" spans="1:14" ht="16.5" customHeight="1" x14ac:dyDescent="0.25">
      <c r="A328" s="5">
        <v>7805</v>
      </c>
      <c r="B328" s="30" t="s">
        <v>301</v>
      </c>
      <c r="C328" s="47">
        <f>+D328+G328+H328+N328</f>
        <v>1841654</v>
      </c>
      <c r="D328" s="54">
        <f>+E328+F328</f>
        <v>1230122</v>
      </c>
      <c r="E328" s="41">
        <v>1230122</v>
      </c>
      <c r="F328" s="55">
        <v>0</v>
      </c>
      <c r="G328" s="61">
        <v>210748</v>
      </c>
      <c r="H328" s="66">
        <f t="shared" si="65"/>
        <v>331382</v>
      </c>
      <c r="I328" s="41">
        <v>2280</v>
      </c>
      <c r="J328" s="41">
        <v>132918</v>
      </c>
      <c r="K328" s="41">
        <v>61348</v>
      </c>
      <c r="L328" s="98">
        <v>127458</v>
      </c>
      <c r="M328" s="55">
        <v>7378</v>
      </c>
      <c r="N328" s="61">
        <v>69402</v>
      </c>
    </row>
    <row r="329" spans="1:14" ht="16.5" customHeight="1" x14ac:dyDescent="0.25">
      <c r="A329" s="2"/>
      <c r="B329" s="38"/>
      <c r="C329" s="28">
        <f t="shared" ref="C329:N329" si="77">SUM(C324:C328)</f>
        <v>2356958</v>
      </c>
      <c r="D329" s="28">
        <f t="shared" si="77"/>
        <v>1322466</v>
      </c>
      <c r="E329" s="28">
        <f t="shared" si="77"/>
        <v>1230212</v>
      </c>
      <c r="F329" s="28">
        <f t="shared" si="77"/>
        <v>92254</v>
      </c>
      <c r="G329" s="28">
        <f t="shared" si="77"/>
        <v>625909</v>
      </c>
      <c r="H329" s="28">
        <f t="shared" si="77"/>
        <v>338023</v>
      </c>
      <c r="I329" s="28">
        <f t="shared" si="77"/>
        <v>2314</v>
      </c>
      <c r="J329" s="28">
        <f t="shared" si="77"/>
        <v>135544</v>
      </c>
      <c r="K329" s="28">
        <f t="shared" si="77"/>
        <v>62069</v>
      </c>
      <c r="L329" s="28">
        <f t="shared" si="77"/>
        <v>130432</v>
      </c>
      <c r="M329" s="28">
        <f t="shared" si="77"/>
        <v>7664</v>
      </c>
      <c r="N329" s="28">
        <f t="shared" si="77"/>
        <v>70560</v>
      </c>
    </row>
    <row r="330" spans="1:14" ht="16.5" customHeight="1" thickBot="1" x14ac:dyDescent="0.3">
      <c r="A330" s="30"/>
      <c r="B330" s="38"/>
      <c r="C330" s="49"/>
      <c r="D330" s="57"/>
      <c r="E330" s="43"/>
      <c r="F330" s="58"/>
      <c r="G330" s="62"/>
      <c r="H330" s="57"/>
      <c r="I330" s="43"/>
      <c r="J330" s="43"/>
      <c r="K330" s="43"/>
      <c r="L330" s="49"/>
      <c r="M330" s="58"/>
      <c r="N330" s="62"/>
    </row>
    <row r="331" spans="1:14" ht="16.5" customHeight="1" thickBot="1" x14ac:dyDescent="0.3">
      <c r="B331" s="44" t="s">
        <v>302</v>
      </c>
      <c r="C331" s="29">
        <f t="shared" ref="C331:N331" si="78">C26+C41+C55+C67+C80+C92+C98+C108+C117+C128+C138+C151+C165+C173+C186+C206+C215+C225+C234+C240+C252+C253+C277+C290+C297+C310+C322+C329</f>
        <v>122128806</v>
      </c>
      <c r="D331" s="29">
        <f t="shared" si="78"/>
        <v>51797551</v>
      </c>
      <c r="E331" s="29">
        <f t="shared" si="78"/>
        <v>46002579</v>
      </c>
      <c r="F331" s="29">
        <f t="shared" si="78"/>
        <v>5794972</v>
      </c>
      <c r="G331" s="29">
        <f t="shared" si="78"/>
        <v>24808360</v>
      </c>
      <c r="H331" s="29">
        <f t="shared" si="78"/>
        <v>41266540</v>
      </c>
      <c r="I331" s="29">
        <f t="shared" si="78"/>
        <v>243208</v>
      </c>
      <c r="J331" s="29">
        <f t="shared" si="78"/>
        <v>17177878</v>
      </c>
      <c r="K331" s="29">
        <f t="shared" si="78"/>
        <v>8780044</v>
      </c>
      <c r="L331" s="29">
        <f t="shared" si="78"/>
        <v>14019614</v>
      </c>
      <c r="M331" s="29">
        <f t="shared" si="78"/>
        <v>1045796</v>
      </c>
      <c r="N331" s="29">
        <f t="shared" si="78"/>
        <v>4256355</v>
      </c>
    </row>
    <row r="332" spans="1:14" ht="16.5" customHeight="1" thickBot="1" x14ac:dyDescent="0.3">
      <c r="C332" s="4">
        <f>'1-ВО ТРИМ.'!C331</f>
        <v>97209606</v>
      </c>
      <c r="D332" s="4"/>
      <c r="E332" s="4"/>
      <c r="F332" s="4"/>
      <c r="G332" s="4"/>
      <c r="H332" s="29"/>
      <c r="I332" s="29"/>
      <c r="J332" s="29"/>
      <c r="K332" s="29"/>
      <c r="L332" s="29"/>
      <c r="M332" s="29"/>
      <c r="N332" s="4"/>
    </row>
    <row r="333" spans="1:14" ht="16.5" customHeight="1" thickTop="1" x14ac:dyDescent="0.25">
      <c r="C333" s="4">
        <f>C331+C332</f>
        <v>219338412</v>
      </c>
      <c r="D333" s="9"/>
      <c r="E333" s="9"/>
      <c r="F333" s="9"/>
      <c r="G333" s="9"/>
      <c r="H333" s="115"/>
      <c r="I333" s="115"/>
      <c r="J333" s="115"/>
      <c r="K333" s="115"/>
      <c r="L333" s="115"/>
      <c r="M333" s="115"/>
    </row>
    <row r="334" spans="1:14" ht="16.5" customHeight="1" x14ac:dyDescent="0.25">
      <c r="C334" s="4"/>
      <c r="D334" s="4"/>
      <c r="E334" s="116"/>
      <c r="F334" s="4"/>
      <c r="G334" s="4"/>
      <c r="H334" s="4"/>
      <c r="I334" s="4"/>
      <c r="J334" s="4"/>
      <c r="K334" s="4"/>
      <c r="L334" s="4"/>
      <c r="M334" s="4"/>
      <c r="N334" s="4"/>
    </row>
    <row r="335" spans="1:14" ht="16.5" customHeight="1" x14ac:dyDescent="0.25">
      <c r="D335" s="9"/>
      <c r="E335" s="9"/>
      <c r="F335" s="9"/>
      <c r="G335" s="9"/>
    </row>
    <row r="336" spans="1:14" ht="16.5" customHeight="1" x14ac:dyDescent="0.25">
      <c r="D336" s="9"/>
      <c r="E336" s="9"/>
      <c r="F336" s="9"/>
      <c r="G336" s="9"/>
    </row>
    <row r="337" spans="1:14" s="18" customFormat="1" ht="33.75" customHeight="1" x14ac:dyDescent="0.3">
      <c r="B337" s="15"/>
      <c r="D337" s="15"/>
      <c r="H337" s="19"/>
      <c r="I337" s="121"/>
      <c r="J337" s="121"/>
      <c r="K337" s="121"/>
      <c r="L337" s="121"/>
      <c r="M337" s="121"/>
    </row>
    <row r="338" spans="1:14" s="18" customFormat="1" ht="33.75" customHeight="1" x14ac:dyDescent="0.3">
      <c r="B338" s="15"/>
      <c r="D338" s="15"/>
      <c r="H338" s="19"/>
    </row>
    <row r="339" spans="1:14" s="18" customFormat="1" ht="86.1" customHeight="1" x14ac:dyDescent="0.3">
      <c r="B339" s="15"/>
      <c r="D339" s="15"/>
      <c r="H339" s="19"/>
    </row>
    <row r="340" spans="1:14" s="18" customFormat="1" ht="33.75" customHeight="1" x14ac:dyDescent="0.3">
      <c r="B340" s="15"/>
      <c r="D340" s="15"/>
      <c r="H340" s="19"/>
    </row>
    <row r="341" spans="1:14" s="18" customFormat="1" ht="33.75" customHeight="1" x14ac:dyDescent="0.3">
      <c r="B341" s="15"/>
      <c r="D341" s="15"/>
      <c r="H341" s="19"/>
    </row>
    <row r="342" spans="1:14" s="18" customFormat="1" ht="49.9" customHeight="1" x14ac:dyDescent="0.3">
      <c r="B342" s="15"/>
      <c r="D342" s="15"/>
      <c r="H342" s="19"/>
    </row>
    <row r="343" spans="1:14" s="18" customFormat="1" ht="69" customHeight="1" x14ac:dyDescent="0.3">
      <c r="B343" s="15"/>
      <c r="D343" s="15"/>
      <c r="H343" s="19"/>
    </row>
    <row r="344" spans="1:14" s="8" customFormat="1" ht="18.75" x14ac:dyDescent="0.3">
      <c r="A344" s="14"/>
      <c r="B344" s="15"/>
      <c r="C344" s="14"/>
      <c r="D344" s="16"/>
      <c r="E344" s="16"/>
      <c r="F344" s="20"/>
      <c r="G344" s="20"/>
    </row>
    <row r="345" spans="1:14" s="8" customFormat="1" ht="18.75" x14ac:dyDescent="0.3">
      <c r="A345" s="14"/>
      <c r="B345" s="15"/>
      <c r="C345" s="14"/>
      <c r="D345" s="21"/>
      <c r="E345" s="16"/>
      <c r="F345" s="20"/>
      <c r="G345" s="20"/>
    </row>
    <row r="346" spans="1:14" s="8" customFormat="1" ht="18.75" x14ac:dyDescent="0.3">
      <c r="A346" s="14"/>
      <c r="B346" s="15"/>
      <c r="C346" s="14"/>
      <c r="D346" s="14"/>
      <c r="E346" s="14"/>
      <c r="F346" s="14"/>
      <c r="G346" s="14"/>
    </row>
    <row r="347" spans="1:14" ht="18.75" x14ac:dyDescent="0.3">
      <c r="A347" s="22"/>
      <c r="B347" s="15"/>
      <c r="C347" s="14"/>
      <c r="D347" s="14"/>
      <c r="E347" s="14"/>
      <c r="F347" s="22"/>
      <c r="G347" s="22"/>
      <c r="I347"/>
      <c r="J347"/>
      <c r="K347"/>
      <c r="L347"/>
      <c r="M347"/>
      <c r="N347"/>
    </row>
    <row r="348" spans="1:14" ht="18.75" x14ac:dyDescent="0.3">
      <c r="A348" s="22"/>
      <c r="B348" s="15"/>
      <c r="C348" s="14"/>
      <c r="D348" s="14"/>
      <c r="E348" s="14"/>
      <c r="F348" s="22"/>
      <c r="G348" s="22"/>
      <c r="H348"/>
      <c r="I348"/>
      <c r="J348"/>
      <c r="K348"/>
      <c r="L348"/>
      <c r="M348"/>
      <c r="N348"/>
    </row>
    <row r="349" spans="1:14" s="26" customFormat="1" ht="16.5" customHeight="1" x14ac:dyDescent="0.25">
      <c r="A349" s="24"/>
      <c r="B349" s="24"/>
      <c r="C349" s="23"/>
      <c r="D349" s="25"/>
      <c r="E349" s="25"/>
      <c r="F349" s="25"/>
      <c r="G349" s="25"/>
    </row>
    <row r="350" spans="1:14" s="26" customFormat="1" ht="16.5" customHeight="1" x14ac:dyDescent="0.25">
      <c r="A350" s="24"/>
      <c r="B350" s="24"/>
      <c r="C350" s="23"/>
      <c r="D350" s="25"/>
      <c r="E350" s="25"/>
      <c r="F350" s="25"/>
      <c r="G350" s="25"/>
    </row>
    <row r="351" spans="1:14" ht="16.5" customHeight="1" x14ac:dyDescent="0.25">
      <c r="D351" s="9"/>
      <c r="E351" s="9"/>
      <c r="F351" s="9"/>
      <c r="G351" s="9"/>
    </row>
    <row r="352" spans="1:14" ht="16.5" customHeight="1" x14ac:dyDescent="0.25">
      <c r="D352" s="9"/>
      <c r="E352" s="9"/>
      <c r="F352" s="9"/>
      <c r="G352" s="9"/>
    </row>
    <row r="353" spans="4:14" ht="16.5" customHeight="1" x14ac:dyDescent="0.25">
      <c r="D353" s="9"/>
      <c r="E353" s="9"/>
      <c r="F353" s="9"/>
      <c r="G353" s="9"/>
    </row>
    <row r="354" spans="4:14" ht="16.5" customHeight="1" x14ac:dyDescent="0.25">
      <c r="D354" s="9"/>
      <c r="E354" s="9"/>
      <c r="F354" s="9"/>
      <c r="G354" s="9"/>
    </row>
    <row r="355" spans="4:14" ht="16.5" customHeight="1" x14ac:dyDescent="0.25">
      <c r="D355" s="9"/>
      <c r="E355" s="9"/>
      <c r="F355" s="9"/>
      <c r="G355" s="9"/>
    </row>
    <row r="356" spans="4:14" ht="16.5" customHeight="1" x14ac:dyDescent="0.25">
      <c r="D356" s="9"/>
      <c r="E356" s="9"/>
      <c r="F356" s="9"/>
      <c r="G356" s="9"/>
    </row>
    <row r="357" spans="4:14" ht="16.5" customHeight="1" x14ac:dyDescent="0.25">
      <c r="D357" s="9"/>
      <c r="E357" s="9"/>
      <c r="F357" s="9"/>
      <c r="G357" s="9"/>
    </row>
    <row r="358" spans="4:14" ht="16.5" customHeight="1" x14ac:dyDescent="0.25">
      <c r="D358" s="9"/>
      <c r="E358" s="9"/>
      <c r="F358" s="9"/>
      <c r="G358" s="9"/>
    </row>
    <row r="359" spans="4:14" ht="16.5" customHeight="1" x14ac:dyDescent="0.25">
      <c r="D359" s="9"/>
      <c r="E359" s="9"/>
      <c r="F359" s="9"/>
      <c r="G359" s="9"/>
    </row>
    <row r="360" spans="4:14" ht="16.5" customHeight="1" x14ac:dyDescent="0.25">
      <c r="D360" s="9"/>
      <c r="E360" s="9"/>
      <c r="F360" s="9"/>
      <c r="G360" s="9"/>
    </row>
    <row r="361" spans="4:14" ht="16.5" customHeight="1" x14ac:dyDescent="0.25">
      <c r="D361" s="9"/>
      <c r="E361" s="9"/>
      <c r="F361" s="9"/>
      <c r="G361" s="9"/>
    </row>
    <row r="362" spans="4:14" ht="16.5" customHeight="1" x14ac:dyDescent="0.25">
      <c r="D362" s="9"/>
      <c r="E362" s="9"/>
      <c r="F362" s="9"/>
      <c r="G362" s="9"/>
    </row>
    <row r="363" spans="4:14" ht="16.5" customHeight="1" x14ac:dyDescent="0.25">
      <c r="D363" s="9"/>
      <c r="E363" s="9"/>
      <c r="F363" s="9"/>
      <c r="G363" s="9"/>
    </row>
    <row r="364" spans="4:14" ht="16.5" customHeight="1" x14ac:dyDescent="0.25">
      <c r="D364" s="9"/>
      <c r="E364" s="9"/>
      <c r="F364" s="9"/>
      <c r="G364" s="9"/>
    </row>
    <row r="365" spans="4:14" ht="16.5" customHeight="1" x14ac:dyDescent="0.25">
      <c r="D365" s="9"/>
      <c r="E365" s="9"/>
      <c r="F365" s="9"/>
      <c r="G365" s="9"/>
      <c r="H365"/>
      <c r="I365"/>
      <c r="J365"/>
      <c r="K365"/>
      <c r="L365"/>
      <c r="M365"/>
      <c r="N365"/>
    </row>
    <row r="366" spans="4:14" ht="16.5" customHeight="1" x14ac:dyDescent="0.25">
      <c r="D366" s="9"/>
      <c r="E366" s="9"/>
      <c r="F366" s="9"/>
      <c r="G366" s="9"/>
      <c r="H366"/>
      <c r="I366"/>
      <c r="J366"/>
      <c r="K366"/>
      <c r="L366"/>
      <c r="M366"/>
      <c r="N366"/>
    </row>
    <row r="367" spans="4:14" ht="16.5" customHeight="1" x14ac:dyDescent="0.25">
      <c r="D367" s="9"/>
      <c r="E367" s="9"/>
      <c r="F367" s="9"/>
      <c r="G367" s="9"/>
      <c r="H367"/>
      <c r="I367"/>
      <c r="J367"/>
      <c r="K367"/>
      <c r="L367"/>
      <c r="M367"/>
      <c r="N367"/>
    </row>
    <row r="368" spans="4:14" ht="16.5" customHeight="1" x14ac:dyDescent="0.25">
      <c r="D368" s="9"/>
      <c r="E368" s="9"/>
      <c r="F368" s="9"/>
      <c r="G368" s="9"/>
      <c r="H368"/>
      <c r="I368"/>
      <c r="J368"/>
      <c r="K368"/>
      <c r="L368"/>
      <c r="M368"/>
      <c r="N368"/>
    </row>
    <row r="369" spans="4:14" ht="16.5" customHeight="1" x14ac:dyDescent="0.25">
      <c r="D369" s="9"/>
      <c r="E369" s="9"/>
      <c r="F369" s="9"/>
      <c r="G369" s="9"/>
      <c r="H369"/>
      <c r="I369"/>
      <c r="J369"/>
      <c r="K369"/>
      <c r="L369"/>
      <c r="M369"/>
      <c r="N369"/>
    </row>
  </sheetData>
  <mergeCells count="23">
    <mergeCell ref="A1:N1"/>
    <mergeCell ref="A2:N2"/>
    <mergeCell ref="A3:N3"/>
    <mergeCell ref="A4:N4"/>
    <mergeCell ref="D7:D9"/>
    <mergeCell ref="E7:F7"/>
    <mergeCell ref="G7:G9"/>
    <mergeCell ref="H7:H9"/>
    <mergeCell ref="I7:M7"/>
    <mergeCell ref="E8:E9"/>
    <mergeCell ref="F8:F9"/>
    <mergeCell ref="I8:I9"/>
    <mergeCell ref="J8:J9"/>
    <mergeCell ref="K8:K9"/>
    <mergeCell ref="L8:L9"/>
    <mergeCell ref="M8:M9"/>
    <mergeCell ref="A5:A9"/>
    <mergeCell ref="B5:B9"/>
    <mergeCell ref="C5:C9"/>
    <mergeCell ref="D5:N5"/>
    <mergeCell ref="D6:F6"/>
    <mergeCell ref="G6:N6"/>
    <mergeCell ref="N7:N9"/>
  </mergeCells>
  <pageMargins left="0.45" right="0.45" top="0.5" bottom="0.5" header="0.3" footer="0.3"/>
  <pageSetup paperSize="9"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3"/>
  <sheetViews>
    <sheetView tabSelected="1" zoomScale="85" zoomScaleNormal="85" workbookViewId="0">
      <pane xSplit="1" ySplit="10" topLeftCell="B318" activePane="bottomRight" state="frozen"/>
      <selection pane="topRight" activeCell="B1" sqref="B1"/>
      <selection pane="bottomLeft" activeCell="A13" sqref="A13"/>
      <selection pane="bottomRight" activeCell="B331" sqref="B331"/>
    </sheetView>
  </sheetViews>
  <sheetFormatPr defaultRowHeight="15" x14ac:dyDescent="0.25"/>
  <cols>
    <col min="1" max="1" width="36.140625" customWidth="1"/>
    <col min="2" max="2" width="22.28515625" style="158" customWidth="1"/>
    <col min="3" max="3" width="31.85546875" style="162" customWidth="1"/>
    <col min="4" max="5" width="15.7109375" style="8" customWidth="1"/>
    <col min="6" max="6" width="15.7109375" style="159" customWidth="1"/>
    <col min="7" max="7" width="17" style="162" customWidth="1"/>
    <col min="8" max="12" width="15.7109375" style="8" customWidth="1"/>
    <col min="13" max="13" width="48.28515625" style="159" customWidth="1"/>
  </cols>
  <sheetData>
    <row r="1" spans="1:13" ht="17.25" customHeight="1" x14ac:dyDescent="0.3">
      <c r="A1" s="232" t="s">
        <v>314</v>
      </c>
      <c r="B1" s="232"/>
      <c r="C1" s="232"/>
      <c r="D1" s="232"/>
      <c r="E1" s="232"/>
      <c r="F1" s="232"/>
      <c r="G1" s="232"/>
      <c r="H1" s="232"/>
      <c r="I1" s="232"/>
      <c r="J1" s="232"/>
      <c r="K1" s="232"/>
      <c r="L1" s="232"/>
      <c r="M1" s="232"/>
    </row>
    <row r="2" spans="1:13" ht="16.5" customHeight="1" x14ac:dyDescent="0.3">
      <c r="A2" s="233" t="s">
        <v>315</v>
      </c>
      <c r="B2" s="233"/>
      <c r="C2" s="233"/>
      <c r="D2" s="233"/>
      <c r="E2" s="233"/>
      <c r="F2" s="233"/>
      <c r="G2" s="233"/>
      <c r="H2" s="233"/>
      <c r="I2" s="233"/>
      <c r="J2" s="233"/>
      <c r="K2" s="233"/>
      <c r="L2" s="233"/>
      <c r="M2" s="233"/>
    </row>
    <row r="3" spans="1:13" ht="18.75" x14ac:dyDescent="0.3">
      <c r="A3" s="233" t="s">
        <v>331</v>
      </c>
      <c r="B3" s="233"/>
      <c r="C3" s="233"/>
      <c r="D3" s="233"/>
      <c r="E3" s="233"/>
      <c r="F3" s="233"/>
      <c r="G3" s="233"/>
      <c r="H3" s="233"/>
      <c r="I3" s="233"/>
      <c r="J3" s="233"/>
      <c r="K3" s="233"/>
      <c r="L3" s="233"/>
      <c r="M3" s="233"/>
    </row>
    <row r="4" spans="1:13" ht="16.5" customHeight="1" thickBot="1" x14ac:dyDescent="0.3">
      <c r="A4" s="122"/>
      <c r="B4" s="123"/>
      <c r="C4" s="124"/>
      <c r="D4" s="125"/>
      <c r="E4" s="125"/>
      <c r="F4" s="126"/>
      <c r="G4" s="127"/>
      <c r="H4" s="128"/>
      <c r="I4" s="128"/>
      <c r="J4" s="128"/>
      <c r="K4" s="128"/>
      <c r="L4" s="128"/>
      <c r="M4" s="129" t="s">
        <v>316</v>
      </c>
    </row>
    <row r="5" spans="1:13" s="1" customFormat="1" ht="16.5" customHeight="1" thickBot="1" x14ac:dyDescent="0.25">
      <c r="A5" s="234" t="s">
        <v>1</v>
      </c>
      <c r="B5" s="237" t="s">
        <v>333</v>
      </c>
      <c r="C5" s="239" t="s">
        <v>332</v>
      </c>
      <c r="D5" s="240"/>
      <c r="E5" s="240"/>
      <c r="F5" s="240"/>
      <c r="G5" s="240"/>
      <c r="H5" s="240"/>
      <c r="I5" s="240"/>
      <c r="J5" s="240"/>
      <c r="K5" s="240"/>
      <c r="L5" s="240"/>
      <c r="M5" s="241"/>
    </row>
    <row r="6" spans="1:13" s="1" customFormat="1" ht="48.75" customHeight="1" thickBot="1" x14ac:dyDescent="0.25">
      <c r="A6" s="235"/>
      <c r="B6" s="238"/>
      <c r="C6" s="240" t="s">
        <v>2</v>
      </c>
      <c r="D6" s="242"/>
      <c r="E6" s="243"/>
      <c r="F6" s="239" t="s">
        <v>3</v>
      </c>
      <c r="G6" s="242"/>
      <c r="H6" s="242"/>
      <c r="I6" s="242"/>
      <c r="J6" s="242"/>
      <c r="K6" s="242"/>
      <c r="L6" s="242"/>
      <c r="M6" s="243"/>
    </row>
    <row r="7" spans="1:13" s="1" customFormat="1" ht="16.5" customHeight="1" thickBot="1" x14ac:dyDescent="0.25">
      <c r="A7" s="235"/>
      <c r="B7" s="238"/>
      <c r="C7" s="230" t="s">
        <v>4</v>
      </c>
      <c r="D7" s="244" t="s">
        <v>5</v>
      </c>
      <c r="E7" s="245"/>
      <c r="F7" s="227" t="s">
        <v>6</v>
      </c>
      <c r="G7" s="230" t="s">
        <v>7</v>
      </c>
      <c r="H7" s="249" t="s">
        <v>5</v>
      </c>
      <c r="I7" s="250"/>
      <c r="J7" s="250"/>
      <c r="K7" s="250"/>
      <c r="L7" s="251"/>
      <c r="M7" s="227" t="s">
        <v>317</v>
      </c>
    </row>
    <row r="8" spans="1:13" s="1" customFormat="1" ht="32.25" customHeight="1" x14ac:dyDescent="0.2">
      <c r="A8" s="235"/>
      <c r="B8" s="238"/>
      <c r="C8" s="231"/>
      <c r="D8" s="246" t="s">
        <v>8</v>
      </c>
      <c r="E8" s="247" t="s">
        <v>9</v>
      </c>
      <c r="F8" s="228"/>
      <c r="G8" s="231"/>
      <c r="H8" s="195" t="s">
        <v>308</v>
      </c>
      <c r="I8" s="195" t="s">
        <v>306</v>
      </c>
      <c r="J8" s="195" t="s">
        <v>309</v>
      </c>
      <c r="K8" s="195" t="s">
        <v>310</v>
      </c>
      <c r="L8" s="195" t="s">
        <v>307</v>
      </c>
      <c r="M8" s="228"/>
    </row>
    <row r="9" spans="1:13" s="1" customFormat="1" ht="203.25" customHeight="1" thickBot="1" x14ac:dyDescent="0.25">
      <c r="A9" s="236"/>
      <c r="B9" s="130"/>
      <c r="C9" s="231"/>
      <c r="D9" s="192"/>
      <c r="E9" s="248"/>
      <c r="F9" s="229"/>
      <c r="G9" s="231"/>
      <c r="H9" s="196"/>
      <c r="I9" s="196"/>
      <c r="J9" s="196"/>
      <c r="K9" s="196"/>
      <c r="L9" s="196" t="s">
        <v>10</v>
      </c>
      <c r="M9" s="229"/>
    </row>
    <row r="10" spans="1:13" ht="16.5" customHeight="1" x14ac:dyDescent="0.25">
      <c r="A10" s="30"/>
      <c r="B10" s="131" t="s">
        <v>319</v>
      </c>
      <c r="C10" s="132" t="s">
        <v>320</v>
      </c>
      <c r="D10" s="133">
        <v>1</v>
      </c>
      <c r="E10" s="134">
        <v>2</v>
      </c>
      <c r="F10" s="135">
        <v>4</v>
      </c>
      <c r="G10" s="132" t="s">
        <v>318</v>
      </c>
      <c r="H10" s="133">
        <v>5</v>
      </c>
      <c r="I10" s="136">
        <v>6</v>
      </c>
      <c r="J10" s="136">
        <v>7</v>
      </c>
      <c r="K10" s="134">
        <v>8</v>
      </c>
      <c r="L10" s="185">
        <v>9</v>
      </c>
      <c r="M10" s="135">
        <v>11</v>
      </c>
    </row>
    <row r="11" spans="1:13" ht="16.5" customHeight="1" x14ac:dyDescent="0.25">
      <c r="A11" s="31" t="s">
        <v>11</v>
      </c>
      <c r="B11" s="137"/>
      <c r="C11" s="138"/>
      <c r="D11" s="139"/>
      <c r="E11" s="140"/>
      <c r="F11" s="140"/>
      <c r="G11" s="138"/>
      <c r="H11" s="139"/>
      <c r="I11" s="138"/>
      <c r="J11" s="138"/>
      <c r="K11" s="140"/>
      <c r="L11" s="140"/>
      <c r="M11" s="140"/>
    </row>
    <row r="12" spans="1:13" ht="16.5" customHeight="1" x14ac:dyDescent="0.25">
      <c r="A12" s="32" t="s">
        <v>12</v>
      </c>
      <c r="B12" s="141">
        <v>347273</v>
      </c>
      <c r="C12" s="142">
        <v>51710</v>
      </c>
      <c r="D12" s="143">
        <v>31650</v>
      </c>
      <c r="E12" s="143">
        <v>20060</v>
      </c>
      <c r="F12" s="143">
        <v>173809</v>
      </c>
      <c r="G12" s="144">
        <v>121754</v>
      </c>
      <c r="H12" s="143">
        <v>1274</v>
      </c>
      <c r="I12" s="143">
        <v>52372</v>
      </c>
      <c r="J12" s="143">
        <v>21088</v>
      </c>
      <c r="K12" s="143">
        <v>44742</v>
      </c>
      <c r="L12" s="143">
        <v>2278</v>
      </c>
      <c r="M12" s="143">
        <v>0</v>
      </c>
    </row>
    <row r="13" spans="1:13" ht="16.5" customHeight="1" x14ac:dyDescent="0.25">
      <c r="A13" s="32" t="s">
        <v>13</v>
      </c>
      <c r="B13" s="141">
        <v>321561</v>
      </c>
      <c r="C13" s="142">
        <v>69860</v>
      </c>
      <c r="D13" s="143">
        <v>0</v>
      </c>
      <c r="E13" s="143">
        <v>69860</v>
      </c>
      <c r="F13" s="143">
        <v>183887</v>
      </c>
      <c r="G13" s="144">
        <v>67814</v>
      </c>
      <c r="H13" s="143">
        <v>342</v>
      </c>
      <c r="I13" s="143">
        <v>33432</v>
      </c>
      <c r="J13" s="143">
        <v>12708</v>
      </c>
      <c r="K13" s="143">
        <v>19534</v>
      </c>
      <c r="L13" s="143">
        <v>1798</v>
      </c>
      <c r="M13" s="143">
        <v>0</v>
      </c>
    </row>
    <row r="14" spans="1:13" ht="16.5" customHeight="1" x14ac:dyDescent="0.25">
      <c r="A14" s="32" t="s">
        <v>14</v>
      </c>
      <c r="B14" s="141">
        <v>2420633</v>
      </c>
      <c r="C14" s="142">
        <v>786426</v>
      </c>
      <c r="D14" s="143">
        <v>666640</v>
      </c>
      <c r="E14" s="143">
        <v>119786</v>
      </c>
      <c r="F14" s="143">
        <v>259911</v>
      </c>
      <c r="G14" s="144">
        <v>1278382</v>
      </c>
      <c r="H14" s="143">
        <v>8048</v>
      </c>
      <c r="I14" s="143">
        <v>482922</v>
      </c>
      <c r="J14" s="143">
        <v>360518</v>
      </c>
      <c r="K14" s="143">
        <v>404176</v>
      </c>
      <c r="L14" s="143">
        <v>22718</v>
      </c>
      <c r="M14" s="143">
        <v>95914</v>
      </c>
    </row>
    <row r="15" spans="1:13" ht="16.5" customHeight="1" x14ac:dyDescent="0.25">
      <c r="A15" s="32" t="s">
        <v>15</v>
      </c>
      <c r="B15" s="141">
        <v>698567</v>
      </c>
      <c r="C15" s="142">
        <v>53384</v>
      </c>
      <c r="D15" s="143">
        <v>35222</v>
      </c>
      <c r="E15" s="143">
        <v>18162</v>
      </c>
      <c r="F15" s="143">
        <v>528904</v>
      </c>
      <c r="G15" s="144">
        <v>115981</v>
      </c>
      <c r="H15" s="143">
        <v>854</v>
      </c>
      <c r="I15" s="143">
        <v>50899</v>
      </c>
      <c r="J15" s="143">
        <v>24198</v>
      </c>
      <c r="K15" s="143">
        <v>37500</v>
      </c>
      <c r="L15" s="143">
        <v>2530</v>
      </c>
      <c r="M15" s="143">
        <v>298</v>
      </c>
    </row>
    <row r="16" spans="1:13" ht="16.5" customHeight="1" x14ac:dyDescent="0.25">
      <c r="A16" s="32" t="s">
        <v>16</v>
      </c>
      <c r="B16" s="141">
        <v>151430</v>
      </c>
      <c r="C16" s="142">
        <v>9602</v>
      </c>
      <c r="D16" s="143">
        <v>0</v>
      </c>
      <c r="E16" s="143">
        <v>9602</v>
      </c>
      <c r="F16" s="143">
        <v>48262</v>
      </c>
      <c r="G16" s="144">
        <v>93566</v>
      </c>
      <c r="H16" s="143">
        <v>548</v>
      </c>
      <c r="I16" s="143">
        <v>53082</v>
      </c>
      <c r="J16" s="143">
        <v>15854</v>
      </c>
      <c r="K16" s="143">
        <v>22130</v>
      </c>
      <c r="L16" s="143">
        <v>1952</v>
      </c>
      <c r="M16" s="143">
        <v>0</v>
      </c>
    </row>
    <row r="17" spans="1:13" ht="16.5" customHeight="1" x14ac:dyDescent="0.25">
      <c r="A17" s="32" t="s">
        <v>17</v>
      </c>
      <c r="B17" s="141">
        <v>93554</v>
      </c>
      <c r="C17" s="142">
        <v>17438</v>
      </c>
      <c r="D17" s="143">
        <v>0</v>
      </c>
      <c r="E17" s="143">
        <v>17438</v>
      </c>
      <c r="F17" s="143">
        <v>37006</v>
      </c>
      <c r="G17" s="144">
        <v>39110</v>
      </c>
      <c r="H17" s="143">
        <v>708</v>
      </c>
      <c r="I17" s="143">
        <v>13426</v>
      </c>
      <c r="J17" s="143">
        <v>5078</v>
      </c>
      <c r="K17" s="143">
        <v>18938</v>
      </c>
      <c r="L17" s="143">
        <v>960</v>
      </c>
      <c r="M17" s="143">
        <v>0</v>
      </c>
    </row>
    <row r="18" spans="1:13" ht="16.5" customHeight="1" x14ac:dyDescent="0.25">
      <c r="A18" s="32" t="s">
        <v>18</v>
      </c>
      <c r="B18" s="141">
        <v>1142160</v>
      </c>
      <c r="C18" s="142">
        <v>85218</v>
      </c>
      <c r="D18" s="143">
        <v>28974</v>
      </c>
      <c r="E18" s="143">
        <v>56244</v>
      </c>
      <c r="F18" s="143">
        <v>478162</v>
      </c>
      <c r="G18" s="144">
        <v>576572</v>
      </c>
      <c r="H18" s="143">
        <v>5694</v>
      </c>
      <c r="I18" s="143">
        <v>250804</v>
      </c>
      <c r="J18" s="143">
        <v>91320</v>
      </c>
      <c r="K18" s="143">
        <v>215980</v>
      </c>
      <c r="L18" s="143">
        <v>12774</v>
      </c>
      <c r="M18" s="143">
        <v>2208</v>
      </c>
    </row>
    <row r="19" spans="1:13" ht="16.5" customHeight="1" x14ac:dyDescent="0.25">
      <c r="A19" s="32" t="s">
        <v>19</v>
      </c>
      <c r="B19" s="141">
        <v>546728</v>
      </c>
      <c r="C19" s="142">
        <v>25926</v>
      </c>
      <c r="D19" s="143">
        <v>0</v>
      </c>
      <c r="E19" s="143">
        <v>25926</v>
      </c>
      <c r="F19" s="143">
        <v>273270</v>
      </c>
      <c r="G19" s="144">
        <v>247234</v>
      </c>
      <c r="H19" s="143">
        <v>1958</v>
      </c>
      <c r="I19" s="143">
        <v>100960</v>
      </c>
      <c r="J19" s="143">
        <v>46034</v>
      </c>
      <c r="K19" s="143">
        <v>93948</v>
      </c>
      <c r="L19" s="143">
        <v>4334</v>
      </c>
      <c r="M19" s="143">
        <v>298</v>
      </c>
    </row>
    <row r="20" spans="1:13" ht="16.5" customHeight="1" x14ac:dyDescent="0.25">
      <c r="A20" s="32" t="s">
        <v>20</v>
      </c>
      <c r="B20" s="141">
        <v>380800</v>
      </c>
      <c r="C20" s="142">
        <v>16382</v>
      </c>
      <c r="D20" s="143">
        <v>15782</v>
      </c>
      <c r="E20" s="143">
        <v>600</v>
      </c>
      <c r="F20" s="143">
        <v>230550</v>
      </c>
      <c r="G20" s="144">
        <v>133568</v>
      </c>
      <c r="H20" s="143">
        <v>854</v>
      </c>
      <c r="I20" s="143">
        <v>56000</v>
      </c>
      <c r="J20" s="143">
        <v>22714</v>
      </c>
      <c r="K20" s="143">
        <v>51150</v>
      </c>
      <c r="L20" s="143">
        <v>2850</v>
      </c>
      <c r="M20" s="143">
        <v>300</v>
      </c>
    </row>
    <row r="21" spans="1:13" ht="16.5" customHeight="1" x14ac:dyDescent="0.25">
      <c r="A21" s="32" t="s">
        <v>21</v>
      </c>
      <c r="B21" s="141">
        <v>187519</v>
      </c>
      <c r="C21" s="142">
        <v>23466</v>
      </c>
      <c r="D21" s="143">
        <v>0</v>
      </c>
      <c r="E21" s="143">
        <v>23466</v>
      </c>
      <c r="F21" s="143">
        <v>66541</v>
      </c>
      <c r="G21" s="144">
        <v>97512</v>
      </c>
      <c r="H21" s="143">
        <v>684</v>
      </c>
      <c r="I21" s="143">
        <v>43236</v>
      </c>
      <c r="J21" s="143">
        <v>15458</v>
      </c>
      <c r="K21" s="143">
        <v>35484</v>
      </c>
      <c r="L21" s="143">
        <v>2650</v>
      </c>
      <c r="M21" s="143">
        <v>0</v>
      </c>
    </row>
    <row r="22" spans="1:13" ht="16.5" customHeight="1" x14ac:dyDescent="0.25">
      <c r="A22" s="32" t="s">
        <v>22</v>
      </c>
      <c r="B22" s="141">
        <v>124997</v>
      </c>
      <c r="C22" s="142">
        <v>0</v>
      </c>
      <c r="D22" s="143">
        <v>0</v>
      </c>
      <c r="E22" s="143">
        <v>0</v>
      </c>
      <c r="F22" s="143">
        <v>91076</v>
      </c>
      <c r="G22" s="144">
        <v>33921</v>
      </c>
      <c r="H22" s="143">
        <v>255</v>
      </c>
      <c r="I22" s="143">
        <v>15430</v>
      </c>
      <c r="J22" s="143">
        <v>4200</v>
      </c>
      <c r="K22" s="143">
        <v>13205</v>
      </c>
      <c r="L22" s="143">
        <v>831</v>
      </c>
      <c r="M22" s="143">
        <v>0</v>
      </c>
    </row>
    <row r="23" spans="1:13" ht="16.5" customHeight="1" x14ac:dyDescent="0.25">
      <c r="A23" s="32" t="s">
        <v>23</v>
      </c>
      <c r="B23" s="141">
        <v>104032</v>
      </c>
      <c r="C23" s="142">
        <v>60166</v>
      </c>
      <c r="D23" s="143">
        <v>0</v>
      </c>
      <c r="E23" s="143">
        <v>60166</v>
      </c>
      <c r="F23" s="143">
        <v>9466</v>
      </c>
      <c r="G23" s="144">
        <v>34400</v>
      </c>
      <c r="H23" s="143">
        <v>228</v>
      </c>
      <c r="I23" s="143">
        <v>15290</v>
      </c>
      <c r="J23" s="143">
        <v>3856</v>
      </c>
      <c r="K23" s="143">
        <v>13768</v>
      </c>
      <c r="L23" s="143">
        <v>1258</v>
      </c>
      <c r="M23" s="143">
        <v>0</v>
      </c>
    </row>
    <row r="24" spans="1:13" ht="16.5" customHeight="1" x14ac:dyDescent="0.25">
      <c r="A24" s="32" t="s">
        <v>24</v>
      </c>
      <c r="B24" s="141">
        <v>130670</v>
      </c>
      <c r="C24" s="142">
        <v>31078</v>
      </c>
      <c r="D24" s="143">
        <v>0</v>
      </c>
      <c r="E24" s="143">
        <v>31078</v>
      </c>
      <c r="F24" s="143">
        <v>37900</v>
      </c>
      <c r="G24" s="144">
        <v>61692</v>
      </c>
      <c r="H24" s="143">
        <v>228</v>
      </c>
      <c r="I24" s="143">
        <v>25872</v>
      </c>
      <c r="J24" s="143">
        <v>8240</v>
      </c>
      <c r="K24" s="143">
        <v>25888</v>
      </c>
      <c r="L24" s="143">
        <v>1464</v>
      </c>
      <c r="M24" s="143">
        <v>0</v>
      </c>
    </row>
    <row r="25" spans="1:13" ht="16.5" customHeight="1" x14ac:dyDescent="0.25">
      <c r="A25" s="32" t="s">
        <v>25</v>
      </c>
      <c r="B25" s="141">
        <v>187457</v>
      </c>
      <c r="C25" s="142">
        <v>0</v>
      </c>
      <c r="D25" s="143">
        <v>0</v>
      </c>
      <c r="E25" s="143">
        <v>0</v>
      </c>
      <c r="F25" s="143">
        <v>145213</v>
      </c>
      <c r="G25" s="144">
        <v>42244</v>
      </c>
      <c r="H25" s="143">
        <v>410</v>
      </c>
      <c r="I25" s="143">
        <v>19006</v>
      </c>
      <c r="J25" s="143">
        <v>7228</v>
      </c>
      <c r="K25" s="143">
        <v>14270</v>
      </c>
      <c r="L25" s="143">
        <v>1330</v>
      </c>
      <c r="M25" s="143">
        <v>0</v>
      </c>
    </row>
    <row r="26" spans="1:13" ht="16.5" customHeight="1" x14ac:dyDescent="0.25">
      <c r="A26" s="32"/>
      <c r="B26" s="28">
        <v>6837381</v>
      </c>
      <c r="C26" s="28">
        <v>1230656</v>
      </c>
      <c r="D26" s="28">
        <v>778268</v>
      </c>
      <c r="E26" s="28">
        <v>452388</v>
      </c>
      <c r="F26" s="28">
        <v>2563957</v>
      </c>
      <c r="G26" s="28">
        <v>2943750</v>
      </c>
      <c r="H26" s="28">
        <v>22085</v>
      </c>
      <c r="I26" s="28">
        <v>1212731</v>
      </c>
      <c r="J26" s="28">
        <v>638494</v>
      </c>
      <c r="K26" s="28">
        <v>1010713</v>
      </c>
      <c r="L26" s="28">
        <v>59727</v>
      </c>
      <c r="M26" s="28">
        <v>99018</v>
      </c>
    </row>
    <row r="27" spans="1:13" ht="16.5" customHeight="1" x14ac:dyDescent="0.25">
      <c r="A27" s="33" t="s">
        <v>26</v>
      </c>
      <c r="B27" s="141">
        <v>0</v>
      </c>
      <c r="C27" s="142">
        <v>0</v>
      </c>
      <c r="D27" s="143">
        <v>0</v>
      </c>
      <c r="E27" s="143">
        <v>0</v>
      </c>
      <c r="F27" s="143">
        <v>0</v>
      </c>
      <c r="G27" s="144">
        <v>0</v>
      </c>
      <c r="H27" s="143">
        <v>0</v>
      </c>
      <c r="I27" s="143">
        <v>0</v>
      </c>
      <c r="J27" s="143">
        <v>0</v>
      </c>
      <c r="K27" s="143">
        <v>0</v>
      </c>
      <c r="L27" s="143">
        <v>0</v>
      </c>
      <c r="M27" s="143">
        <v>0</v>
      </c>
    </row>
    <row r="28" spans="1:13" ht="16.5" customHeight="1" x14ac:dyDescent="0.25">
      <c r="A28" s="30" t="s">
        <v>27</v>
      </c>
      <c r="B28" s="141">
        <v>884794</v>
      </c>
      <c r="C28" s="142">
        <v>65588</v>
      </c>
      <c r="D28" s="143">
        <v>0</v>
      </c>
      <c r="E28" s="143">
        <v>65588</v>
      </c>
      <c r="F28" s="143">
        <v>560406</v>
      </c>
      <c r="G28" s="144">
        <v>258800</v>
      </c>
      <c r="H28" s="143">
        <v>1132</v>
      </c>
      <c r="I28" s="143">
        <v>125214</v>
      </c>
      <c r="J28" s="143">
        <v>40256</v>
      </c>
      <c r="K28" s="143">
        <v>86716</v>
      </c>
      <c r="L28" s="143">
        <v>5482</v>
      </c>
      <c r="M28" s="143">
        <v>0</v>
      </c>
    </row>
    <row r="29" spans="1:13" ht="16.5" customHeight="1" x14ac:dyDescent="0.25">
      <c r="A29" s="30" t="s">
        <v>28</v>
      </c>
      <c r="B29" s="141">
        <v>9129564</v>
      </c>
      <c r="C29" s="142">
        <v>5076308</v>
      </c>
      <c r="D29" s="143">
        <v>4989428</v>
      </c>
      <c r="E29" s="143">
        <v>86880</v>
      </c>
      <c r="F29" s="143">
        <v>185420</v>
      </c>
      <c r="G29" s="144">
        <v>3320010</v>
      </c>
      <c r="H29" s="143">
        <v>21014</v>
      </c>
      <c r="I29" s="143">
        <v>1390310</v>
      </c>
      <c r="J29" s="143">
        <v>708326</v>
      </c>
      <c r="K29" s="143">
        <v>1156562</v>
      </c>
      <c r="L29" s="143">
        <v>43798</v>
      </c>
      <c r="M29" s="143">
        <v>547826</v>
      </c>
    </row>
    <row r="30" spans="1:13" ht="16.5" customHeight="1" x14ac:dyDescent="0.25">
      <c r="A30" s="30" t="s">
        <v>29</v>
      </c>
      <c r="B30" s="141">
        <v>85418</v>
      </c>
      <c r="C30" s="142">
        <v>0</v>
      </c>
      <c r="D30" s="143">
        <v>0</v>
      </c>
      <c r="E30" s="143">
        <v>0</v>
      </c>
      <c r="F30" s="143">
        <v>53039</v>
      </c>
      <c r="G30" s="144">
        <v>32379</v>
      </c>
      <c r="H30" s="143">
        <v>171</v>
      </c>
      <c r="I30" s="143">
        <v>16302</v>
      </c>
      <c r="J30" s="143">
        <v>2961</v>
      </c>
      <c r="K30" s="143">
        <v>11962</v>
      </c>
      <c r="L30" s="143">
        <v>983</v>
      </c>
      <c r="M30" s="143">
        <v>0</v>
      </c>
    </row>
    <row r="31" spans="1:13" ht="16.5" customHeight="1" x14ac:dyDescent="0.25">
      <c r="A31" s="30" t="s">
        <v>30</v>
      </c>
      <c r="B31" s="141">
        <v>758909</v>
      </c>
      <c r="C31" s="142">
        <v>102018</v>
      </c>
      <c r="D31" s="143">
        <v>82786</v>
      </c>
      <c r="E31" s="143">
        <v>19232</v>
      </c>
      <c r="F31" s="143">
        <v>442281</v>
      </c>
      <c r="G31" s="144">
        <v>214450</v>
      </c>
      <c r="H31" s="143">
        <v>2970</v>
      </c>
      <c r="I31" s="143">
        <v>94130</v>
      </c>
      <c r="J31" s="143">
        <v>35252</v>
      </c>
      <c r="K31" s="143">
        <v>78046</v>
      </c>
      <c r="L31" s="143">
        <v>4052</v>
      </c>
      <c r="M31" s="143">
        <v>160</v>
      </c>
    </row>
    <row r="32" spans="1:13" ht="16.5" customHeight="1" x14ac:dyDescent="0.25">
      <c r="A32" s="30" t="s">
        <v>31</v>
      </c>
      <c r="B32" s="141">
        <v>127915</v>
      </c>
      <c r="C32" s="142">
        <v>24828</v>
      </c>
      <c r="D32" s="143">
        <v>0</v>
      </c>
      <c r="E32" s="143">
        <v>24828</v>
      </c>
      <c r="F32" s="143">
        <v>83703</v>
      </c>
      <c r="G32" s="144">
        <v>19384</v>
      </c>
      <c r="H32" s="143">
        <v>114</v>
      </c>
      <c r="I32" s="143">
        <v>6876</v>
      </c>
      <c r="J32" s="143">
        <v>2402</v>
      </c>
      <c r="K32" s="143">
        <v>9518</v>
      </c>
      <c r="L32" s="143">
        <v>474</v>
      </c>
      <c r="M32" s="143">
        <v>0</v>
      </c>
    </row>
    <row r="33" spans="1:13" ht="16.5" customHeight="1" x14ac:dyDescent="0.25">
      <c r="A33" s="30" t="s">
        <v>32</v>
      </c>
      <c r="B33" s="141">
        <v>438147</v>
      </c>
      <c r="C33" s="142">
        <v>0</v>
      </c>
      <c r="D33" s="143">
        <v>0</v>
      </c>
      <c r="E33" s="143">
        <v>0</v>
      </c>
      <c r="F33" s="143">
        <v>128009</v>
      </c>
      <c r="G33" s="144">
        <v>302308</v>
      </c>
      <c r="H33" s="143">
        <v>712</v>
      </c>
      <c r="I33" s="143">
        <v>168142</v>
      </c>
      <c r="J33" s="143">
        <v>51244</v>
      </c>
      <c r="K33" s="143">
        <v>78284</v>
      </c>
      <c r="L33" s="143">
        <v>3926</v>
      </c>
      <c r="M33" s="143">
        <v>7830</v>
      </c>
    </row>
    <row r="34" spans="1:13" ht="16.5" customHeight="1" x14ac:dyDescent="0.25">
      <c r="A34" s="30" t="s">
        <v>33</v>
      </c>
      <c r="B34" s="141">
        <v>616792</v>
      </c>
      <c r="C34" s="142">
        <v>175344</v>
      </c>
      <c r="D34" s="143">
        <v>162454</v>
      </c>
      <c r="E34" s="143">
        <v>12890</v>
      </c>
      <c r="F34" s="143">
        <v>144562</v>
      </c>
      <c r="G34" s="144">
        <v>293234</v>
      </c>
      <c r="H34" s="143">
        <v>2492</v>
      </c>
      <c r="I34" s="143">
        <v>143872</v>
      </c>
      <c r="J34" s="143">
        <v>39440</v>
      </c>
      <c r="K34" s="143">
        <v>102288</v>
      </c>
      <c r="L34" s="143">
        <v>5142</v>
      </c>
      <c r="M34" s="143">
        <v>3652</v>
      </c>
    </row>
    <row r="35" spans="1:13" ht="16.5" customHeight="1" x14ac:dyDescent="0.25">
      <c r="A35" s="30" t="s">
        <v>34</v>
      </c>
      <c r="B35" s="141">
        <v>61085</v>
      </c>
      <c r="C35" s="142">
        <v>0</v>
      </c>
      <c r="D35" s="143">
        <v>0</v>
      </c>
      <c r="E35" s="143">
        <v>0</v>
      </c>
      <c r="F35" s="143">
        <v>45555</v>
      </c>
      <c r="G35" s="144">
        <v>15530</v>
      </c>
      <c r="H35" s="143">
        <v>170</v>
      </c>
      <c r="I35" s="143">
        <v>7076</v>
      </c>
      <c r="J35" s="143">
        <v>2078</v>
      </c>
      <c r="K35" s="143">
        <v>5881</v>
      </c>
      <c r="L35" s="143">
        <v>325</v>
      </c>
      <c r="M35" s="143">
        <v>0</v>
      </c>
    </row>
    <row r="36" spans="1:13" ht="16.5" customHeight="1" x14ac:dyDescent="0.25">
      <c r="A36" s="34" t="s">
        <v>35</v>
      </c>
      <c r="B36" s="141">
        <v>346305</v>
      </c>
      <c r="C36" s="142">
        <v>0</v>
      </c>
      <c r="D36" s="143">
        <v>0</v>
      </c>
      <c r="E36" s="143">
        <v>0</v>
      </c>
      <c r="F36" s="143">
        <v>286024</v>
      </c>
      <c r="G36" s="144">
        <v>60281</v>
      </c>
      <c r="H36" s="143">
        <v>719</v>
      </c>
      <c r="I36" s="143">
        <v>30009</v>
      </c>
      <c r="J36" s="143">
        <v>8921</v>
      </c>
      <c r="K36" s="143">
        <v>18484</v>
      </c>
      <c r="L36" s="143">
        <v>2148</v>
      </c>
      <c r="M36" s="143">
        <v>0</v>
      </c>
    </row>
    <row r="37" spans="1:13" ht="16.5" customHeight="1" x14ac:dyDescent="0.25">
      <c r="A37" s="34" t="s">
        <v>36</v>
      </c>
      <c r="B37" s="141">
        <v>164809</v>
      </c>
      <c r="C37" s="142">
        <v>9506</v>
      </c>
      <c r="D37" s="143">
        <v>0</v>
      </c>
      <c r="E37" s="143">
        <v>9506</v>
      </c>
      <c r="F37" s="143">
        <v>124752</v>
      </c>
      <c r="G37" s="144">
        <v>30551</v>
      </c>
      <c r="H37" s="143">
        <v>255</v>
      </c>
      <c r="I37" s="143">
        <v>14306</v>
      </c>
      <c r="J37" s="143">
        <v>3364</v>
      </c>
      <c r="K37" s="143">
        <v>12032</v>
      </c>
      <c r="L37" s="143">
        <v>594</v>
      </c>
      <c r="M37" s="143">
        <v>0</v>
      </c>
    </row>
    <row r="38" spans="1:13" ht="16.5" customHeight="1" x14ac:dyDescent="0.25">
      <c r="A38" s="30" t="s">
        <v>37</v>
      </c>
      <c r="B38" s="141">
        <v>291043</v>
      </c>
      <c r="C38" s="142">
        <v>49206</v>
      </c>
      <c r="D38" s="143">
        <v>2276</v>
      </c>
      <c r="E38" s="143">
        <v>46930</v>
      </c>
      <c r="F38" s="143">
        <v>192851</v>
      </c>
      <c r="G38" s="144">
        <v>36560</v>
      </c>
      <c r="H38" s="143">
        <v>170</v>
      </c>
      <c r="I38" s="143">
        <v>18143</v>
      </c>
      <c r="J38" s="143">
        <v>5505</v>
      </c>
      <c r="K38" s="143">
        <v>12056</v>
      </c>
      <c r="L38" s="143">
        <v>686</v>
      </c>
      <c r="M38" s="143">
        <v>12426</v>
      </c>
    </row>
    <row r="39" spans="1:13" ht="16.5" customHeight="1" x14ac:dyDescent="0.25">
      <c r="A39" s="30" t="s">
        <v>38</v>
      </c>
      <c r="B39" s="141">
        <v>264746</v>
      </c>
      <c r="C39" s="142">
        <v>0</v>
      </c>
      <c r="D39" s="143">
        <v>0</v>
      </c>
      <c r="E39" s="143">
        <v>0</v>
      </c>
      <c r="F39" s="143">
        <v>234351</v>
      </c>
      <c r="G39" s="144">
        <v>30395</v>
      </c>
      <c r="H39" s="143">
        <v>170</v>
      </c>
      <c r="I39" s="143">
        <v>15258</v>
      </c>
      <c r="J39" s="143">
        <v>4387</v>
      </c>
      <c r="K39" s="143">
        <v>9967</v>
      </c>
      <c r="L39" s="143">
        <v>613</v>
      </c>
      <c r="M39" s="143">
        <v>0</v>
      </c>
    </row>
    <row r="40" spans="1:13" ht="16.5" customHeight="1" x14ac:dyDescent="0.25">
      <c r="A40" s="30" t="s">
        <v>39</v>
      </c>
      <c r="B40" s="141">
        <v>166741</v>
      </c>
      <c r="C40" s="142">
        <v>37774</v>
      </c>
      <c r="D40" s="143">
        <v>11810</v>
      </c>
      <c r="E40" s="143">
        <v>25964</v>
      </c>
      <c r="F40" s="143">
        <v>106402</v>
      </c>
      <c r="G40" s="144">
        <v>22565</v>
      </c>
      <c r="H40" s="143">
        <v>127</v>
      </c>
      <c r="I40" s="143">
        <v>10214</v>
      </c>
      <c r="J40" s="143">
        <v>3548</v>
      </c>
      <c r="K40" s="143">
        <v>8349</v>
      </c>
      <c r="L40" s="143">
        <v>327</v>
      </c>
      <c r="M40" s="143">
        <v>0</v>
      </c>
    </row>
    <row r="41" spans="1:13" ht="16.5" customHeight="1" x14ac:dyDescent="0.25">
      <c r="A41" s="30"/>
      <c r="B41" s="28">
        <v>13336268</v>
      </c>
      <c r="C41" s="28">
        <v>5540572</v>
      </c>
      <c r="D41" s="28">
        <v>5248754</v>
      </c>
      <c r="E41" s="28">
        <v>291818</v>
      </c>
      <c r="F41" s="28">
        <v>2587355</v>
      </c>
      <c r="G41" s="28">
        <v>4636447</v>
      </c>
      <c r="H41" s="28">
        <v>30216</v>
      </c>
      <c r="I41" s="28">
        <v>2039852</v>
      </c>
      <c r="J41" s="28">
        <v>907684</v>
      </c>
      <c r="K41" s="28">
        <v>1590145</v>
      </c>
      <c r="L41" s="28">
        <v>68550</v>
      </c>
      <c r="M41" s="28">
        <v>571894</v>
      </c>
    </row>
    <row r="42" spans="1:13" ht="16.5" customHeight="1" x14ac:dyDescent="0.25">
      <c r="A42" s="33" t="s">
        <v>40</v>
      </c>
      <c r="B42" s="141">
        <v>0</v>
      </c>
      <c r="C42" s="142">
        <v>0</v>
      </c>
      <c r="D42" s="143">
        <v>0</v>
      </c>
      <c r="E42" s="143">
        <v>0</v>
      </c>
      <c r="F42" s="143">
        <v>0</v>
      </c>
      <c r="G42" s="144">
        <v>0</v>
      </c>
      <c r="H42" s="143">
        <v>0</v>
      </c>
      <c r="I42" s="143">
        <v>0</v>
      </c>
      <c r="J42" s="143">
        <v>0</v>
      </c>
      <c r="K42" s="143">
        <v>0</v>
      </c>
      <c r="L42" s="143">
        <v>0</v>
      </c>
      <c r="M42" s="143">
        <v>0</v>
      </c>
    </row>
    <row r="43" spans="1:13" ht="16.5" customHeight="1" x14ac:dyDescent="0.25">
      <c r="A43" s="30" t="s">
        <v>41</v>
      </c>
      <c r="B43" s="141">
        <v>250597</v>
      </c>
      <c r="C43" s="142">
        <v>10760</v>
      </c>
      <c r="D43" s="143">
        <v>0</v>
      </c>
      <c r="E43" s="143">
        <v>10760</v>
      </c>
      <c r="F43" s="143">
        <v>224515</v>
      </c>
      <c r="G43" s="144">
        <v>15322</v>
      </c>
      <c r="H43" s="143">
        <v>137</v>
      </c>
      <c r="I43" s="143">
        <v>7901</v>
      </c>
      <c r="J43" s="143">
        <v>1654</v>
      </c>
      <c r="K43" s="143">
        <v>5191</v>
      </c>
      <c r="L43" s="143">
        <v>439</v>
      </c>
      <c r="M43" s="143">
        <v>0</v>
      </c>
    </row>
    <row r="44" spans="1:13" ht="16.5" customHeight="1" x14ac:dyDescent="0.25">
      <c r="A44" s="30" t="s">
        <v>42</v>
      </c>
      <c r="B44" s="141">
        <v>337052</v>
      </c>
      <c r="C44" s="142">
        <v>85412</v>
      </c>
      <c r="D44" s="143">
        <v>0</v>
      </c>
      <c r="E44" s="143">
        <v>85412</v>
      </c>
      <c r="F44" s="143">
        <v>84422</v>
      </c>
      <c r="G44" s="144">
        <v>167218</v>
      </c>
      <c r="H44" s="143">
        <v>848</v>
      </c>
      <c r="I44" s="143">
        <v>86480</v>
      </c>
      <c r="J44" s="143">
        <v>20880</v>
      </c>
      <c r="K44" s="143">
        <v>54488</v>
      </c>
      <c r="L44" s="143">
        <v>4522</v>
      </c>
      <c r="M44" s="143">
        <v>0</v>
      </c>
    </row>
    <row r="45" spans="1:13" ht="16.5" customHeight="1" x14ac:dyDescent="0.25">
      <c r="A45" s="30" t="s">
        <v>43</v>
      </c>
      <c r="B45" s="141">
        <v>103275</v>
      </c>
      <c r="C45" s="142">
        <v>0</v>
      </c>
      <c r="D45" s="143">
        <v>0</v>
      </c>
      <c r="E45" s="143">
        <v>0</v>
      </c>
      <c r="F45" s="143">
        <v>83328</v>
      </c>
      <c r="G45" s="144">
        <v>19947</v>
      </c>
      <c r="H45" s="143">
        <v>103</v>
      </c>
      <c r="I45" s="143">
        <v>9232</v>
      </c>
      <c r="J45" s="143">
        <v>3531</v>
      </c>
      <c r="K45" s="143">
        <v>6580</v>
      </c>
      <c r="L45" s="143">
        <v>501</v>
      </c>
      <c r="M45" s="143">
        <v>0</v>
      </c>
    </row>
    <row r="46" spans="1:13" s="8" customFormat="1" ht="16.5" customHeight="1" x14ac:dyDescent="0.25">
      <c r="A46" s="34" t="s">
        <v>44</v>
      </c>
      <c r="B46" s="141">
        <v>106233</v>
      </c>
      <c r="C46" s="142">
        <v>0</v>
      </c>
      <c r="D46" s="143">
        <v>0</v>
      </c>
      <c r="E46" s="143">
        <v>0</v>
      </c>
      <c r="F46" s="143">
        <v>99989</v>
      </c>
      <c r="G46" s="144">
        <v>6244</v>
      </c>
      <c r="H46" s="143">
        <v>34</v>
      </c>
      <c r="I46" s="143">
        <v>2978</v>
      </c>
      <c r="J46" s="143">
        <v>1045</v>
      </c>
      <c r="K46" s="143">
        <v>1975</v>
      </c>
      <c r="L46" s="143">
        <v>212</v>
      </c>
      <c r="M46" s="143">
        <v>0</v>
      </c>
    </row>
    <row r="47" spans="1:13" s="8" customFormat="1" ht="16.5" customHeight="1" x14ac:dyDescent="0.25">
      <c r="A47" s="34" t="s">
        <v>45</v>
      </c>
      <c r="B47" s="141">
        <v>12533238</v>
      </c>
      <c r="C47" s="142">
        <v>6311918</v>
      </c>
      <c r="D47" s="143">
        <v>6302406</v>
      </c>
      <c r="E47" s="143">
        <v>9512</v>
      </c>
      <c r="F47" s="143">
        <v>240054</v>
      </c>
      <c r="G47" s="144">
        <v>5443010</v>
      </c>
      <c r="H47" s="143">
        <v>21908</v>
      </c>
      <c r="I47" s="143">
        <v>2310892</v>
      </c>
      <c r="J47" s="143">
        <v>1327410</v>
      </c>
      <c r="K47" s="143">
        <v>1679602</v>
      </c>
      <c r="L47" s="143">
        <v>103198</v>
      </c>
      <c r="M47" s="143">
        <v>538256</v>
      </c>
    </row>
    <row r="48" spans="1:13" ht="16.5" customHeight="1" x14ac:dyDescent="0.25">
      <c r="A48" s="30" t="s">
        <v>46</v>
      </c>
      <c r="B48" s="141">
        <v>100527</v>
      </c>
      <c r="C48" s="142">
        <v>0</v>
      </c>
      <c r="D48" s="143">
        <v>0</v>
      </c>
      <c r="E48" s="143">
        <v>0</v>
      </c>
      <c r="F48" s="143">
        <v>92975</v>
      </c>
      <c r="G48" s="144">
        <v>7552</v>
      </c>
      <c r="H48" s="143">
        <v>110</v>
      </c>
      <c r="I48" s="143">
        <v>2786</v>
      </c>
      <c r="J48" s="143">
        <v>897</v>
      </c>
      <c r="K48" s="143">
        <v>3482</v>
      </c>
      <c r="L48" s="143">
        <v>277</v>
      </c>
      <c r="M48" s="143">
        <v>0</v>
      </c>
    </row>
    <row r="49" spans="1:13" ht="16.5" customHeight="1" x14ac:dyDescent="0.25">
      <c r="A49" s="30" t="s">
        <v>47</v>
      </c>
      <c r="B49" s="141">
        <v>257898</v>
      </c>
      <c r="C49" s="142">
        <v>0</v>
      </c>
      <c r="D49" s="143">
        <v>0</v>
      </c>
      <c r="E49" s="143">
        <v>0</v>
      </c>
      <c r="F49" s="143">
        <v>239965</v>
      </c>
      <c r="G49" s="144">
        <v>17933</v>
      </c>
      <c r="H49" s="143">
        <v>205</v>
      </c>
      <c r="I49" s="143">
        <v>7016</v>
      </c>
      <c r="J49" s="143">
        <v>2587</v>
      </c>
      <c r="K49" s="143">
        <v>7395</v>
      </c>
      <c r="L49" s="143">
        <v>730</v>
      </c>
      <c r="M49" s="143">
        <v>0</v>
      </c>
    </row>
    <row r="50" spans="1:13" ht="16.5" customHeight="1" x14ac:dyDescent="0.25">
      <c r="A50" s="30" t="s">
        <v>48</v>
      </c>
      <c r="B50" s="141">
        <v>162779</v>
      </c>
      <c r="C50" s="142">
        <v>118950</v>
      </c>
      <c r="D50" s="143">
        <v>118950</v>
      </c>
      <c r="E50" s="143">
        <v>0</v>
      </c>
      <c r="F50" s="143">
        <v>24155</v>
      </c>
      <c r="G50" s="144">
        <v>19514</v>
      </c>
      <c r="H50" s="143">
        <v>43</v>
      </c>
      <c r="I50" s="143">
        <v>9679</v>
      </c>
      <c r="J50" s="143">
        <v>2502</v>
      </c>
      <c r="K50" s="143">
        <v>6702</v>
      </c>
      <c r="L50" s="143">
        <v>588</v>
      </c>
      <c r="M50" s="143">
        <v>160</v>
      </c>
    </row>
    <row r="51" spans="1:13" ht="16.5" customHeight="1" x14ac:dyDescent="0.25">
      <c r="A51" s="30" t="s">
        <v>49</v>
      </c>
      <c r="B51" s="141">
        <v>218847</v>
      </c>
      <c r="C51" s="142">
        <v>32366</v>
      </c>
      <c r="D51" s="143">
        <v>0</v>
      </c>
      <c r="E51" s="143">
        <v>32366</v>
      </c>
      <c r="F51" s="143">
        <v>141630</v>
      </c>
      <c r="G51" s="144">
        <v>44851</v>
      </c>
      <c r="H51" s="143">
        <v>340</v>
      </c>
      <c r="I51" s="143">
        <v>22842</v>
      </c>
      <c r="J51" s="143">
        <v>6939</v>
      </c>
      <c r="K51" s="143">
        <v>12939</v>
      </c>
      <c r="L51" s="143">
        <v>1791</v>
      </c>
      <c r="M51" s="143">
        <v>0</v>
      </c>
    </row>
    <row r="52" spans="1:13" ht="16.5" customHeight="1" x14ac:dyDescent="0.25">
      <c r="A52" s="30" t="s">
        <v>50</v>
      </c>
      <c r="B52" s="141">
        <v>288843</v>
      </c>
      <c r="C52" s="142">
        <v>0</v>
      </c>
      <c r="D52" s="143">
        <v>0</v>
      </c>
      <c r="E52" s="143">
        <v>0</v>
      </c>
      <c r="F52" s="143">
        <v>262344</v>
      </c>
      <c r="G52" s="144">
        <v>26499</v>
      </c>
      <c r="H52" s="143">
        <v>274</v>
      </c>
      <c r="I52" s="143">
        <v>11478</v>
      </c>
      <c r="J52" s="143">
        <v>4399</v>
      </c>
      <c r="K52" s="143">
        <v>8980</v>
      </c>
      <c r="L52" s="143">
        <v>1368</v>
      </c>
      <c r="M52" s="143">
        <v>0</v>
      </c>
    </row>
    <row r="53" spans="1:13" ht="16.5" customHeight="1" x14ac:dyDescent="0.25">
      <c r="A53" s="30" t="s">
        <v>51</v>
      </c>
      <c r="B53" s="141">
        <v>406319</v>
      </c>
      <c r="C53" s="142">
        <v>0</v>
      </c>
      <c r="D53" s="143">
        <v>0</v>
      </c>
      <c r="E53" s="143">
        <v>0</v>
      </c>
      <c r="F53" s="143">
        <v>300073</v>
      </c>
      <c r="G53" s="144">
        <v>106086</v>
      </c>
      <c r="H53" s="143">
        <v>680</v>
      </c>
      <c r="I53" s="143">
        <v>46518</v>
      </c>
      <c r="J53" s="143">
        <v>16308</v>
      </c>
      <c r="K53" s="143">
        <v>39006</v>
      </c>
      <c r="L53" s="143">
        <v>3574</v>
      </c>
      <c r="M53" s="143">
        <v>160</v>
      </c>
    </row>
    <row r="54" spans="1:13" ht="16.5" customHeight="1" x14ac:dyDescent="0.25">
      <c r="A54" s="30" t="s">
        <v>52</v>
      </c>
      <c r="B54" s="141">
        <v>181949</v>
      </c>
      <c r="C54" s="142">
        <v>0</v>
      </c>
      <c r="D54" s="143">
        <v>0</v>
      </c>
      <c r="E54" s="143">
        <v>0</v>
      </c>
      <c r="F54" s="143">
        <v>168046</v>
      </c>
      <c r="G54" s="144">
        <v>13903</v>
      </c>
      <c r="H54" s="143">
        <v>137</v>
      </c>
      <c r="I54" s="143">
        <v>6299</v>
      </c>
      <c r="J54" s="143">
        <v>2573</v>
      </c>
      <c r="K54" s="143">
        <v>4490</v>
      </c>
      <c r="L54" s="143">
        <v>404</v>
      </c>
      <c r="M54" s="143">
        <v>0</v>
      </c>
    </row>
    <row r="55" spans="1:13" ht="16.5" customHeight="1" x14ac:dyDescent="0.25">
      <c r="A55" s="30"/>
      <c r="B55" s="28">
        <v>14947557</v>
      </c>
      <c r="C55" s="28">
        <v>6559406</v>
      </c>
      <c r="D55" s="28">
        <v>6421356</v>
      </c>
      <c r="E55" s="28">
        <v>138050</v>
      </c>
      <c r="F55" s="28">
        <v>1961496</v>
      </c>
      <c r="G55" s="28">
        <v>5888079</v>
      </c>
      <c r="H55" s="28">
        <v>24819</v>
      </c>
      <c r="I55" s="28">
        <v>2524101</v>
      </c>
      <c r="J55" s="28">
        <v>1390725</v>
      </c>
      <c r="K55" s="28">
        <v>1830830</v>
      </c>
      <c r="L55" s="28">
        <v>117604</v>
      </c>
      <c r="M55" s="28">
        <v>538576</v>
      </c>
    </row>
    <row r="56" spans="1:13" ht="16.5" customHeight="1" x14ac:dyDescent="0.25">
      <c r="A56" s="33" t="s">
        <v>53</v>
      </c>
      <c r="B56" s="141">
        <v>0</v>
      </c>
      <c r="C56" s="142">
        <v>0</v>
      </c>
      <c r="D56" s="143">
        <v>0</v>
      </c>
      <c r="E56" s="143">
        <v>0</v>
      </c>
      <c r="F56" s="143">
        <v>0</v>
      </c>
      <c r="G56" s="144">
        <v>0</v>
      </c>
      <c r="H56" s="143">
        <v>0</v>
      </c>
      <c r="I56" s="143">
        <v>0</v>
      </c>
      <c r="J56" s="143">
        <v>0</v>
      </c>
      <c r="K56" s="143">
        <v>0</v>
      </c>
      <c r="L56" s="143">
        <v>0</v>
      </c>
      <c r="M56" s="143">
        <v>0</v>
      </c>
    </row>
    <row r="57" spans="1:13" ht="16.5" customHeight="1" x14ac:dyDescent="0.25">
      <c r="A57" s="30" t="s">
        <v>54</v>
      </c>
      <c r="B57" s="141">
        <v>1907845</v>
      </c>
      <c r="C57" s="142">
        <v>742622</v>
      </c>
      <c r="D57" s="143">
        <v>574204</v>
      </c>
      <c r="E57" s="143">
        <v>168418</v>
      </c>
      <c r="F57" s="143">
        <v>253566</v>
      </c>
      <c r="G57" s="144">
        <v>805772</v>
      </c>
      <c r="H57" s="143">
        <v>6304</v>
      </c>
      <c r="I57" s="143">
        <v>298384</v>
      </c>
      <c r="J57" s="143">
        <v>200902</v>
      </c>
      <c r="K57" s="143">
        <v>286094</v>
      </c>
      <c r="L57" s="143">
        <v>14088</v>
      </c>
      <c r="M57" s="143">
        <v>105885</v>
      </c>
    </row>
    <row r="58" spans="1:13" ht="16.5" customHeight="1" x14ac:dyDescent="0.25">
      <c r="A58" s="30" t="s">
        <v>55</v>
      </c>
      <c r="B58" s="141">
        <v>704794</v>
      </c>
      <c r="C58" s="142">
        <v>117506</v>
      </c>
      <c r="D58" s="143">
        <v>117506</v>
      </c>
      <c r="E58" s="143">
        <v>0</v>
      </c>
      <c r="F58" s="143">
        <v>209440</v>
      </c>
      <c r="G58" s="144">
        <v>367250</v>
      </c>
      <c r="H58" s="143">
        <v>2990</v>
      </c>
      <c r="I58" s="143">
        <v>133782</v>
      </c>
      <c r="J58" s="143">
        <v>49314</v>
      </c>
      <c r="K58" s="143">
        <v>171638</v>
      </c>
      <c r="L58" s="143">
        <v>9526</v>
      </c>
      <c r="M58" s="143">
        <v>10598</v>
      </c>
    </row>
    <row r="59" spans="1:13" ht="16.5" customHeight="1" x14ac:dyDescent="0.25">
      <c r="A59" s="30" t="s">
        <v>56</v>
      </c>
      <c r="B59" s="141">
        <v>171045</v>
      </c>
      <c r="C59" s="142">
        <v>17878</v>
      </c>
      <c r="D59" s="143">
        <v>1246</v>
      </c>
      <c r="E59" s="143">
        <v>16632</v>
      </c>
      <c r="F59" s="143">
        <v>131420</v>
      </c>
      <c r="G59" s="144">
        <v>21587</v>
      </c>
      <c r="H59" s="143">
        <v>255</v>
      </c>
      <c r="I59" s="143">
        <v>8563</v>
      </c>
      <c r="J59" s="143">
        <v>2989</v>
      </c>
      <c r="K59" s="143">
        <v>9146</v>
      </c>
      <c r="L59" s="143">
        <v>634</v>
      </c>
      <c r="M59" s="143">
        <v>160</v>
      </c>
    </row>
    <row r="60" spans="1:13" ht="16.5" customHeight="1" x14ac:dyDescent="0.25">
      <c r="A60" s="30" t="s">
        <v>57</v>
      </c>
      <c r="B60" s="141">
        <v>153951</v>
      </c>
      <c r="C60" s="142">
        <v>24052</v>
      </c>
      <c r="D60" s="143">
        <v>0</v>
      </c>
      <c r="E60" s="143">
        <v>24052</v>
      </c>
      <c r="F60" s="143">
        <v>122400</v>
      </c>
      <c r="G60" s="144">
        <v>7499</v>
      </c>
      <c r="H60" s="143">
        <v>73</v>
      </c>
      <c r="I60" s="143">
        <v>3519</v>
      </c>
      <c r="J60" s="143">
        <v>930</v>
      </c>
      <c r="K60" s="143">
        <v>2736</v>
      </c>
      <c r="L60" s="143">
        <v>241</v>
      </c>
      <c r="M60" s="143">
        <v>0</v>
      </c>
    </row>
    <row r="61" spans="1:13" ht="16.5" customHeight="1" x14ac:dyDescent="0.25">
      <c r="A61" s="30" t="s">
        <v>58</v>
      </c>
      <c r="B61" s="141">
        <v>92768</v>
      </c>
      <c r="C61" s="142">
        <v>0</v>
      </c>
      <c r="D61" s="143">
        <v>0</v>
      </c>
      <c r="E61" s="143">
        <v>0</v>
      </c>
      <c r="F61" s="143">
        <v>69560</v>
      </c>
      <c r="G61" s="144">
        <v>23208</v>
      </c>
      <c r="H61" s="143">
        <v>205</v>
      </c>
      <c r="I61" s="143">
        <v>8428</v>
      </c>
      <c r="J61" s="143">
        <v>2356</v>
      </c>
      <c r="K61" s="143">
        <v>11648</v>
      </c>
      <c r="L61" s="143">
        <v>571</v>
      </c>
      <c r="M61" s="143">
        <v>0</v>
      </c>
    </row>
    <row r="62" spans="1:13" ht="16.5" customHeight="1" x14ac:dyDescent="0.25">
      <c r="A62" s="30" t="s">
        <v>59</v>
      </c>
      <c r="B62" s="141">
        <v>331711</v>
      </c>
      <c r="C62" s="142">
        <v>0</v>
      </c>
      <c r="D62" s="143">
        <v>0</v>
      </c>
      <c r="E62" s="143">
        <v>0</v>
      </c>
      <c r="F62" s="143">
        <v>278435</v>
      </c>
      <c r="G62" s="144">
        <v>53276</v>
      </c>
      <c r="H62" s="143">
        <v>594</v>
      </c>
      <c r="I62" s="143">
        <v>19567</v>
      </c>
      <c r="J62" s="143">
        <v>6452</v>
      </c>
      <c r="K62" s="143">
        <v>23946</v>
      </c>
      <c r="L62" s="143">
        <v>2717</v>
      </c>
      <c r="M62" s="143">
        <v>0</v>
      </c>
    </row>
    <row r="63" spans="1:13" ht="16.5" customHeight="1" x14ac:dyDescent="0.25">
      <c r="A63" s="30" t="s">
        <v>60</v>
      </c>
      <c r="B63" s="141">
        <v>154522</v>
      </c>
      <c r="C63" s="142">
        <v>0</v>
      </c>
      <c r="D63" s="143">
        <v>0</v>
      </c>
      <c r="E63" s="143">
        <v>0</v>
      </c>
      <c r="F63" s="143">
        <v>129411</v>
      </c>
      <c r="G63" s="144">
        <v>25111</v>
      </c>
      <c r="H63" s="143">
        <v>240</v>
      </c>
      <c r="I63" s="143">
        <v>9642</v>
      </c>
      <c r="J63" s="143">
        <v>3167</v>
      </c>
      <c r="K63" s="143">
        <v>10779</v>
      </c>
      <c r="L63" s="143">
        <v>1283</v>
      </c>
      <c r="M63" s="143">
        <v>0</v>
      </c>
    </row>
    <row r="64" spans="1:13" ht="16.5" customHeight="1" x14ac:dyDescent="0.25">
      <c r="A64" s="30" t="s">
        <v>61</v>
      </c>
      <c r="B64" s="141">
        <v>995376</v>
      </c>
      <c r="C64" s="142">
        <v>125238</v>
      </c>
      <c r="D64" s="143">
        <v>0</v>
      </c>
      <c r="E64" s="143">
        <v>125238</v>
      </c>
      <c r="F64" s="143">
        <v>503100</v>
      </c>
      <c r="G64" s="144">
        <v>367038</v>
      </c>
      <c r="H64" s="143">
        <v>3558</v>
      </c>
      <c r="I64" s="143">
        <v>107542</v>
      </c>
      <c r="J64" s="143">
        <v>79684</v>
      </c>
      <c r="K64" s="143">
        <v>166120</v>
      </c>
      <c r="L64" s="143">
        <v>10134</v>
      </c>
      <c r="M64" s="143">
        <v>0</v>
      </c>
    </row>
    <row r="65" spans="1:13" ht="16.5" customHeight="1" x14ac:dyDescent="0.25">
      <c r="A65" s="30" t="s">
        <v>62</v>
      </c>
      <c r="B65" s="141">
        <v>199405</v>
      </c>
      <c r="C65" s="142">
        <v>0</v>
      </c>
      <c r="D65" s="143">
        <v>0</v>
      </c>
      <c r="E65" s="143">
        <v>0</v>
      </c>
      <c r="F65" s="143">
        <v>169665</v>
      </c>
      <c r="G65" s="144">
        <v>29740</v>
      </c>
      <c r="H65" s="143">
        <v>212</v>
      </c>
      <c r="I65" s="143">
        <v>14541</v>
      </c>
      <c r="J65" s="143">
        <v>4285</v>
      </c>
      <c r="K65" s="143">
        <v>9778</v>
      </c>
      <c r="L65" s="143">
        <v>924</v>
      </c>
      <c r="M65" s="143">
        <v>0</v>
      </c>
    </row>
    <row r="66" spans="1:13" ht="16.5" customHeight="1" x14ac:dyDescent="0.25">
      <c r="A66" s="30" t="s">
        <v>63</v>
      </c>
      <c r="B66" s="141">
        <v>42232</v>
      </c>
      <c r="C66" s="142">
        <v>0</v>
      </c>
      <c r="D66" s="143">
        <v>0</v>
      </c>
      <c r="E66" s="143">
        <v>0</v>
      </c>
      <c r="F66" s="143">
        <v>38908</v>
      </c>
      <c r="G66" s="144">
        <v>3324</v>
      </c>
      <c r="H66" s="143">
        <v>27</v>
      </c>
      <c r="I66" s="143">
        <v>1475</v>
      </c>
      <c r="J66" s="143">
        <v>297</v>
      </c>
      <c r="K66" s="143">
        <v>1369</v>
      </c>
      <c r="L66" s="143">
        <v>156</v>
      </c>
      <c r="M66" s="143">
        <v>0</v>
      </c>
    </row>
    <row r="67" spans="1:13" ht="16.5" customHeight="1" x14ac:dyDescent="0.25">
      <c r="A67" s="34"/>
      <c r="B67" s="28">
        <v>4753649</v>
      </c>
      <c r="C67" s="28">
        <v>1027296</v>
      </c>
      <c r="D67" s="28">
        <v>692956</v>
      </c>
      <c r="E67" s="28">
        <v>334340</v>
      </c>
      <c r="F67" s="28">
        <v>1905905</v>
      </c>
      <c r="G67" s="28">
        <v>1703805</v>
      </c>
      <c r="H67" s="28">
        <v>14458</v>
      </c>
      <c r="I67" s="28">
        <v>605443</v>
      </c>
      <c r="J67" s="28">
        <v>350376</v>
      </c>
      <c r="K67" s="28">
        <v>693254</v>
      </c>
      <c r="L67" s="28">
        <v>40274</v>
      </c>
      <c r="M67" s="28">
        <v>116643</v>
      </c>
    </row>
    <row r="68" spans="1:13" ht="16.5" customHeight="1" x14ac:dyDescent="0.25">
      <c r="A68" s="33" t="s">
        <v>64</v>
      </c>
      <c r="B68" s="141">
        <v>0</v>
      </c>
      <c r="C68" s="142">
        <v>0</v>
      </c>
      <c r="D68" s="143">
        <v>0</v>
      </c>
      <c r="E68" s="143">
        <v>0</v>
      </c>
      <c r="F68" s="143">
        <v>0</v>
      </c>
      <c r="G68" s="144">
        <v>0</v>
      </c>
      <c r="H68" s="143">
        <v>0</v>
      </c>
      <c r="I68" s="143">
        <v>0</v>
      </c>
      <c r="J68" s="143">
        <v>0</v>
      </c>
      <c r="K68" s="143">
        <v>0</v>
      </c>
      <c r="L68" s="143">
        <v>0</v>
      </c>
      <c r="M68" s="143">
        <v>0</v>
      </c>
    </row>
    <row r="69" spans="1:13" ht="16.5" customHeight="1" x14ac:dyDescent="0.25">
      <c r="A69" s="30" t="s">
        <v>65</v>
      </c>
      <c r="B69" s="141">
        <v>86587</v>
      </c>
      <c r="C69" s="142">
        <v>502</v>
      </c>
      <c r="D69" s="143">
        <v>0</v>
      </c>
      <c r="E69" s="143">
        <v>502</v>
      </c>
      <c r="F69" s="143">
        <v>71148</v>
      </c>
      <c r="G69" s="144">
        <v>14937</v>
      </c>
      <c r="H69" s="143">
        <v>43</v>
      </c>
      <c r="I69" s="143">
        <v>5652</v>
      </c>
      <c r="J69" s="143">
        <v>1729</v>
      </c>
      <c r="K69" s="143">
        <v>7105</v>
      </c>
      <c r="L69" s="143">
        <v>408</v>
      </c>
      <c r="M69" s="143">
        <v>0</v>
      </c>
    </row>
    <row r="70" spans="1:13" ht="16.5" customHeight="1" x14ac:dyDescent="0.25">
      <c r="A70" s="30" t="s">
        <v>66</v>
      </c>
      <c r="B70" s="141">
        <v>1342</v>
      </c>
      <c r="C70" s="142">
        <v>0</v>
      </c>
      <c r="D70" s="143">
        <v>0</v>
      </c>
      <c r="E70" s="143">
        <v>0</v>
      </c>
      <c r="F70" s="143">
        <v>0</v>
      </c>
      <c r="G70" s="144">
        <v>1342</v>
      </c>
      <c r="H70" s="143">
        <v>0</v>
      </c>
      <c r="I70" s="143">
        <v>234</v>
      </c>
      <c r="J70" s="143">
        <v>162</v>
      </c>
      <c r="K70" s="143">
        <v>830</v>
      </c>
      <c r="L70" s="143">
        <v>116</v>
      </c>
      <c r="M70" s="143">
        <v>0</v>
      </c>
    </row>
    <row r="71" spans="1:13" ht="16.5" customHeight="1" x14ac:dyDescent="0.25">
      <c r="A71" s="30" t="s">
        <v>67</v>
      </c>
      <c r="B71" s="141">
        <v>121036</v>
      </c>
      <c r="C71" s="142">
        <v>49170</v>
      </c>
      <c r="D71" s="143">
        <v>0</v>
      </c>
      <c r="E71" s="143">
        <v>49170</v>
      </c>
      <c r="F71" s="143">
        <v>51208</v>
      </c>
      <c r="G71" s="144">
        <v>20658</v>
      </c>
      <c r="H71" s="143">
        <v>182</v>
      </c>
      <c r="I71" s="143">
        <v>6458</v>
      </c>
      <c r="J71" s="143">
        <v>1556</v>
      </c>
      <c r="K71" s="143">
        <v>11300</v>
      </c>
      <c r="L71" s="143">
        <v>1162</v>
      </c>
      <c r="M71" s="143">
        <v>0</v>
      </c>
    </row>
    <row r="72" spans="1:13" ht="16.5" customHeight="1" x14ac:dyDescent="0.25">
      <c r="A72" s="30" t="s">
        <v>68</v>
      </c>
      <c r="B72" s="141">
        <v>1601220</v>
      </c>
      <c r="C72" s="142">
        <v>95910</v>
      </c>
      <c r="D72" s="143">
        <v>51324</v>
      </c>
      <c r="E72" s="143">
        <v>44586</v>
      </c>
      <c r="F72" s="143">
        <v>678642</v>
      </c>
      <c r="G72" s="144">
        <v>769004</v>
      </c>
      <c r="H72" s="143">
        <v>6260</v>
      </c>
      <c r="I72" s="143">
        <v>246144</v>
      </c>
      <c r="J72" s="143">
        <v>109628</v>
      </c>
      <c r="K72" s="143">
        <v>377294</v>
      </c>
      <c r="L72" s="143">
        <v>29678</v>
      </c>
      <c r="M72" s="143">
        <v>57664</v>
      </c>
    </row>
    <row r="73" spans="1:13" ht="16.5" customHeight="1" x14ac:dyDescent="0.25">
      <c r="A73" s="30" t="s">
        <v>69</v>
      </c>
      <c r="B73" s="141">
        <v>4363</v>
      </c>
      <c r="C73" s="142">
        <v>0</v>
      </c>
      <c r="D73" s="143">
        <v>0</v>
      </c>
      <c r="E73" s="143">
        <v>0</v>
      </c>
      <c r="F73" s="143">
        <v>2174</v>
      </c>
      <c r="G73" s="144">
        <v>2189</v>
      </c>
      <c r="H73" s="143">
        <v>27</v>
      </c>
      <c r="I73" s="143">
        <v>650</v>
      </c>
      <c r="J73" s="143">
        <v>110</v>
      </c>
      <c r="K73" s="143">
        <v>1344</v>
      </c>
      <c r="L73" s="143">
        <v>58</v>
      </c>
      <c r="M73" s="143">
        <v>0</v>
      </c>
    </row>
    <row r="74" spans="1:13" ht="16.5" customHeight="1" x14ac:dyDescent="0.25">
      <c r="A74" s="30" t="s">
        <v>70</v>
      </c>
      <c r="B74" s="141">
        <v>138067</v>
      </c>
      <c r="C74" s="142">
        <v>7500</v>
      </c>
      <c r="D74" s="143">
        <v>0</v>
      </c>
      <c r="E74" s="143">
        <v>7500</v>
      </c>
      <c r="F74" s="143">
        <v>121682</v>
      </c>
      <c r="G74" s="144">
        <v>8885</v>
      </c>
      <c r="H74" s="143">
        <v>27</v>
      </c>
      <c r="I74" s="143">
        <v>4243</v>
      </c>
      <c r="J74" s="143">
        <v>1101</v>
      </c>
      <c r="K74" s="143">
        <v>3209</v>
      </c>
      <c r="L74" s="143">
        <v>305</v>
      </c>
      <c r="M74" s="143">
        <v>0</v>
      </c>
    </row>
    <row r="75" spans="1:13" ht="16.5" customHeight="1" x14ac:dyDescent="0.25">
      <c r="A75" s="30" t="s">
        <v>71</v>
      </c>
      <c r="B75" s="141">
        <v>57527</v>
      </c>
      <c r="C75" s="142">
        <v>886</v>
      </c>
      <c r="D75" s="143">
        <v>0</v>
      </c>
      <c r="E75" s="143">
        <v>886</v>
      </c>
      <c r="F75" s="143">
        <v>49741</v>
      </c>
      <c r="G75" s="144">
        <v>6900</v>
      </c>
      <c r="H75" s="143">
        <v>69</v>
      </c>
      <c r="I75" s="143">
        <v>2209</v>
      </c>
      <c r="J75" s="143">
        <v>465</v>
      </c>
      <c r="K75" s="143">
        <v>3858</v>
      </c>
      <c r="L75" s="143">
        <v>299</v>
      </c>
      <c r="M75" s="143">
        <v>0</v>
      </c>
    </row>
    <row r="76" spans="1:13" ht="16.5" customHeight="1" x14ac:dyDescent="0.25">
      <c r="A76" s="30" t="s">
        <v>72</v>
      </c>
      <c r="B76" s="141">
        <v>11314</v>
      </c>
      <c r="C76" s="142">
        <v>6676</v>
      </c>
      <c r="D76" s="143">
        <v>0</v>
      </c>
      <c r="E76" s="143">
        <v>6676</v>
      </c>
      <c r="F76" s="143">
        <v>3002</v>
      </c>
      <c r="G76" s="144">
        <v>1636</v>
      </c>
      <c r="H76" s="143">
        <v>0</v>
      </c>
      <c r="I76" s="143">
        <v>509</v>
      </c>
      <c r="J76" s="143">
        <v>72</v>
      </c>
      <c r="K76" s="143">
        <v>980</v>
      </c>
      <c r="L76" s="143">
        <v>75</v>
      </c>
      <c r="M76" s="143">
        <v>0</v>
      </c>
    </row>
    <row r="77" spans="1:13" ht="16.5" customHeight="1" x14ac:dyDescent="0.25">
      <c r="A77" s="30" t="s">
        <v>73</v>
      </c>
      <c r="B77" s="141">
        <v>49383</v>
      </c>
      <c r="C77" s="142">
        <v>8710</v>
      </c>
      <c r="D77" s="143">
        <v>0</v>
      </c>
      <c r="E77" s="143">
        <v>8710</v>
      </c>
      <c r="F77" s="143">
        <v>37041</v>
      </c>
      <c r="G77" s="144">
        <v>3632</v>
      </c>
      <c r="H77" s="143">
        <v>55</v>
      </c>
      <c r="I77" s="143">
        <v>1299</v>
      </c>
      <c r="J77" s="143">
        <v>234</v>
      </c>
      <c r="K77" s="143">
        <v>1893</v>
      </c>
      <c r="L77" s="143">
        <v>151</v>
      </c>
      <c r="M77" s="143">
        <v>0</v>
      </c>
    </row>
    <row r="78" spans="1:13" ht="16.5" customHeight="1" x14ac:dyDescent="0.25">
      <c r="A78" s="30" t="s">
        <v>74</v>
      </c>
      <c r="B78" s="141">
        <v>137286</v>
      </c>
      <c r="C78" s="142">
        <v>0</v>
      </c>
      <c r="D78" s="143">
        <v>0</v>
      </c>
      <c r="E78" s="143">
        <v>0</v>
      </c>
      <c r="F78" s="143">
        <v>131168</v>
      </c>
      <c r="G78" s="144">
        <v>6118</v>
      </c>
      <c r="H78" s="143">
        <v>0</v>
      </c>
      <c r="I78" s="143">
        <v>2809</v>
      </c>
      <c r="J78" s="143">
        <v>1113</v>
      </c>
      <c r="K78" s="143">
        <v>2003</v>
      </c>
      <c r="L78" s="143">
        <v>193</v>
      </c>
      <c r="M78" s="143">
        <v>0</v>
      </c>
    </row>
    <row r="79" spans="1:13" ht="16.5" customHeight="1" x14ac:dyDescent="0.25">
      <c r="A79" s="30" t="s">
        <v>75</v>
      </c>
      <c r="B79" s="141">
        <v>28704</v>
      </c>
      <c r="C79" s="142">
        <v>0</v>
      </c>
      <c r="D79" s="143">
        <v>0</v>
      </c>
      <c r="E79" s="143">
        <v>0</v>
      </c>
      <c r="F79" s="143">
        <v>23919</v>
      </c>
      <c r="G79" s="144">
        <v>4785</v>
      </c>
      <c r="H79" s="143">
        <v>46</v>
      </c>
      <c r="I79" s="143">
        <v>2000</v>
      </c>
      <c r="J79" s="143">
        <v>404</v>
      </c>
      <c r="K79" s="143">
        <v>2103</v>
      </c>
      <c r="L79" s="143">
        <v>232</v>
      </c>
      <c r="M79" s="143">
        <v>0</v>
      </c>
    </row>
    <row r="80" spans="1:13" ht="16.5" customHeight="1" x14ac:dyDescent="0.25">
      <c r="A80" s="30"/>
      <c r="B80" s="28">
        <v>2236829</v>
      </c>
      <c r="C80" s="28">
        <v>169354</v>
      </c>
      <c r="D80" s="28">
        <v>51324</v>
      </c>
      <c r="E80" s="28">
        <v>118030</v>
      </c>
      <c r="F80" s="28">
        <v>1169725</v>
      </c>
      <c r="G80" s="28">
        <v>840086</v>
      </c>
      <c r="H80" s="28">
        <v>6709</v>
      </c>
      <c r="I80" s="28">
        <v>272207</v>
      </c>
      <c r="J80" s="28">
        <v>116574</v>
      </c>
      <c r="K80" s="28">
        <v>411919</v>
      </c>
      <c r="L80" s="28">
        <v>32677</v>
      </c>
      <c r="M80" s="28">
        <v>57664</v>
      </c>
    </row>
    <row r="81" spans="1:13" ht="16.5" customHeight="1" x14ac:dyDescent="0.25">
      <c r="A81" s="33" t="s">
        <v>76</v>
      </c>
      <c r="B81" s="141">
        <v>0</v>
      </c>
      <c r="C81" s="142">
        <v>0</v>
      </c>
      <c r="D81" s="143">
        <v>0</v>
      </c>
      <c r="E81" s="143">
        <v>0</v>
      </c>
      <c r="F81" s="143">
        <v>0</v>
      </c>
      <c r="G81" s="144">
        <v>0</v>
      </c>
      <c r="H81" s="143">
        <v>0</v>
      </c>
      <c r="I81" s="143">
        <v>0</v>
      </c>
      <c r="J81" s="143">
        <v>0</v>
      </c>
      <c r="K81" s="143">
        <v>0</v>
      </c>
      <c r="L81" s="143">
        <v>0</v>
      </c>
      <c r="M81" s="143">
        <v>0</v>
      </c>
    </row>
    <row r="82" spans="1:13" ht="16.5" customHeight="1" x14ac:dyDescent="0.25">
      <c r="A82" s="30" t="s">
        <v>77</v>
      </c>
      <c r="B82" s="141">
        <v>90486</v>
      </c>
      <c r="C82" s="142">
        <v>0</v>
      </c>
      <c r="D82" s="143">
        <v>0</v>
      </c>
      <c r="E82" s="143">
        <v>0</v>
      </c>
      <c r="F82" s="143">
        <v>80971</v>
      </c>
      <c r="G82" s="144">
        <v>9515</v>
      </c>
      <c r="H82" s="143">
        <v>110</v>
      </c>
      <c r="I82" s="143">
        <v>4787</v>
      </c>
      <c r="J82" s="143">
        <v>1413</v>
      </c>
      <c r="K82" s="143">
        <v>2759</v>
      </c>
      <c r="L82" s="143">
        <v>446</v>
      </c>
      <c r="M82" s="143">
        <v>0</v>
      </c>
    </row>
    <row r="83" spans="1:13" ht="16.5" customHeight="1" x14ac:dyDescent="0.25">
      <c r="A83" s="30" t="s">
        <v>78</v>
      </c>
      <c r="B83" s="141">
        <v>435150</v>
      </c>
      <c r="C83" s="142">
        <v>0</v>
      </c>
      <c r="D83" s="143">
        <v>0</v>
      </c>
      <c r="E83" s="143">
        <v>0</v>
      </c>
      <c r="F83" s="143">
        <v>228582</v>
      </c>
      <c r="G83" s="144">
        <v>206568</v>
      </c>
      <c r="H83" s="143">
        <v>1838</v>
      </c>
      <c r="I83" s="143">
        <v>90078</v>
      </c>
      <c r="J83" s="143">
        <v>34716</v>
      </c>
      <c r="K83" s="143">
        <v>66386</v>
      </c>
      <c r="L83" s="143">
        <v>13550</v>
      </c>
      <c r="M83" s="143">
        <v>0</v>
      </c>
    </row>
    <row r="84" spans="1:13" ht="16.5" customHeight="1" x14ac:dyDescent="0.25">
      <c r="A84" s="30" t="s">
        <v>79</v>
      </c>
      <c r="B84" s="141">
        <v>2539129</v>
      </c>
      <c r="C84" s="142">
        <v>886198</v>
      </c>
      <c r="D84" s="143">
        <v>886198</v>
      </c>
      <c r="E84" s="143">
        <v>0</v>
      </c>
      <c r="F84" s="143">
        <v>461472</v>
      </c>
      <c r="G84" s="144">
        <v>1051048</v>
      </c>
      <c r="H84" s="143">
        <v>8942</v>
      </c>
      <c r="I84" s="143">
        <v>386710</v>
      </c>
      <c r="J84" s="143">
        <v>189288</v>
      </c>
      <c r="K84" s="143">
        <v>414956</v>
      </c>
      <c r="L84" s="143">
        <v>51152</v>
      </c>
      <c r="M84" s="143">
        <v>140411</v>
      </c>
    </row>
    <row r="85" spans="1:13" ht="16.5" customHeight="1" x14ac:dyDescent="0.25">
      <c r="A85" s="30" t="s">
        <v>80</v>
      </c>
      <c r="B85" s="141">
        <v>375799</v>
      </c>
      <c r="C85" s="142">
        <v>133780</v>
      </c>
      <c r="D85" s="143">
        <v>133780</v>
      </c>
      <c r="E85" s="143">
        <v>0</v>
      </c>
      <c r="F85" s="143">
        <v>153408</v>
      </c>
      <c r="G85" s="144">
        <v>68647</v>
      </c>
      <c r="H85" s="143">
        <v>320</v>
      </c>
      <c r="I85" s="143">
        <v>32388</v>
      </c>
      <c r="J85" s="143">
        <v>13530</v>
      </c>
      <c r="K85" s="143">
        <v>19861</v>
      </c>
      <c r="L85" s="143">
        <v>2548</v>
      </c>
      <c r="M85" s="143">
        <v>19964</v>
      </c>
    </row>
    <row r="86" spans="1:13" ht="16.5" customHeight="1" x14ac:dyDescent="0.25">
      <c r="A86" s="30" t="s">
        <v>81</v>
      </c>
      <c r="B86" s="141">
        <v>205379</v>
      </c>
      <c r="C86" s="142">
        <v>0</v>
      </c>
      <c r="D86" s="143">
        <v>0</v>
      </c>
      <c r="E86" s="143">
        <v>0</v>
      </c>
      <c r="F86" s="143">
        <v>191799</v>
      </c>
      <c r="G86" s="144">
        <v>13580</v>
      </c>
      <c r="H86" s="143">
        <v>137</v>
      </c>
      <c r="I86" s="143">
        <v>6286</v>
      </c>
      <c r="J86" s="143">
        <v>1793</v>
      </c>
      <c r="K86" s="143">
        <v>4688</v>
      </c>
      <c r="L86" s="143">
        <v>676</v>
      </c>
      <c r="M86" s="143">
        <v>0</v>
      </c>
    </row>
    <row r="87" spans="1:13" ht="16.5" customHeight="1" x14ac:dyDescent="0.25">
      <c r="A87" s="30" t="s">
        <v>82</v>
      </c>
      <c r="B87" s="141">
        <v>258463</v>
      </c>
      <c r="C87" s="142">
        <v>4584</v>
      </c>
      <c r="D87" s="143">
        <v>0</v>
      </c>
      <c r="E87" s="143">
        <v>4584</v>
      </c>
      <c r="F87" s="143">
        <v>205941</v>
      </c>
      <c r="G87" s="144">
        <v>47938</v>
      </c>
      <c r="H87" s="143">
        <v>424</v>
      </c>
      <c r="I87" s="143">
        <v>18379</v>
      </c>
      <c r="J87" s="143">
        <v>6090</v>
      </c>
      <c r="K87" s="143">
        <v>20699</v>
      </c>
      <c r="L87" s="143">
        <v>2346</v>
      </c>
      <c r="M87" s="143">
        <v>0</v>
      </c>
    </row>
    <row r="88" spans="1:13" ht="16.5" customHeight="1" x14ac:dyDescent="0.25">
      <c r="A88" s="30" t="s">
        <v>83</v>
      </c>
      <c r="B88" s="141">
        <v>68160</v>
      </c>
      <c r="C88" s="142">
        <v>0</v>
      </c>
      <c r="D88" s="143">
        <v>0</v>
      </c>
      <c r="E88" s="143">
        <v>0</v>
      </c>
      <c r="F88" s="143">
        <v>47527</v>
      </c>
      <c r="G88" s="144">
        <v>20633</v>
      </c>
      <c r="H88" s="143">
        <v>285</v>
      </c>
      <c r="I88" s="143">
        <v>8120</v>
      </c>
      <c r="J88" s="143">
        <v>2048</v>
      </c>
      <c r="K88" s="143">
        <v>9053</v>
      </c>
      <c r="L88" s="143">
        <v>1127</v>
      </c>
      <c r="M88" s="143">
        <v>0</v>
      </c>
    </row>
    <row r="89" spans="1:13" ht="16.5" customHeight="1" x14ac:dyDescent="0.25">
      <c r="A89" s="30" t="s">
        <v>84</v>
      </c>
      <c r="B89" s="141">
        <v>69327</v>
      </c>
      <c r="C89" s="142">
        <v>0</v>
      </c>
      <c r="D89" s="143">
        <v>0</v>
      </c>
      <c r="E89" s="143">
        <v>0</v>
      </c>
      <c r="F89" s="143">
        <v>44062</v>
      </c>
      <c r="G89" s="144">
        <v>25265</v>
      </c>
      <c r="H89" s="143">
        <v>212</v>
      </c>
      <c r="I89" s="143">
        <v>9643</v>
      </c>
      <c r="J89" s="143">
        <v>2904</v>
      </c>
      <c r="K89" s="143">
        <v>11301</v>
      </c>
      <c r="L89" s="143">
        <v>1205</v>
      </c>
      <c r="M89" s="143">
        <v>0</v>
      </c>
    </row>
    <row r="90" spans="1:13" ht="16.5" customHeight="1" x14ac:dyDescent="0.25">
      <c r="A90" s="30" t="s">
        <v>85</v>
      </c>
      <c r="B90" s="141">
        <v>164722</v>
      </c>
      <c r="C90" s="142">
        <v>44608</v>
      </c>
      <c r="D90" s="143">
        <v>3110</v>
      </c>
      <c r="E90" s="143">
        <v>41498</v>
      </c>
      <c r="F90" s="143">
        <v>81754</v>
      </c>
      <c r="G90" s="144">
        <v>38360</v>
      </c>
      <c r="H90" s="143">
        <v>570</v>
      </c>
      <c r="I90" s="143">
        <v>16802</v>
      </c>
      <c r="J90" s="143">
        <v>5512</v>
      </c>
      <c r="K90" s="143">
        <v>12976</v>
      </c>
      <c r="L90" s="143">
        <v>2500</v>
      </c>
      <c r="M90" s="143">
        <v>0</v>
      </c>
    </row>
    <row r="91" spans="1:13" ht="16.5" customHeight="1" x14ac:dyDescent="0.25">
      <c r="A91" s="30" t="s">
        <v>86</v>
      </c>
      <c r="B91" s="141">
        <v>84216</v>
      </c>
      <c r="C91" s="142">
        <v>0</v>
      </c>
      <c r="D91" s="143">
        <v>0</v>
      </c>
      <c r="E91" s="143">
        <v>0</v>
      </c>
      <c r="F91" s="143">
        <v>77393</v>
      </c>
      <c r="G91" s="144">
        <v>6823</v>
      </c>
      <c r="H91" s="143">
        <v>164</v>
      </c>
      <c r="I91" s="143">
        <v>2722</v>
      </c>
      <c r="J91" s="143">
        <v>911</v>
      </c>
      <c r="K91" s="143">
        <v>2536</v>
      </c>
      <c r="L91" s="143">
        <v>490</v>
      </c>
      <c r="M91" s="143">
        <v>0</v>
      </c>
    </row>
    <row r="92" spans="1:13" ht="16.5" customHeight="1" x14ac:dyDescent="0.25">
      <c r="A92" s="30"/>
      <c r="B92" s="28">
        <v>4290831</v>
      </c>
      <c r="C92" s="28">
        <v>1069170</v>
      </c>
      <c r="D92" s="28">
        <v>1023088</v>
      </c>
      <c r="E92" s="28">
        <v>46082</v>
      </c>
      <c r="F92" s="28">
        <v>1572909</v>
      </c>
      <c r="G92" s="28">
        <v>1488377</v>
      </c>
      <c r="H92" s="28">
        <v>13002</v>
      </c>
      <c r="I92" s="28">
        <v>575915</v>
      </c>
      <c r="J92" s="28">
        <v>258205</v>
      </c>
      <c r="K92" s="28">
        <v>565215</v>
      </c>
      <c r="L92" s="28">
        <v>76040</v>
      </c>
      <c r="M92" s="28">
        <v>160375</v>
      </c>
    </row>
    <row r="93" spans="1:13" ht="16.5" customHeight="1" x14ac:dyDescent="0.25">
      <c r="A93" s="33" t="s">
        <v>87</v>
      </c>
      <c r="B93" s="141">
        <v>0</v>
      </c>
      <c r="C93" s="142">
        <v>0</v>
      </c>
      <c r="D93" s="143">
        <v>0</v>
      </c>
      <c r="E93" s="143">
        <v>0</v>
      </c>
      <c r="F93" s="143">
        <v>0</v>
      </c>
      <c r="G93" s="144">
        <v>0</v>
      </c>
      <c r="H93" s="143">
        <v>0</v>
      </c>
      <c r="I93" s="143">
        <v>0</v>
      </c>
      <c r="J93" s="143">
        <v>0</v>
      </c>
      <c r="K93" s="143">
        <v>0</v>
      </c>
      <c r="L93" s="143">
        <v>0</v>
      </c>
      <c r="M93" s="143">
        <v>0</v>
      </c>
    </row>
    <row r="94" spans="1:13" ht="16.5" customHeight="1" x14ac:dyDescent="0.25">
      <c r="A94" s="30" t="s">
        <v>88</v>
      </c>
      <c r="B94" s="141">
        <v>1631713</v>
      </c>
      <c r="C94" s="142">
        <v>760840</v>
      </c>
      <c r="D94" s="143">
        <v>668268</v>
      </c>
      <c r="E94" s="143">
        <v>92572</v>
      </c>
      <c r="F94" s="143">
        <v>133570</v>
      </c>
      <c r="G94" s="144">
        <v>690722</v>
      </c>
      <c r="H94" s="143">
        <v>4114</v>
      </c>
      <c r="I94" s="143">
        <v>216188</v>
      </c>
      <c r="J94" s="143">
        <v>119716</v>
      </c>
      <c r="K94" s="143">
        <v>325922</v>
      </c>
      <c r="L94" s="143">
        <v>24782</v>
      </c>
      <c r="M94" s="143">
        <v>46581</v>
      </c>
    </row>
    <row r="95" spans="1:13" ht="16.5" customHeight="1" x14ac:dyDescent="0.25">
      <c r="A95" s="30" t="s">
        <v>89</v>
      </c>
      <c r="B95" s="141">
        <v>105165</v>
      </c>
      <c r="C95" s="142">
        <v>3902</v>
      </c>
      <c r="D95" s="143">
        <v>0</v>
      </c>
      <c r="E95" s="143">
        <v>3902</v>
      </c>
      <c r="F95" s="143">
        <v>80813</v>
      </c>
      <c r="G95" s="144">
        <v>20450</v>
      </c>
      <c r="H95" s="143">
        <v>170</v>
      </c>
      <c r="I95" s="143">
        <v>6949</v>
      </c>
      <c r="J95" s="143">
        <v>2060</v>
      </c>
      <c r="K95" s="143">
        <v>10024</v>
      </c>
      <c r="L95" s="143">
        <v>1247</v>
      </c>
      <c r="M95" s="143">
        <v>0</v>
      </c>
    </row>
    <row r="96" spans="1:13" ht="16.5" customHeight="1" x14ac:dyDescent="0.25">
      <c r="A96" s="30" t="s">
        <v>90</v>
      </c>
      <c r="B96" s="141">
        <v>930675</v>
      </c>
      <c r="C96" s="142">
        <v>221204</v>
      </c>
      <c r="D96" s="143">
        <v>14308</v>
      </c>
      <c r="E96" s="143">
        <v>206896</v>
      </c>
      <c r="F96" s="143">
        <v>340433</v>
      </c>
      <c r="G96" s="144">
        <v>369038</v>
      </c>
      <c r="H96" s="143">
        <v>4448</v>
      </c>
      <c r="I96" s="143">
        <v>147714</v>
      </c>
      <c r="J96" s="143">
        <v>50512</v>
      </c>
      <c r="K96" s="143">
        <v>145400</v>
      </c>
      <c r="L96" s="143">
        <v>20964</v>
      </c>
      <c r="M96" s="143">
        <v>0</v>
      </c>
    </row>
    <row r="97" spans="1:13" ht="16.5" customHeight="1" x14ac:dyDescent="0.25">
      <c r="A97" s="30" t="s">
        <v>91</v>
      </c>
      <c r="B97" s="141">
        <v>145583</v>
      </c>
      <c r="C97" s="142">
        <v>46244</v>
      </c>
      <c r="D97" s="143">
        <v>19322</v>
      </c>
      <c r="E97" s="143">
        <v>26922</v>
      </c>
      <c r="F97" s="143">
        <v>48607</v>
      </c>
      <c r="G97" s="144">
        <v>50732</v>
      </c>
      <c r="H97" s="143">
        <v>424</v>
      </c>
      <c r="I97" s="143">
        <v>14170</v>
      </c>
      <c r="J97" s="143">
        <v>5550</v>
      </c>
      <c r="K97" s="143">
        <v>28744</v>
      </c>
      <c r="L97" s="143">
        <v>1844</v>
      </c>
      <c r="M97" s="143">
        <v>0</v>
      </c>
    </row>
    <row r="98" spans="1:13" ht="16.5" customHeight="1" x14ac:dyDescent="0.25">
      <c r="A98" s="30"/>
      <c r="B98" s="28">
        <v>2813136</v>
      </c>
      <c r="C98" s="28">
        <v>1032190</v>
      </c>
      <c r="D98" s="28">
        <v>701898</v>
      </c>
      <c r="E98" s="28">
        <v>330292</v>
      </c>
      <c r="F98" s="28">
        <v>603423</v>
      </c>
      <c r="G98" s="28">
        <v>1130942</v>
      </c>
      <c r="H98" s="28">
        <v>9156</v>
      </c>
      <c r="I98" s="28">
        <v>385021</v>
      </c>
      <c r="J98" s="28">
        <v>177838</v>
      </c>
      <c r="K98" s="28">
        <v>510090</v>
      </c>
      <c r="L98" s="28">
        <v>48837</v>
      </c>
      <c r="M98" s="28">
        <v>46581</v>
      </c>
    </row>
    <row r="99" spans="1:13" ht="16.5" customHeight="1" x14ac:dyDescent="0.25">
      <c r="A99" s="33" t="s">
        <v>92</v>
      </c>
      <c r="B99" s="141">
        <v>0</v>
      </c>
      <c r="C99" s="142">
        <v>0</v>
      </c>
      <c r="D99" s="143">
        <v>0</v>
      </c>
      <c r="E99" s="143">
        <v>0</v>
      </c>
      <c r="F99" s="143">
        <v>0</v>
      </c>
      <c r="G99" s="144">
        <v>0</v>
      </c>
      <c r="H99" s="143">
        <v>0</v>
      </c>
      <c r="I99" s="143">
        <v>0</v>
      </c>
      <c r="J99" s="143">
        <v>0</v>
      </c>
      <c r="K99" s="143">
        <v>0</v>
      </c>
      <c r="L99" s="143">
        <v>0</v>
      </c>
      <c r="M99" s="143">
        <v>0</v>
      </c>
    </row>
    <row r="100" spans="1:13" ht="16.5" customHeight="1" x14ac:dyDescent="0.25">
      <c r="A100" s="30" t="s">
        <v>93</v>
      </c>
      <c r="B100" s="141">
        <v>574240</v>
      </c>
      <c r="C100" s="142">
        <v>267868</v>
      </c>
      <c r="D100" s="143">
        <v>175238</v>
      </c>
      <c r="E100" s="143">
        <v>92630</v>
      </c>
      <c r="F100" s="143">
        <v>128684</v>
      </c>
      <c r="G100" s="144">
        <v>177084</v>
      </c>
      <c r="H100" s="143">
        <v>1424</v>
      </c>
      <c r="I100" s="143">
        <v>77186</v>
      </c>
      <c r="J100" s="143">
        <v>23420</v>
      </c>
      <c r="K100" s="143">
        <v>69964</v>
      </c>
      <c r="L100" s="143">
        <v>5090</v>
      </c>
      <c r="M100" s="143">
        <v>604</v>
      </c>
    </row>
    <row r="101" spans="1:13" ht="16.5" customHeight="1" x14ac:dyDescent="0.25">
      <c r="A101" s="30" t="s">
        <v>94</v>
      </c>
      <c r="B101" s="141">
        <v>524709</v>
      </c>
      <c r="C101" s="142">
        <v>121318</v>
      </c>
      <c r="D101" s="143">
        <v>0</v>
      </c>
      <c r="E101" s="143">
        <v>121318</v>
      </c>
      <c r="F101" s="143">
        <v>299553</v>
      </c>
      <c r="G101" s="144">
        <v>103838</v>
      </c>
      <c r="H101" s="143">
        <v>566</v>
      </c>
      <c r="I101" s="143">
        <v>37586</v>
      </c>
      <c r="J101" s="143">
        <v>13388</v>
      </c>
      <c r="K101" s="143">
        <v>49268</v>
      </c>
      <c r="L101" s="143">
        <v>3030</v>
      </c>
      <c r="M101" s="143">
        <v>0</v>
      </c>
    </row>
    <row r="102" spans="1:13" ht="16.5" customHeight="1" x14ac:dyDescent="0.25">
      <c r="A102" s="30" t="s">
        <v>95</v>
      </c>
      <c r="B102" s="141">
        <v>4459341</v>
      </c>
      <c r="C102" s="142">
        <v>2221388</v>
      </c>
      <c r="D102" s="143">
        <v>2221388</v>
      </c>
      <c r="E102" s="143">
        <v>0</v>
      </c>
      <c r="F102" s="143">
        <v>184567</v>
      </c>
      <c r="G102" s="144">
        <v>1933794</v>
      </c>
      <c r="H102" s="143">
        <v>7154</v>
      </c>
      <c r="I102" s="143">
        <v>422604</v>
      </c>
      <c r="J102" s="143">
        <v>188580</v>
      </c>
      <c r="K102" s="143">
        <v>503834</v>
      </c>
      <c r="L102" s="143">
        <v>33464</v>
      </c>
      <c r="M102" s="143">
        <v>119592</v>
      </c>
    </row>
    <row r="103" spans="1:13" ht="16.5" customHeight="1" x14ac:dyDescent="0.25">
      <c r="A103" s="30" t="s">
        <v>96</v>
      </c>
      <c r="B103" s="141">
        <v>596094</v>
      </c>
      <c r="C103" s="142">
        <v>0</v>
      </c>
      <c r="D103" s="143">
        <v>0</v>
      </c>
      <c r="E103" s="143">
        <v>0</v>
      </c>
      <c r="F103" s="143">
        <v>446070</v>
      </c>
      <c r="G103" s="144">
        <v>150024</v>
      </c>
      <c r="H103" s="143">
        <v>1414</v>
      </c>
      <c r="I103" s="143">
        <v>75110</v>
      </c>
      <c r="J103" s="143">
        <v>12540</v>
      </c>
      <c r="K103" s="143">
        <v>55818</v>
      </c>
      <c r="L103" s="143">
        <v>5142</v>
      </c>
      <c r="M103" s="143">
        <v>0</v>
      </c>
    </row>
    <row r="104" spans="1:13" ht="16.5" customHeight="1" x14ac:dyDescent="0.25">
      <c r="A104" s="30" t="s">
        <v>97</v>
      </c>
      <c r="B104" s="141">
        <v>182488</v>
      </c>
      <c r="C104" s="142">
        <v>5436</v>
      </c>
      <c r="D104" s="143">
        <v>0</v>
      </c>
      <c r="E104" s="143">
        <v>5436</v>
      </c>
      <c r="F104" s="143">
        <v>141744</v>
      </c>
      <c r="G104" s="144">
        <v>35308</v>
      </c>
      <c r="H104" s="143">
        <v>297</v>
      </c>
      <c r="I104" s="143">
        <v>15040</v>
      </c>
      <c r="J104" s="143">
        <v>4656</v>
      </c>
      <c r="K104" s="143">
        <v>14339</v>
      </c>
      <c r="L104" s="143">
        <v>976</v>
      </c>
      <c r="M104" s="143">
        <v>0</v>
      </c>
    </row>
    <row r="105" spans="1:13" ht="16.5" customHeight="1" x14ac:dyDescent="0.25">
      <c r="A105" s="30" t="s">
        <v>98</v>
      </c>
      <c r="B105" s="141">
        <v>219283</v>
      </c>
      <c r="C105" s="142">
        <v>37164</v>
      </c>
      <c r="D105" s="143">
        <v>0</v>
      </c>
      <c r="E105" s="143">
        <v>37164</v>
      </c>
      <c r="F105" s="143">
        <v>155615</v>
      </c>
      <c r="G105" s="144">
        <v>26504</v>
      </c>
      <c r="H105" s="143">
        <v>114</v>
      </c>
      <c r="I105" s="143">
        <v>12046</v>
      </c>
      <c r="J105" s="143">
        <v>3256</v>
      </c>
      <c r="K105" s="143">
        <v>10208</v>
      </c>
      <c r="L105" s="143">
        <v>880</v>
      </c>
      <c r="M105" s="143">
        <v>0</v>
      </c>
    </row>
    <row r="106" spans="1:13" ht="16.5" customHeight="1" x14ac:dyDescent="0.25">
      <c r="A106" s="30" t="s">
        <v>99</v>
      </c>
      <c r="B106" s="141">
        <v>232716</v>
      </c>
      <c r="C106" s="142">
        <v>0</v>
      </c>
      <c r="D106" s="143">
        <v>0</v>
      </c>
      <c r="E106" s="143">
        <v>0</v>
      </c>
      <c r="F106" s="143">
        <v>196379</v>
      </c>
      <c r="G106" s="144">
        <v>36337</v>
      </c>
      <c r="H106" s="143">
        <v>467</v>
      </c>
      <c r="I106" s="143">
        <v>15703</v>
      </c>
      <c r="J106" s="143">
        <v>4758</v>
      </c>
      <c r="K106" s="143">
        <v>14173</v>
      </c>
      <c r="L106" s="143">
        <v>1236</v>
      </c>
      <c r="M106" s="143">
        <v>0</v>
      </c>
    </row>
    <row r="107" spans="1:13" ht="16.5" customHeight="1" x14ac:dyDescent="0.25">
      <c r="A107" s="30" t="s">
        <v>100</v>
      </c>
      <c r="B107" s="141">
        <v>70768</v>
      </c>
      <c r="C107" s="142">
        <v>10924</v>
      </c>
      <c r="D107" s="143">
        <v>0</v>
      </c>
      <c r="E107" s="143">
        <v>10924</v>
      </c>
      <c r="F107" s="143">
        <v>49521</v>
      </c>
      <c r="G107" s="144">
        <v>10323</v>
      </c>
      <c r="H107" s="143">
        <v>43</v>
      </c>
      <c r="I107" s="143">
        <v>3366</v>
      </c>
      <c r="J107" s="143">
        <v>1211</v>
      </c>
      <c r="K107" s="143">
        <v>5487</v>
      </c>
      <c r="L107" s="143">
        <v>216</v>
      </c>
      <c r="M107" s="143">
        <v>0</v>
      </c>
    </row>
    <row r="108" spans="1:13" ht="16.5" customHeight="1" x14ac:dyDescent="0.25">
      <c r="A108" s="30"/>
      <c r="B108" s="28">
        <v>6859639</v>
      </c>
      <c r="C108" s="28">
        <v>2664098</v>
      </c>
      <c r="D108" s="28">
        <v>2396626</v>
      </c>
      <c r="E108" s="28">
        <v>267472</v>
      </c>
      <c r="F108" s="28">
        <v>1602133</v>
      </c>
      <c r="G108" s="28">
        <v>2473212</v>
      </c>
      <c r="H108" s="28">
        <v>11479</v>
      </c>
      <c r="I108" s="28">
        <v>658641</v>
      </c>
      <c r="J108" s="28">
        <v>251809</v>
      </c>
      <c r="K108" s="28">
        <v>723091</v>
      </c>
      <c r="L108" s="28">
        <v>50034</v>
      </c>
      <c r="M108" s="28">
        <v>120196</v>
      </c>
    </row>
    <row r="109" spans="1:13" ht="16.5" customHeight="1" x14ac:dyDescent="0.25">
      <c r="A109" s="33" t="s">
        <v>101</v>
      </c>
      <c r="B109" s="141">
        <v>0</v>
      </c>
      <c r="C109" s="142">
        <v>0</v>
      </c>
      <c r="D109" s="143">
        <v>0</v>
      </c>
      <c r="E109" s="143">
        <v>0</v>
      </c>
      <c r="F109" s="143">
        <v>0</v>
      </c>
      <c r="G109" s="144">
        <v>0</v>
      </c>
      <c r="H109" s="143">
        <v>0</v>
      </c>
      <c r="I109" s="143">
        <v>0</v>
      </c>
      <c r="J109" s="143">
        <v>0</v>
      </c>
      <c r="K109" s="143">
        <v>0</v>
      </c>
      <c r="L109" s="143">
        <v>0</v>
      </c>
      <c r="M109" s="143">
        <v>0</v>
      </c>
    </row>
    <row r="110" spans="1:13" ht="16.5" customHeight="1" x14ac:dyDescent="0.25">
      <c r="A110" s="30" t="s">
        <v>102</v>
      </c>
      <c r="B110" s="141">
        <v>512922</v>
      </c>
      <c r="C110" s="142">
        <v>297404</v>
      </c>
      <c r="D110" s="143">
        <v>0</v>
      </c>
      <c r="E110" s="143">
        <v>297404</v>
      </c>
      <c r="F110" s="143">
        <v>144070</v>
      </c>
      <c r="G110" s="144">
        <v>71448</v>
      </c>
      <c r="H110" s="143">
        <v>548</v>
      </c>
      <c r="I110" s="143">
        <v>19040</v>
      </c>
      <c r="J110" s="143">
        <v>4516</v>
      </c>
      <c r="K110" s="143">
        <v>42708</v>
      </c>
      <c r="L110" s="143">
        <v>4636</v>
      </c>
      <c r="M110" s="143">
        <v>0</v>
      </c>
    </row>
    <row r="111" spans="1:13" ht="16.5" customHeight="1" x14ac:dyDescent="0.25">
      <c r="A111" s="30" t="s">
        <v>103</v>
      </c>
      <c r="B111" s="141">
        <v>312819</v>
      </c>
      <c r="C111" s="142">
        <v>122030</v>
      </c>
      <c r="D111" s="143">
        <v>0</v>
      </c>
      <c r="E111" s="143">
        <v>122030</v>
      </c>
      <c r="F111" s="143">
        <v>169075</v>
      </c>
      <c r="G111" s="144">
        <v>21714</v>
      </c>
      <c r="H111" s="143">
        <v>240</v>
      </c>
      <c r="I111" s="143">
        <v>6153</v>
      </c>
      <c r="J111" s="143">
        <v>1762</v>
      </c>
      <c r="K111" s="143">
        <v>11954</v>
      </c>
      <c r="L111" s="143">
        <v>1605</v>
      </c>
      <c r="M111" s="143">
        <v>0</v>
      </c>
    </row>
    <row r="112" spans="1:13" ht="16.5" customHeight="1" x14ac:dyDescent="0.25">
      <c r="A112" s="30" t="s">
        <v>104</v>
      </c>
      <c r="B112" s="141">
        <v>1860927</v>
      </c>
      <c r="C112" s="142">
        <v>879310</v>
      </c>
      <c r="D112" s="143">
        <v>0</v>
      </c>
      <c r="E112" s="143">
        <v>879310</v>
      </c>
      <c r="F112" s="143">
        <v>812571</v>
      </c>
      <c r="G112" s="144">
        <v>169046</v>
      </c>
      <c r="H112" s="143">
        <v>3878</v>
      </c>
      <c r="I112" s="143">
        <v>53502</v>
      </c>
      <c r="J112" s="143">
        <v>15122</v>
      </c>
      <c r="K112" s="143">
        <v>86724</v>
      </c>
      <c r="L112" s="143">
        <v>9820</v>
      </c>
      <c r="M112" s="143">
        <v>0</v>
      </c>
    </row>
    <row r="113" spans="1:13" ht="16.5" customHeight="1" x14ac:dyDescent="0.25">
      <c r="A113" s="30" t="s">
        <v>105</v>
      </c>
      <c r="B113" s="141">
        <v>765122</v>
      </c>
      <c r="C113" s="142">
        <v>79710</v>
      </c>
      <c r="D113" s="143">
        <v>0</v>
      </c>
      <c r="E113" s="143">
        <v>79710</v>
      </c>
      <c r="F113" s="143">
        <v>525430</v>
      </c>
      <c r="G113" s="144">
        <v>159982</v>
      </c>
      <c r="H113" s="143">
        <v>1132</v>
      </c>
      <c r="I113" s="143">
        <v>58806</v>
      </c>
      <c r="J113" s="143">
        <v>18694</v>
      </c>
      <c r="K113" s="143">
        <v>74994</v>
      </c>
      <c r="L113" s="143">
        <v>6356</v>
      </c>
      <c r="M113" s="143">
        <v>0</v>
      </c>
    </row>
    <row r="114" spans="1:13" ht="16.5" customHeight="1" x14ac:dyDescent="0.25">
      <c r="A114" s="30" t="s">
        <v>106</v>
      </c>
      <c r="B114" s="141">
        <v>4473598</v>
      </c>
      <c r="C114" s="142">
        <v>2001162</v>
      </c>
      <c r="D114" s="143">
        <v>527752</v>
      </c>
      <c r="E114" s="143">
        <v>1473410</v>
      </c>
      <c r="F114" s="143">
        <v>1266364</v>
      </c>
      <c r="G114" s="144">
        <v>1144668</v>
      </c>
      <c r="H114" s="143">
        <v>10060</v>
      </c>
      <c r="I114" s="143">
        <v>449370</v>
      </c>
      <c r="J114" s="143">
        <v>187968</v>
      </c>
      <c r="K114" s="143">
        <v>457368</v>
      </c>
      <c r="L114" s="143">
        <v>39902</v>
      </c>
      <c r="M114" s="143">
        <v>61404</v>
      </c>
    </row>
    <row r="115" spans="1:13" ht="16.5" customHeight="1" x14ac:dyDescent="0.25">
      <c r="A115" s="30" t="s">
        <v>107</v>
      </c>
      <c r="B115" s="141">
        <v>799789</v>
      </c>
      <c r="C115" s="142">
        <v>252184</v>
      </c>
      <c r="D115" s="143">
        <v>0</v>
      </c>
      <c r="E115" s="143">
        <v>252184</v>
      </c>
      <c r="F115" s="143">
        <v>388767</v>
      </c>
      <c r="G115" s="144">
        <v>158838</v>
      </c>
      <c r="H115" s="143">
        <v>2264</v>
      </c>
      <c r="I115" s="143">
        <v>47746</v>
      </c>
      <c r="J115" s="143">
        <v>16800</v>
      </c>
      <c r="K115" s="143">
        <v>84028</v>
      </c>
      <c r="L115" s="143">
        <v>8000</v>
      </c>
      <c r="M115" s="143">
        <v>0</v>
      </c>
    </row>
    <row r="116" spans="1:13" ht="16.5" customHeight="1" x14ac:dyDescent="0.25">
      <c r="A116" s="30" t="s">
        <v>108</v>
      </c>
      <c r="B116" s="141">
        <v>324998</v>
      </c>
      <c r="C116" s="142">
        <v>28940</v>
      </c>
      <c r="D116" s="143">
        <v>0</v>
      </c>
      <c r="E116" s="143">
        <v>28940</v>
      </c>
      <c r="F116" s="143">
        <v>258476</v>
      </c>
      <c r="G116" s="144">
        <v>37582</v>
      </c>
      <c r="H116" s="143">
        <v>584</v>
      </c>
      <c r="I116" s="143">
        <v>12486</v>
      </c>
      <c r="J116" s="143">
        <v>4074</v>
      </c>
      <c r="K116" s="143">
        <v>18578</v>
      </c>
      <c r="L116" s="143">
        <v>1860</v>
      </c>
      <c r="M116" s="143">
        <v>0</v>
      </c>
    </row>
    <row r="117" spans="1:13" ht="16.5" customHeight="1" x14ac:dyDescent="0.25">
      <c r="A117" s="30"/>
      <c r="B117" s="28">
        <v>9050175</v>
      </c>
      <c r="C117" s="28">
        <v>3660740</v>
      </c>
      <c r="D117" s="28">
        <v>527752</v>
      </c>
      <c r="E117" s="28">
        <v>3132988</v>
      </c>
      <c r="F117" s="28">
        <v>3564753</v>
      </c>
      <c r="G117" s="28">
        <v>1763278</v>
      </c>
      <c r="H117" s="28">
        <v>18706</v>
      </c>
      <c r="I117" s="28">
        <v>647103</v>
      </c>
      <c r="J117" s="28">
        <v>248936</v>
      </c>
      <c r="K117" s="28">
        <v>776354</v>
      </c>
      <c r="L117" s="28">
        <v>72179</v>
      </c>
      <c r="M117" s="28">
        <v>61404</v>
      </c>
    </row>
    <row r="118" spans="1:13" ht="16.5" customHeight="1" x14ac:dyDescent="0.25">
      <c r="A118" s="33" t="s">
        <v>109</v>
      </c>
      <c r="B118" s="141">
        <v>0</v>
      </c>
      <c r="C118" s="142">
        <v>0</v>
      </c>
      <c r="D118" s="143">
        <v>0</v>
      </c>
      <c r="E118" s="143">
        <v>0</v>
      </c>
      <c r="F118" s="143">
        <v>0</v>
      </c>
      <c r="G118" s="144">
        <v>0</v>
      </c>
      <c r="H118" s="143">
        <v>0</v>
      </c>
      <c r="I118" s="143">
        <v>0</v>
      </c>
      <c r="J118" s="143">
        <v>0</v>
      </c>
      <c r="K118" s="143">
        <v>0</v>
      </c>
      <c r="L118" s="143">
        <v>0</v>
      </c>
      <c r="M118" s="143">
        <v>0</v>
      </c>
    </row>
    <row r="119" spans="1:13" ht="16.5" customHeight="1" x14ac:dyDescent="0.25">
      <c r="A119" s="30" t="s">
        <v>110</v>
      </c>
      <c r="B119" s="141">
        <v>315281</v>
      </c>
      <c r="C119" s="142">
        <v>182144</v>
      </c>
      <c r="D119" s="143">
        <v>54138</v>
      </c>
      <c r="E119" s="143">
        <v>128006</v>
      </c>
      <c r="F119" s="143">
        <v>59351</v>
      </c>
      <c r="G119" s="144">
        <v>57050</v>
      </c>
      <c r="H119" s="143">
        <v>424</v>
      </c>
      <c r="I119" s="143">
        <v>18324</v>
      </c>
      <c r="J119" s="143">
        <v>7014</v>
      </c>
      <c r="K119" s="143">
        <v>29492</v>
      </c>
      <c r="L119" s="143">
        <v>1796</v>
      </c>
      <c r="M119" s="143">
        <v>16736</v>
      </c>
    </row>
    <row r="120" spans="1:13" ht="16.5" customHeight="1" x14ac:dyDescent="0.25">
      <c r="A120" s="30" t="s">
        <v>111</v>
      </c>
      <c r="B120" s="141">
        <v>34604</v>
      </c>
      <c r="C120" s="142">
        <v>0</v>
      </c>
      <c r="D120" s="143">
        <v>0</v>
      </c>
      <c r="E120" s="143">
        <v>0</v>
      </c>
      <c r="F120" s="143">
        <v>31278</v>
      </c>
      <c r="G120" s="144">
        <v>3326</v>
      </c>
      <c r="H120" s="143">
        <v>27</v>
      </c>
      <c r="I120" s="143">
        <v>1223</v>
      </c>
      <c r="J120" s="143">
        <v>162</v>
      </c>
      <c r="K120" s="143">
        <v>1804</v>
      </c>
      <c r="L120" s="143">
        <v>110</v>
      </c>
      <c r="M120" s="143">
        <v>0</v>
      </c>
    </row>
    <row r="121" spans="1:13" ht="16.5" customHeight="1" x14ac:dyDescent="0.25">
      <c r="A121" s="30" t="s">
        <v>112</v>
      </c>
      <c r="B121" s="141">
        <v>558497</v>
      </c>
      <c r="C121" s="142">
        <v>134498</v>
      </c>
      <c r="D121" s="143">
        <v>108448</v>
      </c>
      <c r="E121" s="143">
        <v>26050</v>
      </c>
      <c r="F121" s="143">
        <v>274610</v>
      </c>
      <c r="G121" s="144">
        <v>146475</v>
      </c>
      <c r="H121" s="143">
        <v>1228</v>
      </c>
      <c r="I121" s="143">
        <v>56811</v>
      </c>
      <c r="J121" s="143">
        <v>21826</v>
      </c>
      <c r="K121" s="143">
        <v>62460</v>
      </c>
      <c r="L121" s="143">
        <v>4150</v>
      </c>
      <c r="M121" s="143">
        <v>2914</v>
      </c>
    </row>
    <row r="122" spans="1:13" ht="16.5" customHeight="1" x14ac:dyDescent="0.25">
      <c r="A122" s="30" t="s">
        <v>113</v>
      </c>
      <c r="B122" s="141">
        <v>121047</v>
      </c>
      <c r="C122" s="142">
        <v>45810</v>
      </c>
      <c r="D122" s="143">
        <v>0</v>
      </c>
      <c r="E122" s="143">
        <v>45810</v>
      </c>
      <c r="F122" s="143">
        <v>67312</v>
      </c>
      <c r="G122" s="144">
        <v>7925</v>
      </c>
      <c r="H122" s="143">
        <v>137</v>
      </c>
      <c r="I122" s="143">
        <v>3021</v>
      </c>
      <c r="J122" s="143">
        <v>912</v>
      </c>
      <c r="K122" s="143">
        <v>3613</v>
      </c>
      <c r="L122" s="143">
        <v>242</v>
      </c>
      <c r="M122" s="143">
        <v>0</v>
      </c>
    </row>
    <row r="123" spans="1:13" ht="16.5" customHeight="1" x14ac:dyDescent="0.25">
      <c r="A123" s="30" t="s">
        <v>114</v>
      </c>
      <c r="B123" s="141">
        <v>1534336</v>
      </c>
      <c r="C123" s="142">
        <v>392870</v>
      </c>
      <c r="D123" s="143">
        <v>37394</v>
      </c>
      <c r="E123" s="143">
        <v>355476</v>
      </c>
      <c r="F123" s="143">
        <v>878577</v>
      </c>
      <c r="G123" s="144">
        <v>235723</v>
      </c>
      <c r="H123" s="143">
        <v>3219</v>
      </c>
      <c r="I123" s="143">
        <v>83436</v>
      </c>
      <c r="J123" s="143">
        <v>31935</v>
      </c>
      <c r="K123" s="143">
        <v>108049</v>
      </c>
      <c r="L123" s="143">
        <v>9084</v>
      </c>
      <c r="M123" s="143">
        <v>27166</v>
      </c>
    </row>
    <row r="124" spans="1:13" ht="16.5" customHeight="1" x14ac:dyDescent="0.25">
      <c r="A124" s="30" t="s">
        <v>115</v>
      </c>
      <c r="B124" s="141">
        <v>82481</v>
      </c>
      <c r="C124" s="142">
        <v>60016</v>
      </c>
      <c r="D124" s="143">
        <v>0</v>
      </c>
      <c r="E124" s="143">
        <v>60016</v>
      </c>
      <c r="F124" s="143">
        <v>19656</v>
      </c>
      <c r="G124" s="144">
        <v>2809</v>
      </c>
      <c r="H124" s="143">
        <v>27</v>
      </c>
      <c r="I124" s="143">
        <v>451</v>
      </c>
      <c r="J124" s="143">
        <v>470</v>
      </c>
      <c r="K124" s="143">
        <v>1730</v>
      </c>
      <c r="L124" s="143">
        <v>131</v>
      </c>
      <c r="M124" s="143">
        <v>0</v>
      </c>
    </row>
    <row r="125" spans="1:13" ht="16.5" customHeight="1" x14ac:dyDescent="0.25">
      <c r="A125" s="30" t="s">
        <v>116</v>
      </c>
      <c r="B125" s="141">
        <v>22892</v>
      </c>
      <c r="C125" s="142">
        <v>3968</v>
      </c>
      <c r="D125" s="143">
        <v>0</v>
      </c>
      <c r="E125" s="143">
        <v>3968</v>
      </c>
      <c r="F125" s="143">
        <v>13998</v>
      </c>
      <c r="G125" s="144">
        <v>4926</v>
      </c>
      <c r="H125" s="143">
        <v>34</v>
      </c>
      <c r="I125" s="143">
        <v>1997</v>
      </c>
      <c r="J125" s="143">
        <v>335</v>
      </c>
      <c r="K125" s="143">
        <v>2408</v>
      </c>
      <c r="L125" s="143">
        <v>152</v>
      </c>
      <c r="M125" s="143">
        <v>0</v>
      </c>
    </row>
    <row r="126" spans="1:13" ht="16.5" customHeight="1" x14ac:dyDescent="0.25">
      <c r="A126" s="30" t="s">
        <v>117</v>
      </c>
      <c r="B126" s="141">
        <v>66188</v>
      </c>
      <c r="C126" s="142">
        <v>0</v>
      </c>
      <c r="D126" s="143">
        <v>0</v>
      </c>
      <c r="E126" s="143">
        <v>0</v>
      </c>
      <c r="F126" s="143">
        <v>38626</v>
      </c>
      <c r="G126" s="144">
        <v>27562</v>
      </c>
      <c r="H126" s="143">
        <v>342</v>
      </c>
      <c r="I126" s="143">
        <v>10534</v>
      </c>
      <c r="J126" s="143">
        <v>3236</v>
      </c>
      <c r="K126" s="143">
        <v>12624</v>
      </c>
      <c r="L126" s="143">
        <v>826</v>
      </c>
      <c r="M126" s="143">
        <v>0</v>
      </c>
    </row>
    <row r="127" spans="1:13" ht="16.5" customHeight="1" x14ac:dyDescent="0.25">
      <c r="A127" s="30" t="s">
        <v>118</v>
      </c>
      <c r="B127" s="141">
        <v>62745</v>
      </c>
      <c r="C127" s="142">
        <v>50666</v>
      </c>
      <c r="D127" s="143">
        <v>0</v>
      </c>
      <c r="E127" s="143">
        <v>50666</v>
      </c>
      <c r="F127" s="143">
        <v>11353</v>
      </c>
      <c r="G127" s="144">
        <v>726</v>
      </c>
      <c r="H127" s="143">
        <v>0</v>
      </c>
      <c r="I127" s="143">
        <v>205</v>
      </c>
      <c r="J127" s="143">
        <v>107</v>
      </c>
      <c r="K127" s="143">
        <v>389</v>
      </c>
      <c r="L127" s="143">
        <v>25</v>
      </c>
      <c r="M127" s="143">
        <v>0</v>
      </c>
    </row>
    <row r="128" spans="1:13" ht="16.5" customHeight="1" x14ac:dyDescent="0.25">
      <c r="A128" s="30"/>
      <c r="B128" s="28">
        <v>2798071</v>
      </c>
      <c r="C128" s="28">
        <v>869972</v>
      </c>
      <c r="D128" s="28">
        <v>199980</v>
      </c>
      <c r="E128" s="28">
        <v>669992</v>
      </c>
      <c r="F128" s="28">
        <v>1394761</v>
      </c>
      <c r="G128" s="28">
        <v>486522</v>
      </c>
      <c r="H128" s="28">
        <v>5438</v>
      </c>
      <c r="I128" s="28">
        <v>176002</v>
      </c>
      <c r="J128" s="28">
        <v>65997</v>
      </c>
      <c r="K128" s="28">
        <v>222569</v>
      </c>
      <c r="L128" s="28">
        <v>16516</v>
      </c>
      <c r="M128" s="28">
        <v>46816</v>
      </c>
    </row>
    <row r="129" spans="1:13" ht="16.5" customHeight="1" x14ac:dyDescent="0.25">
      <c r="A129" s="33" t="s">
        <v>119</v>
      </c>
      <c r="B129" s="141">
        <v>0</v>
      </c>
      <c r="C129" s="142">
        <v>0</v>
      </c>
      <c r="D129" s="143">
        <v>0</v>
      </c>
      <c r="E129" s="143">
        <v>0</v>
      </c>
      <c r="F129" s="143">
        <v>0</v>
      </c>
      <c r="G129" s="144">
        <v>0</v>
      </c>
      <c r="H129" s="143">
        <v>0</v>
      </c>
      <c r="I129" s="143">
        <v>0</v>
      </c>
      <c r="J129" s="143">
        <v>0</v>
      </c>
      <c r="K129" s="143">
        <v>0</v>
      </c>
      <c r="L129" s="143">
        <v>0</v>
      </c>
      <c r="M129" s="143">
        <v>0</v>
      </c>
    </row>
    <row r="130" spans="1:13" ht="16.5" customHeight="1" x14ac:dyDescent="0.25">
      <c r="A130" s="30" t="s">
        <v>120</v>
      </c>
      <c r="B130" s="141">
        <v>148447</v>
      </c>
      <c r="C130" s="142">
        <v>55968</v>
      </c>
      <c r="D130" s="143">
        <v>36704</v>
      </c>
      <c r="E130" s="143">
        <v>19264</v>
      </c>
      <c r="F130" s="143">
        <v>88145</v>
      </c>
      <c r="G130" s="144">
        <v>4334</v>
      </c>
      <c r="H130" s="143">
        <v>27</v>
      </c>
      <c r="I130" s="143">
        <v>1311</v>
      </c>
      <c r="J130" s="143">
        <v>375</v>
      </c>
      <c r="K130" s="143">
        <v>2490</v>
      </c>
      <c r="L130" s="143">
        <v>131</v>
      </c>
      <c r="M130" s="143">
        <v>0</v>
      </c>
    </row>
    <row r="131" spans="1:13" ht="16.5" customHeight="1" x14ac:dyDescent="0.25">
      <c r="A131" s="34" t="s">
        <v>121</v>
      </c>
      <c r="B131" s="141">
        <v>57776</v>
      </c>
      <c r="C131" s="142">
        <v>0</v>
      </c>
      <c r="D131" s="143">
        <v>0</v>
      </c>
      <c r="E131" s="143">
        <v>0</v>
      </c>
      <c r="F131" s="143">
        <v>49720</v>
      </c>
      <c r="G131" s="144">
        <v>8056</v>
      </c>
      <c r="H131" s="143">
        <v>103</v>
      </c>
      <c r="I131" s="143">
        <v>3907</v>
      </c>
      <c r="J131" s="143">
        <v>904</v>
      </c>
      <c r="K131" s="143">
        <v>2848</v>
      </c>
      <c r="L131" s="143">
        <v>294</v>
      </c>
      <c r="M131" s="143">
        <v>0</v>
      </c>
    </row>
    <row r="132" spans="1:13" ht="16.5" customHeight="1" x14ac:dyDescent="0.25">
      <c r="A132" s="30" t="s">
        <v>122</v>
      </c>
      <c r="B132" s="141">
        <v>1265300</v>
      </c>
      <c r="C132" s="142">
        <v>214390</v>
      </c>
      <c r="D132" s="143">
        <v>26516</v>
      </c>
      <c r="E132" s="143">
        <v>187874</v>
      </c>
      <c r="F132" s="143">
        <v>344416</v>
      </c>
      <c r="G132" s="144">
        <v>626608</v>
      </c>
      <c r="H132" s="143">
        <v>5142</v>
      </c>
      <c r="I132" s="143">
        <v>195674</v>
      </c>
      <c r="J132" s="143">
        <v>95456</v>
      </c>
      <c r="K132" s="143">
        <v>308296</v>
      </c>
      <c r="L132" s="143">
        <v>22040</v>
      </c>
      <c r="M132" s="143">
        <v>79886</v>
      </c>
    </row>
    <row r="133" spans="1:13" ht="16.5" customHeight="1" x14ac:dyDescent="0.25">
      <c r="A133" s="30" t="s">
        <v>123</v>
      </c>
      <c r="B133" s="141">
        <v>305107</v>
      </c>
      <c r="C133" s="142">
        <v>0</v>
      </c>
      <c r="D133" s="143">
        <v>0</v>
      </c>
      <c r="E133" s="143">
        <v>0</v>
      </c>
      <c r="F133" s="143">
        <v>237104</v>
      </c>
      <c r="G133" s="144">
        <v>68003</v>
      </c>
      <c r="H133" s="143">
        <v>453</v>
      </c>
      <c r="I133" s="143">
        <v>36733</v>
      </c>
      <c r="J133" s="143">
        <v>10586</v>
      </c>
      <c r="K133" s="143">
        <v>18011</v>
      </c>
      <c r="L133" s="143">
        <v>2220</v>
      </c>
      <c r="M133" s="143">
        <v>0</v>
      </c>
    </row>
    <row r="134" spans="1:13" ht="16.5" customHeight="1" x14ac:dyDescent="0.25">
      <c r="A134" s="30" t="s">
        <v>124</v>
      </c>
      <c r="B134" s="141">
        <v>537710</v>
      </c>
      <c r="C134" s="142">
        <v>184476</v>
      </c>
      <c r="D134" s="143">
        <v>51370</v>
      </c>
      <c r="E134" s="143">
        <v>133106</v>
      </c>
      <c r="F134" s="143">
        <v>247060</v>
      </c>
      <c r="G134" s="144">
        <v>102150</v>
      </c>
      <c r="H134" s="143">
        <v>1188</v>
      </c>
      <c r="I134" s="143">
        <v>42834</v>
      </c>
      <c r="J134" s="143">
        <v>13958</v>
      </c>
      <c r="K134" s="143">
        <v>40534</v>
      </c>
      <c r="L134" s="143">
        <v>3636</v>
      </c>
      <c r="M134" s="143">
        <v>4024</v>
      </c>
    </row>
    <row r="135" spans="1:13" ht="16.5" customHeight="1" x14ac:dyDescent="0.25">
      <c r="A135" s="30" t="s">
        <v>125</v>
      </c>
      <c r="B135" s="141">
        <v>691925</v>
      </c>
      <c r="C135" s="142">
        <v>120848</v>
      </c>
      <c r="D135" s="143">
        <v>77180</v>
      </c>
      <c r="E135" s="143">
        <v>43668</v>
      </c>
      <c r="F135" s="143">
        <v>234333</v>
      </c>
      <c r="G135" s="144">
        <v>319418</v>
      </c>
      <c r="H135" s="143">
        <v>1602</v>
      </c>
      <c r="I135" s="143">
        <v>108418</v>
      </c>
      <c r="J135" s="143">
        <v>42532</v>
      </c>
      <c r="K135" s="143">
        <v>157860</v>
      </c>
      <c r="L135" s="143">
        <v>9006</v>
      </c>
      <c r="M135" s="143">
        <v>17326</v>
      </c>
    </row>
    <row r="136" spans="1:13" ht="16.5" customHeight="1" x14ac:dyDescent="0.25">
      <c r="A136" s="30" t="s">
        <v>126</v>
      </c>
      <c r="B136" s="141">
        <v>164781</v>
      </c>
      <c r="C136" s="142">
        <v>4766</v>
      </c>
      <c r="D136" s="143">
        <v>0</v>
      </c>
      <c r="E136" s="143">
        <v>4766</v>
      </c>
      <c r="F136" s="143">
        <v>147585</v>
      </c>
      <c r="G136" s="144">
        <v>12430</v>
      </c>
      <c r="H136" s="143">
        <v>69</v>
      </c>
      <c r="I136" s="143">
        <v>6284</v>
      </c>
      <c r="J136" s="143">
        <v>1553</v>
      </c>
      <c r="K136" s="143">
        <v>4111</v>
      </c>
      <c r="L136" s="143">
        <v>413</v>
      </c>
      <c r="M136" s="143">
        <v>0</v>
      </c>
    </row>
    <row r="137" spans="1:13" ht="16.5" customHeight="1" x14ac:dyDescent="0.25">
      <c r="A137" s="30" t="s">
        <v>127</v>
      </c>
      <c r="B137" s="141">
        <v>169819</v>
      </c>
      <c r="C137" s="142">
        <v>0</v>
      </c>
      <c r="D137" s="143">
        <v>0</v>
      </c>
      <c r="E137" s="143">
        <v>0</v>
      </c>
      <c r="F137" s="143">
        <v>154270</v>
      </c>
      <c r="G137" s="144">
        <v>15549</v>
      </c>
      <c r="H137" s="143">
        <v>137</v>
      </c>
      <c r="I137" s="143">
        <v>8691</v>
      </c>
      <c r="J137" s="143">
        <v>2922</v>
      </c>
      <c r="K137" s="143">
        <v>3495</v>
      </c>
      <c r="L137" s="143">
        <v>304</v>
      </c>
      <c r="M137" s="143">
        <v>0</v>
      </c>
    </row>
    <row r="138" spans="1:13" ht="16.5" customHeight="1" x14ac:dyDescent="0.25">
      <c r="A138" s="30"/>
      <c r="B138" s="28">
        <v>3340865</v>
      </c>
      <c r="C138" s="28">
        <v>580448</v>
      </c>
      <c r="D138" s="28">
        <v>191770</v>
      </c>
      <c r="E138" s="28">
        <v>388678</v>
      </c>
      <c r="F138" s="28">
        <v>1502633</v>
      </c>
      <c r="G138" s="28">
        <v>1156548</v>
      </c>
      <c r="H138" s="28">
        <v>8721</v>
      </c>
      <c r="I138" s="28">
        <v>403852</v>
      </c>
      <c r="J138" s="28">
        <v>168286</v>
      </c>
      <c r="K138" s="28">
        <v>537645</v>
      </c>
      <c r="L138" s="28">
        <v>38044</v>
      </c>
      <c r="M138" s="28">
        <v>101236</v>
      </c>
    </row>
    <row r="139" spans="1:13" ht="16.5" customHeight="1" x14ac:dyDescent="0.25">
      <c r="A139" s="33" t="s">
        <v>128</v>
      </c>
      <c r="B139" s="141">
        <v>0</v>
      </c>
      <c r="C139" s="142">
        <v>0</v>
      </c>
      <c r="D139" s="143">
        <v>0</v>
      </c>
      <c r="E139" s="143">
        <v>0</v>
      </c>
      <c r="F139" s="143">
        <v>0</v>
      </c>
      <c r="G139" s="144">
        <v>0</v>
      </c>
      <c r="H139" s="143">
        <v>0</v>
      </c>
      <c r="I139" s="143">
        <v>0</v>
      </c>
      <c r="J139" s="143">
        <v>0</v>
      </c>
      <c r="K139" s="143">
        <v>0</v>
      </c>
      <c r="L139" s="143">
        <v>0</v>
      </c>
      <c r="M139" s="143">
        <v>0</v>
      </c>
    </row>
    <row r="140" spans="1:13" ht="16.5" customHeight="1" x14ac:dyDescent="0.25">
      <c r="A140" s="30" t="s">
        <v>129</v>
      </c>
      <c r="B140" s="141">
        <v>337063</v>
      </c>
      <c r="C140" s="142">
        <v>91372</v>
      </c>
      <c r="D140" s="143">
        <v>44804</v>
      </c>
      <c r="E140" s="143">
        <v>46568</v>
      </c>
      <c r="F140" s="143">
        <v>111243</v>
      </c>
      <c r="G140" s="144">
        <v>134288</v>
      </c>
      <c r="H140" s="143">
        <v>1274</v>
      </c>
      <c r="I140" s="143">
        <v>50014</v>
      </c>
      <c r="J140" s="143">
        <v>15638</v>
      </c>
      <c r="K140" s="143">
        <v>61750</v>
      </c>
      <c r="L140" s="143">
        <v>5612</v>
      </c>
      <c r="M140" s="143">
        <v>160</v>
      </c>
    </row>
    <row r="141" spans="1:13" ht="16.5" customHeight="1" x14ac:dyDescent="0.25">
      <c r="A141" s="30" t="s">
        <v>130</v>
      </c>
      <c r="B141" s="141">
        <v>104157</v>
      </c>
      <c r="C141" s="142">
        <v>0</v>
      </c>
      <c r="D141" s="143">
        <v>0</v>
      </c>
      <c r="E141" s="143">
        <v>0</v>
      </c>
      <c r="F141" s="143">
        <v>91339</v>
      </c>
      <c r="G141" s="144">
        <v>12818</v>
      </c>
      <c r="H141" s="143">
        <v>110</v>
      </c>
      <c r="I141" s="143">
        <v>5964</v>
      </c>
      <c r="J141" s="143">
        <v>1678</v>
      </c>
      <c r="K141" s="143">
        <v>4606</v>
      </c>
      <c r="L141" s="143">
        <v>460</v>
      </c>
      <c r="M141" s="143">
        <v>0</v>
      </c>
    </row>
    <row r="142" spans="1:13" ht="16.5" customHeight="1" x14ac:dyDescent="0.25">
      <c r="A142" s="30" t="s">
        <v>131</v>
      </c>
      <c r="B142" s="141">
        <v>129719</v>
      </c>
      <c r="C142" s="142">
        <v>0</v>
      </c>
      <c r="D142" s="143">
        <v>0</v>
      </c>
      <c r="E142" s="143">
        <v>0</v>
      </c>
      <c r="F142" s="143">
        <v>123137</v>
      </c>
      <c r="G142" s="144">
        <v>6582</v>
      </c>
      <c r="H142" s="143">
        <v>137</v>
      </c>
      <c r="I142" s="143">
        <v>2885</v>
      </c>
      <c r="J142" s="143">
        <v>793</v>
      </c>
      <c r="K142" s="143">
        <v>2490</v>
      </c>
      <c r="L142" s="143">
        <v>277</v>
      </c>
      <c r="M142" s="143">
        <v>0</v>
      </c>
    </row>
    <row r="143" spans="1:13" ht="16.5" customHeight="1" x14ac:dyDescent="0.25">
      <c r="A143" s="30" t="s">
        <v>132</v>
      </c>
      <c r="B143" s="141">
        <v>101606</v>
      </c>
      <c r="C143" s="142">
        <v>0</v>
      </c>
      <c r="D143" s="143">
        <v>0</v>
      </c>
      <c r="E143" s="143">
        <v>0</v>
      </c>
      <c r="F143" s="143">
        <v>84553</v>
      </c>
      <c r="G143" s="144">
        <v>17053</v>
      </c>
      <c r="H143" s="143">
        <v>103</v>
      </c>
      <c r="I143" s="143">
        <v>8157</v>
      </c>
      <c r="J143" s="143">
        <v>2400</v>
      </c>
      <c r="K143" s="143">
        <v>5780</v>
      </c>
      <c r="L143" s="143">
        <v>613</v>
      </c>
      <c r="M143" s="143">
        <v>0</v>
      </c>
    </row>
    <row r="144" spans="1:13" ht="16.5" customHeight="1" x14ac:dyDescent="0.25">
      <c r="A144" s="34" t="s">
        <v>133</v>
      </c>
      <c r="B144" s="141">
        <v>89853</v>
      </c>
      <c r="C144" s="142">
        <v>0</v>
      </c>
      <c r="D144" s="143">
        <v>0</v>
      </c>
      <c r="E144" s="143">
        <v>0</v>
      </c>
      <c r="F144" s="143">
        <v>73753</v>
      </c>
      <c r="G144" s="144">
        <v>16100</v>
      </c>
      <c r="H144" s="143">
        <v>103</v>
      </c>
      <c r="I144" s="143">
        <v>7396</v>
      </c>
      <c r="J144" s="143">
        <v>2324</v>
      </c>
      <c r="K144" s="143">
        <v>5776</v>
      </c>
      <c r="L144" s="143">
        <v>501</v>
      </c>
      <c r="M144" s="143">
        <v>0</v>
      </c>
    </row>
    <row r="145" spans="1:13" ht="16.5" customHeight="1" x14ac:dyDescent="0.25">
      <c r="A145" s="34" t="s">
        <v>134</v>
      </c>
      <c r="B145" s="141">
        <v>67099</v>
      </c>
      <c r="C145" s="142">
        <v>38554</v>
      </c>
      <c r="D145" s="143">
        <v>0</v>
      </c>
      <c r="E145" s="143">
        <v>38554</v>
      </c>
      <c r="F145" s="143">
        <v>25488</v>
      </c>
      <c r="G145" s="144">
        <v>3057</v>
      </c>
      <c r="H145" s="143">
        <v>82</v>
      </c>
      <c r="I145" s="143">
        <v>691</v>
      </c>
      <c r="J145" s="143">
        <v>268</v>
      </c>
      <c r="K145" s="143">
        <v>1868</v>
      </c>
      <c r="L145" s="143">
        <v>148</v>
      </c>
      <c r="M145" s="143">
        <v>0</v>
      </c>
    </row>
    <row r="146" spans="1:13" ht="16.5" customHeight="1" x14ac:dyDescent="0.25">
      <c r="A146" s="30" t="s">
        <v>135</v>
      </c>
      <c r="B146" s="141">
        <v>443481</v>
      </c>
      <c r="C146" s="142">
        <v>19136</v>
      </c>
      <c r="D146" s="143">
        <v>7232</v>
      </c>
      <c r="E146" s="143">
        <v>11904</v>
      </c>
      <c r="F146" s="143">
        <v>347094</v>
      </c>
      <c r="G146" s="144">
        <v>76949</v>
      </c>
      <c r="H146" s="143">
        <v>694</v>
      </c>
      <c r="I146" s="143">
        <v>26739</v>
      </c>
      <c r="J146" s="143">
        <v>11984</v>
      </c>
      <c r="K146" s="143">
        <v>34239</v>
      </c>
      <c r="L146" s="143">
        <v>3293</v>
      </c>
      <c r="M146" s="143">
        <v>302</v>
      </c>
    </row>
    <row r="147" spans="1:13" ht="16.5" customHeight="1" x14ac:dyDescent="0.25">
      <c r="A147" s="30" t="s">
        <v>136</v>
      </c>
      <c r="B147" s="141">
        <v>107104</v>
      </c>
      <c r="C147" s="142">
        <v>0</v>
      </c>
      <c r="D147" s="143">
        <v>0</v>
      </c>
      <c r="E147" s="143">
        <v>0</v>
      </c>
      <c r="F147" s="143">
        <v>101604</v>
      </c>
      <c r="G147" s="144">
        <v>5500</v>
      </c>
      <c r="H147" s="143">
        <v>55</v>
      </c>
      <c r="I147" s="143">
        <v>2394</v>
      </c>
      <c r="J147" s="143">
        <v>764</v>
      </c>
      <c r="K147" s="143">
        <v>2085</v>
      </c>
      <c r="L147" s="143">
        <v>202</v>
      </c>
      <c r="M147" s="143">
        <v>0</v>
      </c>
    </row>
    <row r="148" spans="1:13" ht="16.5" customHeight="1" x14ac:dyDescent="0.25">
      <c r="A148" s="30" t="s">
        <v>137</v>
      </c>
      <c r="B148" s="141">
        <v>1656186</v>
      </c>
      <c r="C148" s="142">
        <v>318788</v>
      </c>
      <c r="D148" s="143">
        <v>318788</v>
      </c>
      <c r="E148" s="143">
        <v>0</v>
      </c>
      <c r="F148" s="143">
        <v>566542</v>
      </c>
      <c r="G148" s="144">
        <v>724594</v>
      </c>
      <c r="H148" s="143">
        <v>6482</v>
      </c>
      <c r="I148" s="143">
        <v>279410</v>
      </c>
      <c r="J148" s="143">
        <v>122080</v>
      </c>
      <c r="K148" s="143">
        <v>291516</v>
      </c>
      <c r="L148" s="143">
        <v>25106</v>
      </c>
      <c r="M148" s="143">
        <v>46262</v>
      </c>
    </row>
    <row r="149" spans="1:13" ht="16.5" customHeight="1" x14ac:dyDescent="0.25">
      <c r="A149" s="30" t="s">
        <v>138</v>
      </c>
      <c r="B149" s="141">
        <v>68112</v>
      </c>
      <c r="C149" s="142">
        <v>31180</v>
      </c>
      <c r="D149" s="143">
        <v>0</v>
      </c>
      <c r="E149" s="143">
        <v>31180</v>
      </c>
      <c r="F149" s="143">
        <v>31344</v>
      </c>
      <c r="G149" s="144">
        <v>5588</v>
      </c>
      <c r="H149" s="143">
        <v>137</v>
      </c>
      <c r="I149" s="143">
        <v>1200</v>
      </c>
      <c r="J149" s="143">
        <v>213</v>
      </c>
      <c r="K149" s="143">
        <v>3851</v>
      </c>
      <c r="L149" s="143">
        <v>187</v>
      </c>
      <c r="M149" s="143">
        <v>0</v>
      </c>
    </row>
    <row r="150" spans="1:13" ht="16.5" customHeight="1" x14ac:dyDescent="0.25">
      <c r="A150" s="30" t="s">
        <v>139</v>
      </c>
      <c r="B150" s="141">
        <v>73241</v>
      </c>
      <c r="C150" s="142">
        <v>0</v>
      </c>
      <c r="D150" s="143">
        <v>0</v>
      </c>
      <c r="E150" s="143">
        <v>0</v>
      </c>
      <c r="F150" s="143">
        <v>67188</v>
      </c>
      <c r="G150" s="144">
        <v>6053</v>
      </c>
      <c r="H150" s="143">
        <v>55</v>
      </c>
      <c r="I150" s="143">
        <v>3231</v>
      </c>
      <c r="J150" s="143">
        <v>556</v>
      </c>
      <c r="K150" s="143">
        <v>2009</v>
      </c>
      <c r="L150" s="143">
        <v>202</v>
      </c>
      <c r="M150" s="143">
        <v>0</v>
      </c>
    </row>
    <row r="151" spans="1:13" ht="16.5" customHeight="1" x14ac:dyDescent="0.25">
      <c r="A151" s="30"/>
      <c r="B151" s="28">
        <v>3177621</v>
      </c>
      <c r="C151" s="28">
        <v>499030</v>
      </c>
      <c r="D151" s="28">
        <v>370824</v>
      </c>
      <c r="E151" s="28">
        <v>128206</v>
      </c>
      <c r="F151" s="28">
        <v>1623285</v>
      </c>
      <c r="G151" s="28">
        <v>1008582</v>
      </c>
      <c r="H151" s="28">
        <v>9232</v>
      </c>
      <c r="I151" s="28">
        <v>388081</v>
      </c>
      <c r="J151" s="28">
        <v>158698</v>
      </c>
      <c r="K151" s="28">
        <v>415970</v>
      </c>
      <c r="L151" s="28">
        <v>36601</v>
      </c>
      <c r="M151" s="28">
        <v>46724</v>
      </c>
    </row>
    <row r="152" spans="1:13" ht="16.5" customHeight="1" x14ac:dyDescent="0.25">
      <c r="A152" s="33" t="s">
        <v>140</v>
      </c>
      <c r="B152" s="141">
        <v>0</v>
      </c>
      <c r="C152" s="142">
        <v>0</v>
      </c>
      <c r="D152" s="143">
        <v>0</v>
      </c>
      <c r="E152" s="143">
        <v>0</v>
      </c>
      <c r="F152" s="143">
        <v>0</v>
      </c>
      <c r="G152" s="144">
        <v>0</v>
      </c>
      <c r="H152" s="143">
        <v>0</v>
      </c>
      <c r="I152" s="143">
        <v>0</v>
      </c>
      <c r="J152" s="143">
        <v>0</v>
      </c>
      <c r="K152" s="143">
        <v>0</v>
      </c>
      <c r="L152" s="143">
        <v>0</v>
      </c>
      <c r="M152" s="143">
        <v>0</v>
      </c>
    </row>
    <row r="153" spans="1:13" ht="16.5" customHeight="1" x14ac:dyDescent="0.25">
      <c r="A153" s="30" t="s">
        <v>141</v>
      </c>
      <c r="B153" s="141">
        <v>26327</v>
      </c>
      <c r="C153" s="142">
        <v>0</v>
      </c>
      <c r="D153" s="143">
        <v>0</v>
      </c>
      <c r="E153" s="143">
        <v>0</v>
      </c>
      <c r="F153" s="143">
        <v>15946</v>
      </c>
      <c r="G153" s="144">
        <v>10381</v>
      </c>
      <c r="H153" s="143">
        <v>171</v>
      </c>
      <c r="I153" s="143">
        <v>3475</v>
      </c>
      <c r="J153" s="143">
        <v>1261</v>
      </c>
      <c r="K153" s="143">
        <v>4949</v>
      </c>
      <c r="L153" s="143">
        <v>525</v>
      </c>
      <c r="M153" s="143">
        <v>0</v>
      </c>
    </row>
    <row r="154" spans="1:13" ht="16.5" customHeight="1" x14ac:dyDescent="0.25">
      <c r="A154" s="30" t="s">
        <v>142</v>
      </c>
      <c r="B154" s="141">
        <v>126951</v>
      </c>
      <c r="C154" s="142">
        <v>30964</v>
      </c>
      <c r="D154" s="143">
        <v>196</v>
      </c>
      <c r="E154" s="143">
        <v>30768</v>
      </c>
      <c r="F154" s="143">
        <v>69587</v>
      </c>
      <c r="G154" s="144">
        <v>26400</v>
      </c>
      <c r="H154" s="143">
        <v>970</v>
      </c>
      <c r="I154" s="143">
        <v>8718</v>
      </c>
      <c r="J154" s="143">
        <v>3027</v>
      </c>
      <c r="K154" s="143">
        <v>12944</v>
      </c>
      <c r="L154" s="143">
        <v>741</v>
      </c>
      <c r="M154" s="143">
        <v>0</v>
      </c>
    </row>
    <row r="155" spans="1:13" ht="16.5" customHeight="1" x14ac:dyDescent="0.25">
      <c r="A155" s="34" t="s">
        <v>143</v>
      </c>
      <c r="B155" s="141">
        <v>33064</v>
      </c>
      <c r="C155" s="142">
        <v>0</v>
      </c>
      <c r="D155" s="143">
        <v>0</v>
      </c>
      <c r="E155" s="143">
        <v>0</v>
      </c>
      <c r="F155" s="143">
        <v>17113</v>
      </c>
      <c r="G155" s="144">
        <v>15951</v>
      </c>
      <c r="H155" s="143">
        <v>137</v>
      </c>
      <c r="I155" s="143">
        <v>6453</v>
      </c>
      <c r="J155" s="143">
        <v>1351</v>
      </c>
      <c r="K155" s="143">
        <v>7556</v>
      </c>
      <c r="L155" s="143">
        <v>454</v>
      </c>
      <c r="M155" s="143">
        <v>0</v>
      </c>
    </row>
    <row r="156" spans="1:13" ht="16.5" customHeight="1" x14ac:dyDescent="0.25">
      <c r="A156" s="30" t="s">
        <v>144</v>
      </c>
      <c r="B156" s="141">
        <v>432821</v>
      </c>
      <c r="C156" s="142">
        <v>23110</v>
      </c>
      <c r="D156" s="143">
        <v>16956</v>
      </c>
      <c r="E156" s="143">
        <v>6154</v>
      </c>
      <c r="F156" s="143">
        <v>274955</v>
      </c>
      <c r="G156" s="144">
        <v>128650</v>
      </c>
      <c r="H156" s="143">
        <v>1281</v>
      </c>
      <c r="I156" s="143">
        <v>60885</v>
      </c>
      <c r="J156" s="143">
        <v>23844</v>
      </c>
      <c r="K156" s="143">
        <v>39506</v>
      </c>
      <c r="L156" s="143">
        <v>3134</v>
      </c>
      <c r="M156" s="143">
        <v>6106</v>
      </c>
    </row>
    <row r="157" spans="1:13" ht="16.5" customHeight="1" x14ac:dyDescent="0.25">
      <c r="A157" s="30" t="s">
        <v>145</v>
      </c>
      <c r="B157" s="141">
        <v>90620</v>
      </c>
      <c r="C157" s="142">
        <v>0</v>
      </c>
      <c r="D157" s="143">
        <v>0</v>
      </c>
      <c r="E157" s="143">
        <v>0</v>
      </c>
      <c r="F157" s="143">
        <v>83088</v>
      </c>
      <c r="G157" s="144">
        <v>7532</v>
      </c>
      <c r="H157" s="143">
        <v>27</v>
      </c>
      <c r="I157" s="143">
        <v>3787</v>
      </c>
      <c r="J157" s="143">
        <v>729</v>
      </c>
      <c r="K157" s="143">
        <v>2790</v>
      </c>
      <c r="L157" s="143">
        <v>199</v>
      </c>
      <c r="M157" s="143">
        <v>0</v>
      </c>
    </row>
    <row r="158" spans="1:13" ht="16.5" customHeight="1" x14ac:dyDescent="0.25">
      <c r="A158" s="30" t="s">
        <v>146</v>
      </c>
      <c r="B158" s="141">
        <v>2632796</v>
      </c>
      <c r="C158" s="142">
        <v>457252</v>
      </c>
      <c r="D158" s="143">
        <v>457252</v>
      </c>
      <c r="E158" s="143">
        <v>0</v>
      </c>
      <c r="F158" s="143">
        <v>602786</v>
      </c>
      <c r="G158" s="144">
        <v>1476954</v>
      </c>
      <c r="H158" s="143">
        <v>15202</v>
      </c>
      <c r="I158" s="143">
        <v>601932</v>
      </c>
      <c r="J158" s="143">
        <v>253670</v>
      </c>
      <c r="K158" s="143">
        <v>566728</v>
      </c>
      <c r="L158" s="143">
        <v>39422</v>
      </c>
      <c r="M158" s="143">
        <v>95804</v>
      </c>
    </row>
    <row r="159" spans="1:13" ht="16.5" customHeight="1" x14ac:dyDescent="0.25">
      <c r="A159" s="30" t="s">
        <v>147</v>
      </c>
      <c r="B159" s="141">
        <v>210535</v>
      </c>
      <c r="C159" s="142">
        <v>14178</v>
      </c>
      <c r="D159" s="143">
        <v>6770</v>
      </c>
      <c r="E159" s="143">
        <v>7408</v>
      </c>
      <c r="F159" s="143">
        <v>110628</v>
      </c>
      <c r="G159" s="144">
        <v>75489</v>
      </c>
      <c r="H159" s="143">
        <v>907</v>
      </c>
      <c r="I159" s="143">
        <v>29581</v>
      </c>
      <c r="J159" s="143">
        <v>8757</v>
      </c>
      <c r="K159" s="143">
        <v>34657</v>
      </c>
      <c r="L159" s="143">
        <v>1587</v>
      </c>
      <c r="M159" s="143">
        <v>10240</v>
      </c>
    </row>
    <row r="160" spans="1:13" ht="16.5" customHeight="1" x14ac:dyDescent="0.25">
      <c r="A160" s="30" t="s">
        <v>148</v>
      </c>
      <c r="B160" s="141">
        <v>63222</v>
      </c>
      <c r="C160" s="142">
        <v>0</v>
      </c>
      <c r="D160" s="143">
        <v>0</v>
      </c>
      <c r="E160" s="143">
        <v>0</v>
      </c>
      <c r="F160" s="143">
        <v>18845</v>
      </c>
      <c r="G160" s="144">
        <v>44297</v>
      </c>
      <c r="H160" s="143">
        <v>382</v>
      </c>
      <c r="I160" s="143">
        <v>18596</v>
      </c>
      <c r="J160" s="143">
        <v>5201</v>
      </c>
      <c r="K160" s="143">
        <v>18606</v>
      </c>
      <c r="L160" s="143">
        <v>1512</v>
      </c>
      <c r="M160" s="143">
        <v>80</v>
      </c>
    </row>
    <row r="161" spans="1:13" ht="16.5" customHeight="1" x14ac:dyDescent="0.25">
      <c r="A161" s="30" t="s">
        <v>149</v>
      </c>
      <c r="B161" s="141">
        <v>37085</v>
      </c>
      <c r="C161" s="142">
        <v>0</v>
      </c>
      <c r="D161" s="143">
        <v>0</v>
      </c>
      <c r="E161" s="143">
        <v>0</v>
      </c>
      <c r="F161" s="143">
        <v>4970</v>
      </c>
      <c r="G161" s="144">
        <v>32115</v>
      </c>
      <c r="H161" s="143">
        <v>137</v>
      </c>
      <c r="I161" s="143">
        <v>17697</v>
      </c>
      <c r="J161" s="143">
        <v>4756</v>
      </c>
      <c r="K161" s="143">
        <v>8773</v>
      </c>
      <c r="L161" s="143">
        <v>752</v>
      </c>
      <c r="M161" s="143">
        <v>0</v>
      </c>
    </row>
    <row r="162" spans="1:13" ht="16.5" customHeight="1" x14ac:dyDescent="0.25">
      <c r="A162" s="30" t="s">
        <v>150</v>
      </c>
      <c r="B162" s="141">
        <v>228089</v>
      </c>
      <c r="C162" s="142">
        <v>20812</v>
      </c>
      <c r="D162" s="143">
        <v>20812</v>
      </c>
      <c r="E162" s="143">
        <v>0</v>
      </c>
      <c r="F162" s="143">
        <v>146556</v>
      </c>
      <c r="G162" s="144">
        <v>60721</v>
      </c>
      <c r="H162" s="143">
        <v>637</v>
      </c>
      <c r="I162" s="143">
        <v>29137</v>
      </c>
      <c r="J162" s="143">
        <v>7435</v>
      </c>
      <c r="K162" s="143">
        <v>21696</v>
      </c>
      <c r="L162" s="143">
        <v>1816</v>
      </c>
      <c r="M162" s="143">
        <v>0</v>
      </c>
    </row>
    <row r="163" spans="1:13" ht="16.5" customHeight="1" x14ac:dyDescent="0.25">
      <c r="A163" s="30" t="s">
        <v>151</v>
      </c>
      <c r="B163" s="141">
        <v>40164</v>
      </c>
      <c r="C163" s="142">
        <v>11678</v>
      </c>
      <c r="D163" s="143">
        <v>11346</v>
      </c>
      <c r="E163" s="143">
        <v>332</v>
      </c>
      <c r="F163" s="143">
        <v>17668</v>
      </c>
      <c r="G163" s="144">
        <v>9510</v>
      </c>
      <c r="H163" s="143">
        <v>171</v>
      </c>
      <c r="I163" s="143">
        <v>3877</v>
      </c>
      <c r="J163" s="143">
        <v>1131</v>
      </c>
      <c r="K163" s="143">
        <v>4130</v>
      </c>
      <c r="L163" s="143">
        <v>201</v>
      </c>
      <c r="M163" s="143">
        <v>1308</v>
      </c>
    </row>
    <row r="164" spans="1:13" ht="16.5" customHeight="1" x14ac:dyDescent="0.25">
      <c r="A164" s="30" t="s">
        <v>152</v>
      </c>
      <c r="B164" s="141">
        <v>43391</v>
      </c>
      <c r="C164" s="142">
        <v>0</v>
      </c>
      <c r="D164" s="143">
        <v>0</v>
      </c>
      <c r="E164" s="143">
        <v>0</v>
      </c>
      <c r="F164" s="143">
        <v>35603</v>
      </c>
      <c r="G164" s="144">
        <v>7788</v>
      </c>
      <c r="H164" s="143">
        <v>110</v>
      </c>
      <c r="I164" s="143">
        <v>3793</v>
      </c>
      <c r="J164" s="143">
        <v>1300</v>
      </c>
      <c r="K164" s="143">
        <v>2024</v>
      </c>
      <c r="L164" s="143">
        <v>561</v>
      </c>
      <c r="M164" s="143">
        <v>0</v>
      </c>
    </row>
    <row r="165" spans="1:13" ht="16.5" customHeight="1" x14ac:dyDescent="0.25">
      <c r="A165" s="30"/>
      <c r="B165" s="28">
        <v>3965065</v>
      </c>
      <c r="C165" s="28">
        <v>557994</v>
      </c>
      <c r="D165" s="28">
        <v>513332</v>
      </c>
      <c r="E165" s="28">
        <v>44662</v>
      </c>
      <c r="F165" s="28">
        <v>1397745</v>
      </c>
      <c r="G165" s="28">
        <v>1895788</v>
      </c>
      <c r="H165" s="28">
        <v>20132</v>
      </c>
      <c r="I165" s="28">
        <v>787931</v>
      </c>
      <c r="J165" s="28">
        <v>312462</v>
      </c>
      <c r="K165" s="28">
        <v>724359</v>
      </c>
      <c r="L165" s="28">
        <v>50904</v>
      </c>
      <c r="M165" s="28">
        <v>113538</v>
      </c>
    </row>
    <row r="166" spans="1:13" ht="16.5" customHeight="1" x14ac:dyDescent="0.25">
      <c r="A166" s="33" t="s">
        <v>153</v>
      </c>
      <c r="B166" s="141">
        <v>0</v>
      </c>
      <c r="C166" s="142">
        <v>0</v>
      </c>
      <c r="D166" s="143">
        <v>0</v>
      </c>
      <c r="E166" s="143">
        <v>0</v>
      </c>
      <c r="F166" s="143">
        <v>0</v>
      </c>
      <c r="G166" s="144">
        <v>0</v>
      </c>
      <c r="H166" s="143">
        <v>0</v>
      </c>
      <c r="I166" s="143">
        <v>0</v>
      </c>
      <c r="J166" s="143">
        <v>0</v>
      </c>
      <c r="K166" s="143">
        <v>0</v>
      </c>
      <c r="L166" s="143">
        <v>0</v>
      </c>
      <c r="M166" s="143">
        <v>0</v>
      </c>
    </row>
    <row r="167" spans="1:13" ht="16.5" customHeight="1" x14ac:dyDescent="0.25">
      <c r="A167" s="30" t="s">
        <v>154</v>
      </c>
      <c r="B167" s="141">
        <v>288138</v>
      </c>
      <c r="C167" s="142">
        <v>223740</v>
      </c>
      <c r="D167" s="143">
        <v>0</v>
      </c>
      <c r="E167" s="143">
        <v>223740</v>
      </c>
      <c r="F167" s="143">
        <v>49476</v>
      </c>
      <c r="G167" s="144">
        <v>14922</v>
      </c>
      <c r="H167" s="143">
        <v>170</v>
      </c>
      <c r="I167" s="143">
        <v>5370</v>
      </c>
      <c r="J167" s="143">
        <v>1890</v>
      </c>
      <c r="K167" s="143">
        <v>6868</v>
      </c>
      <c r="L167" s="143">
        <v>624</v>
      </c>
      <c r="M167" s="143">
        <v>0</v>
      </c>
    </row>
    <row r="168" spans="1:13" ht="16.5" customHeight="1" x14ac:dyDescent="0.25">
      <c r="A168" s="34" t="s">
        <v>155</v>
      </c>
      <c r="B168" s="141">
        <v>147397</v>
      </c>
      <c r="C168" s="142">
        <v>92456</v>
      </c>
      <c r="D168" s="143">
        <v>0</v>
      </c>
      <c r="E168" s="143">
        <v>92456</v>
      </c>
      <c r="F168" s="143">
        <v>51121</v>
      </c>
      <c r="G168" s="144">
        <v>3820</v>
      </c>
      <c r="H168" s="143">
        <v>34</v>
      </c>
      <c r="I168" s="143">
        <v>1046</v>
      </c>
      <c r="J168" s="143">
        <v>324</v>
      </c>
      <c r="K168" s="143">
        <v>2251</v>
      </c>
      <c r="L168" s="143">
        <v>165</v>
      </c>
      <c r="M168" s="143">
        <v>0</v>
      </c>
    </row>
    <row r="169" spans="1:13" ht="16.5" customHeight="1" x14ac:dyDescent="0.25">
      <c r="A169" s="30" t="s">
        <v>156</v>
      </c>
      <c r="B169" s="141">
        <v>49649</v>
      </c>
      <c r="C169" s="142">
        <v>23206</v>
      </c>
      <c r="D169" s="143">
        <v>0</v>
      </c>
      <c r="E169" s="143">
        <v>23206</v>
      </c>
      <c r="F169" s="143">
        <v>24735</v>
      </c>
      <c r="G169" s="144">
        <v>1708</v>
      </c>
      <c r="H169" s="143">
        <v>0</v>
      </c>
      <c r="I169" s="143">
        <v>515</v>
      </c>
      <c r="J169" s="143">
        <v>35</v>
      </c>
      <c r="K169" s="143">
        <v>1084</v>
      </c>
      <c r="L169" s="143">
        <v>74</v>
      </c>
      <c r="M169" s="143">
        <v>0</v>
      </c>
    </row>
    <row r="170" spans="1:13" ht="16.5" customHeight="1" x14ac:dyDescent="0.25">
      <c r="A170" s="30" t="s">
        <v>157</v>
      </c>
      <c r="B170" s="141">
        <v>3351294</v>
      </c>
      <c r="C170" s="142">
        <v>1576536</v>
      </c>
      <c r="D170" s="143">
        <v>1211334</v>
      </c>
      <c r="E170" s="143">
        <v>365202</v>
      </c>
      <c r="F170" s="143">
        <v>395700</v>
      </c>
      <c r="G170" s="144">
        <v>1332458</v>
      </c>
      <c r="H170" s="143">
        <v>9836</v>
      </c>
      <c r="I170" s="143">
        <v>537074</v>
      </c>
      <c r="J170" s="143">
        <v>215322</v>
      </c>
      <c r="K170" s="143">
        <v>529942</v>
      </c>
      <c r="L170" s="143">
        <v>40284</v>
      </c>
      <c r="M170" s="143">
        <v>46600</v>
      </c>
    </row>
    <row r="171" spans="1:13" ht="16.5" customHeight="1" x14ac:dyDescent="0.25">
      <c r="A171" s="30" t="s">
        <v>158</v>
      </c>
      <c r="B171" s="141">
        <v>576641</v>
      </c>
      <c r="C171" s="142">
        <v>290608</v>
      </c>
      <c r="D171" s="143">
        <v>26572</v>
      </c>
      <c r="E171" s="143">
        <v>264036</v>
      </c>
      <c r="F171" s="143">
        <v>134347</v>
      </c>
      <c r="G171" s="144">
        <v>151484</v>
      </c>
      <c r="H171" s="143">
        <v>990</v>
      </c>
      <c r="I171" s="143">
        <v>58358</v>
      </c>
      <c r="J171" s="143">
        <v>19986</v>
      </c>
      <c r="K171" s="143">
        <v>66876</v>
      </c>
      <c r="L171" s="143">
        <v>5274</v>
      </c>
      <c r="M171" s="143">
        <v>202</v>
      </c>
    </row>
    <row r="172" spans="1:13" ht="16.5" customHeight="1" x14ac:dyDescent="0.25">
      <c r="A172" s="30" t="s">
        <v>159</v>
      </c>
      <c r="B172" s="141">
        <v>405269</v>
      </c>
      <c r="C172" s="142">
        <v>376026</v>
      </c>
      <c r="D172" s="143">
        <v>0</v>
      </c>
      <c r="E172" s="143">
        <v>376026</v>
      </c>
      <c r="F172" s="143">
        <v>20339</v>
      </c>
      <c r="G172" s="144">
        <v>8904</v>
      </c>
      <c r="H172" s="143">
        <v>127</v>
      </c>
      <c r="I172" s="143">
        <v>3484</v>
      </c>
      <c r="J172" s="143">
        <v>1131</v>
      </c>
      <c r="K172" s="143">
        <v>3754</v>
      </c>
      <c r="L172" s="143">
        <v>408</v>
      </c>
      <c r="M172" s="143">
        <v>0</v>
      </c>
    </row>
    <row r="173" spans="1:13" ht="16.5" customHeight="1" x14ac:dyDescent="0.25">
      <c r="A173" s="30"/>
      <c r="B173" s="28">
        <v>4818388</v>
      </c>
      <c r="C173" s="28">
        <v>2582572</v>
      </c>
      <c r="D173" s="28">
        <v>1237906</v>
      </c>
      <c r="E173" s="28">
        <v>1344666</v>
      </c>
      <c r="F173" s="28">
        <v>675718</v>
      </c>
      <c r="G173" s="28">
        <v>1513296</v>
      </c>
      <c r="H173" s="28">
        <v>11157</v>
      </c>
      <c r="I173" s="28">
        <v>605847</v>
      </c>
      <c r="J173" s="28">
        <v>238688</v>
      </c>
      <c r="K173" s="28">
        <v>610775</v>
      </c>
      <c r="L173" s="28">
        <v>46829</v>
      </c>
      <c r="M173" s="28">
        <v>46802</v>
      </c>
    </row>
    <row r="174" spans="1:13" ht="16.5" customHeight="1" x14ac:dyDescent="0.25">
      <c r="A174" s="33" t="s">
        <v>160</v>
      </c>
      <c r="B174" s="141">
        <v>0</v>
      </c>
      <c r="C174" s="142">
        <v>0</v>
      </c>
      <c r="D174" s="143">
        <v>0</v>
      </c>
      <c r="E174" s="143">
        <v>0</v>
      </c>
      <c r="F174" s="143">
        <v>0</v>
      </c>
      <c r="G174" s="144">
        <v>0</v>
      </c>
      <c r="H174" s="143">
        <v>0</v>
      </c>
      <c r="I174" s="143">
        <v>0</v>
      </c>
      <c r="J174" s="143">
        <v>0</v>
      </c>
      <c r="K174" s="143">
        <v>0</v>
      </c>
      <c r="L174" s="143">
        <v>0</v>
      </c>
      <c r="M174" s="143">
        <v>0</v>
      </c>
    </row>
    <row r="175" spans="1:13" ht="16.5" customHeight="1" x14ac:dyDescent="0.25">
      <c r="A175" s="30" t="s">
        <v>161</v>
      </c>
      <c r="B175" s="141">
        <v>192230</v>
      </c>
      <c r="C175" s="142">
        <v>98790</v>
      </c>
      <c r="D175" s="143">
        <v>0</v>
      </c>
      <c r="E175" s="143">
        <v>98790</v>
      </c>
      <c r="F175" s="143">
        <v>28240</v>
      </c>
      <c r="G175" s="144">
        <v>65200</v>
      </c>
      <c r="H175" s="143">
        <v>566</v>
      </c>
      <c r="I175" s="143">
        <v>20200</v>
      </c>
      <c r="J175" s="143">
        <v>7074</v>
      </c>
      <c r="K175" s="143">
        <v>35344</v>
      </c>
      <c r="L175" s="143">
        <v>2016</v>
      </c>
      <c r="M175" s="143">
        <v>0</v>
      </c>
    </row>
    <row r="176" spans="1:13" ht="16.5" customHeight="1" x14ac:dyDescent="0.25">
      <c r="A176" s="30" t="s">
        <v>162</v>
      </c>
      <c r="B176" s="141">
        <v>238560</v>
      </c>
      <c r="C176" s="142">
        <v>87434</v>
      </c>
      <c r="D176" s="143">
        <v>0</v>
      </c>
      <c r="E176" s="143">
        <v>87434</v>
      </c>
      <c r="F176" s="143">
        <v>130583</v>
      </c>
      <c r="G176" s="144">
        <v>20543</v>
      </c>
      <c r="H176" s="143">
        <v>103</v>
      </c>
      <c r="I176" s="143">
        <v>6533</v>
      </c>
      <c r="J176" s="143">
        <v>2349</v>
      </c>
      <c r="K176" s="143">
        <v>10653</v>
      </c>
      <c r="L176" s="143">
        <v>905</v>
      </c>
      <c r="M176" s="143">
        <v>0</v>
      </c>
    </row>
    <row r="177" spans="1:13" ht="16.5" customHeight="1" x14ac:dyDescent="0.25">
      <c r="A177" s="30" t="s">
        <v>163</v>
      </c>
      <c r="B177" s="141">
        <v>319417</v>
      </c>
      <c r="C177" s="142">
        <v>79728</v>
      </c>
      <c r="D177" s="143">
        <v>0</v>
      </c>
      <c r="E177" s="143">
        <v>79728</v>
      </c>
      <c r="F177" s="143">
        <v>165517</v>
      </c>
      <c r="G177" s="144">
        <v>74172</v>
      </c>
      <c r="H177" s="143">
        <v>822</v>
      </c>
      <c r="I177" s="143">
        <v>31150</v>
      </c>
      <c r="J177" s="143">
        <v>8950</v>
      </c>
      <c r="K177" s="143">
        <v>30194</v>
      </c>
      <c r="L177" s="143">
        <v>3056</v>
      </c>
      <c r="M177" s="143">
        <v>0</v>
      </c>
    </row>
    <row r="178" spans="1:13" ht="16.5" customHeight="1" x14ac:dyDescent="0.25">
      <c r="A178" s="30" t="s">
        <v>164</v>
      </c>
      <c r="B178" s="141">
        <v>124153</v>
      </c>
      <c r="C178" s="142">
        <v>0</v>
      </c>
      <c r="D178" s="143">
        <v>0</v>
      </c>
      <c r="E178" s="143">
        <v>0</v>
      </c>
      <c r="F178" s="143">
        <v>99839</v>
      </c>
      <c r="G178" s="144">
        <v>24314</v>
      </c>
      <c r="H178" s="143">
        <v>411</v>
      </c>
      <c r="I178" s="143">
        <v>11456</v>
      </c>
      <c r="J178" s="143">
        <v>2836</v>
      </c>
      <c r="K178" s="143">
        <v>8544</v>
      </c>
      <c r="L178" s="143">
        <v>1067</v>
      </c>
      <c r="M178" s="143">
        <v>0</v>
      </c>
    </row>
    <row r="179" spans="1:13" ht="16.5" customHeight="1" x14ac:dyDescent="0.25">
      <c r="A179" s="30" t="s">
        <v>165</v>
      </c>
      <c r="B179" s="141">
        <v>62190</v>
      </c>
      <c r="C179" s="142">
        <v>0</v>
      </c>
      <c r="D179" s="143">
        <v>0</v>
      </c>
      <c r="E179" s="143">
        <v>0</v>
      </c>
      <c r="F179" s="143">
        <v>42328</v>
      </c>
      <c r="G179" s="144">
        <v>19862</v>
      </c>
      <c r="H179" s="143">
        <v>274</v>
      </c>
      <c r="I179" s="143">
        <v>8216</v>
      </c>
      <c r="J179" s="143">
        <v>2352</v>
      </c>
      <c r="K179" s="143">
        <v>8226</v>
      </c>
      <c r="L179" s="143">
        <v>794</v>
      </c>
      <c r="M179" s="143">
        <v>0</v>
      </c>
    </row>
    <row r="180" spans="1:13" ht="16.5" customHeight="1" x14ac:dyDescent="0.25">
      <c r="A180" s="30" t="s">
        <v>166</v>
      </c>
      <c r="B180" s="141">
        <v>145383</v>
      </c>
      <c r="C180" s="142">
        <v>0</v>
      </c>
      <c r="D180" s="143">
        <v>0</v>
      </c>
      <c r="E180" s="143">
        <v>0</v>
      </c>
      <c r="F180" s="143">
        <v>101927</v>
      </c>
      <c r="G180" s="144">
        <v>43298</v>
      </c>
      <c r="H180" s="143">
        <v>467</v>
      </c>
      <c r="I180" s="143">
        <v>15594</v>
      </c>
      <c r="J180" s="143">
        <v>4946</v>
      </c>
      <c r="K180" s="143">
        <v>20433</v>
      </c>
      <c r="L180" s="143">
        <v>1858</v>
      </c>
      <c r="M180" s="143">
        <v>158</v>
      </c>
    </row>
    <row r="181" spans="1:13" ht="16.5" customHeight="1" x14ac:dyDescent="0.25">
      <c r="A181" s="30" t="s">
        <v>167</v>
      </c>
      <c r="B181" s="141">
        <v>287046</v>
      </c>
      <c r="C181" s="142">
        <v>114410</v>
      </c>
      <c r="D181" s="143">
        <v>3458</v>
      </c>
      <c r="E181" s="143">
        <v>110952</v>
      </c>
      <c r="F181" s="143">
        <v>121840</v>
      </c>
      <c r="G181" s="144">
        <v>50796</v>
      </c>
      <c r="H181" s="143">
        <v>342</v>
      </c>
      <c r="I181" s="143">
        <v>15632</v>
      </c>
      <c r="J181" s="143">
        <v>4252</v>
      </c>
      <c r="K181" s="143">
        <v>28338</v>
      </c>
      <c r="L181" s="143">
        <v>2232</v>
      </c>
      <c r="M181" s="143">
        <v>0</v>
      </c>
    </row>
    <row r="182" spans="1:13" ht="16.5" customHeight="1" x14ac:dyDescent="0.25">
      <c r="A182" s="30" t="s">
        <v>168</v>
      </c>
      <c r="B182" s="141">
        <v>5140663</v>
      </c>
      <c r="C182" s="142">
        <v>2569010</v>
      </c>
      <c r="D182" s="143">
        <v>2569010</v>
      </c>
      <c r="E182" s="143">
        <v>0</v>
      </c>
      <c r="F182" s="143">
        <v>425457</v>
      </c>
      <c r="G182" s="144">
        <v>1928690</v>
      </c>
      <c r="H182" s="143">
        <v>16096</v>
      </c>
      <c r="I182" s="143">
        <v>704212</v>
      </c>
      <c r="J182" s="143">
        <v>375750</v>
      </c>
      <c r="K182" s="143">
        <v>774192</v>
      </c>
      <c r="L182" s="143">
        <v>58440</v>
      </c>
      <c r="M182" s="143">
        <v>217506</v>
      </c>
    </row>
    <row r="183" spans="1:13" ht="16.5" customHeight="1" x14ac:dyDescent="0.25">
      <c r="A183" s="30" t="s">
        <v>169</v>
      </c>
      <c r="B183" s="141">
        <v>260348</v>
      </c>
      <c r="C183" s="142">
        <v>0</v>
      </c>
      <c r="D183" s="143">
        <v>0</v>
      </c>
      <c r="E183" s="143">
        <v>0</v>
      </c>
      <c r="F183" s="143">
        <v>251192</v>
      </c>
      <c r="G183" s="144">
        <v>9156</v>
      </c>
      <c r="H183" s="143">
        <v>27</v>
      </c>
      <c r="I183" s="143">
        <v>3512</v>
      </c>
      <c r="J183" s="143">
        <v>1387</v>
      </c>
      <c r="K183" s="143">
        <v>3837</v>
      </c>
      <c r="L183" s="143">
        <v>393</v>
      </c>
      <c r="M183" s="143">
        <v>0</v>
      </c>
    </row>
    <row r="184" spans="1:13" ht="16.5" customHeight="1" x14ac:dyDescent="0.25">
      <c r="A184" s="30" t="s">
        <v>170</v>
      </c>
      <c r="B184" s="141">
        <v>490354</v>
      </c>
      <c r="C184" s="142">
        <v>14592</v>
      </c>
      <c r="D184" s="143">
        <v>14592</v>
      </c>
      <c r="E184" s="143">
        <v>0</v>
      </c>
      <c r="F184" s="143">
        <v>244822</v>
      </c>
      <c r="G184" s="144">
        <v>230782</v>
      </c>
      <c r="H184" s="143">
        <v>1838</v>
      </c>
      <c r="I184" s="143">
        <v>95672</v>
      </c>
      <c r="J184" s="143">
        <v>33464</v>
      </c>
      <c r="K184" s="143">
        <v>90054</v>
      </c>
      <c r="L184" s="143">
        <v>9754</v>
      </c>
      <c r="M184" s="143">
        <v>158</v>
      </c>
    </row>
    <row r="185" spans="1:13" ht="16.5" customHeight="1" x14ac:dyDescent="0.25">
      <c r="A185" s="30" t="s">
        <v>171</v>
      </c>
      <c r="B185" s="141">
        <v>155357</v>
      </c>
      <c r="C185" s="142">
        <v>0</v>
      </c>
      <c r="D185" s="143">
        <v>0</v>
      </c>
      <c r="E185" s="143">
        <v>0</v>
      </c>
      <c r="F185" s="143">
        <v>125660</v>
      </c>
      <c r="G185" s="144">
        <v>29537</v>
      </c>
      <c r="H185" s="143">
        <v>240</v>
      </c>
      <c r="I185" s="143">
        <v>13702</v>
      </c>
      <c r="J185" s="143">
        <v>4825</v>
      </c>
      <c r="K185" s="143">
        <v>9841</v>
      </c>
      <c r="L185" s="143">
        <v>929</v>
      </c>
      <c r="M185" s="143">
        <v>160</v>
      </c>
    </row>
    <row r="186" spans="1:13" ht="16.5" customHeight="1" x14ac:dyDescent="0.25">
      <c r="A186" s="30"/>
      <c r="B186" s="28">
        <v>7415701</v>
      </c>
      <c r="C186" s="28">
        <v>2963964</v>
      </c>
      <c r="D186" s="28">
        <v>2587060</v>
      </c>
      <c r="E186" s="28">
        <v>376904</v>
      </c>
      <c r="F186" s="28">
        <v>1737405</v>
      </c>
      <c r="G186" s="28">
        <v>2496350</v>
      </c>
      <c r="H186" s="28">
        <v>21186</v>
      </c>
      <c r="I186" s="28">
        <v>925879</v>
      </c>
      <c r="J186" s="28">
        <v>448185</v>
      </c>
      <c r="K186" s="28">
        <v>1019656</v>
      </c>
      <c r="L186" s="28">
        <v>81444</v>
      </c>
      <c r="M186" s="28">
        <v>217982</v>
      </c>
    </row>
    <row r="187" spans="1:13" ht="16.5" customHeight="1" x14ac:dyDescent="0.25">
      <c r="A187" s="33" t="s">
        <v>172</v>
      </c>
      <c r="B187" s="141">
        <v>0</v>
      </c>
      <c r="C187" s="142">
        <v>0</v>
      </c>
      <c r="D187" s="143">
        <v>0</v>
      </c>
      <c r="E187" s="143">
        <v>0</v>
      </c>
      <c r="F187" s="143">
        <v>0</v>
      </c>
      <c r="G187" s="144">
        <v>0</v>
      </c>
      <c r="H187" s="143">
        <v>0</v>
      </c>
      <c r="I187" s="143">
        <v>0</v>
      </c>
      <c r="J187" s="143">
        <v>0</v>
      </c>
      <c r="K187" s="143">
        <v>0</v>
      </c>
      <c r="L187" s="143">
        <v>0</v>
      </c>
      <c r="M187" s="143">
        <v>0</v>
      </c>
    </row>
    <row r="188" spans="1:13" ht="16.5" customHeight="1" x14ac:dyDescent="0.25">
      <c r="A188" s="30" t="s">
        <v>173</v>
      </c>
      <c r="B188" s="141">
        <v>450822</v>
      </c>
      <c r="C188" s="142">
        <v>13840</v>
      </c>
      <c r="D188" s="143">
        <v>13840</v>
      </c>
      <c r="E188" s="143">
        <v>0</v>
      </c>
      <c r="F188" s="143">
        <v>226769</v>
      </c>
      <c r="G188" s="144">
        <v>209811</v>
      </c>
      <c r="H188" s="143">
        <v>1868</v>
      </c>
      <c r="I188" s="143">
        <v>90192</v>
      </c>
      <c r="J188" s="143">
        <v>30302</v>
      </c>
      <c r="K188" s="143">
        <v>79424</v>
      </c>
      <c r="L188" s="143">
        <v>8025</v>
      </c>
      <c r="M188" s="143">
        <v>402</v>
      </c>
    </row>
    <row r="189" spans="1:13" ht="16.5" customHeight="1" x14ac:dyDescent="0.25">
      <c r="A189" s="30" t="s">
        <v>174</v>
      </c>
      <c r="B189" s="141">
        <v>305756</v>
      </c>
      <c r="C189" s="142">
        <v>29042</v>
      </c>
      <c r="D189" s="143">
        <v>0</v>
      </c>
      <c r="E189" s="143">
        <v>29042</v>
      </c>
      <c r="F189" s="143">
        <v>263531</v>
      </c>
      <c r="G189" s="144">
        <v>13183</v>
      </c>
      <c r="H189" s="143">
        <v>103</v>
      </c>
      <c r="I189" s="143">
        <v>5165</v>
      </c>
      <c r="J189" s="143">
        <v>2097</v>
      </c>
      <c r="K189" s="143">
        <v>5497</v>
      </c>
      <c r="L189" s="143">
        <v>321</v>
      </c>
      <c r="M189" s="143">
        <v>0</v>
      </c>
    </row>
    <row r="190" spans="1:13" ht="16.5" customHeight="1" x14ac:dyDescent="0.25">
      <c r="A190" s="30" t="s">
        <v>175</v>
      </c>
      <c r="B190" s="141">
        <v>154200</v>
      </c>
      <c r="C190" s="142">
        <v>0</v>
      </c>
      <c r="D190" s="143">
        <v>0</v>
      </c>
      <c r="E190" s="143">
        <v>0</v>
      </c>
      <c r="F190" s="143">
        <v>133297</v>
      </c>
      <c r="G190" s="144">
        <v>20903</v>
      </c>
      <c r="H190" s="143">
        <v>137</v>
      </c>
      <c r="I190" s="143">
        <v>9349</v>
      </c>
      <c r="J190" s="143">
        <v>1881</v>
      </c>
      <c r="K190" s="143">
        <v>8846</v>
      </c>
      <c r="L190" s="143">
        <v>690</v>
      </c>
      <c r="M190" s="143">
        <v>0</v>
      </c>
    </row>
    <row r="191" spans="1:13" ht="16.5" customHeight="1" x14ac:dyDescent="0.25">
      <c r="A191" s="30" t="s">
        <v>176</v>
      </c>
      <c r="B191" s="141">
        <v>1127347</v>
      </c>
      <c r="C191" s="142">
        <v>161370</v>
      </c>
      <c r="D191" s="143">
        <v>186</v>
      </c>
      <c r="E191" s="143">
        <v>161184</v>
      </c>
      <c r="F191" s="143">
        <v>613565</v>
      </c>
      <c r="G191" s="144">
        <v>352010</v>
      </c>
      <c r="H191" s="143">
        <v>4590</v>
      </c>
      <c r="I191" s="143">
        <v>151990</v>
      </c>
      <c r="J191" s="143">
        <v>50902</v>
      </c>
      <c r="K191" s="143">
        <v>136492</v>
      </c>
      <c r="L191" s="143">
        <v>8036</v>
      </c>
      <c r="M191" s="143">
        <v>402</v>
      </c>
    </row>
    <row r="192" spans="1:13" ht="16.5" customHeight="1" x14ac:dyDescent="0.25">
      <c r="A192" s="30" t="s">
        <v>177</v>
      </c>
      <c r="B192" s="141">
        <v>18571</v>
      </c>
      <c r="C192" s="142">
        <v>0</v>
      </c>
      <c r="D192" s="143">
        <v>0</v>
      </c>
      <c r="E192" s="143">
        <v>0</v>
      </c>
      <c r="F192" s="143">
        <v>2174</v>
      </c>
      <c r="G192" s="144">
        <v>16397</v>
      </c>
      <c r="H192" s="143">
        <v>34</v>
      </c>
      <c r="I192" s="143">
        <v>8362</v>
      </c>
      <c r="J192" s="143">
        <v>1957</v>
      </c>
      <c r="K192" s="143">
        <v>5451</v>
      </c>
      <c r="L192" s="143">
        <v>593</v>
      </c>
      <c r="M192" s="143">
        <v>0</v>
      </c>
    </row>
    <row r="193" spans="1:13" ht="16.5" customHeight="1" x14ac:dyDescent="0.25">
      <c r="A193" s="30" t="s">
        <v>178</v>
      </c>
      <c r="B193" s="141">
        <v>27976</v>
      </c>
      <c r="C193" s="142">
        <v>12536</v>
      </c>
      <c r="D193" s="143">
        <v>1804</v>
      </c>
      <c r="E193" s="143">
        <v>10732</v>
      </c>
      <c r="F193" s="143">
        <v>10872</v>
      </c>
      <c r="G193" s="144">
        <v>4568</v>
      </c>
      <c r="H193" s="143">
        <v>103</v>
      </c>
      <c r="I193" s="143">
        <v>1090</v>
      </c>
      <c r="J193" s="143">
        <v>321</v>
      </c>
      <c r="K193" s="143">
        <v>2802</v>
      </c>
      <c r="L193" s="143">
        <v>252</v>
      </c>
      <c r="M193" s="143">
        <v>0</v>
      </c>
    </row>
    <row r="194" spans="1:13" ht="16.5" customHeight="1" x14ac:dyDescent="0.25">
      <c r="A194" s="30" t="s">
        <v>179</v>
      </c>
      <c r="B194" s="141">
        <v>323708</v>
      </c>
      <c r="C194" s="142">
        <v>0</v>
      </c>
      <c r="D194" s="143">
        <v>0</v>
      </c>
      <c r="E194" s="143">
        <v>0</v>
      </c>
      <c r="F194" s="143">
        <v>159708</v>
      </c>
      <c r="G194" s="144">
        <v>164000</v>
      </c>
      <c r="H194" s="143">
        <v>764</v>
      </c>
      <c r="I194" s="143">
        <v>88354</v>
      </c>
      <c r="J194" s="143">
        <v>17576</v>
      </c>
      <c r="K194" s="143">
        <v>52998</v>
      </c>
      <c r="L194" s="143">
        <v>4308</v>
      </c>
      <c r="M194" s="143">
        <v>0</v>
      </c>
    </row>
    <row r="195" spans="1:13" ht="16.5" customHeight="1" x14ac:dyDescent="0.25">
      <c r="A195" s="30" t="s">
        <v>180</v>
      </c>
      <c r="B195" s="141">
        <v>27404</v>
      </c>
      <c r="C195" s="142">
        <v>0</v>
      </c>
      <c r="D195" s="143">
        <v>0</v>
      </c>
      <c r="E195" s="143">
        <v>0</v>
      </c>
      <c r="F195" s="143">
        <v>19397</v>
      </c>
      <c r="G195" s="144">
        <v>8007</v>
      </c>
      <c r="H195" s="143">
        <v>110</v>
      </c>
      <c r="I195" s="143">
        <v>3769</v>
      </c>
      <c r="J195" s="143">
        <v>1044</v>
      </c>
      <c r="K195" s="143">
        <v>2845</v>
      </c>
      <c r="L195" s="143">
        <v>239</v>
      </c>
      <c r="M195" s="143">
        <v>0</v>
      </c>
    </row>
    <row r="196" spans="1:13" ht="16.5" customHeight="1" x14ac:dyDescent="0.25">
      <c r="A196" s="30" t="s">
        <v>181</v>
      </c>
      <c r="B196" s="141">
        <v>13653634</v>
      </c>
      <c r="C196" s="142">
        <v>7465474</v>
      </c>
      <c r="D196" s="143">
        <v>7465474</v>
      </c>
      <c r="E196" s="143">
        <v>0</v>
      </c>
      <c r="F196" s="143">
        <v>0</v>
      </c>
      <c r="G196" s="144">
        <v>5800784</v>
      </c>
      <c r="H196" s="143">
        <v>24590</v>
      </c>
      <c r="I196" s="143">
        <v>2363036</v>
      </c>
      <c r="J196" s="143">
        <v>1536894</v>
      </c>
      <c r="K196" s="143">
        <v>1758150</v>
      </c>
      <c r="L196" s="143">
        <v>118114</v>
      </c>
      <c r="M196" s="143">
        <v>387376</v>
      </c>
    </row>
    <row r="197" spans="1:13" ht="16.5" customHeight="1" x14ac:dyDescent="0.25">
      <c r="A197" s="30" t="s">
        <v>182</v>
      </c>
      <c r="B197" s="141">
        <v>294352</v>
      </c>
      <c r="C197" s="142">
        <v>13740</v>
      </c>
      <c r="D197" s="143">
        <v>13740</v>
      </c>
      <c r="E197" s="143">
        <v>0</v>
      </c>
      <c r="F197" s="143">
        <v>219107</v>
      </c>
      <c r="G197" s="144">
        <v>61345</v>
      </c>
      <c r="H197" s="143">
        <v>552</v>
      </c>
      <c r="I197" s="143">
        <v>25227</v>
      </c>
      <c r="J197" s="143">
        <v>9012</v>
      </c>
      <c r="K197" s="143">
        <v>24468</v>
      </c>
      <c r="L197" s="143">
        <v>2086</v>
      </c>
      <c r="M197" s="143">
        <v>160</v>
      </c>
    </row>
    <row r="198" spans="1:13" ht="16.5" customHeight="1" x14ac:dyDescent="0.25">
      <c r="A198" s="30" t="s">
        <v>183</v>
      </c>
      <c r="B198" s="141">
        <v>287237</v>
      </c>
      <c r="C198" s="142">
        <v>2722</v>
      </c>
      <c r="D198" s="143">
        <v>2722</v>
      </c>
      <c r="E198" s="143">
        <v>0</v>
      </c>
      <c r="F198" s="143">
        <v>208025</v>
      </c>
      <c r="G198" s="144">
        <v>76490</v>
      </c>
      <c r="H198" s="143">
        <v>679</v>
      </c>
      <c r="I198" s="143">
        <v>41293</v>
      </c>
      <c r="J198" s="143">
        <v>11085</v>
      </c>
      <c r="K198" s="143">
        <v>21648</v>
      </c>
      <c r="L198" s="143">
        <v>1785</v>
      </c>
      <c r="M198" s="143">
        <v>0</v>
      </c>
    </row>
    <row r="199" spans="1:13" ht="16.5" customHeight="1" x14ac:dyDescent="0.25">
      <c r="A199" s="30" t="s">
        <v>184</v>
      </c>
      <c r="B199" s="141">
        <v>167124</v>
      </c>
      <c r="C199" s="142">
        <v>71930</v>
      </c>
      <c r="D199" s="143">
        <v>0</v>
      </c>
      <c r="E199" s="143">
        <v>71930</v>
      </c>
      <c r="F199" s="143">
        <v>12786</v>
      </c>
      <c r="G199" s="144">
        <v>82408</v>
      </c>
      <c r="H199" s="143">
        <v>467</v>
      </c>
      <c r="I199" s="143">
        <v>39370</v>
      </c>
      <c r="J199" s="143">
        <v>7372</v>
      </c>
      <c r="K199" s="143">
        <v>32950</v>
      </c>
      <c r="L199" s="143">
        <v>2249</v>
      </c>
      <c r="M199" s="143">
        <v>0</v>
      </c>
    </row>
    <row r="200" spans="1:13" ht="16.5" customHeight="1" x14ac:dyDescent="0.25">
      <c r="A200" s="30" t="s">
        <v>185</v>
      </c>
      <c r="B200" s="141">
        <v>146347</v>
      </c>
      <c r="C200" s="142">
        <v>0</v>
      </c>
      <c r="D200" s="143">
        <v>0</v>
      </c>
      <c r="E200" s="143">
        <v>0</v>
      </c>
      <c r="F200" s="143">
        <v>114499</v>
      </c>
      <c r="G200" s="144">
        <v>31848</v>
      </c>
      <c r="H200" s="143">
        <v>274</v>
      </c>
      <c r="I200" s="143">
        <v>17060</v>
      </c>
      <c r="J200" s="143">
        <v>3978</v>
      </c>
      <c r="K200" s="143">
        <v>9592</v>
      </c>
      <c r="L200" s="143">
        <v>944</v>
      </c>
      <c r="M200" s="143">
        <v>0</v>
      </c>
    </row>
    <row r="201" spans="1:13" ht="16.5" customHeight="1" x14ac:dyDescent="0.25">
      <c r="A201" s="30" t="s">
        <v>186</v>
      </c>
      <c r="B201" s="141">
        <v>53052</v>
      </c>
      <c r="C201" s="142">
        <v>0</v>
      </c>
      <c r="D201" s="143">
        <v>0</v>
      </c>
      <c r="E201" s="143">
        <v>0</v>
      </c>
      <c r="F201" s="143">
        <v>0</v>
      </c>
      <c r="G201" s="144">
        <v>53052</v>
      </c>
      <c r="H201" s="143">
        <v>552</v>
      </c>
      <c r="I201" s="143">
        <v>26089</v>
      </c>
      <c r="J201" s="143">
        <v>5947</v>
      </c>
      <c r="K201" s="143">
        <v>19047</v>
      </c>
      <c r="L201" s="143">
        <v>1417</v>
      </c>
      <c r="M201" s="143">
        <v>0</v>
      </c>
    </row>
    <row r="202" spans="1:13" ht="16.5" customHeight="1" x14ac:dyDescent="0.25">
      <c r="A202" s="30" t="s">
        <v>187</v>
      </c>
      <c r="B202" s="141">
        <v>139809</v>
      </c>
      <c r="C202" s="142">
        <v>0</v>
      </c>
      <c r="D202" s="143">
        <v>0</v>
      </c>
      <c r="E202" s="143">
        <v>0</v>
      </c>
      <c r="F202" s="143">
        <v>120777</v>
      </c>
      <c r="G202" s="144">
        <v>19032</v>
      </c>
      <c r="H202" s="143">
        <v>205</v>
      </c>
      <c r="I202" s="143">
        <v>8720</v>
      </c>
      <c r="J202" s="143">
        <v>1812</v>
      </c>
      <c r="K202" s="143">
        <v>7694</v>
      </c>
      <c r="L202" s="143">
        <v>601</v>
      </c>
      <c r="M202" s="143">
        <v>0</v>
      </c>
    </row>
    <row r="203" spans="1:13" ht="16.5" customHeight="1" x14ac:dyDescent="0.25">
      <c r="A203" s="30" t="s">
        <v>188</v>
      </c>
      <c r="B203" s="141">
        <v>296248</v>
      </c>
      <c r="C203" s="142">
        <v>56584</v>
      </c>
      <c r="D203" s="143">
        <v>8102</v>
      </c>
      <c r="E203" s="143">
        <v>48482</v>
      </c>
      <c r="F203" s="143">
        <v>212358</v>
      </c>
      <c r="G203" s="144">
        <v>27306</v>
      </c>
      <c r="H203" s="143">
        <v>340</v>
      </c>
      <c r="I203" s="143">
        <v>9162</v>
      </c>
      <c r="J203" s="143">
        <v>3221</v>
      </c>
      <c r="K203" s="143">
        <v>13755</v>
      </c>
      <c r="L203" s="143">
        <v>828</v>
      </c>
      <c r="M203" s="143">
        <v>0</v>
      </c>
    </row>
    <row r="204" spans="1:13" ht="16.5" customHeight="1" x14ac:dyDescent="0.25">
      <c r="A204" s="30" t="s">
        <v>189</v>
      </c>
      <c r="B204" s="141">
        <v>102066</v>
      </c>
      <c r="C204" s="142">
        <v>49704</v>
      </c>
      <c r="D204" s="143">
        <v>0</v>
      </c>
      <c r="E204" s="143">
        <v>49704</v>
      </c>
      <c r="F204" s="143">
        <v>38557</v>
      </c>
      <c r="G204" s="144">
        <v>13805</v>
      </c>
      <c r="H204" s="143">
        <v>103</v>
      </c>
      <c r="I204" s="143">
        <v>6277</v>
      </c>
      <c r="J204" s="143">
        <v>1766</v>
      </c>
      <c r="K204" s="143">
        <v>5225</v>
      </c>
      <c r="L204" s="143">
        <v>434</v>
      </c>
      <c r="M204" s="143">
        <v>0</v>
      </c>
    </row>
    <row r="205" spans="1:13" ht="16.5" customHeight="1" x14ac:dyDescent="0.25">
      <c r="A205" s="34" t="s">
        <v>190</v>
      </c>
      <c r="B205" s="141">
        <v>513091</v>
      </c>
      <c r="C205" s="142">
        <v>0</v>
      </c>
      <c r="D205" s="143">
        <v>0</v>
      </c>
      <c r="E205" s="143">
        <v>0</v>
      </c>
      <c r="F205" s="143">
        <v>440173</v>
      </c>
      <c r="G205" s="144">
        <v>72918</v>
      </c>
      <c r="H205" s="143">
        <v>226</v>
      </c>
      <c r="I205" s="143">
        <v>25158</v>
      </c>
      <c r="J205" s="143">
        <v>15394</v>
      </c>
      <c r="K205" s="143">
        <v>30782</v>
      </c>
      <c r="L205" s="143">
        <v>1358</v>
      </c>
      <c r="M205" s="143">
        <v>0</v>
      </c>
    </row>
    <row r="206" spans="1:13" ht="16.5" customHeight="1" x14ac:dyDescent="0.25">
      <c r="A206" s="34"/>
      <c r="B206" s="28">
        <v>18088744</v>
      </c>
      <c r="C206" s="28">
        <v>7876942</v>
      </c>
      <c r="D206" s="28">
        <v>7505868</v>
      </c>
      <c r="E206" s="28">
        <v>371074</v>
      </c>
      <c r="F206" s="28">
        <v>2795595</v>
      </c>
      <c r="G206" s="28">
        <v>7027867</v>
      </c>
      <c r="H206" s="28">
        <v>35697</v>
      </c>
      <c r="I206" s="28">
        <v>2919663</v>
      </c>
      <c r="J206" s="28">
        <v>1702561</v>
      </c>
      <c r="K206" s="28">
        <v>2217666</v>
      </c>
      <c r="L206" s="28">
        <v>152280</v>
      </c>
      <c r="M206" s="28">
        <v>388340</v>
      </c>
    </row>
    <row r="207" spans="1:13" ht="16.5" customHeight="1" x14ac:dyDescent="0.25">
      <c r="A207" s="33" t="s">
        <v>191</v>
      </c>
      <c r="B207" s="141">
        <v>0</v>
      </c>
      <c r="C207" s="142">
        <v>0</v>
      </c>
      <c r="D207" s="143">
        <v>0</v>
      </c>
      <c r="E207" s="143">
        <v>0</v>
      </c>
      <c r="F207" s="143">
        <v>0</v>
      </c>
      <c r="G207" s="144">
        <v>0</v>
      </c>
      <c r="H207" s="143">
        <v>0</v>
      </c>
      <c r="I207" s="143">
        <v>0</v>
      </c>
      <c r="J207" s="143">
        <v>0</v>
      </c>
      <c r="K207" s="143">
        <v>0</v>
      </c>
      <c r="L207" s="143">
        <v>0</v>
      </c>
      <c r="M207" s="143">
        <v>0</v>
      </c>
    </row>
    <row r="208" spans="1:13" ht="16.5" customHeight="1" x14ac:dyDescent="0.25">
      <c r="A208" s="30" t="s">
        <v>192</v>
      </c>
      <c r="B208" s="141">
        <v>88489</v>
      </c>
      <c r="C208" s="142">
        <v>0</v>
      </c>
      <c r="D208" s="143">
        <v>0</v>
      </c>
      <c r="E208" s="143">
        <v>0</v>
      </c>
      <c r="F208" s="143">
        <v>70142</v>
      </c>
      <c r="G208" s="144">
        <v>18347</v>
      </c>
      <c r="H208" s="143">
        <v>445</v>
      </c>
      <c r="I208" s="143">
        <v>7286</v>
      </c>
      <c r="J208" s="143">
        <v>2003</v>
      </c>
      <c r="K208" s="143">
        <v>7537</v>
      </c>
      <c r="L208" s="143">
        <v>1076</v>
      </c>
      <c r="M208" s="143">
        <v>0</v>
      </c>
    </row>
    <row r="209" spans="1:13" ht="16.5" customHeight="1" x14ac:dyDescent="0.25">
      <c r="A209" s="30" t="s">
        <v>193</v>
      </c>
      <c r="B209" s="141">
        <v>351270</v>
      </c>
      <c r="C209" s="142">
        <v>0</v>
      </c>
      <c r="D209" s="143">
        <v>0</v>
      </c>
      <c r="E209" s="143">
        <v>0</v>
      </c>
      <c r="F209" s="143">
        <v>293679</v>
      </c>
      <c r="G209" s="144">
        <v>57591</v>
      </c>
      <c r="H209" s="143">
        <v>679</v>
      </c>
      <c r="I209" s="143">
        <v>23885</v>
      </c>
      <c r="J209" s="143">
        <v>7761</v>
      </c>
      <c r="K209" s="143">
        <v>22845</v>
      </c>
      <c r="L209" s="143">
        <v>2421</v>
      </c>
      <c r="M209" s="143">
        <v>0</v>
      </c>
    </row>
    <row r="210" spans="1:13" ht="16.5" customHeight="1" x14ac:dyDescent="0.25">
      <c r="A210" s="30" t="s">
        <v>194</v>
      </c>
      <c r="B210" s="141">
        <v>193767</v>
      </c>
      <c r="C210" s="142">
        <v>0</v>
      </c>
      <c r="D210" s="143">
        <v>0</v>
      </c>
      <c r="E210" s="143">
        <v>0</v>
      </c>
      <c r="F210" s="143">
        <v>152686</v>
      </c>
      <c r="G210" s="144">
        <v>41081</v>
      </c>
      <c r="H210" s="143">
        <v>679</v>
      </c>
      <c r="I210" s="143">
        <v>14551</v>
      </c>
      <c r="J210" s="143">
        <v>5156</v>
      </c>
      <c r="K210" s="143">
        <v>18672</v>
      </c>
      <c r="L210" s="143">
        <v>2023</v>
      </c>
      <c r="M210" s="143">
        <v>0</v>
      </c>
    </row>
    <row r="211" spans="1:13" ht="16.5" customHeight="1" x14ac:dyDescent="0.25">
      <c r="A211" s="30" t="s">
        <v>195</v>
      </c>
      <c r="B211" s="141">
        <v>235580</v>
      </c>
      <c r="C211" s="142">
        <v>0</v>
      </c>
      <c r="D211" s="143">
        <v>0</v>
      </c>
      <c r="E211" s="143">
        <v>0</v>
      </c>
      <c r="F211" s="143">
        <v>180496</v>
      </c>
      <c r="G211" s="144">
        <v>55084</v>
      </c>
      <c r="H211" s="143">
        <v>1254</v>
      </c>
      <c r="I211" s="143">
        <v>22362</v>
      </c>
      <c r="J211" s="143">
        <v>5802</v>
      </c>
      <c r="K211" s="143">
        <v>21780</v>
      </c>
      <c r="L211" s="143">
        <v>3886</v>
      </c>
      <c r="M211" s="143">
        <v>0</v>
      </c>
    </row>
    <row r="212" spans="1:13" ht="16.5" customHeight="1" x14ac:dyDescent="0.25">
      <c r="A212" s="30" t="s">
        <v>196</v>
      </c>
      <c r="B212" s="141">
        <v>889888</v>
      </c>
      <c r="C212" s="142">
        <v>61880</v>
      </c>
      <c r="D212" s="143">
        <v>61880</v>
      </c>
      <c r="E212" s="143">
        <v>0</v>
      </c>
      <c r="F212" s="143">
        <v>587438</v>
      </c>
      <c r="G212" s="144">
        <v>217736</v>
      </c>
      <c r="H212" s="143">
        <v>1945</v>
      </c>
      <c r="I212" s="143">
        <v>83565</v>
      </c>
      <c r="J212" s="143">
        <v>38799</v>
      </c>
      <c r="K212" s="143">
        <v>84049</v>
      </c>
      <c r="L212" s="143">
        <v>9378</v>
      </c>
      <c r="M212" s="143">
        <v>22834</v>
      </c>
    </row>
    <row r="213" spans="1:13" ht="16.5" customHeight="1" x14ac:dyDescent="0.25">
      <c r="A213" s="30" t="s">
        <v>197</v>
      </c>
      <c r="B213" s="141">
        <v>116234</v>
      </c>
      <c r="C213" s="142">
        <v>0</v>
      </c>
      <c r="D213" s="143">
        <v>0</v>
      </c>
      <c r="E213" s="143">
        <v>0</v>
      </c>
      <c r="F213" s="143">
        <v>104887</v>
      </c>
      <c r="G213" s="144">
        <v>11347</v>
      </c>
      <c r="H213" s="143">
        <v>356</v>
      </c>
      <c r="I213" s="143">
        <v>4249</v>
      </c>
      <c r="J213" s="143">
        <v>1133</v>
      </c>
      <c r="K213" s="143">
        <v>4557</v>
      </c>
      <c r="L213" s="143">
        <v>1052</v>
      </c>
      <c r="M213" s="143">
        <v>0</v>
      </c>
    </row>
    <row r="214" spans="1:13" ht="16.5" customHeight="1" x14ac:dyDescent="0.25">
      <c r="A214" s="30" t="s">
        <v>198</v>
      </c>
      <c r="B214" s="141">
        <v>32350</v>
      </c>
      <c r="C214" s="142">
        <v>0</v>
      </c>
      <c r="D214" s="143">
        <v>0</v>
      </c>
      <c r="E214" s="143">
        <v>0</v>
      </c>
      <c r="F214" s="143">
        <v>22889</v>
      </c>
      <c r="G214" s="144">
        <v>9461</v>
      </c>
      <c r="H214" s="143">
        <v>171</v>
      </c>
      <c r="I214" s="143">
        <v>3453</v>
      </c>
      <c r="J214" s="143">
        <v>796</v>
      </c>
      <c r="K214" s="143">
        <v>4184</v>
      </c>
      <c r="L214" s="143">
        <v>857</v>
      </c>
      <c r="M214" s="143">
        <v>0</v>
      </c>
    </row>
    <row r="215" spans="1:13" ht="16.5" customHeight="1" x14ac:dyDescent="0.25">
      <c r="A215" s="30"/>
      <c r="B215" s="28">
        <v>1907578</v>
      </c>
      <c r="C215" s="28">
        <v>61880</v>
      </c>
      <c r="D215" s="28">
        <v>61880</v>
      </c>
      <c r="E215" s="28">
        <v>0</v>
      </c>
      <c r="F215" s="28">
        <v>1412217</v>
      </c>
      <c r="G215" s="28">
        <v>410647</v>
      </c>
      <c r="H215" s="28">
        <v>5529</v>
      </c>
      <c r="I215" s="28">
        <v>159351</v>
      </c>
      <c r="J215" s="28">
        <v>61450</v>
      </c>
      <c r="K215" s="28">
        <v>163624</v>
      </c>
      <c r="L215" s="28">
        <v>20693</v>
      </c>
      <c r="M215" s="28">
        <v>22834</v>
      </c>
    </row>
    <row r="216" spans="1:13" ht="16.5" customHeight="1" x14ac:dyDescent="0.25">
      <c r="A216" s="33" t="s">
        <v>199</v>
      </c>
      <c r="B216" s="141">
        <v>0</v>
      </c>
      <c r="C216" s="142">
        <v>0</v>
      </c>
      <c r="D216" s="143">
        <v>0</v>
      </c>
      <c r="E216" s="143">
        <v>0</v>
      </c>
      <c r="F216" s="143">
        <v>0</v>
      </c>
      <c r="G216" s="144">
        <v>0</v>
      </c>
      <c r="H216" s="143">
        <v>0</v>
      </c>
      <c r="I216" s="143">
        <v>0</v>
      </c>
      <c r="J216" s="143">
        <v>0</v>
      </c>
      <c r="K216" s="143">
        <v>0</v>
      </c>
      <c r="L216" s="143">
        <v>0</v>
      </c>
      <c r="M216" s="143">
        <v>0</v>
      </c>
    </row>
    <row r="217" spans="1:13" ht="16.5" customHeight="1" x14ac:dyDescent="0.25">
      <c r="A217" s="30" t="s">
        <v>200</v>
      </c>
      <c r="B217" s="141">
        <v>66340</v>
      </c>
      <c r="C217" s="142">
        <v>26414</v>
      </c>
      <c r="D217" s="143">
        <v>0</v>
      </c>
      <c r="E217" s="143">
        <v>26414</v>
      </c>
      <c r="F217" s="143">
        <v>31269</v>
      </c>
      <c r="G217" s="144">
        <v>8657</v>
      </c>
      <c r="H217" s="143">
        <v>137</v>
      </c>
      <c r="I217" s="143">
        <v>2714</v>
      </c>
      <c r="J217" s="143">
        <v>497</v>
      </c>
      <c r="K217" s="143">
        <v>4926</v>
      </c>
      <c r="L217" s="143">
        <v>383</v>
      </c>
      <c r="M217" s="143">
        <v>0</v>
      </c>
    </row>
    <row r="218" spans="1:13" ht="16.5" customHeight="1" x14ac:dyDescent="0.25">
      <c r="A218" s="30" t="s">
        <v>44</v>
      </c>
      <c r="B218" s="141">
        <v>259246</v>
      </c>
      <c r="C218" s="142">
        <v>2618</v>
      </c>
      <c r="D218" s="143">
        <v>2618</v>
      </c>
      <c r="E218" s="143">
        <v>0</v>
      </c>
      <c r="F218" s="143">
        <v>153874</v>
      </c>
      <c r="G218" s="144">
        <v>102754</v>
      </c>
      <c r="H218" s="143">
        <v>1132</v>
      </c>
      <c r="I218" s="143">
        <v>39006</v>
      </c>
      <c r="J218" s="143">
        <v>12912</v>
      </c>
      <c r="K218" s="143">
        <v>46626</v>
      </c>
      <c r="L218" s="143">
        <v>3078</v>
      </c>
      <c r="M218" s="143">
        <v>0</v>
      </c>
    </row>
    <row r="219" spans="1:13" ht="16.5" customHeight="1" x14ac:dyDescent="0.25">
      <c r="A219" s="30" t="s">
        <v>201</v>
      </c>
      <c r="B219" s="141">
        <v>83178</v>
      </c>
      <c r="C219" s="142">
        <v>0</v>
      </c>
      <c r="D219" s="143">
        <v>0</v>
      </c>
      <c r="E219" s="143">
        <v>0</v>
      </c>
      <c r="F219" s="143">
        <v>60262</v>
      </c>
      <c r="G219" s="144">
        <v>22916</v>
      </c>
      <c r="H219" s="143">
        <v>171</v>
      </c>
      <c r="I219" s="143">
        <v>9349</v>
      </c>
      <c r="J219" s="143">
        <v>2346</v>
      </c>
      <c r="K219" s="143">
        <v>10098</v>
      </c>
      <c r="L219" s="143">
        <v>952</v>
      </c>
      <c r="M219" s="143">
        <v>0</v>
      </c>
    </row>
    <row r="220" spans="1:13" ht="16.5" customHeight="1" x14ac:dyDescent="0.25">
      <c r="A220" s="30" t="s">
        <v>202</v>
      </c>
      <c r="B220" s="141">
        <v>190432</v>
      </c>
      <c r="C220" s="142">
        <v>0</v>
      </c>
      <c r="D220" s="143">
        <v>0</v>
      </c>
      <c r="E220" s="143">
        <v>0</v>
      </c>
      <c r="F220" s="143">
        <v>175390</v>
      </c>
      <c r="G220" s="144">
        <v>15042</v>
      </c>
      <c r="H220" s="143">
        <v>137</v>
      </c>
      <c r="I220" s="143">
        <v>5362</v>
      </c>
      <c r="J220" s="143">
        <v>2000</v>
      </c>
      <c r="K220" s="143">
        <v>7104</v>
      </c>
      <c r="L220" s="143">
        <v>439</v>
      </c>
      <c r="M220" s="143">
        <v>0</v>
      </c>
    </row>
    <row r="221" spans="1:13" ht="16.5" customHeight="1" x14ac:dyDescent="0.25">
      <c r="A221" s="30" t="s">
        <v>203</v>
      </c>
      <c r="B221" s="141">
        <v>100197</v>
      </c>
      <c r="C221" s="142">
        <v>22750</v>
      </c>
      <c r="D221" s="143">
        <v>0</v>
      </c>
      <c r="E221" s="143">
        <v>22750</v>
      </c>
      <c r="F221" s="143">
        <v>64171</v>
      </c>
      <c r="G221" s="144">
        <v>13276</v>
      </c>
      <c r="H221" s="143">
        <v>205</v>
      </c>
      <c r="I221" s="143">
        <v>4141</v>
      </c>
      <c r="J221" s="143">
        <v>537</v>
      </c>
      <c r="K221" s="143">
        <v>7977</v>
      </c>
      <c r="L221" s="143">
        <v>416</v>
      </c>
      <c r="M221" s="143">
        <v>0</v>
      </c>
    </row>
    <row r="222" spans="1:13" ht="16.5" customHeight="1" x14ac:dyDescent="0.25">
      <c r="A222" s="30" t="s">
        <v>204</v>
      </c>
      <c r="B222" s="141">
        <v>4677258</v>
      </c>
      <c r="C222" s="142">
        <v>1599054</v>
      </c>
      <c r="D222" s="143">
        <v>1565752</v>
      </c>
      <c r="E222" s="143">
        <v>33302</v>
      </c>
      <c r="F222" s="143">
        <v>647685</v>
      </c>
      <c r="G222" s="144">
        <v>2248748</v>
      </c>
      <c r="H222" s="143">
        <v>15648</v>
      </c>
      <c r="I222" s="143">
        <v>844204</v>
      </c>
      <c r="J222" s="143">
        <v>423630</v>
      </c>
      <c r="K222" s="143">
        <v>915762</v>
      </c>
      <c r="L222" s="143">
        <v>49504</v>
      </c>
      <c r="M222" s="143">
        <v>181771</v>
      </c>
    </row>
    <row r="223" spans="1:13" ht="16.5" customHeight="1" x14ac:dyDescent="0.25">
      <c r="A223" s="30" t="s">
        <v>205</v>
      </c>
      <c r="B223" s="141">
        <v>132338</v>
      </c>
      <c r="C223" s="142">
        <v>25146</v>
      </c>
      <c r="D223" s="143">
        <v>0</v>
      </c>
      <c r="E223" s="143">
        <v>25146</v>
      </c>
      <c r="F223" s="143">
        <v>89300</v>
      </c>
      <c r="G223" s="144">
        <v>17892</v>
      </c>
      <c r="H223" s="143">
        <v>308</v>
      </c>
      <c r="I223" s="143">
        <v>6987</v>
      </c>
      <c r="J223" s="143">
        <v>1712</v>
      </c>
      <c r="K223" s="143">
        <v>8272</v>
      </c>
      <c r="L223" s="143">
        <v>613</v>
      </c>
      <c r="M223" s="143">
        <v>0</v>
      </c>
    </row>
    <row r="224" spans="1:13" ht="16.5" customHeight="1" x14ac:dyDescent="0.25">
      <c r="A224" s="30" t="s">
        <v>206</v>
      </c>
      <c r="B224" s="141">
        <v>22439</v>
      </c>
      <c r="C224" s="142">
        <v>424</v>
      </c>
      <c r="D224" s="143">
        <v>0</v>
      </c>
      <c r="E224" s="143">
        <v>424</v>
      </c>
      <c r="F224" s="143">
        <v>14794</v>
      </c>
      <c r="G224" s="144">
        <v>7221</v>
      </c>
      <c r="H224" s="143">
        <v>137</v>
      </c>
      <c r="I224" s="143">
        <v>2324</v>
      </c>
      <c r="J224" s="143">
        <v>424</v>
      </c>
      <c r="K224" s="143">
        <v>4107</v>
      </c>
      <c r="L224" s="143">
        <v>229</v>
      </c>
      <c r="M224" s="143">
        <v>0</v>
      </c>
    </row>
    <row r="225" spans="1:13" ht="16.5" customHeight="1" x14ac:dyDescent="0.25">
      <c r="A225" s="30"/>
      <c r="B225" s="28">
        <v>5531428</v>
      </c>
      <c r="C225" s="28">
        <v>1676406</v>
      </c>
      <c r="D225" s="28">
        <v>1568370</v>
      </c>
      <c r="E225" s="28">
        <v>108036</v>
      </c>
      <c r="F225" s="28">
        <v>1236745</v>
      </c>
      <c r="G225" s="28">
        <v>2436506</v>
      </c>
      <c r="H225" s="28">
        <v>17875</v>
      </c>
      <c r="I225" s="28">
        <v>914087</v>
      </c>
      <c r="J225" s="28">
        <v>444058</v>
      </c>
      <c r="K225" s="28">
        <v>1004872</v>
      </c>
      <c r="L225" s="28">
        <v>55614</v>
      </c>
      <c r="M225" s="28">
        <v>181771</v>
      </c>
    </row>
    <row r="226" spans="1:13" ht="16.5" customHeight="1" x14ac:dyDescent="0.25">
      <c r="A226" s="33" t="s">
        <v>207</v>
      </c>
      <c r="B226" s="141">
        <v>0</v>
      </c>
      <c r="C226" s="142">
        <v>0</v>
      </c>
      <c r="D226" s="143">
        <v>0</v>
      </c>
      <c r="E226" s="143">
        <v>0</v>
      </c>
      <c r="F226" s="143">
        <v>0</v>
      </c>
      <c r="G226" s="144">
        <v>0</v>
      </c>
      <c r="H226" s="143">
        <v>0</v>
      </c>
      <c r="I226" s="143">
        <v>0</v>
      </c>
      <c r="J226" s="143">
        <v>0</v>
      </c>
      <c r="K226" s="143">
        <v>0</v>
      </c>
      <c r="L226" s="143">
        <v>0</v>
      </c>
      <c r="M226" s="143">
        <v>0</v>
      </c>
    </row>
    <row r="227" spans="1:13" ht="16.5" customHeight="1" x14ac:dyDescent="0.25">
      <c r="A227" s="30" t="s">
        <v>208</v>
      </c>
      <c r="B227" s="141">
        <v>91443</v>
      </c>
      <c r="C227" s="142">
        <v>0</v>
      </c>
      <c r="D227" s="143">
        <v>0</v>
      </c>
      <c r="E227" s="143">
        <v>0</v>
      </c>
      <c r="F227" s="143">
        <v>86550</v>
      </c>
      <c r="G227" s="144">
        <v>4893</v>
      </c>
      <c r="H227" s="143">
        <v>103</v>
      </c>
      <c r="I227" s="143">
        <v>1931</v>
      </c>
      <c r="J227" s="143">
        <v>360</v>
      </c>
      <c r="K227" s="143">
        <v>2098</v>
      </c>
      <c r="L227" s="143">
        <v>401</v>
      </c>
      <c r="M227" s="143">
        <v>0</v>
      </c>
    </row>
    <row r="228" spans="1:13" ht="16.5" customHeight="1" x14ac:dyDescent="0.25">
      <c r="A228" s="34" t="s">
        <v>209</v>
      </c>
      <c r="B228" s="141">
        <v>236303</v>
      </c>
      <c r="C228" s="142">
        <v>0</v>
      </c>
      <c r="D228" s="143">
        <v>0</v>
      </c>
      <c r="E228" s="143">
        <v>0</v>
      </c>
      <c r="F228" s="143">
        <v>217082</v>
      </c>
      <c r="G228" s="144">
        <v>19221</v>
      </c>
      <c r="H228" s="143">
        <v>205</v>
      </c>
      <c r="I228" s="143">
        <v>8025</v>
      </c>
      <c r="J228" s="143">
        <v>2079</v>
      </c>
      <c r="K228" s="143">
        <v>7185</v>
      </c>
      <c r="L228" s="143">
        <v>1727</v>
      </c>
      <c r="M228" s="143">
        <v>0</v>
      </c>
    </row>
    <row r="229" spans="1:13" ht="16.5" customHeight="1" x14ac:dyDescent="0.25">
      <c r="A229" s="34" t="s">
        <v>210</v>
      </c>
      <c r="B229" s="141">
        <v>611498</v>
      </c>
      <c r="C229" s="142">
        <v>0</v>
      </c>
      <c r="D229" s="143">
        <v>0</v>
      </c>
      <c r="E229" s="143">
        <v>0</v>
      </c>
      <c r="F229" s="143">
        <v>540795</v>
      </c>
      <c r="G229" s="144">
        <v>70703</v>
      </c>
      <c r="H229" s="143">
        <v>424</v>
      </c>
      <c r="I229" s="143">
        <v>33110</v>
      </c>
      <c r="J229" s="143">
        <v>10821</v>
      </c>
      <c r="K229" s="143">
        <v>20158</v>
      </c>
      <c r="L229" s="143">
        <v>6190</v>
      </c>
      <c r="M229" s="143">
        <v>0</v>
      </c>
    </row>
    <row r="230" spans="1:13" ht="16.5" customHeight="1" x14ac:dyDescent="0.25">
      <c r="A230" s="30" t="s">
        <v>211</v>
      </c>
      <c r="B230" s="141">
        <v>248877</v>
      </c>
      <c r="C230" s="142">
        <v>7704</v>
      </c>
      <c r="D230" s="143">
        <v>0</v>
      </c>
      <c r="E230" s="143">
        <v>7704</v>
      </c>
      <c r="F230" s="143">
        <v>231902</v>
      </c>
      <c r="G230" s="144">
        <v>9271</v>
      </c>
      <c r="H230" s="143">
        <v>82</v>
      </c>
      <c r="I230" s="143">
        <v>5431</v>
      </c>
      <c r="J230" s="143">
        <v>1735</v>
      </c>
      <c r="K230" s="143">
        <v>1537</v>
      </c>
      <c r="L230" s="143">
        <v>486</v>
      </c>
      <c r="M230" s="143">
        <v>0</v>
      </c>
    </row>
    <row r="231" spans="1:13" ht="16.5" customHeight="1" x14ac:dyDescent="0.25">
      <c r="A231" s="30" t="s">
        <v>212</v>
      </c>
      <c r="B231" s="141">
        <v>930163</v>
      </c>
      <c r="C231" s="142">
        <v>139708</v>
      </c>
      <c r="D231" s="143">
        <v>40706</v>
      </c>
      <c r="E231" s="143">
        <v>99002</v>
      </c>
      <c r="F231" s="143">
        <v>367115</v>
      </c>
      <c r="G231" s="144">
        <v>385606</v>
      </c>
      <c r="H231" s="143">
        <v>4426</v>
      </c>
      <c r="I231" s="143">
        <v>128874</v>
      </c>
      <c r="J231" s="143">
        <v>56314</v>
      </c>
      <c r="K231" s="143">
        <v>169328</v>
      </c>
      <c r="L231" s="143">
        <v>26664</v>
      </c>
      <c r="M231" s="143">
        <v>37734</v>
      </c>
    </row>
    <row r="232" spans="1:13" ht="16.5" customHeight="1" x14ac:dyDescent="0.25">
      <c r="A232" s="30" t="s">
        <v>213</v>
      </c>
      <c r="B232" s="141">
        <v>231732</v>
      </c>
      <c r="C232" s="142">
        <v>16350</v>
      </c>
      <c r="D232" s="143">
        <v>0</v>
      </c>
      <c r="E232" s="143">
        <v>16350</v>
      </c>
      <c r="F232" s="143">
        <v>190450</v>
      </c>
      <c r="G232" s="144">
        <v>24932</v>
      </c>
      <c r="H232" s="143">
        <v>92</v>
      </c>
      <c r="I232" s="143">
        <v>10204</v>
      </c>
      <c r="J232" s="143">
        <v>3450</v>
      </c>
      <c r="K232" s="143">
        <v>9310</v>
      </c>
      <c r="L232" s="143">
        <v>1876</v>
      </c>
      <c r="M232" s="143">
        <v>0</v>
      </c>
    </row>
    <row r="233" spans="1:13" ht="16.5" customHeight="1" x14ac:dyDescent="0.25">
      <c r="A233" s="30" t="s">
        <v>214</v>
      </c>
      <c r="B233" s="141">
        <v>576525</v>
      </c>
      <c r="C233" s="142">
        <v>126486</v>
      </c>
      <c r="D233" s="143">
        <v>85920</v>
      </c>
      <c r="E233" s="143">
        <v>40566</v>
      </c>
      <c r="F233" s="143">
        <v>334357</v>
      </c>
      <c r="G233" s="144">
        <v>115524</v>
      </c>
      <c r="H233" s="143">
        <v>1274</v>
      </c>
      <c r="I233" s="143">
        <v>41124</v>
      </c>
      <c r="J233" s="143">
        <v>16084</v>
      </c>
      <c r="K233" s="143">
        <v>50312</v>
      </c>
      <c r="L233" s="143">
        <v>6730</v>
      </c>
      <c r="M233" s="143">
        <v>158</v>
      </c>
    </row>
    <row r="234" spans="1:13" ht="16.5" customHeight="1" x14ac:dyDescent="0.25">
      <c r="A234" s="30"/>
      <c r="B234" s="28">
        <v>2926541</v>
      </c>
      <c r="C234" s="28">
        <v>290248</v>
      </c>
      <c r="D234" s="28">
        <v>126626</v>
      </c>
      <c r="E234" s="28">
        <v>163622</v>
      </c>
      <c r="F234" s="28">
        <v>1968251</v>
      </c>
      <c r="G234" s="28">
        <v>630150</v>
      </c>
      <c r="H234" s="28">
        <v>6606</v>
      </c>
      <c r="I234" s="28">
        <v>228699</v>
      </c>
      <c r="J234" s="28">
        <v>90843</v>
      </c>
      <c r="K234" s="28">
        <v>259928</v>
      </c>
      <c r="L234" s="28">
        <v>44074</v>
      </c>
      <c r="M234" s="28">
        <v>37892</v>
      </c>
    </row>
    <row r="235" spans="1:13" ht="16.5" customHeight="1" x14ac:dyDescent="0.25">
      <c r="A235" s="33" t="s">
        <v>215</v>
      </c>
      <c r="B235" s="141">
        <v>0</v>
      </c>
      <c r="C235" s="142">
        <v>0</v>
      </c>
      <c r="D235" s="143">
        <v>0</v>
      </c>
      <c r="E235" s="143">
        <v>0</v>
      </c>
      <c r="F235" s="143">
        <v>0</v>
      </c>
      <c r="G235" s="144">
        <v>0</v>
      </c>
      <c r="H235" s="143">
        <v>0</v>
      </c>
      <c r="I235" s="143">
        <v>0</v>
      </c>
      <c r="J235" s="143">
        <v>0</v>
      </c>
      <c r="K235" s="143">
        <v>0</v>
      </c>
      <c r="L235" s="143">
        <v>0</v>
      </c>
      <c r="M235" s="143">
        <v>0</v>
      </c>
    </row>
    <row r="236" spans="1:13" ht="16.5" customHeight="1" x14ac:dyDescent="0.25">
      <c r="A236" s="30" t="s">
        <v>216</v>
      </c>
      <c r="B236" s="141">
        <v>211913</v>
      </c>
      <c r="C236" s="142">
        <v>1414</v>
      </c>
      <c r="D236" s="143">
        <v>0</v>
      </c>
      <c r="E236" s="143">
        <v>1414</v>
      </c>
      <c r="F236" s="143">
        <v>162680</v>
      </c>
      <c r="G236" s="144">
        <v>47741</v>
      </c>
      <c r="H236" s="143">
        <v>297</v>
      </c>
      <c r="I236" s="143">
        <v>23939</v>
      </c>
      <c r="J236" s="143">
        <v>7028</v>
      </c>
      <c r="K236" s="143">
        <v>15274</v>
      </c>
      <c r="L236" s="143">
        <v>1203</v>
      </c>
      <c r="M236" s="143">
        <v>78</v>
      </c>
    </row>
    <row r="237" spans="1:13" ht="16.5" customHeight="1" x14ac:dyDescent="0.25">
      <c r="A237" s="30" t="s">
        <v>217</v>
      </c>
      <c r="B237" s="141">
        <v>529237</v>
      </c>
      <c r="C237" s="142">
        <v>0</v>
      </c>
      <c r="D237" s="143">
        <v>0</v>
      </c>
      <c r="E237" s="143">
        <v>0</v>
      </c>
      <c r="F237" s="143">
        <v>403560</v>
      </c>
      <c r="G237" s="144">
        <v>125677</v>
      </c>
      <c r="H237" s="143">
        <v>694</v>
      </c>
      <c r="I237" s="143">
        <v>64103</v>
      </c>
      <c r="J237" s="143">
        <v>16396</v>
      </c>
      <c r="K237" s="143">
        <v>42366</v>
      </c>
      <c r="L237" s="143">
        <v>2118</v>
      </c>
      <c r="M237" s="143">
        <v>0</v>
      </c>
    </row>
    <row r="238" spans="1:13" ht="16.5" customHeight="1" x14ac:dyDescent="0.25">
      <c r="A238" s="30" t="s">
        <v>218</v>
      </c>
      <c r="B238" s="141">
        <v>3511135</v>
      </c>
      <c r="C238" s="142">
        <v>704506</v>
      </c>
      <c r="D238" s="143">
        <v>634364</v>
      </c>
      <c r="E238" s="143">
        <v>70142</v>
      </c>
      <c r="F238" s="143">
        <v>666155</v>
      </c>
      <c r="G238" s="144">
        <v>2031640</v>
      </c>
      <c r="H238" s="143">
        <v>17436</v>
      </c>
      <c r="I238" s="143">
        <v>989692</v>
      </c>
      <c r="J238" s="143">
        <v>352726</v>
      </c>
      <c r="K238" s="143">
        <v>634098</v>
      </c>
      <c r="L238" s="143">
        <v>37688</v>
      </c>
      <c r="M238" s="143">
        <v>108834</v>
      </c>
    </row>
    <row r="239" spans="1:13" ht="16.5" customHeight="1" x14ac:dyDescent="0.25">
      <c r="A239" s="30" t="s">
        <v>219</v>
      </c>
      <c r="B239" s="141">
        <v>141374</v>
      </c>
      <c r="C239" s="142">
        <v>17030</v>
      </c>
      <c r="D239" s="143">
        <v>7150</v>
      </c>
      <c r="E239" s="143">
        <v>9880</v>
      </c>
      <c r="F239" s="143">
        <v>46122</v>
      </c>
      <c r="G239" s="144">
        <v>78222</v>
      </c>
      <c r="H239" s="143">
        <v>890</v>
      </c>
      <c r="I239" s="143">
        <v>45824</v>
      </c>
      <c r="J239" s="143">
        <v>11688</v>
      </c>
      <c r="K239" s="143">
        <v>18090</v>
      </c>
      <c r="L239" s="143">
        <v>1730</v>
      </c>
      <c r="M239" s="143">
        <v>0</v>
      </c>
    </row>
    <row r="240" spans="1:13" ht="16.5" customHeight="1" x14ac:dyDescent="0.25">
      <c r="A240" s="30"/>
      <c r="B240" s="28">
        <v>4393659</v>
      </c>
      <c r="C240" s="28">
        <v>722950</v>
      </c>
      <c r="D240" s="28">
        <v>641514</v>
      </c>
      <c r="E240" s="28">
        <v>81436</v>
      </c>
      <c r="F240" s="28">
        <v>1278517</v>
      </c>
      <c r="G240" s="28">
        <v>2283280</v>
      </c>
      <c r="H240" s="28">
        <v>19317</v>
      </c>
      <c r="I240" s="28">
        <v>1123558</v>
      </c>
      <c r="J240" s="28">
        <v>387838</v>
      </c>
      <c r="K240" s="28">
        <v>709828</v>
      </c>
      <c r="L240" s="28">
        <v>42739</v>
      </c>
      <c r="M240" s="28">
        <v>108912</v>
      </c>
    </row>
    <row r="241" spans="1:13" ht="16.5" customHeight="1" x14ac:dyDescent="0.25">
      <c r="A241" s="33" t="s">
        <v>220</v>
      </c>
      <c r="B241" s="141">
        <v>0</v>
      </c>
      <c r="C241" s="142">
        <v>0</v>
      </c>
      <c r="D241" s="143">
        <v>0</v>
      </c>
      <c r="E241" s="143">
        <v>0</v>
      </c>
      <c r="F241" s="143">
        <v>0</v>
      </c>
      <c r="G241" s="144">
        <v>0</v>
      </c>
      <c r="H241" s="143">
        <v>0</v>
      </c>
      <c r="I241" s="143">
        <v>0</v>
      </c>
      <c r="J241" s="143">
        <v>0</v>
      </c>
      <c r="K241" s="143">
        <v>0</v>
      </c>
      <c r="L241" s="143">
        <v>0</v>
      </c>
      <c r="M241" s="143">
        <v>0</v>
      </c>
    </row>
    <row r="242" spans="1:13" ht="16.5" customHeight="1" x14ac:dyDescent="0.25">
      <c r="A242" s="30" t="s">
        <v>221</v>
      </c>
      <c r="B242" s="141">
        <v>137255</v>
      </c>
      <c r="C242" s="142">
        <v>47400</v>
      </c>
      <c r="D242" s="143">
        <v>0</v>
      </c>
      <c r="E242" s="143">
        <v>47400</v>
      </c>
      <c r="F242" s="143">
        <v>72049</v>
      </c>
      <c r="G242" s="144">
        <v>17806</v>
      </c>
      <c r="H242" s="143">
        <v>366</v>
      </c>
      <c r="I242" s="143">
        <v>3200</v>
      </c>
      <c r="J242" s="143">
        <v>1364</v>
      </c>
      <c r="K242" s="143">
        <v>12168</v>
      </c>
      <c r="L242" s="143">
        <v>708</v>
      </c>
      <c r="M242" s="143">
        <v>0</v>
      </c>
    </row>
    <row r="243" spans="1:13" ht="16.5" customHeight="1" x14ac:dyDescent="0.25">
      <c r="A243" s="30" t="s">
        <v>222</v>
      </c>
      <c r="B243" s="141">
        <v>10365</v>
      </c>
      <c r="C243" s="142">
        <v>0</v>
      </c>
      <c r="D243" s="143">
        <v>0</v>
      </c>
      <c r="E243" s="143">
        <v>0</v>
      </c>
      <c r="F243" s="143">
        <v>6129</v>
      </c>
      <c r="G243" s="144">
        <v>4236</v>
      </c>
      <c r="H243" s="143">
        <v>82</v>
      </c>
      <c r="I243" s="143">
        <v>1042</v>
      </c>
      <c r="J243" s="143">
        <v>337</v>
      </c>
      <c r="K243" s="143">
        <v>2640</v>
      </c>
      <c r="L243" s="143">
        <v>135</v>
      </c>
      <c r="M243" s="143">
        <v>0</v>
      </c>
    </row>
    <row r="244" spans="1:13" ht="16.5" customHeight="1" x14ac:dyDescent="0.25">
      <c r="A244" s="30" t="s">
        <v>223</v>
      </c>
      <c r="B244" s="141">
        <v>270010</v>
      </c>
      <c r="C244" s="142">
        <v>96612</v>
      </c>
      <c r="D244" s="143">
        <v>24430</v>
      </c>
      <c r="E244" s="143">
        <v>72182</v>
      </c>
      <c r="F244" s="143">
        <v>76076</v>
      </c>
      <c r="G244" s="144">
        <v>87224</v>
      </c>
      <c r="H244" s="143">
        <v>566</v>
      </c>
      <c r="I244" s="143">
        <v>26640</v>
      </c>
      <c r="J244" s="143">
        <v>10276</v>
      </c>
      <c r="K244" s="143">
        <v>47306</v>
      </c>
      <c r="L244" s="143">
        <v>2436</v>
      </c>
      <c r="M244" s="143">
        <v>10098</v>
      </c>
    </row>
    <row r="245" spans="1:13" ht="16.5" customHeight="1" x14ac:dyDescent="0.25">
      <c r="A245" s="30" t="s">
        <v>224</v>
      </c>
      <c r="B245" s="141">
        <v>126222</v>
      </c>
      <c r="C245" s="142">
        <v>16706</v>
      </c>
      <c r="D245" s="143">
        <v>0</v>
      </c>
      <c r="E245" s="143">
        <v>16706</v>
      </c>
      <c r="F245" s="143">
        <v>58854</v>
      </c>
      <c r="G245" s="144">
        <v>50662</v>
      </c>
      <c r="H245" s="143">
        <v>342</v>
      </c>
      <c r="I245" s="143">
        <v>19436</v>
      </c>
      <c r="J245" s="143">
        <v>6330</v>
      </c>
      <c r="K245" s="143">
        <v>23146</v>
      </c>
      <c r="L245" s="143">
        <v>1408</v>
      </c>
      <c r="M245" s="143">
        <v>0</v>
      </c>
    </row>
    <row r="246" spans="1:13" ht="16.5" customHeight="1" x14ac:dyDescent="0.25">
      <c r="A246" s="30" t="s">
        <v>225</v>
      </c>
      <c r="B246" s="141">
        <v>154648</v>
      </c>
      <c r="C246" s="142">
        <v>14442</v>
      </c>
      <c r="D246" s="143">
        <v>0</v>
      </c>
      <c r="E246" s="143">
        <v>14442</v>
      </c>
      <c r="F246" s="143">
        <v>47484</v>
      </c>
      <c r="G246" s="144">
        <v>92722</v>
      </c>
      <c r="H246" s="143">
        <v>1274</v>
      </c>
      <c r="I246" s="143">
        <v>29088</v>
      </c>
      <c r="J246" s="143">
        <v>11974</v>
      </c>
      <c r="K246" s="143">
        <v>48604</v>
      </c>
      <c r="L246" s="143">
        <v>1782</v>
      </c>
      <c r="M246" s="143">
        <v>0</v>
      </c>
    </row>
    <row r="247" spans="1:13" ht="16.5" customHeight="1" x14ac:dyDescent="0.25">
      <c r="A247" s="30" t="s">
        <v>226</v>
      </c>
      <c r="B247" s="141">
        <v>412845</v>
      </c>
      <c r="C247" s="142">
        <v>139054</v>
      </c>
      <c r="D247" s="143">
        <v>32312</v>
      </c>
      <c r="E247" s="143">
        <v>106742</v>
      </c>
      <c r="F247" s="143">
        <v>243269</v>
      </c>
      <c r="G247" s="144">
        <v>27950</v>
      </c>
      <c r="H247" s="143">
        <v>424</v>
      </c>
      <c r="I247" s="143">
        <v>9561</v>
      </c>
      <c r="J247" s="143">
        <v>3901</v>
      </c>
      <c r="K247" s="143">
        <v>13399</v>
      </c>
      <c r="L247" s="143">
        <v>665</v>
      </c>
      <c r="M247" s="143">
        <v>2572</v>
      </c>
    </row>
    <row r="248" spans="1:13" ht="16.5" customHeight="1" x14ac:dyDescent="0.25">
      <c r="A248" s="30" t="s">
        <v>227</v>
      </c>
      <c r="B248" s="141">
        <v>136023</v>
      </c>
      <c r="C248" s="142">
        <v>14634</v>
      </c>
      <c r="D248" s="143">
        <v>0</v>
      </c>
      <c r="E248" s="143">
        <v>14634</v>
      </c>
      <c r="F248" s="143">
        <v>86421</v>
      </c>
      <c r="G248" s="144">
        <v>34968</v>
      </c>
      <c r="H248" s="143">
        <v>798</v>
      </c>
      <c r="I248" s="143">
        <v>9534</v>
      </c>
      <c r="J248" s="143">
        <v>3700</v>
      </c>
      <c r="K248" s="143">
        <v>19572</v>
      </c>
      <c r="L248" s="143">
        <v>1364</v>
      </c>
      <c r="M248" s="143">
        <v>0</v>
      </c>
    </row>
    <row r="249" spans="1:13" ht="16.5" customHeight="1" x14ac:dyDescent="0.25">
      <c r="A249" s="30" t="s">
        <v>228</v>
      </c>
      <c r="B249" s="141">
        <v>234245</v>
      </c>
      <c r="C249" s="142">
        <v>28406</v>
      </c>
      <c r="D249" s="143">
        <v>0</v>
      </c>
      <c r="E249" s="143">
        <v>28406</v>
      </c>
      <c r="F249" s="143">
        <v>137795</v>
      </c>
      <c r="G249" s="144">
        <v>68044</v>
      </c>
      <c r="H249" s="143">
        <v>1254</v>
      </c>
      <c r="I249" s="143">
        <v>26726</v>
      </c>
      <c r="J249" s="143">
        <v>10474</v>
      </c>
      <c r="K249" s="143">
        <v>28288</v>
      </c>
      <c r="L249" s="143">
        <v>1302</v>
      </c>
      <c r="M249" s="143">
        <v>0</v>
      </c>
    </row>
    <row r="250" spans="1:13" ht="16.5" customHeight="1" x14ac:dyDescent="0.25">
      <c r="A250" s="30" t="s">
        <v>229</v>
      </c>
      <c r="B250" s="141">
        <v>1517728</v>
      </c>
      <c r="C250" s="142">
        <v>744156</v>
      </c>
      <c r="D250" s="143">
        <v>534626</v>
      </c>
      <c r="E250" s="143">
        <v>209530</v>
      </c>
      <c r="F250" s="143">
        <v>132294</v>
      </c>
      <c r="G250" s="144">
        <v>536598</v>
      </c>
      <c r="H250" s="143">
        <v>7154</v>
      </c>
      <c r="I250" s="143">
        <v>175790</v>
      </c>
      <c r="J250" s="143">
        <v>91384</v>
      </c>
      <c r="K250" s="143">
        <v>249504</v>
      </c>
      <c r="L250" s="143">
        <v>12766</v>
      </c>
      <c r="M250" s="143">
        <v>104680</v>
      </c>
    </row>
    <row r="251" spans="1:13" ht="16.5" customHeight="1" x14ac:dyDescent="0.25">
      <c r="A251" s="30" t="s">
        <v>230</v>
      </c>
      <c r="B251" s="141">
        <v>45367</v>
      </c>
      <c r="C251" s="142">
        <v>16200</v>
      </c>
      <c r="D251" s="143">
        <v>0</v>
      </c>
      <c r="E251" s="143">
        <v>16200</v>
      </c>
      <c r="F251" s="143">
        <v>13383</v>
      </c>
      <c r="G251" s="144">
        <v>15784</v>
      </c>
      <c r="H251" s="143">
        <v>127</v>
      </c>
      <c r="I251" s="143">
        <v>4971</v>
      </c>
      <c r="J251" s="143">
        <v>1792</v>
      </c>
      <c r="K251" s="143">
        <v>8558</v>
      </c>
      <c r="L251" s="143">
        <v>336</v>
      </c>
      <c r="M251" s="143">
        <v>0</v>
      </c>
    </row>
    <row r="252" spans="1:13" ht="16.5" customHeight="1" x14ac:dyDescent="0.25">
      <c r="A252" s="30"/>
      <c r="B252" s="28">
        <v>3044708</v>
      </c>
      <c r="C252" s="28">
        <v>1117610</v>
      </c>
      <c r="D252" s="28">
        <v>591368</v>
      </c>
      <c r="E252" s="28">
        <v>526242</v>
      </c>
      <c r="F252" s="28">
        <v>873754</v>
      </c>
      <c r="G252" s="28">
        <v>935994</v>
      </c>
      <c r="H252" s="28">
        <v>12387</v>
      </c>
      <c r="I252" s="28">
        <v>305988</v>
      </c>
      <c r="J252" s="28">
        <v>141532</v>
      </c>
      <c r="K252" s="28">
        <v>453185</v>
      </c>
      <c r="L252" s="28">
        <v>22902</v>
      </c>
      <c r="M252" s="28">
        <v>117350</v>
      </c>
    </row>
    <row r="253" spans="1:13" ht="16.5" customHeight="1" x14ac:dyDescent="0.25">
      <c r="A253" s="35" t="s">
        <v>231</v>
      </c>
      <c r="B253" s="145">
        <v>61513695</v>
      </c>
      <c r="C253" s="142">
        <v>40214971</v>
      </c>
      <c r="D253" s="143">
        <v>40214971</v>
      </c>
      <c r="E253" s="143">
        <v>0</v>
      </c>
      <c r="F253" s="143">
        <v>64636</v>
      </c>
      <c r="G253" s="144">
        <v>16396879</v>
      </c>
      <c r="H253" s="143">
        <v>86823</v>
      </c>
      <c r="I253" s="143">
        <v>7776014</v>
      </c>
      <c r="J253" s="143">
        <v>4373492</v>
      </c>
      <c r="K253" s="143">
        <v>4177359</v>
      </c>
      <c r="L253" s="143">
        <v>-16809</v>
      </c>
      <c r="M253" s="143">
        <v>4837209</v>
      </c>
    </row>
    <row r="254" spans="1:13" ht="16.5" customHeight="1" x14ac:dyDescent="0.25">
      <c r="A254" s="33" t="s">
        <v>232</v>
      </c>
      <c r="B254" s="141">
        <v>0</v>
      </c>
      <c r="C254" s="142">
        <v>0</v>
      </c>
      <c r="D254" s="143">
        <v>0</v>
      </c>
      <c r="E254" s="143">
        <v>0</v>
      </c>
      <c r="F254" s="143">
        <v>0</v>
      </c>
      <c r="G254" s="144">
        <v>0</v>
      </c>
      <c r="H254" s="143">
        <v>0</v>
      </c>
      <c r="I254" s="143">
        <v>0</v>
      </c>
      <c r="J254" s="143">
        <v>0</v>
      </c>
      <c r="K254" s="143">
        <v>0</v>
      </c>
      <c r="L254" s="143">
        <v>0</v>
      </c>
      <c r="M254" s="143">
        <v>0</v>
      </c>
    </row>
    <row r="255" spans="1:13" ht="16.5" customHeight="1" x14ac:dyDescent="0.25">
      <c r="A255" s="30" t="s">
        <v>233</v>
      </c>
      <c r="B255" s="141">
        <v>2252</v>
      </c>
      <c r="C255" s="142">
        <v>0</v>
      </c>
      <c r="D255" s="143">
        <v>0</v>
      </c>
      <c r="E255" s="143">
        <v>0</v>
      </c>
      <c r="F255" s="143">
        <v>0</v>
      </c>
      <c r="G255" s="144">
        <v>2252</v>
      </c>
      <c r="H255" s="143">
        <v>27</v>
      </c>
      <c r="I255" s="143">
        <v>1001</v>
      </c>
      <c r="J255" s="143">
        <v>159</v>
      </c>
      <c r="K255" s="143">
        <v>1011</v>
      </c>
      <c r="L255" s="143">
        <v>54</v>
      </c>
      <c r="M255" s="143">
        <v>0</v>
      </c>
    </row>
    <row r="256" spans="1:13" ht="16.5" customHeight="1" x14ac:dyDescent="0.25">
      <c r="A256" s="30" t="s">
        <v>234</v>
      </c>
      <c r="B256" s="141">
        <v>173207</v>
      </c>
      <c r="C256" s="142">
        <v>0</v>
      </c>
      <c r="D256" s="143">
        <v>0</v>
      </c>
      <c r="E256" s="143">
        <v>0</v>
      </c>
      <c r="F256" s="143">
        <v>111413</v>
      </c>
      <c r="G256" s="144">
        <v>61794</v>
      </c>
      <c r="H256" s="143">
        <v>566</v>
      </c>
      <c r="I256" s="143">
        <v>33044</v>
      </c>
      <c r="J256" s="143">
        <v>9472</v>
      </c>
      <c r="K256" s="143">
        <v>17492</v>
      </c>
      <c r="L256" s="143">
        <v>1220</v>
      </c>
      <c r="M256" s="143">
        <v>0</v>
      </c>
    </row>
    <row r="257" spans="1:13" ht="16.5" customHeight="1" x14ac:dyDescent="0.25">
      <c r="A257" s="30" t="s">
        <v>235</v>
      </c>
      <c r="B257" s="141">
        <v>698655</v>
      </c>
      <c r="C257" s="142">
        <v>196162</v>
      </c>
      <c r="D257" s="143">
        <v>99520</v>
      </c>
      <c r="E257" s="143">
        <v>96642</v>
      </c>
      <c r="F257" s="143">
        <v>110417</v>
      </c>
      <c r="G257" s="144">
        <v>391774</v>
      </c>
      <c r="H257" s="143">
        <v>3914</v>
      </c>
      <c r="I257" s="143">
        <v>181076</v>
      </c>
      <c r="J257" s="143">
        <v>62186</v>
      </c>
      <c r="K257" s="143">
        <v>129696</v>
      </c>
      <c r="L257" s="143">
        <v>14902</v>
      </c>
      <c r="M257" s="143">
        <v>302</v>
      </c>
    </row>
    <row r="258" spans="1:13" ht="16.5" customHeight="1" x14ac:dyDescent="0.25">
      <c r="A258" s="30" t="s">
        <v>236</v>
      </c>
      <c r="B258" s="141">
        <v>71848</v>
      </c>
      <c r="C258" s="142">
        <v>36058</v>
      </c>
      <c r="D258" s="143">
        <v>0</v>
      </c>
      <c r="E258" s="143">
        <v>36058</v>
      </c>
      <c r="F258" s="143">
        <v>24191</v>
      </c>
      <c r="G258" s="144">
        <v>11599</v>
      </c>
      <c r="H258" s="143">
        <v>127</v>
      </c>
      <c r="I258" s="143">
        <v>4372</v>
      </c>
      <c r="J258" s="143">
        <v>1238</v>
      </c>
      <c r="K258" s="143">
        <v>5435</v>
      </c>
      <c r="L258" s="143">
        <v>427</v>
      </c>
      <c r="M258" s="143">
        <v>0</v>
      </c>
    </row>
    <row r="259" spans="1:13" ht="16.5" customHeight="1" x14ac:dyDescent="0.25">
      <c r="A259" s="30" t="s">
        <v>237</v>
      </c>
      <c r="B259" s="141">
        <v>346475</v>
      </c>
      <c r="C259" s="142">
        <v>41058</v>
      </c>
      <c r="D259" s="143">
        <v>0</v>
      </c>
      <c r="E259" s="143">
        <v>41058</v>
      </c>
      <c r="F259" s="143">
        <v>292471</v>
      </c>
      <c r="G259" s="144">
        <v>12946</v>
      </c>
      <c r="H259" s="143">
        <v>69</v>
      </c>
      <c r="I259" s="143">
        <v>5860</v>
      </c>
      <c r="J259" s="143">
        <v>2360</v>
      </c>
      <c r="K259" s="143">
        <v>4356</v>
      </c>
      <c r="L259" s="143">
        <v>301</v>
      </c>
      <c r="M259" s="143">
        <v>0</v>
      </c>
    </row>
    <row r="260" spans="1:13" ht="16.5" customHeight="1" x14ac:dyDescent="0.25">
      <c r="A260" s="30" t="s">
        <v>238</v>
      </c>
      <c r="B260" s="141">
        <v>42437</v>
      </c>
      <c r="C260" s="142">
        <v>0</v>
      </c>
      <c r="D260" s="143">
        <v>0</v>
      </c>
      <c r="E260" s="143">
        <v>0</v>
      </c>
      <c r="F260" s="143">
        <v>7081</v>
      </c>
      <c r="G260" s="144">
        <v>35356</v>
      </c>
      <c r="H260" s="143">
        <v>228</v>
      </c>
      <c r="I260" s="143">
        <v>18802</v>
      </c>
      <c r="J260" s="143">
        <v>6018</v>
      </c>
      <c r="K260" s="143">
        <v>8932</v>
      </c>
      <c r="L260" s="143">
        <v>1376</v>
      </c>
      <c r="M260" s="143">
        <v>0</v>
      </c>
    </row>
    <row r="261" spans="1:13" ht="16.5" customHeight="1" x14ac:dyDescent="0.25">
      <c r="A261" s="30" t="s">
        <v>239</v>
      </c>
      <c r="B261" s="141">
        <v>238612</v>
      </c>
      <c r="C261" s="142">
        <v>115612</v>
      </c>
      <c r="D261" s="143">
        <v>0</v>
      </c>
      <c r="E261" s="143">
        <v>115612</v>
      </c>
      <c r="F261" s="143">
        <v>93720</v>
      </c>
      <c r="G261" s="144">
        <v>29280</v>
      </c>
      <c r="H261" s="143">
        <v>114</v>
      </c>
      <c r="I261" s="143">
        <v>11022</v>
      </c>
      <c r="J261" s="143">
        <v>2954</v>
      </c>
      <c r="K261" s="143">
        <v>14304</v>
      </c>
      <c r="L261" s="143">
        <v>886</v>
      </c>
      <c r="M261" s="143">
        <v>0</v>
      </c>
    </row>
    <row r="262" spans="1:13" ht="16.5" customHeight="1" x14ac:dyDescent="0.25">
      <c r="A262" s="30" t="s">
        <v>240</v>
      </c>
      <c r="B262" s="141">
        <v>275643</v>
      </c>
      <c r="C262" s="142">
        <v>42254</v>
      </c>
      <c r="D262" s="143">
        <v>0</v>
      </c>
      <c r="E262" s="143">
        <v>42254</v>
      </c>
      <c r="F262" s="143">
        <v>151631</v>
      </c>
      <c r="G262" s="144">
        <v>81758</v>
      </c>
      <c r="H262" s="143">
        <v>453</v>
      </c>
      <c r="I262" s="143">
        <v>40120</v>
      </c>
      <c r="J262" s="143">
        <v>10997</v>
      </c>
      <c r="K262" s="143">
        <v>28244</v>
      </c>
      <c r="L262" s="143">
        <v>1944</v>
      </c>
      <c r="M262" s="143">
        <v>0</v>
      </c>
    </row>
    <row r="263" spans="1:13" ht="16.5" customHeight="1" x14ac:dyDescent="0.25">
      <c r="A263" s="30" t="s">
        <v>241</v>
      </c>
      <c r="B263" s="141">
        <v>341079</v>
      </c>
      <c r="C263" s="142">
        <v>137366</v>
      </c>
      <c r="D263" s="143">
        <v>14524</v>
      </c>
      <c r="E263" s="143">
        <v>122842</v>
      </c>
      <c r="F263" s="143">
        <v>98227</v>
      </c>
      <c r="G263" s="144">
        <v>105406</v>
      </c>
      <c r="H263" s="143">
        <v>1274</v>
      </c>
      <c r="I263" s="143">
        <v>44782</v>
      </c>
      <c r="J263" s="143">
        <v>15206</v>
      </c>
      <c r="K263" s="143">
        <v>40692</v>
      </c>
      <c r="L263" s="143">
        <v>3452</v>
      </c>
      <c r="M263" s="143">
        <v>80</v>
      </c>
    </row>
    <row r="264" spans="1:13" ht="16.5" customHeight="1" x14ac:dyDescent="0.25">
      <c r="A264" s="30" t="s">
        <v>242</v>
      </c>
      <c r="B264" s="141">
        <v>50937</v>
      </c>
      <c r="C264" s="142">
        <v>0</v>
      </c>
      <c r="D264" s="143">
        <v>0</v>
      </c>
      <c r="E264" s="143">
        <v>0</v>
      </c>
      <c r="F264" s="143">
        <v>37672</v>
      </c>
      <c r="G264" s="144">
        <v>13265</v>
      </c>
      <c r="H264" s="143">
        <v>127</v>
      </c>
      <c r="I264" s="143">
        <v>5216</v>
      </c>
      <c r="J264" s="143">
        <v>1832</v>
      </c>
      <c r="K264" s="143">
        <v>5719</v>
      </c>
      <c r="L264" s="143">
        <v>371</v>
      </c>
      <c r="M264" s="143">
        <v>0</v>
      </c>
    </row>
    <row r="265" spans="1:13" ht="16.5" customHeight="1" x14ac:dyDescent="0.25">
      <c r="A265" s="30" t="s">
        <v>243</v>
      </c>
      <c r="B265" s="141">
        <v>398544</v>
      </c>
      <c r="C265" s="142">
        <v>110948</v>
      </c>
      <c r="D265" s="143">
        <v>14102</v>
      </c>
      <c r="E265" s="143">
        <v>96846</v>
      </c>
      <c r="F265" s="143">
        <v>106476</v>
      </c>
      <c r="G265" s="144">
        <v>181120</v>
      </c>
      <c r="H265" s="143">
        <v>990</v>
      </c>
      <c r="I265" s="143">
        <v>97850</v>
      </c>
      <c r="J265" s="143">
        <v>32780</v>
      </c>
      <c r="K265" s="143">
        <v>44584</v>
      </c>
      <c r="L265" s="143">
        <v>4916</v>
      </c>
      <c r="M265" s="143">
        <v>0</v>
      </c>
    </row>
    <row r="266" spans="1:13" ht="16.5" customHeight="1" x14ac:dyDescent="0.25">
      <c r="A266" s="30" t="s">
        <v>244</v>
      </c>
      <c r="B266" s="141">
        <v>4006</v>
      </c>
      <c r="C266" s="142">
        <v>0</v>
      </c>
      <c r="D266" s="143">
        <v>0</v>
      </c>
      <c r="E266" s="143">
        <v>0</v>
      </c>
      <c r="F266" s="143">
        <v>0</v>
      </c>
      <c r="G266" s="144">
        <v>4006</v>
      </c>
      <c r="H266" s="143">
        <v>0</v>
      </c>
      <c r="I266" s="143">
        <v>1295</v>
      </c>
      <c r="J266" s="143">
        <v>501</v>
      </c>
      <c r="K266" s="143">
        <v>2056</v>
      </c>
      <c r="L266" s="143">
        <v>154</v>
      </c>
      <c r="M266" s="143">
        <v>0</v>
      </c>
    </row>
    <row r="267" spans="1:13" ht="16.5" customHeight="1" x14ac:dyDescent="0.25">
      <c r="A267" s="30" t="s">
        <v>245</v>
      </c>
      <c r="B267" s="141">
        <v>181987</v>
      </c>
      <c r="C267" s="142">
        <v>36662</v>
      </c>
      <c r="D267" s="143">
        <v>0</v>
      </c>
      <c r="E267" s="143">
        <v>36662</v>
      </c>
      <c r="F267" s="143">
        <v>44527</v>
      </c>
      <c r="G267" s="144">
        <v>100798</v>
      </c>
      <c r="H267" s="143">
        <v>1274</v>
      </c>
      <c r="I267" s="143">
        <v>37828</v>
      </c>
      <c r="J267" s="143">
        <v>16426</v>
      </c>
      <c r="K267" s="143">
        <v>41294</v>
      </c>
      <c r="L267" s="143">
        <v>3976</v>
      </c>
      <c r="M267" s="143">
        <v>0</v>
      </c>
    </row>
    <row r="268" spans="1:13" ht="16.5" customHeight="1" x14ac:dyDescent="0.25">
      <c r="A268" s="30" t="s">
        <v>246</v>
      </c>
      <c r="B268" s="141">
        <v>260922</v>
      </c>
      <c r="C268" s="142">
        <v>11768</v>
      </c>
      <c r="D268" s="143">
        <v>0</v>
      </c>
      <c r="E268" s="143">
        <v>11768</v>
      </c>
      <c r="F268" s="143">
        <v>162052</v>
      </c>
      <c r="G268" s="144">
        <v>86942</v>
      </c>
      <c r="H268" s="143">
        <v>848</v>
      </c>
      <c r="I268" s="143">
        <v>42346</v>
      </c>
      <c r="J268" s="143">
        <v>11330</v>
      </c>
      <c r="K268" s="143">
        <v>29950</v>
      </c>
      <c r="L268" s="143">
        <v>2468</v>
      </c>
      <c r="M268" s="143">
        <v>160</v>
      </c>
    </row>
    <row r="269" spans="1:13" ht="16.5" customHeight="1" x14ac:dyDescent="0.25">
      <c r="A269" s="30" t="s">
        <v>247</v>
      </c>
      <c r="B269" s="141">
        <v>24316</v>
      </c>
      <c r="C269" s="142">
        <v>0</v>
      </c>
      <c r="D269" s="143">
        <v>0</v>
      </c>
      <c r="E269" s="143">
        <v>0</v>
      </c>
      <c r="F269" s="143">
        <v>20064</v>
      </c>
      <c r="G269" s="144">
        <v>4252</v>
      </c>
      <c r="H269" s="143">
        <v>34</v>
      </c>
      <c r="I269" s="143">
        <v>1946</v>
      </c>
      <c r="J269" s="143">
        <v>299</v>
      </c>
      <c r="K269" s="143">
        <v>1868</v>
      </c>
      <c r="L269" s="143">
        <v>105</v>
      </c>
      <c r="M269" s="143">
        <v>0</v>
      </c>
    </row>
    <row r="270" spans="1:13" ht="16.5" customHeight="1" x14ac:dyDescent="0.25">
      <c r="A270" s="30" t="s">
        <v>248</v>
      </c>
      <c r="B270" s="141">
        <v>58469</v>
      </c>
      <c r="C270" s="142">
        <v>0</v>
      </c>
      <c r="D270" s="143">
        <v>0</v>
      </c>
      <c r="E270" s="143">
        <v>0</v>
      </c>
      <c r="F270" s="143">
        <v>37381</v>
      </c>
      <c r="G270" s="144">
        <v>21088</v>
      </c>
      <c r="H270" s="143">
        <v>43</v>
      </c>
      <c r="I270" s="143">
        <v>8500</v>
      </c>
      <c r="J270" s="143">
        <v>3740</v>
      </c>
      <c r="K270" s="143">
        <v>8320</v>
      </c>
      <c r="L270" s="143">
        <v>485</v>
      </c>
      <c r="M270" s="143">
        <v>0</v>
      </c>
    </row>
    <row r="271" spans="1:13" ht="16.5" customHeight="1" x14ac:dyDescent="0.25">
      <c r="A271" s="30" t="s">
        <v>249</v>
      </c>
      <c r="B271" s="141">
        <v>211779</v>
      </c>
      <c r="C271" s="142">
        <v>102410</v>
      </c>
      <c r="D271" s="143">
        <v>0</v>
      </c>
      <c r="E271" s="143">
        <v>102410</v>
      </c>
      <c r="F271" s="143">
        <v>65230</v>
      </c>
      <c r="G271" s="144">
        <v>44139</v>
      </c>
      <c r="H271" s="143">
        <v>142</v>
      </c>
      <c r="I271" s="143">
        <v>19519</v>
      </c>
      <c r="J271" s="143">
        <v>12503</v>
      </c>
      <c r="K271" s="143">
        <v>10743</v>
      </c>
      <c r="L271" s="143">
        <v>1232</v>
      </c>
      <c r="M271" s="143">
        <v>0</v>
      </c>
    </row>
    <row r="272" spans="1:13" ht="16.5" customHeight="1" x14ac:dyDescent="0.25">
      <c r="A272" s="36" t="s">
        <v>250</v>
      </c>
      <c r="B272" s="141">
        <v>556223</v>
      </c>
      <c r="C272" s="142">
        <v>155504</v>
      </c>
      <c r="D272" s="143">
        <v>9490</v>
      </c>
      <c r="E272" s="143">
        <v>146014</v>
      </c>
      <c r="F272" s="143">
        <v>259190</v>
      </c>
      <c r="G272" s="144">
        <v>128779</v>
      </c>
      <c r="H272" s="143">
        <v>961</v>
      </c>
      <c r="I272" s="143">
        <v>59515</v>
      </c>
      <c r="J272" s="143">
        <v>20201</v>
      </c>
      <c r="K272" s="143">
        <v>43196</v>
      </c>
      <c r="L272" s="143">
        <v>4906</v>
      </c>
      <c r="M272" s="143">
        <v>12750</v>
      </c>
    </row>
    <row r="273" spans="1:13" ht="16.5" customHeight="1" x14ac:dyDescent="0.25">
      <c r="A273" s="30" t="s">
        <v>251</v>
      </c>
      <c r="B273" s="141">
        <v>348230</v>
      </c>
      <c r="C273" s="142">
        <v>37606</v>
      </c>
      <c r="D273" s="143">
        <v>0</v>
      </c>
      <c r="E273" s="143">
        <v>37606</v>
      </c>
      <c r="F273" s="143">
        <v>263415</v>
      </c>
      <c r="G273" s="144">
        <v>47209</v>
      </c>
      <c r="H273" s="143">
        <v>424</v>
      </c>
      <c r="I273" s="143">
        <v>17898</v>
      </c>
      <c r="J273" s="143">
        <v>6072</v>
      </c>
      <c r="K273" s="143">
        <v>20993</v>
      </c>
      <c r="L273" s="143">
        <v>1822</v>
      </c>
      <c r="M273" s="143">
        <v>0</v>
      </c>
    </row>
    <row r="274" spans="1:13" ht="16.5" customHeight="1" x14ac:dyDescent="0.25">
      <c r="A274" s="30" t="s">
        <v>252</v>
      </c>
      <c r="B274" s="141">
        <v>195580</v>
      </c>
      <c r="C274" s="142">
        <v>87282</v>
      </c>
      <c r="D274" s="143">
        <v>11626</v>
      </c>
      <c r="E274" s="143">
        <v>75656</v>
      </c>
      <c r="F274" s="143">
        <v>30508</v>
      </c>
      <c r="G274" s="144">
        <v>77630</v>
      </c>
      <c r="H274" s="143">
        <v>708</v>
      </c>
      <c r="I274" s="143">
        <v>33080</v>
      </c>
      <c r="J274" s="143">
        <v>11438</v>
      </c>
      <c r="K274" s="143">
        <v>30250</v>
      </c>
      <c r="L274" s="143">
        <v>2154</v>
      </c>
      <c r="M274" s="143">
        <v>160</v>
      </c>
    </row>
    <row r="275" spans="1:13" ht="16.5" customHeight="1" x14ac:dyDescent="0.25">
      <c r="A275" s="30" t="s">
        <v>253</v>
      </c>
      <c r="B275" s="141">
        <v>2001</v>
      </c>
      <c r="C275" s="142">
        <v>0</v>
      </c>
      <c r="D275" s="143">
        <v>0</v>
      </c>
      <c r="E275" s="143">
        <v>0</v>
      </c>
      <c r="F275" s="143">
        <v>0</v>
      </c>
      <c r="G275" s="144">
        <v>2001</v>
      </c>
      <c r="H275" s="143">
        <v>0</v>
      </c>
      <c r="I275" s="143">
        <v>995</v>
      </c>
      <c r="J275" s="143">
        <v>208</v>
      </c>
      <c r="K275" s="143">
        <v>747</v>
      </c>
      <c r="L275" s="143">
        <v>51</v>
      </c>
      <c r="M275" s="143">
        <v>0</v>
      </c>
    </row>
    <row r="276" spans="1:13" ht="16.5" customHeight="1" x14ac:dyDescent="0.25">
      <c r="A276" s="30" t="s">
        <v>254</v>
      </c>
      <c r="B276" s="141">
        <v>9483</v>
      </c>
      <c r="C276" s="142">
        <v>0</v>
      </c>
      <c r="D276" s="143">
        <v>0</v>
      </c>
      <c r="E276" s="143">
        <v>0</v>
      </c>
      <c r="F276" s="143">
        <v>6252</v>
      </c>
      <c r="G276" s="144">
        <v>3231</v>
      </c>
      <c r="H276" s="143">
        <v>0</v>
      </c>
      <c r="I276" s="143">
        <v>1171</v>
      </c>
      <c r="J276" s="143">
        <v>1023</v>
      </c>
      <c r="K276" s="143">
        <v>983</v>
      </c>
      <c r="L276" s="143">
        <v>54</v>
      </c>
      <c r="M276" s="143">
        <v>0</v>
      </c>
    </row>
    <row r="277" spans="1:13" ht="16.5" customHeight="1" x14ac:dyDescent="0.25">
      <c r="A277" s="37"/>
      <c r="B277" s="28">
        <v>4492685</v>
      </c>
      <c r="C277" s="28">
        <v>1110690</v>
      </c>
      <c r="D277" s="28">
        <v>149262</v>
      </c>
      <c r="E277" s="28">
        <v>961428</v>
      </c>
      <c r="F277" s="28">
        <v>1921918</v>
      </c>
      <c r="G277" s="28">
        <v>1446625</v>
      </c>
      <c r="H277" s="28">
        <v>12323</v>
      </c>
      <c r="I277" s="28">
        <v>667238</v>
      </c>
      <c r="J277" s="28">
        <v>228943</v>
      </c>
      <c r="K277" s="28">
        <v>490865</v>
      </c>
      <c r="L277" s="28">
        <v>47256</v>
      </c>
      <c r="M277" s="28">
        <v>13452</v>
      </c>
    </row>
    <row r="278" spans="1:13" ht="16.5" customHeight="1" x14ac:dyDescent="0.25">
      <c r="A278" s="33" t="s">
        <v>255</v>
      </c>
      <c r="B278" s="141">
        <v>0</v>
      </c>
      <c r="C278" s="142">
        <v>0</v>
      </c>
      <c r="D278" s="143">
        <v>0</v>
      </c>
      <c r="E278" s="143">
        <v>0</v>
      </c>
      <c r="F278" s="143">
        <v>0</v>
      </c>
      <c r="G278" s="144">
        <v>0</v>
      </c>
      <c r="H278" s="143">
        <v>0</v>
      </c>
      <c r="I278" s="143">
        <v>0</v>
      </c>
      <c r="J278" s="143">
        <v>0</v>
      </c>
      <c r="K278" s="143">
        <v>0</v>
      </c>
      <c r="L278" s="143">
        <v>0</v>
      </c>
      <c r="M278" s="143">
        <v>0</v>
      </c>
    </row>
    <row r="279" spans="1:13" ht="16.5" customHeight="1" x14ac:dyDescent="0.25">
      <c r="A279" s="30" t="s">
        <v>256</v>
      </c>
      <c r="B279" s="141">
        <v>123000</v>
      </c>
      <c r="C279" s="142">
        <v>0</v>
      </c>
      <c r="D279" s="143">
        <v>0</v>
      </c>
      <c r="E279" s="143">
        <v>0</v>
      </c>
      <c r="F279" s="143">
        <v>110351</v>
      </c>
      <c r="G279" s="144">
        <v>12649</v>
      </c>
      <c r="H279" s="143">
        <v>137</v>
      </c>
      <c r="I279" s="143">
        <v>6906</v>
      </c>
      <c r="J279" s="143">
        <v>1291</v>
      </c>
      <c r="K279" s="143">
        <v>4076</v>
      </c>
      <c r="L279" s="143">
        <v>239</v>
      </c>
      <c r="M279" s="143">
        <v>0</v>
      </c>
    </row>
    <row r="280" spans="1:13" ht="16.5" customHeight="1" x14ac:dyDescent="0.25">
      <c r="A280" s="30" t="s">
        <v>257</v>
      </c>
      <c r="B280" s="141">
        <v>68658</v>
      </c>
      <c r="C280" s="142">
        <v>0</v>
      </c>
      <c r="D280" s="143">
        <v>0</v>
      </c>
      <c r="E280" s="143">
        <v>0</v>
      </c>
      <c r="F280" s="143">
        <v>56085</v>
      </c>
      <c r="G280" s="144">
        <v>12573</v>
      </c>
      <c r="H280" s="143">
        <v>34</v>
      </c>
      <c r="I280" s="143">
        <v>7045</v>
      </c>
      <c r="J280" s="143">
        <v>1906</v>
      </c>
      <c r="K280" s="143">
        <v>3307</v>
      </c>
      <c r="L280" s="143">
        <v>281</v>
      </c>
      <c r="M280" s="143">
        <v>0</v>
      </c>
    </row>
    <row r="281" spans="1:13" ht="16.5" customHeight="1" x14ac:dyDescent="0.25">
      <c r="A281" s="30" t="s">
        <v>258</v>
      </c>
      <c r="B281" s="141">
        <v>661784</v>
      </c>
      <c r="C281" s="142">
        <v>36544</v>
      </c>
      <c r="D281" s="143">
        <v>36544</v>
      </c>
      <c r="E281" s="143">
        <v>0</v>
      </c>
      <c r="F281" s="143">
        <v>523106</v>
      </c>
      <c r="G281" s="144">
        <v>102054</v>
      </c>
      <c r="H281" s="143">
        <v>708</v>
      </c>
      <c r="I281" s="143">
        <v>40216</v>
      </c>
      <c r="J281" s="143">
        <v>16248</v>
      </c>
      <c r="K281" s="143">
        <v>43066</v>
      </c>
      <c r="L281" s="143">
        <v>1816</v>
      </c>
      <c r="M281" s="143">
        <v>80</v>
      </c>
    </row>
    <row r="282" spans="1:13" ht="16.5" customHeight="1" x14ac:dyDescent="0.25">
      <c r="A282" s="30" t="s">
        <v>259</v>
      </c>
      <c r="B282" s="141">
        <v>1646533</v>
      </c>
      <c r="C282" s="142">
        <v>386852</v>
      </c>
      <c r="D282" s="143">
        <v>357640</v>
      </c>
      <c r="E282" s="143">
        <v>29212</v>
      </c>
      <c r="F282" s="143">
        <v>405207</v>
      </c>
      <c r="G282" s="144">
        <v>849466</v>
      </c>
      <c r="H282" s="143">
        <v>7296</v>
      </c>
      <c r="I282" s="143">
        <v>343814</v>
      </c>
      <c r="J282" s="143">
        <v>134226</v>
      </c>
      <c r="K282" s="143">
        <v>350096</v>
      </c>
      <c r="L282" s="143">
        <v>14034</v>
      </c>
      <c r="M282" s="143">
        <v>5008</v>
      </c>
    </row>
    <row r="283" spans="1:13" ht="16.5" customHeight="1" x14ac:dyDescent="0.25">
      <c r="A283" s="30" t="s">
        <v>260</v>
      </c>
      <c r="B283" s="141">
        <v>123708</v>
      </c>
      <c r="C283" s="142">
        <v>0</v>
      </c>
      <c r="D283" s="143">
        <v>0</v>
      </c>
      <c r="E283" s="143">
        <v>0</v>
      </c>
      <c r="F283" s="143">
        <v>100834</v>
      </c>
      <c r="G283" s="144">
        <v>22874</v>
      </c>
      <c r="H283" s="143">
        <v>137</v>
      </c>
      <c r="I283" s="143">
        <v>12181</v>
      </c>
      <c r="J283" s="143">
        <v>3192</v>
      </c>
      <c r="K283" s="143">
        <v>6848</v>
      </c>
      <c r="L283" s="143">
        <v>516</v>
      </c>
      <c r="M283" s="143">
        <v>0</v>
      </c>
    </row>
    <row r="284" spans="1:13" ht="16.5" customHeight="1" x14ac:dyDescent="0.25">
      <c r="A284" s="30" t="s">
        <v>261</v>
      </c>
      <c r="B284" s="141">
        <v>60790</v>
      </c>
      <c r="C284" s="142">
        <v>0</v>
      </c>
      <c r="D284" s="143">
        <v>0</v>
      </c>
      <c r="E284" s="143">
        <v>0</v>
      </c>
      <c r="F284" s="143">
        <v>50624</v>
      </c>
      <c r="G284" s="144">
        <v>10166</v>
      </c>
      <c r="H284" s="143">
        <v>55</v>
      </c>
      <c r="I284" s="143">
        <v>6420</v>
      </c>
      <c r="J284" s="143">
        <v>1637</v>
      </c>
      <c r="K284" s="143">
        <v>1911</v>
      </c>
      <c r="L284" s="143">
        <v>143</v>
      </c>
      <c r="M284" s="143">
        <v>0</v>
      </c>
    </row>
    <row r="285" spans="1:13" ht="16.5" customHeight="1" x14ac:dyDescent="0.25">
      <c r="A285" s="30" t="s">
        <v>262</v>
      </c>
      <c r="B285" s="141">
        <v>64627</v>
      </c>
      <c r="C285" s="142">
        <v>0</v>
      </c>
      <c r="D285" s="143">
        <v>0</v>
      </c>
      <c r="E285" s="143">
        <v>0</v>
      </c>
      <c r="F285" s="143">
        <v>61232</v>
      </c>
      <c r="G285" s="144">
        <v>3395</v>
      </c>
      <c r="H285" s="143">
        <v>82</v>
      </c>
      <c r="I285" s="143">
        <v>1135</v>
      </c>
      <c r="J285" s="143">
        <v>283</v>
      </c>
      <c r="K285" s="143">
        <v>1801</v>
      </c>
      <c r="L285" s="143">
        <v>94</v>
      </c>
      <c r="M285" s="143">
        <v>0</v>
      </c>
    </row>
    <row r="286" spans="1:13" ht="16.5" customHeight="1" x14ac:dyDescent="0.25">
      <c r="A286" s="30" t="s">
        <v>263</v>
      </c>
      <c r="B286" s="141">
        <v>283427</v>
      </c>
      <c r="C286" s="142">
        <v>19632</v>
      </c>
      <c r="D286" s="143">
        <v>0</v>
      </c>
      <c r="E286" s="143">
        <v>19632</v>
      </c>
      <c r="F286" s="143">
        <v>138539</v>
      </c>
      <c r="G286" s="144">
        <v>125256</v>
      </c>
      <c r="H286" s="143">
        <v>990</v>
      </c>
      <c r="I286" s="143">
        <v>60082</v>
      </c>
      <c r="J286" s="143">
        <v>16442</v>
      </c>
      <c r="K286" s="143">
        <v>44822</v>
      </c>
      <c r="L286" s="143">
        <v>2920</v>
      </c>
      <c r="M286" s="143">
        <v>0</v>
      </c>
    </row>
    <row r="287" spans="1:13" ht="16.5" customHeight="1" x14ac:dyDescent="0.25">
      <c r="A287" s="30" t="s">
        <v>264</v>
      </c>
      <c r="B287" s="141">
        <v>531265</v>
      </c>
      <c r="C287" s="142">
        <v>9978</v>
      </c>
      <c r="D287" s="143">
        <v>9978</v>
      </c>
      <c r="E287" s="143">
        <v>0</v>
      </c>
      <c r="F287" s="143">
        <v>367481</v>
      </c>
      <c r="G287" s="144">
        <v>153604</v>
      </c>
      <c r="H287" s="143">
        <v>1282</v>
      </c>
      <c r="I287" s="143">
        <v>64336</v>
      </c>
      <c r="J287" s="143">
        <v>18676</v>
      </c>
      <c r="K287" s="143">
        <v>66066</v>
      </c>
      <c r="L287" s="143">
        <v>3244</v>
      </c>
      <c r="M287" s="143">
        <v>202</v>
      </c>
    </row>
    <row r="288" spans="1:13" ht="16.5" customHeight="1" x14ac:dyDescent="0.25">
      <c r="A288" s="30" t="s">
        <v>265</v>
      </c>
      <c r="B288" s="141">
        <v>4688659</v>
      </c>
      <c r="C288" s="142">
        <v>1502814</v>
      </c>
      <c r="D288" s="143">
        <v>685686</v>
      </c>
      <c r="E288" s="143">
        <v>817128</v>
      </c>
      <c r="F288" s="143">
        <v>603535</v>
      </c>
      <c r="G288" s="144">
        <v>2432748</v>
      </c>
      <c r="H288" s="143">
        <v>13860</v>
      </c>
      <c r="I288" s="143">
        <v>975354</v>
      </c>
      <c r="J288" s="143">
        <v>495240</v>
      </c>
      <c r="K288" s="143">
        <v>900808</v>
      </c>
      <c r="L288" s="143">
        <v>47486</v>
      </c>
      <c r="M288" s="143">
        <v>149562</v>
      </c>
    </row>
    <row r="289" spans="1:13" ht="16.5" customHeight="1" x14ac:dyDescent="0.25">
      <c r="A289" s="30" t="s">
        <v>266</v>
      </c>
      <c r="B289" s="141">
        <v>272875</v>
      </c>
      <c r="C289" s="142">
        <v>0</v>
      </c>
      <c r="D289" s="143">
        <v>0</v>
      </c>
      <c r="E289" s="143">
        <v>0</v>
      </c>
      <c r="F289" s="143">
        <v>215535</v>
      </c>
      <c r="G289" s="144">
        <v>57340</v>
      </c>
      <c r="H289" s="143">
        <v>594</v>
      </c>
      <c r="I289" s="143">
        <v>25518</v>
      </c>
      <c r="J289" s="143">
        <v>8838</v>
      </c>
      <c r="K289" s="143">
        <v>21183</v>
      </c>
      <c r="L289" s="143">
        <v>1207</v>
      </c>
      <c r="M289" s="143">
        <v>0</v>
      </c>
    </row>
    <row r="290" spans="1:13" ht="16.5" customHeight="1" x14ac:dyDescent="0.25">
      <c r="A290" s="30"/>
      <c r="B290" s="28">
        <v>8525326</v>
      </c>
      <c r="C290" s="28">
        <v>1955820</v>
      </c>
      <c r="D290" s="28">
        <v>1089848</v>
      </c>
      <c r="E290" s="28">
        <v>865972</v>
      </c>
      <c r="F290" s="28">
        <v>2632529</v>
      </c>
      <c r="G290" s="28">
        <v>3782125</v>
      </c>
      <c r="H290" s="28">
        <v>25175</v>
      </c>
      <c r="I290" s="28">
        <v>1543007</v>
      </c>
      <c r="J290" s="28">
        <v>697979</v>
      </c>
      <c r="K290" s="28">
        <v>1443984</v>
      </c>
      <c r="L290" s="28">
        <v>71980</v>
      </c>
      <c r="M290" s="28">
        <v>154852</v>
      </c>
    </row>
    <row r="291" spans="1:13" ht="16.5" customHeight="1" x14ac:dyDescent="0.25">
      <c r="A291" s="33" t="s">
        <v>267</v>
      </c>
      <c r="B291" s="141">
        <v>0</v>
      </c>
      <c r="C291" s="142">
        <v>0</v>
      </c>
      <c r="D291" s="143">
        <v>0</v>
      </c>
      <c r="E291" s="143">
        <v>0</v>
      </c>
      <c r="F291" s="143">
        <v>0</v>
      </c>
      <c r="G291" s="144">
        <v>0</v>
      </c>
      <c r="H291" s="143">
        <v>0</v>
      </c>
      <c r="I291" s="143">
        <v>0</v>
      </c>
      <c r="J291" s="143">
        <v>0</v>
      </c>
      <c r="K291" s="143">
        <v>0</v>
      </c>
      <c r="L291" s="143">
        <v>0</v>
      </c>
      <c r="M291" s="143">
        <v>0</v>
      </c>
    </row>
    <row r="292" spans="1:13" ht="16.5" customHeight="1" x14ac:dyDescent="0.25">
      <c r="A292" s="30" t="s">
        <v>268</v>
      </c>
      <c r="B292" s="141">
        <v>116383</v>
      </c>
      <c r="C292" s="142">
        <v>18330</v>
      </c>
      <c r="D292" s="143">
        <v>0</v>
      </c>
      <c r="E292" s="143">
        <v>18330</v>
      </c>
      <c r="F292" s="143">
        <v>88460</v>
      </c>
      <c r="G292" s="144">
        <v>9593</v>
      </c>
      <c r="H292" s="143">
        <v>103</v>
      </c>
      <c r="I292" s="143">
        <v>4228</v>
      </c>
      <c r="J292" s="143">
        <v>879</v>
      </c>
      <c r="K292" s="143">
        <v>3969</v>
      </c>
      <c r="L292" s="143">
        <v>414</v>
      </c>
      <c r="M292" s="143">
        <v>0</v>
      </c>
    </row>
    <row r="293" spans="1:13" ht="16.5" customHeight="1" x14ac:dyDescent="0.25">
      <c r="A293" s="30" t="s">
        <v>269</v>
      </c>
      <c r="B293" s="141">
        <v>717731</v>
      </c>
      <c r="C293" s="142">
        <v>2278</v>
      </c>
      <c r="D293" s="143">
        <v>0</v>
      </c>
      <c r="E293" s="143">
        <v>2278</v>
      </c>
      <c r="F293" s="143">
        <v>669389</v>
      </c>
      <c r="G293" s="144">
        <v>45530</v>
      </c>
      <c r="H293" s="143">
        <v>340</v>
      </c>
      <c r="I293" s="143">
        <v>16356</v>
      </c>
      <c r="J293" s="143">
        <v>5670</v>
      </c>
      <c r="K293" s="143">
        <v>20936</v>
      </c>
      <c r="L293" s="143">
        <v>2228</v>
      </c>
      <c r="M293" s="143">
        <v>534</v>
      </c>
    </row>
    <row r="294" spans="1:13" ht="16.5" customHeight="1" x14ac:dyDescent="0.25">
      <c r="A294" s="30" t="s">
        <v>270</v>
      </c>
      <c r="B294" s="141">
        <v>62123</v>
      </c>
      <c r="C294" s="142">
        <v>0</v>
      </c>
      <c r="D294" s="143">
        <v>0</v>
      </c>
      <c r="E294" s="143">
        <v>0</v>
      </c>
      <c r="F294" s="143">
        <v>27311</v>
      </c>
      <c r="G294" s="144">
        <v>34812</v>
      </c>
      <c r="H294" s="143">
        <v>456</v>
      </c>
      <c r="I294" s="143">
        <v>15754</v>
      </c>
      <c r="J294" s="143">
        <v>3098</v>
      </c>
      <c r="K294" s="143">
        <v>14380</v>
      </c>
      <c r="L294" s="143">
        <v>1124</v>
      </c>
      <c r="M294" s="143">
        <v>0</v>
      </c>
    </row>
    <row r="295" spans="1:13" ht="16.5" customHeight="1" x14ac:dyDescent="0.25">
      <c r="A295" s="30" t="s">
        <v>271</v>
      </c>
      <c r="B295" s="141">
        <v>721248</v>
      </c>
      <c r="C295" s="142">
        <v>32598</v>
      </c>
      <c r="D295" s="143">
        <v>32598</v>
      </c>
      <c r="E295" s="143">
        <v>0</v>
      </c>
      <c r="F295" s="143">
        <v>473660</v>
      </c>
      <c r="G295" s="144">
        <v>214788</v>
      </c>
      <c r="H295" s="143">
        <v>2688</v>
      </c>
      <c r="I295" s="143">
        <v>81280</v>
      </c>
      <c r="J295" s="143">
        <v>32720</v>
      </c>
      <c r="K295" s="143">
        <v>91922</v>
      </c>
      <c r="L295" s="143">
        <v>6178</v>
      </c>
      <c r="M295" s="143">
        <v>202</v>
      </c>
    </row>
    <row r="296" spans="1:13" ht="16.5" customHeight="1" x14ac:dyDescent="0.25">
      <c r="A296" s="30" t="s">
        <v>272</v>
      </c>
      <c r="B296" s="141">
        <v>2188371</v>
      </c>
      <c r="C296" s="142">
        <v>675754</v>
      </c>
      <c r="D296" s="143">
        <v>675754</v>
      </c>
      <c r="E296" s="143">
        <v>0</v>
      </c>
      <c r="F296" s="143">
        <v>692853</v>
      </c>
      <c r="G296" s="144">
        <v>801210</v>
      </c>
      <c r="H296" s="143">
        <v>7154</v>
      </c>
      <c r="I296" s="143">
        <v>341066</v>
      </c>
      <c r="J296" s="143">
        <v>123162</v>
      </c>
      <c r="K296" s="143">
        <v>306522</v>
      </c>
      <c r="L296" s="143">
        <v>23306</v>
      </c>
      <c r="M296" s="143">
        <v>18554</v>
      </c>
    </row>
    <row r="297" spans="1:13" ht="16.5" customHeight="1" x14ac:dyDescent="0.25">
      <c r="A297" s="30"/>
      <c r="B297" s="28">
        <v>3805856</v>
      </c>
      <c r="C297" s="28">
        <v>728960</v>
      </c>
      <c r="D297" s="28">
        <v>708352</v>
      </c>
      <c r="E297" s="28">
        <v>20608</v>
      </c>
      <c r="F297" s="28">
        <v>1951673</v>
      </c>
      <c r="G297" s="28">
        <v>1105933</v>
      </c>
      <c r="H297" s="28">
        <v>10741</v>
      </c>
      <c r="I297" s="28">
        <v>458684</v>
      </c>
      <c r="J297" s="28">
        <v>165529</v>
      </c>
      <c r="K297" s="28">
        <v>437729</v>
      </c>
      <c r="L297" s="28">
        <v>33250</v>
      </c>
      <c r="M297" s="28">
        <v>19290</v>
      </c>
    </row>
    <row r="298" spans="1:13" ht="16.5" customHeight="1" x14ac:dyDescent="0.25">
      <c r="A298" s="33" t="s">
        <v>273</v>
      </c>
      <c r="B298" s="141">
        <v>0</v>
      </c>
      <c r="C298" s="142">
        <v>0</v>
      </c>
      <c r="D298" s="143">
        <v>0</v>
      </c>
      <c r="E298" s="143">
        <v>0</v>
      </c>
      <c r="F298" s="143">
        <v>0</v>
      </c>
      <c r="G298" s="144">
        <v>0</v>
      </c>
      <c r="H298" s="143">
        <v>0</v>
      </c>
      <c r="I298" s="143">
        <v>0</v>
      </c>
      <c r="J298" s="143">
        <v>0</v>
      </c>
      <c r="K298" s="143">
        <v>0</v>
      </c>
      <c r="L298" s="143">
        <v>0</v>
      </c>
      <c r="M298" s="143">
        <v>0</v>
      </c>
    </row>
    <row r="299" spans="1:13" ht="16.5" customHeight="1" x14ac:dyDescent="0.25">
      <c r="A299" s="30" t="s">
        <v>274</v>
      </c>
      <c r="B299" s="141">
        <v>1073233</v>
      </c>
      <c r="C299" s="142">
        <v>113012</v>
      </c>
      <c r="D299" s="143">
        <v>113012</v>
      </c>
      <c r="E299" s="143">
        <v>0</v>
      </c>
      <c r="F299" s="143">
        <v>405049</v>
      </c>
      <c r="G299" s="144">
        <v>554870</v>
      </c>
      <c r="H299" s="143">
        <v>3202</v>
      </c>
      <c r="I299" s="143">
        <v>214208</v>
      </c>
      <c r="J299" s="143">
        <v>72508</v>
      </c>
      <c r="K299" s="143">
        <v>253680</v>
      </c>
      <c r="L299" s="143">
        <v>11272</v>
      </c>
      <c r="M299" s="143">
        <v>302</v>
      </c>
    </row>
    <row r="300" spans="1:13" ht="16.5" customHeight="1" x14ac:dyDescent="0.25">
      <c r="A300" s="30" t="s">
        <v>275</v>
      </c>
      <c r="B300" s="141">
        <v>237837</v>
      </c>
      <c r="C300" s="142">
        <v>43482</v>
      </c>
      <c r="D300" s="143">
        <v>4260</v>
      </c>
      <c r="E300" s="143">
        <v>39222</v>
      </c>
      <c r="F300" s="143">
        <v>144903</v>
      </c>
      <c r="G300" s="144">
        <v>49452</v>
      </c>
      <c r="H300" s="143">
        <v>284</v>
      </c>
      <c r="I300" s="143">
        <v>16358</v>
      </c>
      <c r="J300" s="143">
        <v>5764</v>
      </c>
      <c r="K300" s="143">
        <v>25678</v>
      </c>
      <c r="L300" s="143">
        <v>1368</v>
      </c>
      <c r="M300" s="143">
        <v>0</v>
      </c>
    </row>
    <row r="301" spans="1:13" ht="16.5" customHeight="1" x14ac:dyDescent="0.25">
      <c r="A301" s="30" t="s">
        <v>276</v>
      </c>
      <c r="B301" s="141">
        <v>173053</v>
      </c>
      <c r="C301" s="142">
        <v>44712</v>
      </c>
      <c r="D301" s="143">
        <v>0</v>
      </c>
      <c r="E301" s="143">
        <v>44712</v>
      </c>
      <c r="F301" s="143">
        <v>107067</v>
      </c>
      <c r="G301" s="144">
        <v>21274</v>
      </c>
      <c r="H301" s="143">
        <v>69</v>
      </c>
      <c r="I301" s="143">
        <v>10176</v>
      </c>
      <c r="J301" s="143">
        <v>3095</v>
      </c>
      <c r="K301" s="143">
        <v>7426</v>
      </c>
      <c r="L301" s="143">
        <v>508</v>
      </c>
      <c r="M301" s="143">
        <v>0</v>
      </c>
    </row>
    <row r="302" spans="1:13" ht="16.5" customHeight="1" x14ac:dyDescent="0.25">
      <c r="A302" s="34" t="s">
        <v>277</v>
      </c>
      <c r="B302" s="141">
        <v>137053</v>
      </c>
      <c r="C302" s="142">
        <v>6292</v>
      </c>
      <c r="D302" s="143">
        <v>0</v>
      </c>
      <c r="E302" s="143">
        <v>6292</v>
      </c>
      <c r="F302" s="143">
        <v>126722</v>
      </c>
      <c r="G302" s="144">
        <v>4039</v>
      </c>
      <c r="H302" s="143">
        <v>0</v>
      </c>
      <c r="I302" s="143">
        <v>1273</v>
      </c>
      <c r="J302" s="143">
        <v>501</v>
      </c>
      <c r="K302" s="143">
        <v>2163</v>
      </c>
      <c r="L302" s="143">
        <v>102</v>
      </c>
      <c r="M302" s="143">
        <v>0</v>
      </c>
    </row>
    <row r="303" spans="1:13" ht="16.5" customHeight="1" x14ac:dyDescent="0.25">
      <c r="A303" s="30" t="s">
        <v>278</v>
      </c>
      <c r="B303" s="141">
        <v>99458</v>
      </c>
      <c r="C303" s="142">
        <v>0</v>
      </c>
      <c r="D303" s="143">
        <v>0</v>
      </c>
      <c r="E303" s="143">
        <v>0</v>
      </c>
      <c r="F303" s="143">
        <v>84148</v>
      </c>
      <c r="G303" s="144">
        <v>15310</v>
      </c>
      <c r="H303" s="143">
        <v>365</v>
      </c>
      <c r="I303" s="143">
        <v>6477</v>
      </c>
      <c r="J303" s="143">
        <v>1595</v>
      </c>
      <c r="K303" s="143">
        <v>6385</v>
      </c>
      <c r="L303" s="143">
        <v>488</v>
      </c>
      <c r="M303" s="143">
        <v>0</v>
      </c>
    </row>
    <row r="304" spans="1:13" ht="16.5" customHeight="1" x14ac:dyDescent="0.25">
      <c r="A304" s="30" t="s">
        <v>279</v>
      </c>
      <c r="B304" s="141">
        <v>614548</v>
      </c>
      <c r="C304" s="142">
        <v>31232</v>
      </c>
      <c r="D304" s="143">
        <v>23910</v>
      </c>
      <c r="E304" s="143">
        <v>7322</v>
      </c>
      <c r="F304" s="143">
        <v>286761</v>
      </c>
      <c r="G304" s="144">
        <v>248074</v>
      </c>
      <c r="H304" s="143">
        <v>712</v>
      </c>
      <c r="I304" s="143">
        <v>108532</v>
      </c>
      <c r="J304" s="143">
        <v>39196</v>
      </c>
      <c r="K304" s="143">
        <v>94266</v>
      </c>
      <c r="L304" s="143">
        <v>5368</v>
      </c>
      <c r="M304" s="143">
        <v>48481</v>
      </c>
    </row>
    <row r="305" spans="1:13" ht="16.5" customHeight="1" x14ac:dyDescent="0.25">
      <c r="A305" s="30" t="s">
        <v>280</v>
      </c>
      <c r="B305" s="141">
        <v>129921</v>
      </c>
      <c r="C305" s="142">
        <v>9592</v>
      </c>
      <c r="D305" s="143">
        <v>9592</v>
      </c>
      <c r="E305" s="143">
        <v>0</v>
      </c>
      <c r="F305" s="143">
        <v>53471</v>
      </c>
      <c r="G305" s="144">
        <v>66858</v>
      </c>
      <c r="H305" s="143">
        <v>456</v>
      </c>
      <c r="I305" s="143">
        <v>38504</v>
      </c>
      <c r="J305" s="143">
        <v>8288</v>
      </c>
      <c r="K305" s="143">
        <v>18462</v>
      </c>
      <c r="L305" s="143">
        <v>1148</v>
      </c>
      <c r="M305" s="143">
        <v>0</v>
      </c>
    </row>
    <row r="306" spans="1:13" ht="16.5" customHeight="1" x14ac:dyDescent="0.25">
      <c r="A306" s="30" t="s">
        <v>281</v>
      </c>
      <c r="B306" s="141">
        <v>183640</v>
      </c>
      <c r="C306" s="142">
        <v>7176</v>
      </c>
      <c r="D306" s="143">
        <v>0</v>
      </c>
      <c r="E306" s="143">
        <v>7176</v>
      </c>
      <c r="F306" s="143">
        <v>138580</v>
      </c>
      <c r="G306" s="144">
        <v>37884</v>
      </c>
      <c r="H306" s="143">
        <v>456</v>
      </c>
      <c r="I306" s="143">
        <v>14592</v>
      </c>
      <c r="J306" s="143">
        <v>3372</v>
      </c>
      <c r="K306" s="143">
        <v>18240</v>
      </c>
      <c r="L306" s="143">
        <v>1224</v>
      </c>
      <c r="M306" s="143">
        <v>0</v>
      </c>
    </row>
    <row r="307" spans="1:13" ht="16.5" customHeight="1" x14ac:dyDescent="0.25">
      <c r="A307" s="30" t="s">
        <v>282</v>
      </c>
      <c r="B307" s="141">
        <v>208605</v>
      </c>
      <c r="C307" s="142">
        <v>36884</v>
      </c>
      <c r="D307" s="143">
        <v>0</v>
      </c>
      <c r="E307" s="143">
        <v>36884</v>
      </c>
      <c r="F307" s="143">
        <v>120553</v>
      </c>
      <c r="G307" s="144">
        <v>51168</v>
      </c>
      <c r="H307" s="143">
        <v>510</v>
      </c>
      <c r="I307" s="143">
        <v>17708</v>
      </c>
      <c r="J307" s="143">
        <v>6880</v>
      </c>
      <c r="K307" s="143">
        <v>24596</v>
      </c>
      <c r="L307" s="143">
        <v>1474</v>
      </c>
      <c r="M307" s="143">
        <v>0</v>
      </c>
    </row>
    <row r="308" spans="1:13" ht="16.5" customHeight="1" x14ac:dyDescent="0.25">
      <c r="A308" s="30" t="s">
        <v>283</v>
      </c>
      <c r="B308" s="141">
        <v>601367</v>
      </c>
      <c r="C308" s="142">
        <v>98314</v>
      </c>
      <c r="D308" s="143">
        <v>51200</v>
      </c>
      <c r="E308" s="143">
        <v>47114</v>
      </c>
      <c r="F308" s="143">
        <v>286717</v>
      </c>
      <c r="G308" s="144">
        <v>216034</v>
      </c>
      <c r="H308" s="143">
        <v>1708</v>
      </c>
      <c r="I308" s="143">
        <v>96564</v>
      </c>
      <c r="J308" s="143">
        <v>30428</v>
      </c>
      <c r="K308" s="143">
        <v>81720</v>
      </c>
      <c r="L308" s="143">
        <v>5614</v>
      </c>
      <c r="M308" s="143">
        <v>302</v>
      </c>
    </row>
    <row r="309" spans="1:13" ht="16.5" customHeight="1" x14ac:dyDescent="0.25">
      <c r="A309" s="30" t="s">
        <v>284</v>
      </c>
      <c r="B309" s="141">
        <v>2369981</v>
      </c>
      <c r="C309" s="142">
        <v>286780</v>
      </c>
      <c r="D309" s="143">
        <v>286780</v>
      </c>
      <c r="E309" s="143">
        <v>0</v>
      </c>
      <c r="F309" s="143">
        <v>704114</v>
      </c>
      <c r="G309" s="144">
        <v>1336194</v>
      </c>
      <c r="H309" s="143">
        <v>8494</v>
      </c>
      <c r="I309" s="143">
        <v>546488</v>
      </c>
      <c r="J309" s="143">
        <v>232506</v>
      </c>
      <c r="K309" s="143">
        <v>517238</v>
      </c>
      <c r="L309" s="143">
        <v>31468</v>
      </c>
      <c r="M309" s="143">
        <v>42893</v>
      </c>
    </row>
    <row r="310" spans="1:13" ht="16.5" customHeight="1" x14ac:dyDescent="0.25">
      <c r="A310" s="30"/>
      <c r="B310" s="28">
        <v>5828696</v>
      </c>
      <c r="C310" s="28">
        <v>677476</v>
      </c>
      <c r="D310" s="28">
        <v>488754</v>
      </c>
      <c r="E310" s="28">
        <v>188722</v>
      </c>
      <c r="F310" s="28">
        <v>2458085</v>
      </c>
      <c r="G310" s="28">
        <v>2601157</v>
      </c>
      <c r="H310" s="28">
        <v>16256</v>
      </c>
      <c r="I310" s="28">
        <v>1070880</v>
      </c>
      <c r="J310" s="28">
        <v>404133</v>
      </c>
      <c r="K310" s="28">
        <v>1049854</v>
      </c>
      <c r="L310" s="28">
        <v>60034</v>
      </c>
      <c r="M310" s="28">
        <v>91978</v>
      </c>
    </row>
    <row r="311" spans="1:13" ht="16.5" customHeight="1" x14ac:dyDescent="0.25">
      <c r="A311" s="33" t="s">
        <v>285</v>
      </c>
      <c r="B311" s="141">
        <v>0</v>
      </c>
      <c r="C311" s="142">
        <v>0</v>
      </c>
      <c r="D311" s="143">
        <v>0</v>
      </c>
      <c r="E311" s="143">
        <v>0</v>
      </c>
      <c r="F311" s="143">
        <v>0</v>
      </c>
      <c r="G311" s="144">
        <v>0</v>
      </c>
      <c r="H311" s="143">
        <v>0</v>
      </c>
      <c r="I311" s="143">
        <v>0</v>
      </c>
      <c r="J311" s="143">
        <v>0</v>
      </c>
      <c r="K311" s="143">
        <v>0</v>
      </c>
      <c r="L311" s="143">
        <v>0</v>
      </c>
      <c r="M311" s="143">
        <v>0</v>
      </c>
    </row>
    <row r="312" spans="1:13" ht="16.5" customHeight="1" x14ac:dyDescent="0.25">
      <c r="A312" s="30" t="s">
        <v>286</v>
      </c>
      <c r="B312" s="141">
        <v>111103</v>
      </c>
      <c r="C312" s="142">
        <v>0</v>
      </c>
      <c r="D312" s="143">
        <v>0</v>
      </c>
      <c r="E312" s="143">
        <v>0</v>
      </c>
      <c r="F312" s="143">
        <v>84081</v>
      </c>
      <c r="G312" s="144">
        <v>27022</v>
      </c>
      <c r="H312" s="143">
        <v>170</v>
      </c>
      <c r="I312" s="143">
        <v>9979</v>
      </c>
      <c r="J312" s="143">
        <v>2842</v>
      </c>
      <c r="K312" s="143">
        <v>12991</v>
      </c>
      <c r="L312" s="143">
        <v>1040</v>
      </c>
      <c r="M312" s="143">
        <v>0</v>
      </c>
    </row>
    <row r="313" spans="1:13" ht="16.5" customHeight="1" x14ac:dyDescent="0.25">
      <c r="A313" s="30" t="s">
        <v>287</v>
      </c>
      <c r="B313" s="141">
        <v>93848</v>
      </c>
      <c r="C313" s="142">
        <v>0</v>
      </c>
      <c r="D313" s="143">
        <v>0</v>
      </c>
      <c r="E313" s="143">
        <v>0</v>
      </c>
      <c r="F313" s="143">
        <v>82531</v>
      </c>
      <c r="G313" s="144">
        <v>11317</v>
      </c>
      <c r="H313" s="143">
        <v>137</v>
      </c>
      <c r="I313" s="143">
        <v>4214</v>
      </c>
      <c r="J313" s="143">
        <v>983</v>
      </c>
      <c r="K313" s="143">
        <v>5396</v>
      </c>
      <c r="L313" s="143">
        <v>587</v>
      </c>
      <c r="M313" s="143">
        <v>0</v>
      </c>
    </row>
    <row r="314" spans="1:13" ht="16.5" customHeight="1" x14ac:dyDescent="0.25">
      <c r="A314" s="30" t="s">
        <v>288</v>
      </c>
      <c r="B314" s="141">
        <v>214150</v>
      </c>
      <c r="C314" s="142">
        <v>51846</v>
      </c>
      <c r="D314" s="143">
        <v>0</v>
      </c>
      <c r="E314" s="143">
        <v>51846</v>
      </c>
      <c r="F314" s="143">
        <v>144966</v>
      </c>
      <c r="G314" s="144">
        <v>17338</v>
      </c>
      <c r="H314" s="143">
        <v>69</v>
      </c>
      <c r="I314" s="143">
        <v>7477</v>
      </c>
      <c r="J314" s="143">
        <v>2421</v>
      </c>
      <c r="K314" s="143">
        <v>6691</v>
      </c>
      <c r="L314" s="143">
        <v>680</v>
      </c>
      <c r="M314" s="143">
        <v>0</v>
      </c>
    </row>
    <row r="315" spans="1:13" ht="16.5" customHeight="1" x14ac:dyDescent="0.25">
      <c r="A315" s="30" t="s">
        <v>289</v>
      </c>
      <c r="B315" s="141">
        <v>114771</v>
      </c>
      <c r="C315" s="142">
        <v>0</v>
      </c>
      <c r="D315" s="143">
        <v>0</v>
      </c>
      <c r="E315" s="143">
        <v>0</v>
      </c>
      <c r="F315" s="143">
        <v>90054</v>
      </c>
      <c r="G315" s="144">
        <v>24717</v>
      </c>
      <c r="H315" s="143">
        <v>171</v>
      </c>
      <c r="I315" s="143">
        <v>11069</v>
      </c>
      <c r="J315" s="143">
        <v>2868</v>
      </c>
      <c r="K315" s="143">
        <v>9455</v>
      </c>
      <c r="L315" s="143">
        <v>1154</v>
      </c>
      <c r="M315" s="143">
        <v>0</v>
      </c>
    </row>
    <row r="316" spans="1:13" ht="16.5" customHeight="1" x14ac:dyDescent="0.25">
      <c r="A316" s="30" t="s">
        <v>290</v>
      </c>
      <c r="B316" s="141">
        <v>100656</v>
      </c>
      <c r="C316" s="142">
        <v>0</v>
      </c>
      <c r="D316" s="143">
        <v>0</v>
      </c>
      <c r="E316" s="143">
        <v>0</v>
      </c>
      <c r="F316" s="143">
        <v>86335</v>
      </c>
      <c r="G316" s="144">
        <v>14321</v>
      </c>
      <c r="H316" s="143">
        <v>137</v>
      </c>
      <c r="I316" s="143">
        <v>6496</v>
      </c>
      <c r="J316" s="143">
        <v>1942</v>
      </c>
      <c r="K316" s="143">
        <v>5233</v>
      </c>
      <c r="L316" s="143">
        <v>513</v>
      </c>
      <c r="M316" s="143">
        <v>0</v>
      </c>
    </row>
    <row r="317" spans="1:13" ht="16.5" customHeight="1" x14ac:dyDescent="0.25">
      <c r="A317" s="30" t="s">
        <v>291</v>
      </c>
      <c r="B317" s="141">
        <v>92869</v>
      </c>
      <c r="C317" s="142">
        <v>0</v>
      </c>
      <c r="D317" s="143">
        <v>0</v>
      </c>
      <c r="E317" s="143">
        <v>0</v>
      </c>
      <c r="F317" s="143">
        <v>82605</v>
      </c>
      <c r="G317" s="144">
        <v>10264</v>
      </c>
      <c r="H317" s="143">
        <v>164</v>
      </c>
      <c r="I317" s="143">
        <v>5361</v>
      </c>
      <c r="J317" s="143">
        <v>1502</v>
      </c>
      <c r="K317" s="143">
        <v>2879</v>
      </c>
      <c r="L317" s="143">
        <v>358</v>
      </c>
      <c r="M317" s="143">
        <v>0</v>
      </c>
    </row>
    <row r="318" spans="1:13" ht="16.5" customHeight="1" x14ac:dyDescent="0.25">
      <c r="A318" s="30" t="s">
        <v>292</v>
      </c>
      <c r="B318" s="141">
        <v>411018</v>
      </c>
      <c r="C318" s="142">
        <v>0</v>
      </c>
      <c r="D318" s="143">
        <v>0</v>
      </c>
      <c r="E318" s="143">
        <v>0</v>
      </c>
      <c r="F318" s="143">
        <v>368534</v>
      </c>
      <c r="G318" s="144">
        <v>42484</v>
      </c>
      <c r="H318" s="143">
        <v>467</v>
      </c>
      <c r="I318" s="143">
        <v>17734</v>
      </c>
      <c r="J318" s="143">
        <v>6403</v>
      </c>
      <c r="K318" s="143">
        <v>16480</v>
      </c>
      <c r="L318" s="143">
        <v>1400</v>
      </c>
      <c r="M318" s="143">
        <v>0</v>
      </c>
    </row>
    <row r="319" spans="1:13" ht="16.5" customHeight="1" x14ac:dyDescent="0.25">
      <c r="A319" s="30" t="s">
        <v>293</v>
      </c>
      <c r="B319" s="141">
        <v>65234</v>
      </c>
      <c r="C319" s="142">
        <v>1882</v>
      </c>
      <c r="D319" s="143">
        <v>0</v>
      </c>
      <c r="E319" s="143">
        <v>1882</v>
      </c>
      <c r="F319" s="143">
        <v>51746</v>
      </c>
      <c r="G319" s="144">
        <v>11606</v>
      </c>
      <c r="H319" s="143">
        <v>240</v>
      </c>
      <c r="I319" s="143">
        <v>4638</v>
      </c>
      <c r="J319" s="143">
        <v>1416</v>
      </c>
      <c r="K319" s="143">
        <v>4666</v>
      </c>
      <c r="L319" s="143">
        <v>646</v>
      </c>
      <c r="M319" s="143">
        <v>0</v>
      </c>
    </row>
    <row r="320" spans="1:13" ht="16.5" customHeight="1" x14ac:dyDescent="0.25">
      <c r="A320" s="30" t="s">
        <v>294</v>
      </c>
      <c r="B320" s="141">
        <v>106746</v>
      </c>
      <c r="C320" s="142">
        <v>0</v>
      </c>
      <c r="D320" s="143">
        <v>0</v>
      </c>
      <c r="E320" s="143">
        <v>0</v>
      </c>
      <c r="F320" s="143">
        <v>93993</v>
      </c>
      <c r="G320" s="144">
        <v>12753</v>
      </c>
      <c r="H320" s="143">
        <v>205</v>
      </c>
      <c r="I320" s="143">
        <v>3643</v>
      </c>
      <c r="J320" s="143">
        <v>735</v>
      </c>
      <c r="K320" s="143">
        <v>7510</v>
      </c>
      <c r="L320" s="143">
        <v>660</v>
      </c>
      <c r="M320" s="143">
        <v>0</v>
      </c>
    </row>
    <row r="321" spans="1:13" ht="16.5" customHeight="1" x14ac:dyDescent="0.25">
      <c r="A321" s="30" t="s">
        <v>295</v>
      </c>
      <c r="B321" s="141">
        <v>2554430</v>
      </c>
      <c r="C321" s="142">
        <v>669998</v>
      </c>
      <c r="D321" s="143">
        <v>669998</v>
      </c>
      <c r="E321" s="143">
        <v>0</v>
      </c>
      <c r="F321" s="143">
        <v>426482</v>
      </c>
      <c r="G321" s="144">
        <v>1382678</v>
      </c>
      <c r="H321" s="143">
        <v>11178</v>
      </c>
      <c r="I321" s="143">
        <v>504382</v>
      </c>
      <c r="J321" s="143">
        <v>327044</v>
      </c>
      <c r="K321" s="143">
        <v>507384</v>
      </c>
      <c r="L321" s="143">
        <v>32690</v>
      </c>
      <c r="M321" s="143">
        <v>75272</v>
      </c>
    </row>
    <row r="322" spans="1:13" ht="16.5" customHeight="1" x14ac:dyDescent="0.25">
      <c r="A322" s="30"/>
      <c r="B322" s="28">
        <v>3864825</v>
      </c>
      <c r="C322" s="28">
        <v>723726</v>
      </c>
      <c r="D322" s="28">
        <v>669998</v>
      </c>
      <c r="E322" s="28">
        <v>53728</v>
      </c>
      <c r="F322" s="28">
        <v>1511327</v>
      </c>
      <c r="G322" s="28">
        <v>1554500</v>
      </c>
      <c r="H322" s="28">
        <v>12938</v>
      </c>
      <c r="I322" s="28">
        <v>574993</v>
      </c>
      <c r="J322" s="28">
        <v>348156</v>
      </c>
      <c r="K322" s="28">
        <v>578685</v>
      </c>
      <c r="L322" s="28">
        <v>39728</v>
      </c>
      <c r="M322" s="28">
        <v>75272</v>
      </c>
    </row>
    <row r="323" spans="1:13" ht="16.5" customHeight="1" x14ac:dyDescent="0.25">
      <c r="A323" s="33" t="s">
        <v>296</v>
      </c>
      <c r="B323" s="141">
        <v>0</v>
      </c>
      <c r="C323" s="142">
        <v>0</v>
      </c>
      <c r="D323" s="143">
        <v>0</v>
      </c>
      <c r="E323" s="143">
        <v>0</v>
      </c>
      <c r="F323" s="143">
        <v>0</v>
      </c>
      <c r="G323" s="144">
        <v>0</v>
      </c>
      <c r="H323" s="143">
        <v>0</v>
      </c>
      <c r="I323" s="143">
        <v>0</v>
      </c>
      <c r="J323" s="143">
        <v>0</v>
      </c>
      <c r="K323" s="143">
        <v>0</v>
      </c>
      <c r="L323" s="143">
        <v>0</v>
      </c>
      <c r="M323" s="143">
        <v>0</v>
      </c>
    </row>
    <row r="324" spans="1:13" ht="16.5" customHeight="1" x14ac:dyDescent="0.25">
      <c r="A324" s="30" t="s">
        <v>297</v>
      </c>
      <c r="B324" s="141">
        <v>200913</v>
      </c>
      <c r="C324" s="142">
        <v>58138</v>
      </c>
      <c r="D324" s="143">
        <v>0</v>
      </c>
      <c r="E324" s="143">
        <v>58138</v>
      </c>
      <c r="F324" s="143">
        <v>129493</v>
      </c>
      <c r="G324" s="144">
        <v>13282</v>
      </c>
      <c r="H324" s="143">
        <v>68</v>
      </c>
      <c r="I324" s="143">
        <v>5252</v>
      </c>
      <c r="J324" s="143">
        <v>1442</v>
      </c>
      <c r="K324" s="143">
        <v>5948</v>
      </c>
      <c r="L324" s="143">
        <v>572</v>
      </c>
      <c r="M324" s="143">
        <v>0</v>
      </c>
    </row>
    <row r="325" spans="1:13" ht="16.5" customHeight="1" x14ac:dyDescent="0.25">
      <c r="A325" s="30" t="s">
        <v>298</v>
      </c>
      <c r="B325" s="141">
        <v>330670</v>
      </c>
      <c r="C325" s="142">
        <v>126550</v>
      </c>
      <c r="D325" s="143">
        <v>180</v>
      </c>
      <c r="E325" s="143">
        <v>126370</v>
      </c>
      <c r="F325" s="143">
        <v>162892</v>
      </c>
      <c r="G325" s="144">
        <v>38912</v>
      </c>
      <c r="H325" s="143">
        <v>212</v>
      </c>
      <c r="I325" s="143">
        <v>15285</v>
      </c>
      <c r="J325" s="143">
        <v>5951</v>
      </c>
      <c r="K325" s="143">
        <v>16551</v>
      </c>
      <c r="L325" s="143">
        <v>913</v>
      </c>
      <c r="M325" s="143">
        <v>2316</v>
      </c>
    </row>
    <row r="326" spans="1:13" ht="16.5" customHeight="1" x14ac:dyDescent="0.25">
      <c r="A326" s="30" t="s">
        <v>299</v>
      </c>
      <c r="B326" s="141">
        <v>135885</v>
      </c>
      <c r="C326" s="142">
        <v>0</v>
      </c>
      <c r="D326" s="143">
        <v>0</v>
      </c>
      <c r="E326" s="143">
        <v>0</v>
      </c>
      <c r="F326" s="143">
        <v>109428</v>
      </c>
      <c r="G326" s="144">
        <v>26457</v>
      </c>
      <c r="H326" s="143">
        <v>69</v>
      </c>
      <c r="I326" s="143">
        <v>14565</v>
      </c>
      <c r="J326" s="143">
        <v>3394</v>
      </c>
      <c r="K326" s="143">
        <v>7858</v>
      </c>
      <c r="L326" s="143">
        <v>571</v>
      </c>
      <c r="M326" s="143">
        <v>0</v>
      </c>
    </row>
    <row r="327" spans="1:13" ht="16.5" customHeight="1" x14ac:dyDescent="0.25">
      <c r="A327" s="30" t="s">
        <v>300</v>
      </c>
      <c r="B327" s="141">
        <v>443603</v>
      </c>
      <c r="C327" s="142">
        <v>0</v>
      </c>
      <c r="D327" s="143">
        <v>0</v>
      </c>
      <c r="E327" s="143">
        <v>0</v>
      </c>
      <c r="F327" s="143">
        <v>387366</v>
      </c>
      <c r="G327" s="144">
        <v>56237</v>
      </c>
      <c r="H327" s="143">
        <v>679</v>
      </c>
      <c r="I327" s="143">
        <v>25663</v>
      </c>
      <c r="J327" s="143">
        <v>4254</v>
      </c>
      <c r="K327" s="143">
        <v>24378</v>
      </c>
      <c r="L327" s="143">
        <v>1263</v>
      </c>
      <c r="M327" s="143">
        <v>0</v>
      </c>
    </row>
    <row r="328" spans="1:13" ht="16.5" customHeight="1" x14ac:dyDescent="0.25">
      <c r="A328" s="30" t="s">
        <v>301</v>
      </c>
      <c r="B328" s="141">
        <v>3662424</v>
      </c>
      <c r="C328" s="142">
        <v>2460244</v>
      </c>
      <c r="D328" s="143">
        <v>2460244</v>
      </c>
      <c r="E328" s="143">
        <v>0</v>
      </c>
      <c r="F328" s="143">
        <v>400612</v>
      </c>
      <c r="G328" s="144">
        <v>662764</v>
      </c>
      <c r="H328" s="143">
        <v>4560</v>
      </c>
      <c r="I328" s="143">
        <v>265836</v>
      </c>
      <c r="J328" s="143">
        <v>122696</v>
      </c>
      <c r="K328" s="143">
        <v>254916</v>
      </c>
      <c r="L328" s="143">
        <v>14756</v>
      </c>
      <c r="M328" s="143">
        <v>138804</v>
      </c>
    </row>
    <row r="329" spans="1:13" ht="16.5" customHeight="1" x14ac:dyDescent="0.25">
      <c r="A329" s="30"/>
      <c r="B329" s="28">
        <v>4773495</v>
      </c>
      <c r="C329" s="28">
        <v>2644932</v>
      </c>
      <c r="D329" s="28">
        <v>2460424</v>
      </c>
      <c r="E329" s="28">
        <v>184508</v>
      </c>
      <c r="F329" s="28">
        <v>1189791</v>
      </c>
      <c r="G329" s="28">
        <v>797652</v>
      </c>
      <c r="H329" s="28">
        <v>5588</v>
      </c>
      <c r="I329" s="28">
        <v>326601</v>
      </c>
      <c r="J329" s="28">
        <v>137737</v>
      </c>
      <c r="K329" s="28">
        <v>309651</v>
      </c>
      <c r="L329" s="28">
        <v>18075</v>
      </c>
      <c r="M329" s="28">
        <v>141120</v>
      </c>
    </row>
    <row r="330" spans="1:13" ht="16.5" customHeight="1" x14ac:dyDescent="0.25">
      <c r="A330" s="30"/>
      <c r="B330" s="146"/>
      <c r="C330" s="147"/>
      <c r="D330" s="28"/>
      <c r="E330" s="28"/>
      <c r="F330" s="148"/>
      <c r="G330" s="147"/>
      <c r="H330" s="28"/>
      <c r="I330" s="28"/>
      <c r="J330" s="28"/>
      <c r="K330" s="28"/>
      <c r="L330" s="28"/>
      <c r="M330" s="148"/>
    </row>
    <row r="331" spans="1:13" ht="16.5" customHeight="1" thickBot="1" x14ac:dyDescent="0.3">
      <c r="A331" s="149" t="s">
        <v>302</v>
      </c>
      <c r="B331" s="29">
        <v>219338412</v>
      </c>
      <c r="C331" s="29">
        <v>90810073</v>
      </c>
      <c r="D331" s="29">
        <v>79220129</v>
      </c>
      <c r="E331" s="29">
        <v>11589944</v>
      </c>
      <c r="F331" s="29">
        <v>47158241</v>
      </c>
      <c r="G331" s="29">
        <v>72834377</v>
      </c>
      <c r="H331" s="29">
        <v>493751</v>
      </c>
      <c r="I331" s="29">
        <v>30277369</v>
      </c>
      <c r="J331" s="29">
        <v>14917208</v>
      </c>
      <c r="K331" s="29">
        <v>24939815</v>
      </c>
      <c r="L331" s="29">
        <v>1428076</v>
      </c>
      <c r="M331" s="29">
        <v>8535721</v>
      </c>
    </row>
    <row r="332" spans="1:13" ht="16.5" customHeight="1" x14ac:dyDescent="0.25">
      <c r="B332" s="150"/>
      <c r="C332" s="151">
        <f>C331-D253</f>
        <v>50595102</v>
      </c>
      <c r="D332" s="4"/>
      <c r="E332" s="4"/>
      <c r="F332" s="4"/>
      <c r="G332" s="4">
        <f>+G331+M331</f>
        <v>81370098</v>
      </c>
      <c r="H332" s="4"/>
      <c r="I332" s="4"/>
      <c r="J332" s="4"/>
      <c r="K332" s="4"/>
      <c r="L332" s="4"/>
      <c r="M332" s="4"/>
    </row>
    <row r="333" spans="1:13" ht="16.5" customHeight="1" x14ac:dyDescent="0.25">
      <c r="B333" s="150"/>
      <c r="C333" s="153"/>
      <c r="D333" s="156"/>
      <c r="E333" s="156"/>
      <c r="F333" s="156"/>
      <c r="G333" s="156"/>
      <c r="H333" s="156"/>
      <c r="I333" s="156"/>
      <c r="J333" s="156"/>
      <c r="K333" s="156"/>
      <c r="L333" s="156"/>
      <c r="M333" s="156"/>
    </row>
    <row r="334" spans="1:13" ht="16.5" customHeight="1" x14ac:dyDescent="0.25">
      <c r="B334" s="150"/>
      <c r="C334" s="155"/>
      <c r="D334" s="156"/>
      <c r="E334" s="9"/>
      <c r="F334" s="154"/>
      <c r="G334" s="151"/>
      <c r="H334" s="115"/>
      <c r="I334" s="115"/>
      <c r="J334" s="115"/>
      <c r="K334" s="115"/>
      <c r="L334" s="115"/>
      <c r="M334" s="152"/>
    </row>
    <row r="335" spans="1:13" ht="16.5" customHeight="1" x14ac:dyDescent="0.25">
      <c r="C335" s="155"/>
      <c r="D335" s="9"/>
      <c r="E335" s="9"/>
      <c r="F335" s="154"/>
      <c r="G335" s="151"/>
      <c r="H335" s="115"/>
      <c r="I335" s="115"/>
      <c r="J335" s="115"/>
      <c r="K335" s="115"/>
      <c r="L335" s="115"/>
    </row>
    <row r="336" spans="1:13" ht="16.5" customHeight="1" thickBot="1" x14ac:dyDescent="0.3">
      <c r="B336" s="150"/>
      <c r="C336" s="155"/>
      <c r="D336" s="9"/>
      <c r="E336" s="9"/>
      <c r="F336" s="157"/>
      <c r="G336" s="160"/>
    </row>
    <row r="337" spans="1:13" s="8" customFormat="1" ht="19.5" customHeight="1" x14ac:dyDescent="0.3">
      <c r="B337" s="161"/>
      <c r="C337" s="162"/>
      <c r="D337" s="11"/>
      <c r="E337" s="163"/>
      <c r="F337" s="164"/>
      <c r="G337" s="165"/>
      <c r="M337" s="159"/>
    </row>
    <row r="338" spans="1:13" s="8" customFormat="1" ht="18.75" customHeight="1" x14ac:dyDescent="0.3">
      <c r="B338" s="161"/>
      <c r="C338" s="166"/>
      <c r="D338" s="11"/>
      <c r="F338" s="159"/>
      <c r="G338" s="166"/>
      <c r="I338" s="12"/>
      <c r="M338" s="167"/>
    </row>
    <row r="339" spans="1:13" s="8" customFormat="1" ht="18.75" x14ac:dyDescent="0.3">
      <c r="A339" s="15"/>
      <c r="B339" s="168"/>
      <c r="C339" s="169"/>
      <c r="D339" s="14"/>
      <c r="E339" s="14"/>
      <c r="F339" s="170"/>
      <c r="G339" s="171"/>
      <c r="M339" s="159"/>
    </row>
    <row r="340" spans="1:13" s="8" customFormat="1" ht="18.75" x14ac:dyDescent="0.3">
      <c r="A340" s="15"/>
      <c r="B340" s="172"/>
      <c r="C340" s="169"/>
      <c r="D340" s="14"/>
      <c r="E340" s="14"/>
      <c r="F340" s="170"/>
      <c r="G340" s="171"/>
      <c r="M340" s="159"/>
    </row>
    <row r="341" spans="1:13" s="18" customFormat="1" ht="33.75" customHeight="1" x14ac:dyDescent="0.3">
      <c r="A341" s="15"/>
      <c r="B341" s="173"/>
      <c r="C341" s="174"/>
      <c r="F341" s="175"/>
      <c r="G341" s="176"/>
      <c r="M341" s="175"/>
    </row>
    <row r="342" spans="1:13" s="18" customFormat="1" ht="33.75" customHeight="1" x14ac:dyDescent="0.3">
      <c r="A342" s="15"/>
      <c r="B342" s="173"/>
      <c r="C342" s="174"/>
      <c r="F342" s="175"/>
      <c r="G342" s="176"/>
      <c r="M342" s="175"/>
    </row>
    <row r="343" spans="1:13" s="18" customFormat="1" ht="86.1" customHeight="1" x14ac:dyDescent="0.3">
      <c r="A343" s="15"/>
      <c r="B343" s="173"/>
      <c r="C343" s="174"/>
      <c r="F343" s="175"/>
      <c r="G343" s="176"/>
      <c r="M343" s="175"/>
    </row>
    <row r="344" spans="1:13" s="18" customFormat="1" ht="33.75" customHeight="1" x14ac:dyDescent="0.3">
      <c r="A344" s="15"/>
      <c r="B344" s="173"/>
      <c r="C344" s="174"/>
      <c r="F344" s="175"/>
      <c r="G344" s="176"/>
      <c r="M344" s="175"/>
    </row>
    <row r="345" spans="1:13" s="18" customFormat="1" ht="33.75" customHeight="1" x14ac:dyDescent="0.3">
      <c r="A345" s="15"/>
      <c r="B345" s="173"/>
      <c r="C345" s="174"/>
      <c r="F345" s="175"/>
      <c r="G345" s="176"/>
      <c r="M345" s="175"/>
    </row>
    <row r="346" spans="1:13" s="18" customFormat="1" ht="49.9" customHeight="1" x14ac:dyDescent="0.3">
      <c r="A346" s="15"/>
      <c r="B346" s="173"/>
      <c r="C346" s="174"/>
      <c r="F346" s="175"/>
      <c r="G346" s="176"/>
      <c r="M346" s="175"/>
    </row>
    <row r="347" spans="1:13" s="18" customFormat="1" ht="69" customHeight="1" x14ac:dyDescent="0.3">
      <c r="A347" s="15"/>
      <c r="B347" s="173"/>
      <c r="C347" s="174"/>
      <c r="F347" s="175"/>
      <c r="G347" s="176"/>
      <c r="M347" s="175"/>
    </row>
    <row r="348" spans="1:13" s="8" customFormat="1" ht="18.75" x14ac:dyDescent="0.3">
      <c r="A348" s="15"/>
      <c r="B348" s="172"/>
      <c r="C348" s="169"/>
      <c r="D348" s="16"/>
      <c r="E348" s="20"/>
      <c r="F348" s="177"/>
      <c r="G348" s="162"/>
      <c r="M348" s="159"/>
    </row>
    <row r="349" spans="1:13" s="8" customFormat="1" ht="18.75" x14ac:dyDescent="0.3">
      <c r="A349" s="15"/>
      <c r="B349" s="172"/>
      <c r="C349" s="178"/>
      <c r="D349" s="16"/>
      <c r="E349" s="20"/>
      <c r="F349" s="177"/>
      <c r="G349" s="162"/>
      <c r="M349" s="159"/>
    </row>
    <row r="350" spans="1:13" s="8" customFormat="1" ht="18.75" x14ac:dyDescent="0.3">
      <c r="A350" s="15"/>
      <c r="B350" s="172"/>
      <c r="C350" s="169"/>
      <c r="D350" s="14"/>
      <c r="E350" s="14"/>
      <c r="F350" s="170"/>
      <c r="G350" s="162"/>
      <c r="M350" s="159"/>
    </row>
    <row r="351" spans="1:13" ht="18.75" x14ac:dyDescent="0.3">
      <c r="A351" s="15"/>
      <c r="B351" s="172"/>
      <c r="C351" s="169"/>
      <c r="D351" s="14"/>
      <c r="E351" s="22"/>
      <c r="F351" s="170"/>
      <c r="H351"/>
      <c r="I351"/>
      <c r="J351"/>
      <c r="K351"/>
      <c r="L351"/>
    </row>
    <row r="352" spans="1:13" ht="18.75" x14ac:dyDescent="0.3">
      <c r="A352" s="15"/>
      <c r="B352" s="172"/>
      <c r="C352" s="169"/>
      <c r="D352" s="14"/>
      <c r="E352" s="22"/>
      <c r="F352" s="170"/>
      <c r="H352"/>
      <c r="I352"/>
      <c r="J352"/>
      <c r="K352"/>
      <c r="L352"/>
    </row>
    <row r="353" spans="1:13" s="26" customFormat="1" ht="16.5" customHeight="1" x14ac:dyDescent="0.25">
      <c r="A353" s="24"/>
      <c r="B353" s="179"/>
      <c r="C353" s="180"/>
      <c r="D353" s="25"/>
      <c r="E353" s="25"/>
      <c r="F353" s="181"/>
      <c r="G353" s="182"/>
      <c r="M353" s="183"/>
    </row>
    <row r="354" spans="1:13" s="26" customFormat="1" ht="16.5" customHeight="1" x14ac:dyDescent="0.25">
      <c r="A354" s="24"/>
      <c r="B354" s="179"/>
      <c r="C354" s="180"/>
      <c r="D354" s="25"/>
      <c r="E354" s="25"/>
      <c r="F354" s="181"/>
      <c r="G354" s="182"/>
      <c r="M354" s="183"/>
    </row>
    <row r="355" spans="1:13" ht="16.5" customHeight="1" x14ac:dyDescent="0.25">
      <c r="C355" s="155"/>
      <c r="D355" s="9"/>
      <c r="E355" s="9"/>
      <c r="F355" s="157"/>
    </row>
    <row r="356" spans="1:13" ht="16.5" customHeight="1" x14ac:dyDescent="0.25">
      <c r="C356" s="155"/>
      <c r="D356" s="9"/>
      <c r="E356" s="9"/>
      <c r="F356" s="157"/>
    </row>
    <row r="357" spans="1:13" ht="16.5" customHeight="1" x14ac:dyDescent="0.25">
      <c r="C357" s="155"/>
      <c r="D357" s="9"/>
      <c r="E357" s="9"/>
      <c r="F357" s="157"/>
    </row>
    <row r="358" spans="1:13" ht="16.5" customHeight="1" x14ac:dyDescent="0.25">
      <c r="C358" s="155"/>
      <c r="D358" s="9"/>
      <c r="E358" s="9"/>
      <c r="F358" s="157"/>
    </row>
    <row r="359" spans="1:13" ht="16.5" customHeight="1" x14ac:dyDescent="0.25">
      <c r="C359" s="155"/>
      <c r="D359" s="9"/>
      <c r="E359" s="9"/>
      <c r="F359" s="157"/>
    </row>
    <row r="360" spans="1:13" ht="16.5" customHeight="1" x14ac:dyDescent="0.25">
      <c r="C360" s="155"/>
      <c r="D360" s="9"/>
      <c r="E360" s="9"/>
      <c r="F360" s="157"/>
    </row>
    <row r="361" spans="1:13" ht="16.5" customHeight="1" x14ac:dyDescent="0.25">
      <c r="C361" s="155"/>
      <c r="D361" s="9"/>
      <c r="E361" s="9"/>
      <c r="F361" s="157"/>
    </row>
    <row r="362" spans="1:13" ht="16.5" customHeight="1" x14ac:dyDescent="0.25">
      <c r="C362" s="155"/>
      <c r="D362" s="9"/>
      <c r="E362" s="9"/>
      <c r="F362" s="157"/>
    </row>
    <row r="363" spans="1:13" ht="16.5" customHeight="1" x14ac:dyDescent="0.25">
      <c r="C363" s="155"/>
      <c r="D363" s="9"/>
      <c r="E363" s="9"/>
      <c r="F363" s="157"/>
    </row>
    <row r="364" spans="1:13" ht="16.5" customHeight="1" x14ac:dyDescent="0.25">
      <c r="C364" s="155"/>
      <c r="D364" s="9"/>
      <c r="E364" s="9"/>
      <c r="F364" s="157"/>
    </row>
    <row r="365" spans="1:13" ht="16.5" customHeight="1" x14ac:dyDescent="0.25">
      <c r="C365" s="155"/>
      <c r="D365" s="9"/>
      <c r="E365" s="9"/>
      <c r="F365" s="157"/>
    </row>
    <row r="366" spans="1:13" ht="16.5" customHeight="1" x14ac:dyDescent="0.25">
      <c r="C366" s="155"/>
      <c r="D366" s="9"/>
      <c r="E366" s="9"/>
      <c r="F366" s="157"/>
    </row>
    <row r="367" spans="1:13" s="184" customFormat="1" ht="16.5" customHeight="1" x14ac:dyDescent="0.25">
      <c r="A367"/>
      <c r="B367" s="158"/>
      <c r="C367" s="155"/>
      <c r="D367" s="9"/>
      <c r="E367" s="9"/>
      <c r="F367" s="157"/>
      <c r="G367" s="162"/>
      <c r="H367" s="8"/>
      <c r="I367" s="8"/>
      <c r="J367" s="8"/>
      <c r="K367" s="8"/>
      <c r="L367" s="8"/>
      <c r="M367" s="159"/>
    </row>
    <row r="368" spans="1:13" s="184" customFormat="1" ht="16.5" customHeight="1" x14ac:dyDescent="0.25">
      <c r="A368"/>
      <c r="B368" s="158"/>
      <c r="C368" s="155"/>
      <c r="D368" s="9"/>
      <c r="E368" s="9"/>
      <c r="F368" s="157"/>
      <c r="G368" s="162"/>
      <c r="H368" s="8"/>
      <c r="I368" s="8"/>
      <c r="J368" s="8"/>
      <c r="K368" s="8"/>
      <c r="L368" s="8"/>
      <c r="M368" s="159"/>
    </row>
    <row r="369" spans="1:13" s="184" customFormat="1" ht="16.5" customHeight="1" x14ac:dyDescent="0.25">
      <c r="A369"/>
      <c r="B369" s="158"/>
      <c r="C369" s="155"/>
      <c r="D369" s="9"/>
      <c r="E369" s="9"/>
      <c r="F369" s="157"/>
      <c r="G369" s="162"/>
      <c r="H369"/>
      <c r="I369"/>
      <c r="J369"/>
      <c r="K369"/>
      <c r="L369"/>
      <c r="M369" s="159"/>
    </row>
    <row r="370" spans="1:13" s="184" customFormat="1" ht="16.5" customHeight="1" x14ac:dyDescent="0.25">
      <c r="A370"/>
      <c r="B370" s="158"/>
      <c r="C370" s="155"/>
      <c r="D370" s="9"/>
      <c r="E370" s="9"/>
      <c r="F370" s="157"/>
      <c r="G370" s="162"/>
      <c r="H370"/>
      <c r="I370"/>
      <c r="J370"/>
      <c r="K370"/>
      <c r="L370"/>
      <c r="M370" s="159"/>
    </row>
    <row r="371" spans="1:13" s="184" customFormat="1" ht="16.5" customHeight="1" x14ac:dyDescent="0.25">
      <c r="A371"/>
      <c r="B371" s="158"/>
      <c r="C371" s="155"/>
      <c r="D371" s="9"/>
      <c r="E371" s="9"/>
      <c r="F371" s="157"/>
      <c r="G371" s="162"/>
      <c r="H371"/>
      <c r="I371"/>
      <c r="J371"/>
      <c r="K371"/>
      <c r="L371"/>
      <c r="M371" s="159"/>
    </row>
    <row r="372" spans="1:13" s="184" customFormat="1" ht="16.5" customHeight="1" x14ac:dyDescent="0.25">
      <c r="A372"/>
      <c r="B372" s="158"/>
      <c r="C372" s="155"/>
      <c r="D372" s="9"/>
      <c r="E372" s="9"/>
      <c r="F372" s="157"/>
      <c r="G372" s="162"/>
      <c r="H372"/>
      <c r="I372"/>
      <c r="J372"/>
      <c r="K372"/>
      <c r="L372"/>
      <c r="M372" s="159"/>
    </row>
    <row r="373" spans="1:13" s="184" customFormat="1" ht="16.5" customHeight="1" x14ac:dyDescent="0.25">
      <c r="A373"/>
      <c r="B373" s="158"/>
      <c r="C373" s="155"/>
      <c r="D373" s="9"/>
      <c r="E373" s="9"/>
      <c r="F373" s="157"/>
      <c r="G373" s="162"/>
      <c r="H373"/>
      <c r="I373"/>
      <c r="J373"/>
      <c r="K373"/>
      <c r="L373"/>
      <c r="M373" s="159"/>
    </row>
  </sheetData>
  <mergeCells count="21">
    <mergeCell ref="A1:M1"/>
    <mergeCell ref="A2:M2"/>
    <mergeCell ref="A3:M3"/>
    <mergeCell ref="A5:A9"/>
    <mergeCell ref="B5:B8"/>
    <mergeCell ref="C5:M5"/>
    <mergeCell ref="C6:E6"/>
    <mergeCell ref="F6:M6"/>
    <mergeCell ref="C7:C9"/>
    <mergeCell ref="D7:E7"/>
    <mergeCell ref="D8:D9"/>
    <mergeCell ref="E8:E9"/>
    <mergeCell ref="H8:H9"/>
    <mergeCell ref="I8:I9"/>
    <mergeCell ref="J8:J9"/>
    <mergeCell ref="H7:L7"/>
    <mergeCell ref="L8:L9"/>
    <mergeCell ref="F7:F9"/>
    <mergeCell ref="G7:G9"/>
    <mergeCell ref="M7:M9"/>
    <mergeCell ref="K8:K9"/>
  </mergeCells>
  <pageMargins left="0.7" right="0.7" top="0.75" bottom="0.75" header="0.3" footer="0.3"/>
  <pageSetup paperSize="9" scale="2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9"/>
  <sheetViews>
    <sheetView topLeftCell="A313" workbookViewId="0">
      <selection activeCell="H7" sqref="H7"/>
    </sheetView>
  </sheetViews>
  <sheetFormatPr defaultRowHeight="15" x14ac:dyDescent="0.25"/>
  <cols>
    <col min="1" max="1" width="9.140625" style="70"/>
    <col min="2" max="2" width="6.5703125" style="70" customWidth="1"/>
    <col min="3" max="3" width="36.140625" style="70" customWidth="1"/>
    <col min="4" max="8" width="27" style="70" customWidth="1"/>
    <col min="9" max="9" width="10.85546875" style="70" bestFit="1" customWidth="1"/>
    <col min="10" max="16384" width="9.140625" style="70"/>
  </cols>
  <sheetData>
    <row r="1" spans="2:8" ht="15.75" thickBot="1" x14ac:dyDescent="0.3"/>
    <row r="2" spans="2:8" ht="15" customHeight="1" x14ac:dyDescent="0.25">
      <c r="B2" s="255" t="s">
        <v>0</v>
      </c>
      <c r="C2" s="258" t="s">
        <v>1</v>
      </c>
      <c r="D2" s="252" t="s">
        <v>334</v>
      </c>
      <c r="E2" s="252" t="s">
        <v>325</v>
      </c>
      <c r="F2" s="252" t="s">
        <v>329</v>
      </c>
      <c r="G2" s="252" t="s">
        <v>330</v>
      </c>
      <c r="H2" s="252" t="s">
        <v>335</v>
      </c>
    </row>
    <row r="3" spans="2:8" ht="15" customHeight="1" x14ac:dyDescent="0.25">
      <c r="B3" s="256"/>
      <c r="C3" s="259"/>
      <c r="D3" s="253"/>
      <c r="E3" s="253"/>
      <c r="F3" s="253"/>
      <c r="G3" s="253"/>
      <c r="H3" s="253"/>
    </row>
    <row r="4" spans="2:8" ht="15" customHeight="1" x14ac:dyDescent="0.25">
      <c r="B4" s="256"/>
      <c r="C4" s="259"/>
      <c r="D4" s="253"/>
      <c r="E4" s="253"/>
      <c r="F4" s="253"/>
      <c r="G4" s="253"/>
      <c r="H4" s="253"/>
    </row>
    <row r="5" spans="2:8" ht="15" customHeight="1" x14ac:dyDescent="0.25">
      <c r="B5" s="256"/>
      <c r="C5" s="259"/>
      <c r="D5" s="253"/>
      <c r="E5" s="253"/>
      <c r="F5" s="253"/>
      <c r="G5" s="253"/>
      <c r="H5" s="253"/>
    </row>
    <row r="6" spans="2:8" x14ac:dyDescent="0.25">
      <c r="B6" s="257"/>
      <c r="C6" s="260"/>
      <c r="D6" s="254"/>
      <c r="E6" s="254"/>
      <c r="F6" s="254"/>
      <c r="G6" s="254"/>
      <c r="H6" s="254"/>
    </row>
    <row r="7" spans="2:8" ht="16.5" x14ac:dyDescent="0.25">
      <c r="B7" s="71"/>
      <c r="C7" s="72"/>
      <c r="D7" s="73"/>
      <c r="E7" s="73"/>
      <c r="F7" s="73"/>
      <c r="G7" s="73"/>
      <c r="H7" s="73"/>
    </row>
    <row r="8" spans="2:8" ht="18.75" x14ac:dyDescent="0.3">
      <c r="B8" s="74"/>
      <c r="C8" s="75" t="s">
        <v>11</v>
      </c>
      <c r="D8" s="27"/>
      <c r="E8" s="27"/>
      <c r="F8" s="27"/>
      <c r="G8" s="27"/>
      <c r="H8" s="27"/>
    </row>
    <row r="9" spans="2:8" ht="16.5" x14ac:dyDescent="0.25">
      <c r="B9" s="76">
        <v>5101</v>
      </c>
      <c r="C9" s="77" t="s">
        <v>12</v>
      </c>
      <c r="D9" s="68">
        <f>'1-ВО ТРИМ.'!C12</f>
        <v>169106</v>
      </c>
      <c r="E9" s="68">
        <f>'2-РО ТРИМ.'!C12</f>
        <v>178167</v>
      </c>
      <c r="F9" s="68" t="e">
        <f>#REF!</f>
        <v>#REF!</v>
      </c>
      <c r="G9" s="68" t="e">
        <f>#REF!</f>
        <v>#REF!</v>
      </c>
      <c r="H9" s="68" t="e">
        <f>+D9+E9+F9+G9</f>
        <v>#REF!</v>
      </c>
    </row>
    <row r="10" spans="2:8" ht="16.5" x14ac:dyDescent="0.25">
      <c r="B10" s="76">
        <v>5102</v>
      </c>
      <c r="C10" s="77" t="s">
        <v>13</v>
      </c>
      <c r="D10" s="68">
        <f>'1-ВО ТРИМ.'!C13</f>
        <v>155987</v>
      </c>
      <c r="E10" s="68">
        <f>'2-РО ТРИМ.'!C13</f>
        <v>165574</v>
      </c>
      <c r="F10" s="68" t="e">
        <f>#REF!</f>
        <v>#REF!</v>
      </c>
      <c r="G10" s="68" t="e">
        <f>#REF!</f>
        <v>#REF!</v>
      </c>
      <c r="H10" s="68" t="e">
        <f t="shared" ref="H10:H69" si="0">+D10+E10+F10+G10</f>
        <v>#REF!</v>
      </c>
    </row>
    <row r="11" spans="2:8" ht="16.5" x14ac:dyDescent="0.25">
      <c r="B11" s="76">
        <v>5103</v>
      </c>
      <c r="C11" s="77" t="s">
        <v>14</v>
      </c>
      <c r="D11" s="68">
        <f>'1-ВО ТРИМ.'!C14</f>
        <v>1203392</v>
      </c>
      <c r="E11" s="68">
        <f>'2-РО ТРИМ.'!C14</f>
        <v>1217241</v>
      </c>
      <c r="F11" s="68" t="e">
        <f>#REF!</f>
        <v>#REF!</v>
      </c>
      <c r="G11" s="68" t="e">
        <f>#REF!</f>
        <v>#REF!</v>
      </c>
      <c r="H11" s="68" t="e">
        <f t="shared" si="0"/>
        <v>#REF!</v>
      </c>
    </row>
    <row r="12" spans="2:8" ht="16.5" x14ac:dyDescent="0.25">
      <c r="B12" s="76">
        <v>5104</v>
      </c>
      <c r="C12" s="77" t="s">
        <v>15</v>
      </c>
      <c r="D12" s="68">
        <f>'1-ВО ТРИМ.'!C15</f>
        <v>393487</v>
      </c>
      <c r="E12" s="68">
        <f>'2-РО ТРИМ.'!C15</f>
        <v>305080</v>
      </c>
      <c r="F12" s="68" t="e">
        <f>#REF!</f>
        <v>#REF!</v>
      </c>
      <c r="G12" s="68" t="e">
        <f>#REF!</f>
        <v>#REF!</v>
      </c>
      <c r="H12" s="68" t="e">
        <f t="shared" si="0"/>
        <v>#REF!</v>
      </c>
    </row>
    <row r="13" spans="2:8" ht="16.5" x14ac:dyDescent="0.25">
      <c r="B13" s="76">
        <v>5105</v>
      </c>
      <c r="C13" s="77" t="s">
        <v>16</v>
      </c>
      <c r="D13" s="68">
        <f>'1-ВО ТРИМ.'!C16</f>
        <v>74457</v>
      </c>
      <c r="E13" s="68">
        <f>'2-РО ТРИМ.'!C16</f>
        <v>76973</v>
      </c>
      <c r="F13" s="68" t="e">
        <f>#REF!</f>
        <v>#REF!</v>
      </c>
      <c r="G13" s="68" t="e">
        <f>#REF!</f>
        <v>#REF!</v>
      </c>
      <c r="H13" s="68" t="e">
        <f t="shared" si="0"/>
        <v>#REF!</v>
      </c>
    </row>
    <row r="14" spans="2:8" ht="16.5" x14ac:dyDescent="0.25">
      <c r="B14" s="76">
        <v>5106</v>
      </c>
      <c r="C14" s="77" t="s">
        <v>17</v>
      </c>
      <c r="D14" s="68">
        <f>'1-ВО ТРИМ.'!C17</f>
        <v>45812</v>
      </c>
      <c r="E14" s="68">
        <f>'2-РО ТРИМ.'!C17</f>
        <v>47742</v>
      </c>
      <c r="F14" s="68" t="e">
        <f>#REF!</f>
        <v>#REF!</v>
      </c>
      <c r="G14" s="68" t="e">
        <f>#REF!</f>
        <v>#REF!</v>
      </c>
      <c r="H14" s="68" t="e">
        <f t="shared" si="0"/>
        <v>#REF!</v>
      </c>
    </row>
    <row r="15" spans="2:8" ht="16.5" x14ac:dyDescent="0.25">
      <c r="B15" s="76">
        <v>5107</v>
      </c>
      <c r="C15" s="77" t="s">
        <v>18</v>
      </c>
      <c r="D15" s="68">
        <f>'1-ВО ТРИМ.'!C18</f>
        <v>558616</v>
      </c>
      <c r="E15" s="68">
        <f>'2-РО ТРИМ.'!C18</f>
        <v>583544</v>
      </c>
      <c r="F15" s="68" t="e">
        <f>#REF!</f>
        <v>#REF!</v>
      </c>
      <c r="G15" s="68" t="e">
        <f>#REF!</f>
        <v>#REF!</v>
      </c>
      <c r="H15" s="68" t="e">
        <f t="shared" si="0"/>
        <v>#REF!</v>
      </c>
    </row>
    <row r="16" spans="2:8" ht="16.5" x14ac:dyDescent="0.25">
      <c r="B16" s="76">
        <v>5108</v>
      </c>
      <c r="C16" s="77" t="s">
        <v>19</v>
      </c>
      <c r="D16" s="68">
        <f>'1-ВО ТРИМ.'!C19</f>
        <v>266241</v>
      </c>
      <c r="E16" s="68">
        <f>'2-РО ТРИМ.'!C19</f>
        <v>280487</v>
      </c>
      <c r="F16" s="68" t="e">
        <f>#REF!</f>
        <v>#REF!</v>
      </c>
      <c r="G16" s="68" t="e">
        <f>#REF!</f>
        <v>#REF!</v>
      </c>
      <c r="H16" s="68" t="e">
        <f t="shared" si="0"/>
        <v>#REF!</v>
      </c>
    </row>
    <row r="17" spans="2:8" ht="16.5" x14ac:dyDescent="0.25">
      <c r="B17" s="76">
        <v>5109</v>
      </c>
      <c r="C17" s="77" t="s">
        <v>20</v>
      </c>
      <c r="D17" s="68">
        <f>'1-ВО ТРИМ.'!C20</f>
        <v>251174</v>
      </c>
      <c r="E17" s="68">
        <f>'2-РО ТРИМ.'!C20</f>
        <v>129626</v>
      </c>
      <c r="F17" s="68" t="e">
        <f>#REF!</f>
        <v>#REF!</v>
      </c>
      <c r="G17" s="68" t="e">
        <f>#REF!</f>
        <v>#REF!</v>
      </c>
      <c r="H17" s="68" t="e">
        <f t="shared" si="0"/>
        <v>#REF!</v>
      </c>
    </row>
    <row r="18" spans="2:8" ht="16.5" x14ac:dyDescent="0.25">
      <c r="B18" s="76">
        <v>5110</v>
      </c>
      <c r="C18" s="77" t="s">
        <v>21</v>
      </c>
      <c r="D18" s="68">
        <f>'1-ВО ТРИМ.'!C21</f>
        <v>92025</v>
      </c>
      <c r="E18" s="68">
        <f>'2-РО ТРИМ.'!C21</f>
        <v>95494</v>
      </c>
      <c r="F18" s="68" t="e">
        <f>#REF!</f>
        <v>#REF!</v>
      </c>
      <c r="G18" s="68" t="e">
        <f>#REF!</f>
        <v>#REF!</v>
      </c>
      <c r="H18" s="68" t="e">
        <f t="shared" si="0"/>
        <v>#REF!</v>
      </c>
    </row>
    <row r="19" spans="2:8" ht="16.5" x14ac:dyDescent="0.25">
      <c r="B19" s="76">
        <v>5111</v>
      </c>
      <c r="C19" s="77" t="s">
        <v>22</v>
      </c>
      <c r="D19" s="68">
        <f>'1-ВО ТРИМ.'!C22</f>
        <v>77085</v>
      </c>
      <c r="E19" s="68">
        <f>'2-РО ТРИМ.'!C22</f>
        <v>47912</v>
      </c>
      <c r="F19" s="68" t="e">
        <f>#REF!</f>
        <v>#REF!</v>
      </c>
      <c r="G19" s="68" t="e">
        <f>#REF!</f>
        <v>#REF!</v>
      </c>
      <c r="H19" s="68" t="e">
        <f t="shared" si="0"/>
        <v>#REF!</v>
      </c>
    </row>
    <row r="20" spans="2:8" ht="16.5" x14ac:dyDescent="0.25">
      <c r="B20" s="76">
        <v>5112</v>
      </c>
      <c r="C20" s="77" t="s">
        <v>23</v>
      </c>
      <c r="D20" s="68">
        <f>'1-ВО ТРИМ.'!C23</f>
        <v>51769</v>
      </c>
      <c r="E20" s="68">
        <f>'2-РО ТРИМ.'!C23</f>
        <v>52263</v>
      </c>
      <c r="F20" s="68" t="e">
        <f>#REF!</f>
        <v>#REF!</v>
      </c>
      <c r="G20" s="68" t="e">
        <f>#REF!</f>
        <v>#REF!</v>
      </c>
      <c r="H20" s="68" t="e">
        <f t="shared" si="0"/>
        <v>#REF!</v>
      </c>
    </row>
    <row r="21" spans="2:8" ht="16.5" x14ac:dyDescent="0.25">
      <c r="B21" s="76">
        <v>5113</v>
      </c>
      <c r="C21" s="77" t="s">
        <v>24</v>
      </c>
      <c r="D21" s="68">
        <f>'1-ВО ТРИМ.'!C24</f>
        <v>64347</v>
      </c>
      <c r="E21" s="68">
        <f>'2-РО ТРИМ.'!C24</f>
        <v>66323</v>
      </c>
      <c r="F21" s="68" t="e">
        <f>#REF!</f>
        <v>#REF!</v>
      </c>
      <c r="G21" s="68" t="e">
        <f>#REF!</f>
        <v>#REF!</v>
      </c>
      <c r="H21" s="68" t="e">
        <f t="shared" si="0"/>
        <v>#REF!</v>
      </c>
    </row>
    <row r="22" spans="2:8" ht="16.5" x14ac:dyDescent="0.25">
      <c r="B22" s="76">
        <v>5114</v>
      </c>
      <c r="C22" s="77" t="s">
        <v>25</v>
      </c>
      <c r="D22" s="68">
        <f>'1-ВО ТРИМ.'!C25</f>
        <v>89944</v>
      </c>
      <c r="E22" s="68">
        <f>'2-РО ТРИМ.'!C25</f>
        <v>97513</v>
      </c>
      <c r="F22" s="68" t="e">
        <f>#REF!</f>
        <v>#REF!</v>
      </c>
      <c r="G22" s="68" t="e">
        <f>#REF!</f>
        <v>#REF!</v>
      </c>
      <c r="H22" s="68" t="e">
        <f t="shared" si="0"/>
        <v>#REF!</v>
      </c>
    </row>
    <row r="23" spans="2:8" ht="16.5" x14ac:dyDescent="0.25">
      <c r="B23" s="76"/>
      <c r="C23" s="77"/>
      <c r="D23" s="28">
        <f>SUM(D9:D22)</f>
        <v>3493442</v>
      </c>
      <c r="E23" s="28">
        <f>SUM(E9:E22)</f>
        <v>3343939</v>
      </c>
      <c r="F23" s="28" t="e">
        <f>SUM(F9:F22)</f>
        <v>#REF!</v>
      </c>
      <c r="G23" s="28" t="e">
        <f>SUM(G9:G22)</f>
        <v>#REF!</v>
      </c>
      <c r="H23" s="28" t="e">
        <f>SUM(H9:H22)</f>
        <v>#REF!</v>
      </c>
    </row>
    <row r="24" spans="2:8" ht="18.75" x14ac:dyDescent="0.3">
      <c r="B24" s="78"/>
      <c r="C24" s="79" t="s">
        <v>26</v>
      </c>
      <c r="D24" s="68"/>
      <c r="E24" s="68">
        <f>'2-РО ТРИМ.'!C27</f>
        <v>0</v>
      </c>
      <c r="F24" s="68" t="e">
        <f>#REF!</f>
        <v>#REF!</v>
      </c>
      <c r="G24" s="68" t="e">
        <f>#REF!</f>
        <v>#REF!</v>
      </c>
      <c r="H24" s="27"/>
    </row>
    <row r="25" spans="2:8" ht="16.5" x14ac:dyDescent="0.25">
      <c r="B25" s="76">
        <v>5201</v>
      </c>
      <c r="C25" s="72" t="s">
        <v>27</v>
      </c>
      <c r="D25" s="68">
        <f>'1-ВО ТРИМ.'!C28</f>
        <v>427789</v>
      </c>
      <c r="E25" s="68">
        <f>'2-РО ТРИМ.'!C28</f>
        <v>457005</v>
      </c>
      <c r="F25" s="68" t="e">
        <f>#REF!</f>
        <v>#REF!</v>
      </c>
      <c r="G25" s="68" t="e">
        <f>#REF!</f>
        <v>#REF!</v>
      </c>
      <c r="H25" s="68" t="e">
        <f t="shared" si="0"/>
        <v>#REF!</v>
      </c>
    </row>
    <row r="26" spans="2:8" ht="16.5" x14ac:dyDescent="0.25">
      <c r="B26" s="76">
        <v>5202</v>
      </c>
      <c r="C26" s="72" t="s">
        <v>28</v>
      </c>
      <c r="D26" s="68">
        <f>'1-ВО ТРИМ.'!C29</f>
        <v>4559214</v>
      </c>
      <c r="E26" s="68">
        <f>'2-РО ТРИМ.'!C29</f>
        <v>4570350</v>
      </c>
      <c r="F26" s="68" t="e">
        <f>#REF!</f>
        <v>#REF!</v>
      </c>
      <c r="G26" s="68" t="e">
        <f>#REF!</f>
        <v>#REF!</v>
      </c>
      <c r="H26" s="68" t="e">
        <f t="shared" si="0"/>
        <v>#REF!</v>
      </c>
    </row>
    <row r="27" spans="2:8" ht="16.5" x14ac:dyDescent="0.25">
      <c r="B27" s="76">
        <v>5203</v>
      </c>
      <c r="C27" s="72" t="s">
        <v>29</v>
      </c>
      <c r="D27" s="68">
        <f>'1-ВО ТРИМ.'!C30</f>
        <v>57516</v>
      </c>
      <c r="E27" s="68">
        <f>'2-РО ТРИМ.'!C30</f>
        <v>27902</v>
      </c>
      <c r="F27" s="68" t="e">
        <f>#REF!</f>
        <v>#REF!</v>
      </c>
      <c r="G27" s="68" t="e">
        <f>#REF!</f>
        <v>#REF!</v>
      </c>
      <c r="H27" s="68" t="e">
        <f t="shared" si="0"/>
        <v>#REF!</v>
      </c>
    </row>
    <row r="28" spans="2:8" ht="16.5" x14ac:dyDescent="0.25">
      <c r="B28" s="76">
        <v>5204</v>
      </c>
      <c r="C28" s="72" t="s">
        <v>30</v>
      </c>
      <c r="D28" s="68">
        <f>'1-ВО ТРИМ.'!C31</f>
        <v>367926</v>
      </c>
      <c r="E28" s="68">
        <f>'2-РО ТРИМ.'!C31</f>
        <v>390983</v>
      </c>
      <c r="F28" s="68" t="e">
        <f>#REF!</f>
        <v>#REF!</v>
      </c>
      <c r="G28" s="68" t="e">
        <f>#REF!</f>
        <v>#REF!</v>
      </c>
      <c r="H28" s="68" t="e">
        <f t="shared" si="0"/>
        <v>#REF!</v>
      </c>
    </row>
    <row r="29" spans="2:8" ht="16.5" x14ac:dyDescent="0.25">
      <c r="B29" s="76">
        <v>5205</v>
      </c>
      <c r="C29" s="72" t="s">
        <v>31</v>
      </c>
      <c r="D29" s="68">
        <f>'1-ВО ТРИМ.'!C32</f>
        <v>61776</v>
      </c>
      <c r="E29" s="68">
        <f>'2-РО ТРИМ.'!C32</f>
        <v>66139</v>
      </c>
      <c r="F29" s="68" t="e">
        <f>#REF!</f>
        <v>#REF!</v>
      </c>
      <c r="G29" s="68" t="e">
        <f>#REF!</f>
        <v>#REF!</v>
      </c>
      <c r="H29" s="68" t="e">
        <f t="shared" si="0"/>
        <v>#REF!</v>
      </c>
    </row>
    <row r="30" spans="2:8" ht="16.5" x14ac:dyDescent="0.25">
      <c r="B30" s="76">
        <v>5206</v>
      </c>
      <c r="C30" s="72" t="s">
        <v>32</v>
      </c>
      <c r="D30" s="68">
        <f>'1-ВО ТРИМ.'!C33</f>
        <v>215737</v>
      </c>
      <c r="E30" s="68">
        <f>'2-РО ТРИМ.'!C33</f>
        <v>222410</v>
      </c>
      <c r="F30" s="68" t="e">
        <f>#REF!</f>
        <v>#REF!</v>
      </c>
      <c r="G30" s="68" t="e">
        <f>#REF!</f>
        <v>#REF!</v>
      </c>
      <c r="H30" s="68" t="e">
        <f t="shared" si="0"/>
        <v>#REF!</v>
      </c>
    </row>
    <row r="31" spans="2:8" ht="16.5" x14ac:dyDescent="0.25">
      <c r="B31" s="76">
        <v>5207</v>
      </c>
      <c r="C31" s="72" t="s">
        <v>33</v>
      </c>
      <c r="D31" s="68">
        <f>'1-ВО ТРИМ.'!C34</f>
        <v>304628</v>
      </c>
      <c r="E31" s="68">
        <f>'2-РО ТРИМ.'!C34</f>
        <v>312164</v>
      </c>
      <c r="F31" s="68" t="e">
        <f>#REF!</f>
        <v>#REF!</v>
      </c>
      <c r="G31" s="68" t="e">
        <f>#REF!</f>
        <v>#REF!</v>
      </c>
      <c r="H31" s="68" t="e">
        <f t="shared" si="0"/>
        <v>#REF!</v>
      </c>
    </row>
    <row r="32" spans="2:8" ht="16.5" x14ac:dyDescent="0.25">
      <c r="B32" s="76">
        <v>5208</v>
      </c>
      <c r="C32" s="72" t="s">
        <v>34</v>
      </c>
      <c r="D32" s="68">
        <f>'1-ВО ТРИМ.'!C35</f>
        <v>37120</v>
      </c>
      <c r="E32" s="68">
        <f>'2-РО ТРИМ.'!C35</f>
        <v>23965</v>
      </c>
      <c r="F32" s="68" t="e">
        <f>#REF!</f>
        <v>#REF!</v>
      </c>
      <c r="G32" s="68" t="e">
        <f>#REF!</f>
        <v>#REF!</v>
      </c>
      <c r="H32" s="68" t="e">
        <f t="shared" si="0"/>
        <v>#REF!</v>
      </c>
    </row>
    <row r="33" spans="2:8" ht="16.5" x14ac:dyDescent="0.25">
      <c r="B33" s="76">
        <v>5209</v>
      </c>
      <c r="C33" s="72" t="s">
        <v>35</v>
      </c>
      <c r="D33" s="68">
        <f>'1-ВО ТРИМ.'!C36</f>
        <v>195837</v>
      </c>
      <c r="E33" s="68">
        <f>'2-РО ТРИМ.'!C36</f>
        <v>150468</v>
      </c>
      <c r="F33" s="68" t="e">
        <f>#REF!</f>
        <v>#REF!</v>
      </c>
      <c r="G33" s="68" t="e">
        <f>#REF!</f>
        <v>#REF!</v>
      </c>
      <c r="H33" s="68" t="e">
        <f t="shared" si="0"/>
        <v>#REF!</v>
      </c>
    </row>
    <row r="34" spans="2:8" ht="16.5" x14ac:dyDescent="0.25">
      <c r="B34" s="76">
        <v>5210</v>
      </c>
      <c r="C34" s="72" t="s">
        <v>36</v>
      </c>
      <c r="D34" s="68">
        <f>'1-ВО ТРИМ.'!C37</f>
        <v>94428</v>
      </c>
      <c r="E34" s="68">
        <f>'2-РО ТРИМ.'!C37</f>
        <v>70381</v>
      </c>
      <c r="F34" s="68" t="e">
        <f>#REF!</f>
        <v>#REF!</v>
      </c>
      <c r="G34" s="68" t="e">
        <f>#REF!</f>
        <v>#REF!</v>
      </c>
      <c r="H34" s="68" t="e">
        <f t="shared" si="0"/>
        <v>#REF!</v>
      </c>
    </row>
    <row r="35" spans="2:8" ht="16.5" x14ac:dyDescent="0.25">
      <c r="B35" s="76">
        <v>5211</v>
      </c>
      <c r="C35" s="72" t="s">
        <v>37</v>
      </c>
      <c r="D35" s="68">
        <f>'1-ВО ТРИМ.'!C38</f>
        <v>158775</v>
      </c>
      <c r="E35" s="68">
        <f>'2-РО ТРИМ.'!C38</f>
        <v>132268</v>
      </c>
      <c r="F35" s="68" t="e">
        <f>#REF!</f>
        <v>#REF!</v>
      </c>
      <c r="G35" s="68" t="e">
        <f>#REF!</f>
        <v>#REF!</v>
      </c>
      <c r="H35" s="68" t="e">
        <f t="shared" si="0"/>
        <v>#REF!</v>
      </c>
    </row>
    <row r="36" spans="2:8" ht="16.5" x14ac:dyDescent="0.25">
      <c r="B36" s="76">
        <v>5212</v>
      </c>
      <c r="C36" s="72" t="s">
        <v>38</v>
      </c>
      <c r="D36" s="68">
        <f>'1-ВО ТРИМ.'!C39</f>
        <v>141462</v>
      </c>
      <c r="E36" s="68">
        <f>'2-РО ТРИМ.'!C39</f>
        <v>123284</v>
      </c>
      <c r="F36" s="68" t="e">
        <f>#REF!</f>
        <v>#REF!</v>
      </c>
      <c r="G36" s="68" t="e">
        <f>#REF!</f>
        <v>#REF!</v>
      </c>
      <c r="H36" s="68" t="e">
        <f t="shared" si="0"/>
        <v>#REF!</v>
      </c>
    </row>
    <row r="37" spans="2:8" ht="16.5" x14ac:dyDescent="0.25">
      <c r="B37" s="76">
        <v>5213</v>
      </c>
      <c r="C37" s="72" t="s">
        <v>39</v>
      </c>
      <c r="D37" s="68">
        <f>'1-ВО ТРИМ.'!C40</f>
        <v>91879</v>
      </c>
      <c r="E37" s="68">
        <f>'2-РО ТРИМ.'!C40</f>
        <v>74862</v>
      </c>
      <c r="F37" s="68" t="e">
        <f>#REF!</f>
        <v>#REF!</v>
      </c>
      <c r="G37" s="68" t="e">
        <f>#REF!</f>
        <v>#REF!</v>
      </c>
      <c r="H37" s="68" t="e">
        <f t="shared" si="0"/>
        <v>#REF!</v>
      </c>
    </row>
    <row r="38" spans="2:8" ht="16.5" x14ac:dyDescent="0.25">
      <c r="B38" s="76"/>
      <c r="C38" s="72"/>
      <c r="D38" s="28">
        <f>SUM(D25:D37)</f>
        <v>6714087</v>
      </c>
      <c r="E38" s="28">
        <f>SUM(E25:E37)</f>
        <v>6622181</v>
      </c>
      <c r="F38" s="28" t="e">
        <f>SUM(F25:F37)</f>
        <v>#REF!</v>
      </c>
      <c r="G38" s="28" t="e">
        <f>SUM(G25:G37)</f>
        <v>#REF!</v>
      </c>
      <c r="H38" s="28" t="e">
        <f>SUM(H25:H37)</f>
        <v>#REF!</v>
      </c>
    </row>
    <row r="39" spans="2:8" ht="18.75" x14ac:dyDescent="0.3">
      <c r="B39" s="78"/>
      <c r="C39" s="79" t="s">
        <v>40</v>
      </c>
      <c r="D39" s="68"/>
      <c r="E39" s="68">
        <f>'2-РО ТРИМ.'!C42</f>
        <v>0</v>
      </c>
      <c r="F39" s="68" t="e">
        <f>#REF!</f>
        <v>#REF!</v>
      </c>
      <c r="G39" s="68" t="e">
        <f>#REF!</f>
        <v>#REF!</v>
      </c>
      <c r="H39" s="27"/>
    </row>
    <row r="40" spans="2:8" ht="16.5" x14ac:dyDescent="0.25">
      <c r="B40" s="76">
        <v>5301</v>
      </c>
      <c r="C40" s="72" t="s">
        <v>41</v>
      </c>
      <c r="D40" s="68">
        <f>'1-ВО ТРИМ.'!C43</f>
        <v>127107</v>
      </c>
      <c r="E40" s="68">
        <f>'2-РО ТРИМ.'!C43</f>
        <v>123490</v>
      </c>
      <c r="F40" s="68" t="e">
        <f>#REF!</f>
        <v>#REF!</v>
      </c>
      <c r="G40" s="68" t="e">
        <f>#REF!</f>
        <v>#REF!</v>
      </c>
      <c r="H40" s="68" t="e">
        <f t="shared" si="0"/>
        <v>#REF!</v>
      </c>
    </row>
    <row r="41" spans="2:8" ht="16.5" x14ac:dyDescent="0.25">
      <c r="B41" s="76">
        <v>5302</v>
      </c>
      <c r="C41" s="72" t="s">
        <v>42</v>
      </c>
      <c r="D41" s="68">
        <f>'1-ВО ТРИМ.'!C44</f>
        <v>166325</v>
      </c>
      <c r="E41" s="68">
        <f>'2-РО ТРИМ.'!C44</f>
        <v>170727</v>
      </c>
      <c r="F41" s="68" t="e">
        <f>#REF!</f>
        <v>#REF!</v>
      </c>
      <c r="G41" s="68" t="e">
        <f>#REF!</f>
        <v>#REF!</v>
      </c>
      <c r="H41" s="68" t="e">
        <f t="shared" si="0"/>
        <v>#REF!</v>
      </c>
    </row>
    <row r="42" spans="2:8" ht="16.5" x14ac:dyDescent="0.25">
      <c r="B42" s="76">
        <v>5303</v>
      </c>
      <c r="C42" s="72" t="s">
        <v>43</v>
      </c>
      <c r="D42" s="68">
        <f>'1-ВО ТРИМ.'!C45</f>
        <v>59439</v>
      </c>
      <c r="E42" s="68">
        <f>'2-РО ТРИМ.'!C45</f>
        <v>43836</v>
      </c>
      <c r="F42" s="68" t="e">
        <f>#REF!</f>
        <v>#REF!</v>
      </c>
      <c r="G42" s="68" t="e">
        <f>#REF!</f>
        <v>#REF!</v>
      </c>
      <c r="H42" s="68" t="e">
        <f t="shared" si="0"/>
        <v>#REF!</v>
      </c>
    </row>
    <row r="43" spans="2:8" ht="16.5" x14ac:dyDescent="0.25">
      <c r="B43" s="76">
        <v>5304</v>
      </c>
      <c r="C43" s="72" t="s">
        <v>44</v>
      </c>
      <c r="D43" s="68">
        <f>'1-ВО ТРИМ.'!C46</f>
        <v>53632</v>
      </c>
      <c r="E43" s="68">
        <f>'2-РО ТРИМ.'!C46</f>
        <v>52601</v>
      </c>
      <c r="F43" s="68" t="e">
        <f>#REF!</f>
        <v>#REF!</v>
      </c>
      <c r="G43" s="68" t="e">
        <f>#REF!</f>
        <v>#REF!</v>
      </c>
      <c r="H43" s="68" t="e">
        <f t="shared" si="0"/>
        <v>#REF!</v>
      </c>
    </row>
    <row r="44" spans="2:8" ht="16.5" x14ac:dyDescent="0.25">
      <c r="B44" s="76">
        <v>5305</v>
      </c>
      <c r="C44" s="72" t="s">
        <v>45</v>
      </c>
      <c r="D44" s="68">
        <f>'1-ВО ТРИМ.'!C47</f>
        <v>6259992</v>
      </c>
      <c r="E44" s="68">
        <f>'2-РО ТРИМ.'!C47</f>
        <v>6273246</v>
      </c>
      <c r="F44" s="68" t="e">
        <f>#REF!</f>
        <v>#REF!</v>
      </c>
      <c r="G44" s="68" t="e">
        <f>#REF!</f>
        <v>#REF!</v>
      </c>
      <c r="H44" s="68" t="e">
        <f t="shared" si="0"/>
        <v>#REF!</v>
      </c>
    </row>
    <row r="45" spans="2:8" ht="16.5" x14ac:dyDescent="0.25">
      <c r="B45" s="76">
        <v>5306</v>
      </c>
      <c r="C45" s="72" t="s">
        <v>46</v>
      </c>
      <c r="D45" s="68">
        <f>'1-ВО ТРИМ.'!C48</f>
        <v>51616</v>
      </c>
      <c r="E45" s="68">
        <f>'2-РО ТРИМ.'!C48</f>
        <v>48911</v>
      </c>
      <c r="F45" s="68" t="e">
        <f>#REF!</f>
        <v>#REF!</v>
      </c>
      <c r="G45" s="68" t="e">
        <f>#REF!</f>
        <v>#REF!</v>
      </c>
      <c r="H45" s="68" t="e">
        <f t="shared" si="0"/>
        <v>#REF!</v>
      </c>
    </row>
    <row r="46" spans="2:8" ht="16.5" x14ac:dyDescent="0.25">
      <c r="B46" s="76">
        <v>5307</v>
      </c>
      <c r="C46" s="72" t="s">
        <v>47</v>
      </c>
      <c r="D46" s="68">
        <f>'1-ВО ТРИМ.'!C49</f>
        <v>131661</v>
      </c>
      <c r="E46" s="68">
        <f>'2-РО ТРИМ.'!C49</f>
        <v>126237</v>
      </c>
      <c r="F46" s="68" t="e">
        <f>#REF!</f>
        <v>#REF!</v>
      </c>
      <c r="G46" s="68" t="e">
        <f>#REF!</f>
        <v>#REF!</v>
      </c>
      <c r="H46" s="68" t="e">
        <f t="shared" si="0"/>
        <v>#REF!</v>
      </c>
    </row>
    <row r="47" spans="2:8" ht="16.5" x14ac:dyDescent="0.25">
      <c r="B47" s="76">
        <v>5308</v>
      </c>
      <c r="C47" s="72" t="s">
        <v>48</v>
      </c>
      <c r="D47" s="68">
        <f>'1-ВО ТРИМ.'!C50</f>
        <v>90517</v>
      </c>
      <c r="E47" s="68">
        <f>'2-РО ТРИМ.'!C50</f>
        <v>72262</v>
      </c>
      <c r="F47" s="68" t="e">
        <f>#REF!</f>
        <v>#REF!</v>
      </c>
      <c r="G47" s="68" t="e">
        <f>#REF!</f>
        <v>#REF!</v>
      </c>
      <c r="H47" s="68" t="e">
        <f t="shared" si="0"/>
        <v>#REF!</v>
      </c>
    </row>
    <row r="48" spans="2:8" ht="16.5" x14ac:dyDescent="0.25">
      <c r="B48" s="76">
        <v>5309</v>
      </c>
      <c r="C48" s="72" t="s">
        <v>49</v>
      </c>
      <c r="D48" s="68">
        <f>'1-ВО ТРИМ.'!C51</f>
        <v>128157</v>
      </c>
      <c r="E48" s="68">
        <f>'2-РО ТРИМ.'!C51</f>
        <v>90690</v>
      </c>
      <c r="F48" s="68" t="e">
        <f>#REF!</f>
        <v>#REF!</v>
      </c>
      <c r="G48" s="68" t="e">
        <f>#REF!</f>
        <v>#REF!</v>
      </c>
      <c r="H48" s="68" t="e">
        <f t="shared" si="0"/>
        <v>#REF!</v>
      </c>
    </row>
    <row r="49" spans="2:8" ht="16.5" x14ac:dyDescent="0.25">
      <c r="B49" s="76">
        <v>5310</v>
      </c>
      <c r="C49" s="72" t="s">
        <v>50</v>
      </c>
      <c r="D49" s="68">
        <f>'1-ВО ТРИМ.'!C52</f>
        <v>150833</v>
      </c>
      <c r="E49" s="68">
        <f>'2-РО ТРИМ.'!C52</f>
        <v>138010</v>
      </c>
      <c r="F49" s="68" t="e">
        <f>#REF!</f>
        <v>#REF!</v>
      </c>
      <c r="G49" s="68" t="e">
        <f>#REF!</f>
        <v>#REF!</v>
      </c>
      <c r="H49" s="68" t="e">
        <f t="shared" si="0"/>
        <v>#REF!</v>
      </c>
    </row>
    <row r="50" spans="2:8" ht="16.5" x14ac:dyDescent="0.25">
      <c r="B50" s="76">
        <v>5311</v>
      </c>
      <c r="C50" s="72" t="s">
        <v>51</v>
      </c>
      <c r="D50" s="68">
        <f>'1-ВО ТРИМ.'!C53</f>
        <v>195338</v>
      </c>
      <c r="E50" s="68">
        <f>'2-РО ТРИМ.'!C53</f>
        <v>210981</v>
      </c>
      <c r="F50" s="68" t="e">
        <f>#REF!</f>
        <v>#REF!</v>
      </c>
      <c r="G50" s="68" t="e">
        <f>#REF!</f>
        <v>#REF!</v>
      </c>
      <c r="H50" s="68" t="e">
        <f t="shared" si="0"/>
        <v>#REF!</v>
      </c>
    </row>
    <row r="51" spans="2:8" ht="16.5" x14ac:dyDescent="0.25">
      <c r="B51" s="76">
        <v>5312</v>
      </c>
      <c r="C51" s="72" t="s">
        <v>52</v>
      </c>
      <c r="D51" s="68">
        <f>'1-ВО ТРИМ.'!C54</f>
        <v>93546</v>
      </c>
      <c r="E51" s="68">
        <f>'2-РО ТРИМ.'!C54</f>
        <v>88403</v>
      </c>
      <c r="F51" s="68" t="e">
        <f>#REF!</f>
        <v>#REF!</v>
      </c>
      <c r="G51" s="68" t="e">
        <f>#REF!</f>
        <v>#REF!</v>
      </c>
      <c r="H51" s="68" t="e">
        <f t="shared" si="0"/>
        <v>#REF!</v>
      </c>
    </row>
    <row r="52" spans="2:8" ht="16.5" x14ac:dyDescent="0.25">
      <c r="B52" s="76"/>
      <c r="C52" s="72"/>
      <c r="D52" s="28">
        <f>SUM(D40:D51)</f>
        <v>7508163</v>
      </c>
      <c r="E52" s="28">
        <f>SUM(E40:E51)</f>
        <v>7439394</v>
      </c>
      <c r="F52" s="28" t="e">
        <f>SUM(F40:F51)</f>
        <v>#REF!</v>
      </c>
      <c r="G52" s="28" t="e">
        <f>SUM(G40:G51)</f>
        <v>#REF!</v>
      </c>
      <c r="H52" s="28" t="e">
        <f>SUM(H40:H51)</f>
        <v>#REF!</v>
      </c>
    </row>
    <row r="53" spans="2:8" ht="18.75" x14ac:dyDescent="0.3">
      <c r="B53" s="78"/>
      <c r="C53" s="79" t="s">
        <v>53</v>
      </c>
      <c r="D53" s="68"/>
      <c r="E53" s="68">
        <f>'2-РО ТРИМ.'!C56</f>
        <v>0</v>
      </c>
      <c r="F53" s="68" t="e">
        <f>#REF!</f>
        <v>#REF!</v>
      </c>
      <c r="G53" s="68" t="e">
        <f>#REF!</f>
        <v>#REF!</v>
      </c>
      <c r="H53" s="27"/>
    </row>
    <row r="54" spans="2:8" ht="16.5" x14ac:dyDescent="0.25">
      <c r="B54" s="76">
        <v>5401</v>
      </c>
      <c r="C54" s="72" t="s">
        <v>54</v>
      </c>
      <c r="D54" s="68">
        <f>'1-ВО ТРИМ.'!C57</f>
        <v>947178</v>
      </c>
      <c r="E54" s="68">
        <f>'2-РО ТРИМ.'!C57</f>
        <v>960667</v>
      </c>
      <c r="F54" s="68" t="e">
        <f>#REF!</f>
        <v>#REF!</v>
      </c>
      <c r="G54" s="68" t="e">
        <f>#REF!</f>
        <v>#REF!</v>
      </c>
      <c r="H54" s="68" t="e">
        <f t="shared" si="0"/>
        <v>#REF!</v>
      </c>
    </row>
    <row r="55" spans="2:8" ht="16.5" x14ac:dyDescent="0.25">
      <c r="B55" s="76">
        <v>5402</v>
      </c>
      <c r="C55" s="72" t="s">
        <v>55</v>
      </c>
      <c r="D55" s="68">
        <f>'1-ВО ТРИМ.'!C58</f>
        <v>346938</v>
      </c>
      <c r="E55" s="68">
        <f>'2-РО ТРИМ.'!C58</f>
        <v>357856</v>
      </c>
      <c r="F55" s="68" t="e">
        <f>#REF!</f>
        <v>#REF!</v>
      </c>
      <c r="G55" s="68" t="e">
        <f>#REF!</f>
        <v>#REF!</v>
      </c>
      <c r="H55" s="68" t="e">
        <f t="shared" si="0"/>
        <v>#REF!</v>
      </c>
    </row>
    <row r="56" spans="2:8" ht="16.5" x14ac:dyDescent="0.25">
      <c r="B56" s="76">
        <v>5403</v>
      </c>
      <c r="C56" s="72" t="s">
        <v>56</v>
      </c>
      <c r="D56" s="68">
        <f>'1-ВО ТРИМ.'!C59</f>
        <v>92890</v>
      </c>
      <c r="E56" s="68">
        <f>'2-РО ТРИМ.'!C59</f>
        <v>78155</v>
      </c>
      <c r="F56" s="68" t="e">
        <f>#REF!</f>
        <v>#REF!</v>
      </c>
      <c r="G56" s="68" t="e">
        <f>#REF!</f>
        <v>#REF!</v>
      </c>
      <c r="H56" s="68" t="e">
        <f t="shared" si="0"/>
        <v>#REF!</v>
      </c>
    </row>
    <row r="57" spans="2:8" ht="16.5" x14ac:dyDescent="0.25">
      <c r="B57" s="76">
        <v>5404</v>
      </c>
      <c r="C57" s="72" t="s">
        <v>57</v>
      </c>
      <c r="D57" s="68">
        <f>'1-ВО ТРИМ.'!C60</f>
        <v>77535</v>
      </c>
      <c r="E57" s="68">
        <f>'2-РО ТРИМ.'!C60</f>
        <v>76416</v>
      </c>
      <c r="F57" s="68" t="e">
        <f>#REF!</f>
        <v>#REF!</v>
      </c>
      <c r="G57" s="68" t="e">
        <f>#REF!</f>
        <v>#REF!</v>
      </c>
      <c r="H57" s="68" t="e">
        <f t="shared" si="0"/>
        <v>#REF!</v>
      </c>
    </row>
    <row r="58" spans="2:8" ht="16.5" x14ac:dyDescent="0.25">
      <c r="B58" s="76">
        <v>5405</v>
      </c>
      <c r="C58" s="72" t="s">
        <v>58</v>
      </c>
      <c r="D58" s="68">
        <f>'1-ВО ТРИМ.'!C61</f>
        <v>56175</v>
      </c>
      <c r="E58" s="68">
        <f>'2-РО ТРИМ.'!C61</f>
        <v>36593</v>
      </c>
      <c r="F58" s="68" t="e">
        <f>#REF!</f>
        <v>#REF!</v>
      </c>
      <c r="G58" s="68" t="e">
        <f>#REF!</f>
        <v>#REF!</v>
      </c>
      <c r="H58" s="68" t="e">
        <f t="shared" si="0"/>
        <v>#REF!</v>
      </c>
    </row>
    <row r="59" spans="2:8" ht="16.5" x14ac:dyDescent="0.25">
      <c r="B59" s="76">
        <v>5406</v>
      </c>
      <c r="C59" s="72" t="s">
        <v>59</v>
      </c>
      <c r="D59" s="68">
        <f>'1-ВО ТРИМ.'!C62</f>
        <v>185236</v>
      </c>
      <c r="E59" s="68">
        <f>'2-РО ТРИМ.'!C62</f>
        <v>146475</v>
      </c>
      <c r="F59" s="68" t="e">
        <f>#REF!</f>
        <v>#REF!</v>
      </c>
      <c r="G59" s="68" t="e">
        <f>#REF!</f>
        <v>#REF!</v>
      </c>
      <c r="H59" s="68" t="e">
        <f t="shared" si="0"/>
        <v>#REF!</v>
      </c>
    </row>
    <row r="60" spans="2:8" ht="16.5" x14ac:dyDescent="0.25">
      <c r="B60" s="76">
        <v>5407</v>
      </c>
      <c r="C60" s="72" t="s">
        <v>60</v>
      </c>
      <c r="D60" s="68">
        <f>'1-ВО ТРИМ.'!C63</f>
        <v>86443</v>
      </c>
      <c r="E60" s="68">
        <f>'2-РО ТРИМ.'!C63</f>
        <v>68079</v>
      </c>
      <c r="F60" s="68" t="e">
        <f>#REF!</f>
        <v>#REF!</v>
      </c>
      <c r="G60" s="68" t="e">
        <f>#REF!</f>
        <v>#REF!</v>
      </c>
      <c r="H60" s="68" t="e">
        <f t="shared" si="0"/>
        <v>#REF!</v>
      </c>
    </row>
    <row r="61" spans="2:8" ht="16.5" x14ac:dyDescent="0.25">
      <c r="B61" s="76">
        <v>5408</v>
      </c>
      <c r="C61" s="72" t="s">
        <v>61</v>
      </c>
      <c r="D61" s="68">
        <f>'1-ВО ТРИМ.'!C64</f>
        <v>484574</v>
      </c>
      <c r="E61" s="68">
        <f>'2-РО ТРИМ.'!C64</f>
        <v>510802</v>
      </c>
      <c r="F61" s="68" t="e">
        <f>#REF!</f>
        <v>#REF!</v>
      </c>
      <c r="G61" s="68" t="e">
        <f>#REF!</f>
        <v>#REF!</v>
      </c>
      <c r="H61" s="68" t="e">
        <f t="shared" si="0"/>
        <v>#REF!</v>
      </c>
    </row>
    <row r="62" spans="2:8" ht="16.5" x14ac:dyDescent="0.25">
      <c r="B62" s="76">
        <v>5409</v>
      </c>
      <c r="C62" s="72" t="s">
        <v>62</v>
      </c>
      <c r="D62" s="68">
        <f>'1-ВО ТРИМ.'!C65</f>
        <v>110150</v>
      </c>
      <c r="E62" s="68">
        <f>'2-РО ТРИМ.'!C65</f>
        <v>89255</v>
      </c>
      <c r="F62" s="68" t="e">
        <f>#REF!</f>
        <v>#REF!</v>
      </c>
      <c r="G62" s="68" t="e">
        <f>#REF!</f>
        <v>#REF!</v>
      </c>
      <c r="H62" s="68" t="e">
        <f t="shared" si="0"/>
        <v>#REF!</v>
      </c>
    </row>
    <row r="63" spans="2:8" ht="16.5" x14ac:dyDescent="0.25">
      <c r="B63" s="76">
        <v>5410</v>
      </c>
      <c r="C63" s="72" t="s">
        <v>63</v>
      </c>
      <c r="D63" s="68">
        <f>'1-ВО ТРИМ.'!C66</f>
        <v>21764</v>
      </c>
      <c r="E63" s="68">
        <f>'2-РО ТРИМ.'!C66</f>
        <v>20468</v>
      </c>
      <c r="F63" s="68" t="e">
        <f>#REF!</f>
        <v>#REF!</v>
      </c>
      <c r="G63" s="68" t="e">
        <f>#REF!</f>
        <v>#REF!</v>
      </c>
      <c r="H63" s="68" t="e">
        <f t="shared" si="0"/>
        <v>#REF!</v>
      </c>
    </row>
    <row r="64" spans="2:8" ht="16.5" x14ac:dyDescent="0.25">
      <c r="B64" s="76"/>
      <c r="C64" s="72"/>
      <c r="D64" s="28">
        <f>SUM(D54:D63)</f>
        <v>2408883</v>
      </c>
      <c r="E64" s="28">
        <f>SUM(E54:E63)</f>
        <v>2344766</v>
      </c>
      <c r="F64" s="28" t="e">
        <f>SUM(F54:F63)</f>
        <v>#REF!</v>
      </c>
      <c r="G64" s="28" t="e">
        <f>SUM(G54:G63)</f>
        <v>#REF!</v>
      </c>
      <c r="H64" s="28" t="e">
        <f>SUM(H54:H63)</f>
        <v>#REF!</v>
      </c>
    </row>
    <row r="65" spans="2:8" ht="18.75" x14ac:dyDescent="0.3">
      <c r="B65" s="78"/>
      <c r="C65" s="79" t="s">
        <v>64</v>
      </c>
      <c r="D65" s="68"/>
      <c r="E65" s="68">
        <f>'2-РО ТРИМ.'!C68</f>
        <v>0</v>
      </c>
      <c r="F65" s="68" t="e">
        <f>#REF!</f>
        <v>#REF!</v>
      </c>
      <c r="G65" s="68" t="e">
        <f>#REF!</f>
        <v>#REF!</v>
      </c>
      <c r="H65" s="27"/>
    </row>
    <row r="66" spans="2:8" ht="16.5" x14ac:dyDescent="0.25">
      <c r="B66" s="76">
        <v>5501</v>
      </c>
      <c r="C66" s="72" t="s">
        <v>65</v>
      </c>
      <c r="D66" s="68">
        <f>'1-ВО ТРИМ.'!C69</f>
        <v>48908</v>
      </c>
      <c r="E66" s="68">
        <f>'2-РО ТРИМ.'!C69</f>
        <v>37679</v>
      </c>
      <c r="F66" s="68" t="e">
        <f>#REF!</f>
        <v>#REF!</v>
      </c>
      <c r="G66" s="68" t="e">
        <f>#REF!</f>
        <v>#REF!</v>
      </c>
      <c r="H66" s="68" t="e">
        <f t="shared" si="0"/>
        <v>#REF!</v>
      </c>
    </row>
    <row r="67" spans="2:8" ht="16.5" x14ac:dyDescent="0.25">
      <c r="B67" s="76">
        <v>5502</v>
      </c>
      <c r="C67" s="72" t="s">
        <v>66</v>
      </c>
      <c r="D67" s="68">
        <f>'1-ВО ТРИМ.'!C70</f>
        <v>1342</v>
      </c>
      <c r="E67" s="68">
        <f>'2-РО ТРИМ.'!C70</f>
        <v>0</v>
      </c>
      <c r="F67" s="68" t="e">
        <f>#REF!</f>
        <v>#REF!</v>
      </c>
      <c r="G67" s="68" t="e">
        <f>#REF!</f>
        <v>#REF!</v>
      </c>
      <c r="H67" s="68" t="e">
        <f t="shared" si="0"/>
        <v>#REF!</v>
      </c>
    </row>
    <row r="68" spans="2:8" ht="16.5" x14ac:dyDescent="0.25">
      <c r="B68" s="76">
        <v>5503</v>
      </c>
      <c r="C68" s="72" t="s">
        <v>67</v>
      </c>
      <c r="D68" s="68">
        <f>'1-ВО ТРИМ.'!C71</f>
        <v>59183</v>
      </c>
      <c r="E68" s="68">
        <f>'2-РО ТРИМ.'!C71</f>
        <v>61853</v>
      </c>
      <c r="F68" s="68" t="e">
        <f>#REF!</f>
        <v>#REF!</v>
      </c>
      <c r="G68" s="68" t="e">
        <f>#REF!</f>
        <v>#REF!</v>
      </c>
      <c r="H68" s="68" t="e">
        <f t="shared" si="0"/>
        <v>#REF!</v>
      </c>
    </row>
    <row r="69" spans="2:8" ht="16.5" x14ac:dyDescent="0.25">
      <c r="B69" s="76">
        <v>5504</v>
      </c>
      <c r="C69" s="72" t="s">
        <v>68</v>
      </c>
      <c r="D69" s="68">
        <f>'1-ВО ТРИМ.'!C72</f>
        <v>782830</v>
      </c>
      <c r="E69" s="68">
        <f>'2-РО ТРИМ.'!C72</f>
        <v>818390</v>
      </c>
      <c r="F69" s="68" t="e">
        <f>#REF!</f>
        <v>#REF!</v>
      </c>
      <c r="G69" s="68" t="e">
        <f>#REF!</f>
        <v>#REF!</v>
      </c>
      <c r="H69" s="68" t="e">
        <f t="shared" si="0"/>
        <v>#REF!</v>
      </c>
    </row>
    <row r="70" spans="2:8" ht="16.5" x14ac:dyDescent="0.25">
      <c r="B70" s="76">
        <v>5505</v>
      </c>
      <c r="C70" s="72" t="s">
        <v>69</v>
      </c>
      <c r="D70" s="68">
        <f>'1-ВО ТРИМ.'!C73</f>
        <v>3220</v>
      </c>
      <c r="E70" s="68">
        <f>'2-РО ТРИМ.'!C73</f>
        <v>1143</v>
      </c>
      <c r="F70" s="68" t="e">
        <f>#REF!</f>
        <v>#REF!</v>
      </c>
      <c r="G70" s="68" t="e">
        <f>#REF!</f>
        <v>#REF!</v>
      </c>
      <c r="H70" s="68" t="e">
        <f t="shared" ref="H70:H127" si="1">+D70+E70+F70+G70</f>
        <v>#REF!</v>
      </c>
    </row>
    <row r="71" spans="2:8" ht="16.5" x14ac:dyDescent="0.25">
      <c r="B71" s="76">
        <v>5506</v>
      </c>
      <c r="C71" s="72" t="s">
        <v>70</v>
      </c>
      <c r="D71" s="68">
        <f>'1-ВО ТРИМ.'!C74</f>
        <v>70304</v>
      </c>
      <c r="E71" s="68">
        <f>'2-РО ТРИМ.'!C74</f>
        <v>67763</v>
      </c>
      <c r="F71" s="68" t="e">
        <f>#REF!</f>
        <v>#REF!</v>
      </c>
      <c r="G71" s="68" t="e">
        <f>#REF!</f>
        <v>#REF!</v>
      </c>
      <c r="H71" s="68" t="e">
        <f t="shared" si="1"/>
        <v>#REF!</v>
      </c>
    </row>
    <row r="72" spans="2:8" ht="16.5" x14ac:dyDescent="0.25">
      <c r="B72" s="76">
        <v>5507</v>
      </c>
      <c r="C72" s="72" t="s">
        <v>71</v>
      </c>
      <c r="D72" s="68">
        <f>'1-ВО ТРИМ.'!C75</f>
        <v>30917</v>
      </c>
      <c r="E72" s="68">
        <f>'2-РО ТРИМ.'!C75</f>
        <v>26610</v>
      </c>
      <c r="F72" s="68" t="e">
        <f>#REF!</f>
        <v>#REF!</v>
      </c>
      <c r="G72" s="68" t="e">
        <f>#REF!</f>
        <v>#REF!</v>
      </c>
      <c r="H72" s="68" t="e">
        <f t="shared" si="1"/>
        <v>#REF!</v>
      </c>
    </row>
    <row r="73" spans="2:8" ht="16.5" x14ac:dyDescent="0.25">
      <c r="B73" s="76">
        <v>5508</v>
      </c>
      <c r="C73" s="72" t="s">
        <v>72</v>
      </c>
      <c r="D73" s="68">
        <f>'1-ВО ТРИМ.'!C76</f>
        <v>6397</v>
      </c>
      <c r="E73" s="68">
        <f>'2-РО ТРИМ.'!C76</f>
        <v>4917</v>
      </c>
      <c r="F73" s="68" t="e">
        <f>#REF!</f>
        <v>#REF!</v>
      </c>
      <c r="G73" s="68" t="e">
        <f>#REF!</f>
        <v>#REF!</v>
      </c>
      <c r="H73" s="68" t="e">
        <f t="shared" si="1"/>
        <v>#REF!</v>
      </c>
    </row>
    <row r="74" spans="2:8" ht="16.5" x14ac:dyDescent="0.25">
      <c r="B74" s="76">
        <v>5509</v>
      </c>
      <c r="C74" s="72" t="s">
        <v>73</v>
      </c>
      <c r="D74" s="68">
        <f>'1-ВО ТРИМ.'!C77</f>
        <v>25542</v>
      </c>
      <c r="E74" s="68">
        <f>'2-РО ТРИМ.'!C77</f>
        <v>23841</v>
      </c>
      <c r="F74" s="68" t="e">
        <f>#REF!</f>
        <v>#REF!</v>
      </c>
      <c r="G74" s="68" t="e">
        <f>#REF!</f>
        <v>#REF!</v>
      </c>
      <c r="H74" s="68" t="e">
        <f t="shared" si="1"/>
        <v>#REF!</v>
      </c>
    </row>
    <row r="75" spans="2:8" ht="16.5" x14ac:dyDescent="0.25">
      <c r="B75" s="76">
        <v>5510</v>
      </c>
      <c r="C75" s="72" t="s">
        <v>74</v>
      </c>
      <c r="D75" s="68">
        <f>'1-ВО ТРИМ.'!C78</f>
        <v>68283</v>
      </c>
      <c r="E75" s="68">
        <f>'2-РО ТРИМ.'!C78</f>
        <v>69003</v>
      </c>
      <c r="F75" s="68" t="e">
        <f>#REF!</f>
        <v>#REF!</v>
      </c>
      <c r="G75" s="68" t="e">
        <f>#REF!</f>
        <v>#REF!</v>
      </c>
      <c r="H75" s="68" t="e">
        <f t="shared" si="1"/>
        <v>#REF!</v>
      </c>
    </row>
    <row r="76" spans="2:8" ht="16.5" x14ac:dyDescent="0.25">
      <c r="B76" s="76">
        <v>5511</v>
      </c>
      <c r="C76" s="72" t="s">
        <v>75</v>
      </c>
      <c r="D76" s="68">
        <f>'1-ВО ТРИМ.'!C79</f>
        <v>16121</v>
      </c>
      <c r="E76" s="68">
        <f>'2-РО ТРИМ.'!C79</f>
        <v>12583</v>
      </c>
      <c r="F76" s="68" t="e">
        <f>#REF!</f>
        <v>#REF!</v>
      </c>
      <c r="G76" s="68" t="e">
        <f>#REF!</f>
        <v>#REF!</v>
      </c>
      <c r="H76" s="68" t="e">
        <f t="shared" si="1"/>
        <v>#REF!</v>
      </c>
    </row>
    <row r="77" spans="2:8" ht="16.5" x14ac:dyDescent="0.25">
      <c r="B77" s="71"/>
      <c r="C77" s="72"/>
      <c r="D77" s="28">
        <f>SUM(D66:D76)</f>
        <v>1113047</v>
      </c>
      <c r="E77" s="28">
        <f>SUM(E66:E76)</f>
        <v>1123782</v>
      </c>
      <c r="F77" s="28" t="e">
        <f>SUM(F66:F76)</f>
        <v>#REF!</v>
      </c>
      <c r="G77" s="28" t="e">
        <f>SUM(G66:G76)</f>
        <v>#REF!</v>
      </c>
      <c r="H77" s="28" t="e">
        <f>SUM(H66:H76)</f>
        <v>#REF!</v>
      </c>
    </row>
    <row r="78" spans="2:8" ht="18.75" x14ac:dyDescent="0.3">
      <c r="B78" s="78"/>
      <c r="C78" s="79" t="s">
        <v>76</v>
      </c>
      <c r="D78" s="68"/>
      <c r="E78" s="68">
        <f>'2-РО ТРИМ.'!C81</f>
        <v>0</v>
      </c>
      <c r="F78" s="68" t="e">
        <f>#REF!</f>
        <v>#REF!</v>
      </c>
      <c r="G78" s="68" t="e">
        <f>#REF!</f>
        <v>#REF!</v>
      </c>
      <c r="H78" s="27"/>
    </row>
    <row r="79" spans="2:8" ht="16.5" x14ac:dyDescent="0.25">
      <c r="B79" s="76">
        <v>5601</v>
      </c>
      <c r="C79" s="72" t="s">
        <v>77</v>
      </c>
      <c r="D79" s="68">
        <f>'1-ВО ТРИМ.'!C82</f>
        <v>47890</v>
      </c>
      <c r="E79" s="68">
        <f>'2-РО ТРИМ.'!C82</f>
        <v>42596</v>
      </c>
      <c r="F79" s="68" t="e">
        <f>#REF!</f>
        <v>#REF!</v>
      </c>
      <c r="G79" s="68" t="e">
        <f>#REF!</f>
        <v>#REF!</v>
      </c>
      <c r="H79" s="68" t="e">
        <f t="shared" si="1"/>
        <v>#REF!</v>
      </c>
    </row>
    <row r="80" spans="2:8" ht="16.5" x14ac:dyDescent="0.25">
      <c r="B80" s="76">
        <v>5602</v>
      </c>
      <c r="C80" s="72" t="s">
        <v>78</v>
      </c>
      <c r="D80" s="68">
        <f>'1-ВО ТРИМ.'!C83</f>
        <v>211617</v>
      </c>
      <c r="E80" s="68">
        <f>'2-РО ТРИМ.'!C83</f>
        <v>223533</v>
      </c>
      <c r="F80" s="68" t="e">
        <f>#REF!</f>
        <v>#REF!</v>
      </c>
      <c r="G80" s="68" t="e">
        <f>#REF!</f>
        <v>#REF!</v>
      </c>
      <c r="H80" s="68" t="e">
        <f t="shared" si="1"/>
        <v>#REF!</v>
      </c>
    </row>
    <row r="81" spans="2:8" ht="16.5" x14ac:dyDescent="0.25">
      <c r="B81" s="76">
        <v>5603</v>
      </c>
      <c r="C81" s="72" t="s">
        <v>79</v>
      </c>
      <c r="D81" s="68">
        <f>'1-ВО ТРИМ.'!C84</f>
        <v>1257356</v>
      </c>
      <c r="E81" s="68">
        <f>'2-РО ТРИМ.'!C84</f>
        <v>1281773</v>
      </c>
      <c r="F81" s="68" t="e">
        <f>#REF!</f>
        <v>#REF!</v>
      </c>
      <c r="G81" s="68" t="e">
        <f>#REF!</f>
        <v>#REF!</v>
      </c>
      <c r="H81" s="68" t="e">
        <f t="shared" si="1"/>
        <v>#REF!</v>
      </c>
    </row>
    <row r="82" spans="2:8" ht="16.5" x14ac:dyDescent="0.25">
      <c r="B82" s="76">
        <v>5605</v>
      </c>
      <c r="C82" s="72" t="s">
        <v>80</v>
      </c>
      <c r="D82" s="68">
        <f>'1-ВО ТРИМ.'!C85</f>
        <v>218224</v>
      </c>
      <c r="E82" s="68">
        <f>'2-РО ТРИМ.'!C85</f>
        <v>157575</v>
      </c>
      <c r="F82" s="68" t="e">
        <f>#REF!</f>
        <v>#REF!</v>
      </c>
      <c r="G82" s="68" t="e">
        <f>#REF!</f>
        <v>#REF!</v>
      </c>
      <c r="H82" s="68" t="e">
        <f t="shared" si="1"/>
        <v>#REF!</v>
      </c>
    </row>
    <row r="83" spans="2:8" ht="16.5" x14ac:dyDescent="0.25">
      <c r="B83" s="76">
        <v>5606</v>
      </c>
      <c r="C83" s="72" t="s">
        <v>81</v>
      </c>
      <c r="D83" s="68">
        <f>'1-ВО ТРИМ.'!C86</f>
        <v>104480</v>
      </c>
      <c r="E83" s="68">
        <f>'2-РО ТРИМ.'!C86</f>
        <v>100899</v>
      </c>
      <c r="F83" s="68" t="e">
        <f>#REF!</f>
        <v>#REF!</v>
      </c>
      <c r="G83" s="68" t="e">
        <f>#REF!</f>
        <v>#REF!</v>
      </c>
      <c r="H83" s="68" t="e">
        <f t="shared" si="1"/>
        <v>#REF!</v>
      </c>
    </row>
    <row r="84" spans="2:8" ht="16.5" x14ac:dyDescent="0.25">
      <c r="B84" s="76">
        <v>5607</v>
      </c>
      <c r="C84" s="72" t="s">
        <v>82</v>
      </c>
      <c r="D84" s="68">
        <f>'1-ВО ТРИМ.'!C87</f>
        <v>147832</v>
      </c>
      <c r="E84" s="68">
        <f>'2-РО ТРИМ.'!C87</f>
        <v>110631</v>
      </c>
      <c r="F84" s="68" t="e">
        <f>#REF!</f>
        <v>#REF!</v>
      </c>
      <c r="G84" s="68" t="e">
        <f>#REF!</f>
        <v>#REF!</v>
      </c>
      <c r="H84" s="68" t="e">
        <f t="shared" si="1"/>
        <v>#REF!</v>
      </c>
    </row>
    <row r="85" spans="2:8" ht="16.5" x14ac:dyDescent="0.25">
      <c r="B85" s="76">
        <v>5608</v>
      </c>
      <c r="C85" s="72" t="s">
        <v>83</v>
      </c>
      <c r="D85" s="68">
        <f>'1-ВО ТРИМ.'!C88</f>
        <v>43158</v>
      </c>
      <c r="E85" s="68">
        <f>'2-РО ТРИМ.'!C88</f>
        <v>25002</v>
      </c>
      <c r="F85" s="68" t="e">
        <f>#REF!</f>
        <v>#REF!</v>
      </c>
      <c r="G85" s="68" t="e">
        <f>#REF!</f>
        <v>#REF!</v>
      </c>
      <c r="H85" s="68" t="e">
        <f t="shared" si="1"/>
        <v>#REF!</v>
      </c>
    </row>
    <row r="86" spans="2:8" ht="16.5" x14ac:dyDescent="0.25">
      <c r="B86" s="76">
        <v>5609</v>
      </c>
      <c r="C86" s="72" t="s">
        <v>84</v>
      </c>
      <c r="D86" s="68">
        <f>'1-ВО ТРИМ.'!C89</f>
        <v>46147</v>
      </c>
      <c r="E86" s="68">
        <f>'2-РО ТРИМ.'!C89</f>
        <v>23180</v>
      </c>
      <c r="F86" s="68" t="e">
        <f>#REF!</f>
        <v>#REF!</v>
      </c>
      <c r="G86" s="68" t="e">
        <f>#REF!</f>
        <v>#REF!</v>
      </c>
      <c r="H86" s="68" t="e">
        <f t="shared" si="1"/>
        <v>#REF!</v>
      </c>
    </row>
    <row r="87" spans="2:8" ht="16.5" x14ac:dyDescent="0.25">
      <c r="B87" s="76">
        <v>5610</v>
      </c>
      <c r="C87" s="72" t="s">
        <v>85</v>
      </c>
      <c r="D87" s="68">
        <f>'1-ВО ТРИМ.'!C90</f>
        <v>80230</v>
      </c>
      <c r="E87" s="68">
        <f>'2-РО ТРИМ.'!C90</f>
        <v>84492</v>
      </c>
      <c r="F87" s="68" t="e">
        <f>#REF!</f>
        <v>#REF!</v>
      </c>
      <c r="G87" s="68" t="e">
        <f>#REF!</f>
        <v>#REF!</v>
      </c>
      <c r="H87" s="68" t="e">
        <f t="shared" si="1"/>
        <v>#REF!</v>
      </c>
    </row>
    <row r="88" spans="2:8" ht="16.5" x14ac:dyDescent="0.25">
      <c r="B88" s="76">
        <v>5611</v>
      </c>
      <c r="C88" s="72" t="s">
        <v>86</v>
      </c>
      <c r="D88" s="68">
        <f>'1-ВО ТРИМ.'!C91</f>
        <v>43502</v>
      </c>
      <c r="E88" s="68">
        <f>'2-РО ТРИМ.'!C91</f>
        <v>40714</v>
      </c>
      <c r="F88" s="68" t="e">
        <f>#REF!</f>
        <v>#REF!</v>
      </c>
      <c r="G88" s="68" t="e">
        <f>#REF!</f>
        <v>#REF!</v>
      </c>
      <c r="H88" s="68" t="e">
        <f t="shared" si="1"/>
        <v>#REF!</v>
      </c>
    </row>
    <row r="89" spans="2:8" ht="16.5" x14ac:dyDescent="0.25">
      <c r="B89" s="76"/>
      <c r="C89" s="72"/>
      <c r="D89" s="28">
        <f>SUM(D79:D88)</f>
        <v>2200436</v>
      </c>
      <c r="E89" s="28">
        <f>SUM(E79:E88)</f>
        <v>2090395</v>
      </c>
      <c r="F89" s="28" t="e">
        <f>SUM(F79:F88)</f>
        <v>#REF!</v>
      </c>
      <c r="G89" s="28" t="e">
        <f>SUM(G79:G88)</f>
        <v>#REF!</v>
      </c>
      <c r="H89" s="28" t="e">
        <f>SUM(H79:H88)</f>
        <v>#REF!</v>
      </c>
    </row>
    <row r="90" spans="2:8" ht="18.75" x14ac:dyDescent="0.3">
      <c r="B90" s="78"/>
      <c r="C90" s="79" t="s">
        <v>87</v>
      </c>
      <c r="D90" s="68"/>
      <c r="E90" s="68">
        <f>'2-РО ТРИМ.'!C93</f>
        <v>0</v>
      </c>
      <c r="F90" s="68" t="e">
        <f>#REF!</f>
        <v>#REF!</v>
      </c>
      <c r="G90" s="68" t="e">
        <f>#REF!</f>
        <v>#REF!</v>
      </c>
      <c r="H90" s="27"/>
    </row>
    <row r="91" spans="2:8" ht="16.5" x14ac:dyDescent="0.25">
      <c r="B91" s="76">
        <v>5701</v>
      </c>
      <c r="C91" s="72" t="s">
        <v>88</v>
      </c>
      <c r="D91" s="68">
        <f>'1-ВО ТРИМ.'!C94</f>
        <v>812374</v>
      </c>
      <c r="E91" s="68">
        <f>'2-РО ТРИМ.'!C94</f>
        <v>819339</v>
      </c>
      <c r="F91" s="68" t="e">
        <f>#REF!</f>
        <v>#REF!</v>
      </c>
      <c r="G91" s="68" t="e">
        <f>#REF!</f>
        <v>#REF!</v>
      </c>
      <c r="H91" s="68" t="e">
        <f t="shared" si="1"/>
        <v>#REF!</v>
      </c>
    </row>
    <row r="92" spans="2:8" ht="16.5" x14ac:dyDescent="0.25">
      <c r="B92" s="76">
        <v>5702</v>
      </c>
      <c r="C92" s="72" t="s">
        <v>89</v>
      </c>
      <c r="D92" s="68">
        <f>'1-ВО ТРИМ.'!C95</f>
        <v>60701</v>
      </c>
      <c r="E92" s="68">
        <f>'2-РО ТРИМ.'!C95</f>
        <v>44464</v>
      </c>
      <c r="F92" s="68" t="e">
        <f>#REF!</f>
        <v>#REF!</v>
      </c>
      <c r="G92" s="68" t="e">
        <f>#REF!</f>
        <v>#REF!</v>
      </c>
      <c r="H92" s="68" t="e">
        <f t="shared" si="1"/>
        <v>#REF!</v>
      </c>
    </row>
    <row r="93" spans="2:8" ht="16.5" x14ac:dyDescent="0.25">
      <c r="B93" s="76">
        <v>5703</v>
      </c>
      <c r="C93" s="72" t="s">
        <v>90</v>
      </c>
      <c r="D93" s="68">
        <f>'1-ВО ТРИМ.'!C96</f>
        <v>456464</v>
      </c>
      <c r="E93" s="68">
        <f>'2-РО ТРИМ.'!C96</f>
        <v>474211</v>
      </c>
      <c r="F93" s="68" t="e">
        <f>#REF!</f>
        <v>#REF!</v>
      </c>
      <c r="G93" s="68" t="e">
        <f>#REF!</f>
        <v>#REF!</v>
      </c>
      <c r="H93" s="68" t="e">
        <f t="shared" si="1"/>
        <v>#REF!</v>
      </c>
    </row>
    <row r="94" spans="2:8" ht="16.5" x14ac:dyDescent="0.25">
      <c r="B94" s="76">
        <v>5704</v>
      </c>
      <c r="C94" s="72" t="s">
        <v>91</v>
      </c>
      <c r="D94" s="68">
        <f>'1-ВО ТРИМ.'!C97</f>
        <v>71525</v>
      </c>
      <c r="E94" s="68">
        <f>'2-РО ТРИМ.'!C97</f>
        <v>74058</v>
      </c>
      <c r="F94" s="68" t="e">
        <f>#REF!</f>
        <v>#REF!</v>
      </c>
      <c r="G94" s="68" t="e">
        <f>#REF!</f>
        <v>#REF!</v>
      </c>
      <c r="H94" s="68" t="e">
        <f t="shared" si="1"/>
        <v>#REF!</v>
      </c>
    </row>
    <row r="95" spans="2:8" ht="16.5" x14ac:dyDescent="0.25">
      <c r="B95" s="71"/>
      <c r="C95" s="72"/>
      <c r="D95" s="28">
        <f>SUM(D91:D94)</f>
        <v>1401064</v>
      </c>
      <c r="E95" s="28">
        <f>SUM(E91:E94)</f>
        <v>1412072</v>
      </c>
      <c r="F95" s="28" t="e">
        <f>SUM(F91:F94)</f>
        <v>#REF!</v>
      </c>
      <c r="G95" s="28" t="e">
        <f>SUM(G91:G94)</f>
        <v>#REF!</v>
      </c>
      <c r="H95" s="28" t="e">
        <f>SUM(H91:H94)</f>
        <v>#REF!</v>
      </c>
    </row>
    <row r="96" spans="2:8" ht="18.75" x14ac:dyDescent="0.3">
      <c r="B96" s="78"/>
      <c r="C96" s="79" t="s">
        <v>92</v>
      </c>
      <c r="D96" s="68"/>
      <c r="E96" s="68">
        <f>'2-РО ТРИМ.'!C99</f>
        <v>0</v>
      </c>
      <c r="F96" s="68" t="e">
        <f>#REF!</f>
        <v>#REF!</v>
      </c>
      <c r="G96" s="68" t="e">
        <f>#REF!</f>
        <v>#REF!</v>
      </c>
      <c r="H96" s="27"/>
    </row>
    <row r="97" spans="2:8" ht="16.5" x14ac:dyDescent="0.25">
      <c r="B97" s="76">
        <v>5801</v>
      </c>
      <c r="C97" s="72" t="s">
        <v>93</v>
      </c>
      <c r="D97" s="68">
        <f>'1-ВО ТРИМ.'!C100</f>
        <v>283766</v>
      </c>
      <c r="E97" s="68">
        <f>'2-РО ТРИМ.'!C100</f>
        <v>290474</v>
      </c>
      <c r="F97" s="68" t="e">
        <f>#REF!</f>
        <v>#REF!</v>
      </c>
      <c r="G97" s="68" t="e">
        <f>#REF!</f>
        <v>#REF!</v>
      </c>
      <c r="H97" s="68" t="e">
        <f t="shared" si="1"/>
        <v>#REF!</v>
      </c>
    </row>
    <row r="98" spans="2:8" ht="16.5" x14ac:dyDescent="0.25">
      <c r="B98" s="76">
        <v>5802</v>
      </c>
      <c r="C98" s="72" t="s">
        <v>94</v>
      </c>
      <c r="D98" s="68">
        <f>'1-ВО ТРИМ.'!C101</f>
        <v>254546</v>
      </c>
      <c r="E98" s="68">
        <f>'2-РО ТРИМ.'!C101</f>
        <v>270163</v>
      </c>
      <c r="F98" s="68" t="e">
        <f>#REF!</f>
        <v>#REF!</v>
      </c>
      <c r="G98" s="68" t="e">
        <f>#REF!</f>
        <v>#REF!</v>
      </c>
      <c r="H98" s="68" t="e">
        <f t="shared" si="1"/>
        <v>#REF!</v>
      </c>
    </row>
    <row r="99" spans="2:8" ht="16.5" x14ac:dyDescent="0.25">
      <c r="B99" s="76">
        <v>5803</v>
      </c>
      <c r="C99" s="72" t="s">
        <v>95</v>
      </c>
      <c r="D99" s="68">
        <f>'1-ВО ТРИМ.'!C102</f>
        <v>2613879</v>
      </c>
      <c r="E99" s="68">
        <f>'2-РО ТРИМ.'!C102</f>
        <v>1845462</v>
      </c>
      <c r="F99" s="68" t="e">
        <f>#REF!</f>
        <v>#REF!</v>
      </c>
      <c r="G99" s="68" t="e">
        <f>#REF!</f>
        <v>#REF!</v>
      </c>
      <c r="H99" s="68" t="e">
        <f t="shared" si="1"/>
        <v>#REF!</v>
      </c>
    </row>
    <row r="100" spans="2:8" ht="16.5" x14ac:dyDescent="0.25">
      <c r="B100" s="76">
        <v>5804</v>
      </c>
      <c r="C100" s="72" t="s">
        <v>96</v>
      </c>
      <c r="D100" s="68">
        <f>'1-ВО ТРИМ.'!C103</f>
        <v>286419</v>
      </c>
      <c r="E100" s="68">
        <f>'2-РО ТРИМ.'!C103</f>
        <v>309675</v>
      </c>
      <c r="F100" s="68" t="e">
        <f>#REF!</f>
        <v>#REF!</v>
      </c>
      <c r="G100" s="68" t="e">
        <f>#REF!</f>
        <v>#REF!</v>
      </c>
      <c r="H100" s="68" t="e">
        <f t="shared" si="1"/>
        <v>#REF!</v>
      </c>
    </row>
    <row r="101" spans="2:8" ht="16.5" x14ac:dyDescent="0.25">
      <c r="B101" s="76">
        <v>5805</v>
      </c>
      <c r="C101" s="72" t="s">
        <v>97</v>
      </c>
      <c r="D101" s="68">
        <f>'1-ВО ТРИМ.'!C104</f>
        <v>105203</v>
      </c>
      <c r="E101" s="68">
        <f>'2-РО ТРИМ.'!C104</f>
        <v>77285</v>
      </c>
      <c r="F101" s="68" t="e">
        <f>#REF!</f>
        <v>#REF!</v>
      </c>
      <c r="G101" s="68" t="e">
        <f>#REF!</f>
        <v>#REF!</v>
      </c>
      <c r="H101" s="68" t="e">
        <f t="shared" si="1"/>
        <v>#REF!</v>
      </c>
    </row>
    <row r="102" spans="2:8" ht="16.5" x14ac:dyDescent="0.25">
      <c r="B102" s="76">
        <v>5806</v>
      </c>
      <c r="C102" s="72" t="s">
        <v>98</v>
      </c>
      <c r="D102" s="68">
        <f>'1-ВО ТРИМ.'!C105</f>
        <v>105585</v>
      </c>
      <c r="E102" s="68">
        <f>'2-РО ТРИМ.'!C105</f>
        <v>113698</v>
      </c>
      <c r="F102" s="68" t="e">
        <f>#REF!</f>
        <v>#REF!</v>
      </c>
      <c r="G102" s="68" t="e">
        <f>#REF!</f>
        <v>#REF!</v>
      </c>
      <c r="H102" s="68" t="e">
        <f t="shared" si="1"/>
        <v>#REF!</v>
      </c>
    </row>
    <row r="103" spans="2:8" ht="16.5" x14ac:dyDescent="0.25">
      <c r="B103" s="76">
        <v>5807</v>
      </c>
      <c r="C103" s="72" t="s">
        <v>99</v>
      </c>
      <c r="D103" s="68">
        <f>'1-ВО ТРИМ.'!C106</f>
        <v>129408</v>
      </c>
      <c r="E103" s="68">
        <f>'2-РО ТРИМ.'!C106</f>
        <v>103308</v>
      </c>
      <c r="F103" s="68" t="e">
        <f>#REF!</f>
        <v>#REF!</v>
      </c>
      <c r="G103" s="68" t="e">
        <f>#REF!</f>
        <v>#REF!</v>
      </c>
      <c r="H103" s="68" t="e">
        <f t="shared" si="1"/>
        <v>#REF!</v>
      </c>
    </row>
    <row r="104" spans="2:8" ht="16.5" x14ac:dyDescent="0.25">
      <c r="B104" s="76">
        <v>5808</v>
      </c>
      <c r="C104" s="72" t="s">
        <v>100</v>
      </c>
      <c r="D104" s="68">
        <f>'1-ВО ТРИМ.'!C107</f>
        <v>39255</v>
      </c>
      <c r="E104" s="68">
        <f>'2-РО ТРИМ.'!C107</f>
        <v>31513</v>
      </c>
      <c r="F104" s="68" t="e">
        <f>#REF!</f>
        <v>#REF!</v>
      </c>
      <c r="G104" s="68" t="e">
        <f>#REF!</f>
        <v>#REF!</v>
      </c>
      <c r="H104" s="68" t="e">
        <f t="shared" si="1"/>
        <v>#REF!</v>
      </c>
    </row>
    <row r="105" spans="2:8" ht="16.5" x14ac:dyDescent="0.25">
      <c r="B105" s="76"/>
      <c r="C105" s="72"/>
      <c r="D105" s="28">
        <f>SUM(D97:D104)</f>
        <v>3818061</v>
      </c>
      <c r="E105" s="28">
        <f>SUM(E97:E104)</f>
        <v>3041578</v>
      </c>
      <c r="F105" s="28" t="e">
        <f>SUM(F97:F104)</f>
        <v>#REF!</v>
      </c>
      <c r="G105" s="28" t="e">
        <f>SUM(G97:G104)</f>
        <v>#REF!</v>
      </c>
      <c r="H105" s="28" t="e">
        <f>SUM(H97:H104)</f>
        <v>#REF!</v>
      </c>
    </row>
    <row r="106" spans="2:8" ht="18.75" x14ac:dyDescent="0.3">
      <c r="B106" s="78"/>
      <c r="C106" s="79" t="s">
        <v>101</v>
      </c>
      <c r="D106" s="68"/>
      <c r="E106" s="68">
        <f>'2-РО ТРИМ.'!C109</f>
        <v>0</v>
      </c>
      <c r="F106" s="68" t="e">
        <f>#REF!</f>
        <v>#REF!</v>
      </c>
      <c r="G106" s="68" t="e">
        <f>#REF!</f>
        <v>#REF!</v>
      </c>
      <c r="H106" s="27"/>
    </row>
    <row r="107" spans="2:8" ht="16.5" x14ac:dyDescent="0.25">
      <c r="B107" s="76">
        <v>5901</v>
      </c>
      <c r="C107" s="72" t="s">
        <v>102</v>
      </c>
      <c r="D107" s="68">
        <f>'1-ВО ТРИМ.'!C110</f>
        <v>252706</v>
      </c>
      <c r="E107" s="68">
        <f>'2-РО ТРИМ.'!C110</f>
        <v>260216</v>
      </c>
      <c r="F107" s="68" t="e">
        <f>#REF!</f>
        <v>#REF!</v>
      </c>
      <c r="G107" s="68" t="e">
        <f>#REF!</f>
        <v>#REF!</v>
      </c>
      <c r="H107" s="68" t="e">
        <f t="shared" si="1"/>
        <v>#REF!</v>
      </c>
    </row>
    <row r="108" spans="2:8" ht="16.5" x14ac:dyDescent="0.25">
      <c r="B108" s="76">
        <v>5902</v>
      </c>
      <c r="C108" s="72" t="s">
        <v>103</v>
      </c>
      <c r="D108" s="68">
        <f>'1-ВО ТРИМ.'!C111</f>
        <v>162859</v>
      </c>
      <c r="E108" s="68">
        <f>'2-РО ТРИМ.'!C111</f>
        <v>149960</v>
      </c>
      <c r="F108" s="68" t="e">
        <f>#REF!</f>
        <v>#REF!</v>
      </c>
      <c r="G108" s="68" t="e">
        <f>#REF!</f>
        <v>#REF!</v>
      </c>
      <c r="H108" s="68" t="e">
        <f t="shared" si="1"/>
        <v>#REF!</v>
      </c>
    </row>
    <row r="109" spans="2:8" ht="16.5" x14ac:dyDescent="0.25">
      <c r="B109" s="76">
        <v>5903</v>
      </c>
      <c r="C109" s="72" t="s">
        <v>104</v>
      </c>
      <c r="D109" s="68">
        <f>'1-ВО ТРИМ.'!C112</f>
        <v>909283</v>
      </c>
      <c r="E109" s="68">
        <f>'2-РО ТРИМ.'!C112</f>
        <v>951644</v>
      </c>
      <c r="F109" s="68" t="e">
        <f>#REF!</f>
        <v>#REF!</v>
      </c>
      <c r="G109" s="68" t="e">
        <f>#REF!</f>
        <v>#REF!</v>
      </c>
      <c r="H109" s="68" t="e">
        <f t="shared" si="1"/>
        <v>#REF!</v>
      </c>
    </row>
    <row r="110" spans="2:8" ht="16.5" x14ac:dyDescent="0.25">
      <c r="B110" s="76">
        <v>5904</v>
      </c>
      <c r="C110" s="72" t="s">
        <v>105</v>
      </c>
      <c r="D110" s="68">
        <f>'1-ВО ТРИМ.'!C113</f>
        <v>368865</v>
      </c>
      <c r="E110" s="68">
        <f>'2-РО ТРИМ.'!C113</f>
        <v>396257</v>
      </c>
      <c r="F110" s="68" t="e">
        <f>#REF!</f>
        <v>#REF!</v>
      </c>
      <c r="G110" s="68" t="e">
        <f>#REF!</f>
        <v>#REF!</v>
      </c>
      <c r="H110" s="68" t="e">
        <f t="shared" si="1"/>
        <v>#REF!</v>
      </c>
    </row>
    <row r="111" spans="2:8" ht="16.5" x14ac:dyDescent="0.25">
      <c r="B111" s="76">
        <v>5905</v>
      </c>
      <c r="C111" s="72" t="s">
        <v>106</v>
      </c>
      <c r="D111" s="68">
        <f>'1-ВО ТРИМ.'!C114</f>
        <v>2203789</v>
      </c>
      <c r="E111" s="68">
        <f>'2-РО ТРИМ.'!C114</f>
        <v>2269809</v>
      </c>
      <c r="F111" s="68" t="e">
        <f>#REF!</f>
        <v>#REF!</v>
      </c>
      <c r="G111" s="68" t="e">
        <f>#REF!</f>
        <v>#REF!</v>
      </c>
      <c r="H111" s="68" t="e">
        <f t="shared" si="1"/>
        <v>#REF!</v>
      </c>
    </row>
    <row r="112" spans="2:8" ht="16.5" x14ac:dyDescent="0.25">
      <c r="B112" s="76">
        <v>5906</v>
      </c>
      <c r="C112" s="72" t="s">
        <v>107</v>
      </c>
      <c r="D112" s="68">
        <f>'1-ВО ТРИМ.'!C115</f>
        <v>389761</v>
      </c>
      <c r="E112" s="68">
        <f>'2-РО ТРИМ.'!C115</f>
        <v>410028</v>
      </c>
      <c r="F112" s="68" t="e">
        <f>#REF!</f>
        <v>#REF!</v>
      </c>
      <c r="G112" s="68" t="e">
        <f>#REF!</f>
        <v>#REF!</v>
      </c>
      <c r="H112" s="68" t="e">
        <f t="shared" si="1"/>
        <v>#REF!</v>
      </c>
    </row>
    <row r="113" spans="2:8" ht="16.5" x14ac:dyDescent="0.25">
      <c r="B113" s="76">
        <v>5907</v>
      </c>
      <c r="C113" s="72" t="s">
        <v>108</v>
      </c>
      <c r="D113" s="68">
        <f>'1-ВО ТРИМ.'!C116</f>
        <v>155762</v>
      </c>
      <c r="E113" s="68">
        <f>'2-РО ТРИМ.'!C116</f>
        <v>169236</v>
      </c>
      <c r="F113" s="68" t="e">
        <f>#REF!</f>
        <v>#REF!</v>
      </c>
      <c r="G113" s="68" t="e">
        <f>#REF!</f>
        <v>#REF!</v>
      </c>
      <c r="H113" s="68" t="e">
        <f t="shared" si="1"/>
        <v>#REF!</v>
      </c>
    </row>
    <row r="114" spans="2:8" ht="16.5" x14ac:dyDescent="0.25">
      <c r="B114" s="76"/>
      <c r="C114" s="72"/>
      <c r="D114" s="28">
        <f>SUM(D107:D113)</f>
        <v>4443025</v>
      </c>
      <c r="E114" s="28">
        <f>SUM(E107:E113)</f>
        <v>4607150</v>
      </c>
      <c r="F114" s="28" t="e">
        <f>SUM(F107:F113)</f>
        <v>#REF!</v>
      </c>
      <c r="G114" s="28" t="e">
        <f>SUM(G107:G113)</f>
        <v>#REF!</v>
      </c>
      <c r="H114" s="28" t="e">
        <f>SUM(H107:H113)</f>
        <v>#REF!</v>
      </c>
    </row>
    <row r="115" spans="2:8" ht="18.75" x14ac:dyDescent="0.3">
      <c r="B115" s="78"/>
      <c r="C115" s="79" t="s">
        <v>109</v>
      </c>
      <c r="D115" s="68"/>
      <c r="E115" s="68">
        <f>'2-РО ТРИМ.'!C118</f>
        <v>0</v>
      </c>
      <c r="F115" s="68" t="e">
        <f>#REF!</f>
        <v>#REF!</v>
      </c>
      <c r="G115" s="68" t="e">
        <f>#REF!</f>
        <v>#REF!</v>
      </c>
      <c r="H115" s="27"/>
    </row>
    <row r="116" spans="2:8" ht="16.5" x14ac:dyDescent="0.25">
      <c r="B116" s="76">
        <v>6001</v>
      </c>
      <c r="C116" s="72" t="s">
        <v>110</v>
      </c>
      <c r="D116" s="68">
        <f>'1-ВО ТРИМ.'!C119</f>
        <v>156093</v>
      </c>
      <c r="E116" s="68">
        <f>'2-РО ТРИМ.'!C119</f>
        <v>159188</v>
      </c>
      <c r="F116" s="68" t="e">
        <f>#REF!</f>
        <v>#REF!</v>
      </c>
      <c r="G116" s="68" t="e">
        <f>#REF!</f>
        <v>#REF!</v>
      </c>
      <c r="H116" s="68" t="e">
        <f t="shared" si="1"/>
        <v>#REF!</v>
      </c>
    </row>
    <row r="117" spans="2:8" ht="16.5" x14ac:dyDescent="0.25">
      <c r="B117" s="76">
        <v>6002</v>
      </c>
      <c r="C117" s="72" t="s">
        <v>111</v>
      </c>
      <c r="D117" s="68">
        <f>'1-ВО ТРИМ.'!C120</f>
        <v>18150</v>
      </c>
      <c r="E117" s="68">
        <f>'2-РО ТРИМ.'!C120</f>
        <v>16454</v>
      </c>
      <c r="F117" s="68" t="e">
        <f>#REF!</f>
        <v>#REF!</v>
      </c>
      <c r="G117" s="68" t="e">
        <f>#REF!</f>
        <v>#REF!</v>
      </c>
      <c r="H117" s="68" t="e">
        <f t="shared" si="1"/>
        <v>#REF!</v>
      </c>
    </row>
    <row r="118" spans="2:8" ht="16.5" x14ac:dyDescent="0.25">
      <c r="B118" s="76">
        <v>6003</v>
      </c>
      <c r="C118" s="72" t="s">
        <v>112</v>
      </c>
      <c r="D118" s="68">
        <f>'1-ВО ТРИМ.'!C121</f>
        <v>345328</v>
      </c>
      <c r="E118" s="68">
        <f>'2-РО ТРИМ.'!C121</f>
        <v>213169</v>
      </c>
      <c r="F118" s="68" t="e">
        <f>#REF!</f>
        <v>#REF!</v>
      </c>
      <c r="G118" s="68" t="e">
        <f>#REF!</f>
        <v>#REF!</v>
      </c>
      <c r="H118" s="68" t="e">
        <f t="shared" si="1"/>
        <v>#REF!</v>
      </c>
    </row>
    <row r="119" spans="2:8" ht="16.5" x14ac:dyDescent="0.25">
      <c r="B119" s="76">
        <v>6004</v>
      </c>
      <c r="C119" s="72" t="s">
        <v>113</v>
      </c>
      <c r="D119" s="68">
        <f>'1-ВО ТРИМ.'!C122</f>
        <v>62731</v>
      </c>
      <c r="E119" s="68">
        <f>'2-РО ТРИМ.'!C122</f>
        <v>58316</v>
      </c>
      <c r="F119" s="68" t="e">
        <f>#REF!</f>
        <v>#REF!</v>
      </c>
      <c r="G119" s="68" t="e">
        <f>#REF!</f>
        <v>#REF!</v>
      </c>
      <c r="H119" s="68" t="e">
        <f t="shared" si="1"/>
        <v>#REF!</v>
      </c>
    </row>
    <row r="120" spans="2:8" ht="16.5" x14ac:dyDescent="0.25">
      <c r="B120" s="76">
        <v>6005</v>
      </c>
      <c r="C120" s="72" t="s">
        <v>114</v>
      </c>
      <c r="D120" s="68">
        <f>'1-ВО ТРИМ.'!C123</f>
        <v>862128</v>
      </c>
      <c r="E120" s="68">
        <f>'2-РО ТРИМ.'!C123</f>
        <v>672208</v>
      </c>
      <c r="F120" s="68" t="e">
        <f>#REF!</f>
        <v>#REF!</v>
      </c>
      <c r="G120" s="68" t="e">
        <f>#REF!</f>
        <v>#REF!</v>
      </c>
      <c r="H120" s="68" t="e">
        <f t="shared" si="1"/>
        <v>#REF!</v>
      </c>
    </row>
    <row r="121" spans="2:8" ht="16.5" x14ac:dyDescent="0.25">
      <c r="B121" s="76">
        <v>6006</v>
      </c>
      <c r="C121" s="72" t="s">
        <v>115</v>
      </c>
      <c r="D121" s="68">
        <f>'1-ВО ТРИМ.'!C124</f>
        <v>42132</v>
      </c>
      <c r="E121" s="68">
        <f>'2-РО ТРИМ.'!C124</f>
        <v>40349</v>
      </c>
      <c r="F121" s="68" t="e">
        <f>#REF!</f>
        <v>#REF!</v>
      </c>
      <c r="G121" s="68" t="e">
        <f>#REF!</f>
        <v>#REF!</v>
      </c>
      <c r="H121" s="68" t="e">
        <f t="shared" si="1"/>
        <v>#REF!</v>
      </c>
    </row>
    <row r="122" spans="2:8" ht="16.5" x14ac:dyDescent="0.25">
      <c r="B122" s="76">
        <v>6007</v>
      </c>
      <c r="C122" s="72" t="s">
        <v>116</v>
      </c>
      <c r="D122" s="68">
        <f>'1-ВО ТРИМ.'!C125</f>
        <v>13544</v>
      </c>
      <c r="E122" s="68">
        <f>'2-РО ТРИМ.'!C125</f>
        <v>9348</v>
      </c>
      <c r="F122" s="68" t="e">
        <f>#REF!</f>
        <v>#REF!</v>
      </c>
      <c r="G122" s="68" t="e">
        <f>#REF!</f>
        <v>#REF!</v>
      </c>
      <c r="H122" s="68" t="e">
        <f t="shared" si="1"/>
        <v>#REF!</v>
      </c>
    </row>
    <row r="123" spans="2:8" ht="16.5" x14ac:dyDescent="0.25">
      <c r="B123" s="76">
        <v>6008</v>
      </c>
      <c r="C123" s="72" t="s">
        <v>117</v>
      </c>
      <c r="D123" s="68">
        <f>'1-ВО ТРИМ.'!C126</f>
        <v>32087</v>
      </c>
      <c r="E123" s="68">
        <f>'2-РО ТРИМ.'!C126</f>
        <v>34101</v>
      </c>
      <c r="F123" s="68" t="e">
        <f>#REF!</f>
        <v>#REF!</v>
      </c>
      <c r="G123" s="68" t="e">
        <f>#REF!</f>
        <v>#REF!</v>
      </c>
      <c r="H123" s="68" t="e">
        <f t="shared" si="1"/>
        <v>#REF!</v>
      </c>
    </row>
    <row r="124" spans="2:8" ht="16.5" x14ac:dyDescent="0.25">
      <c r="B124" s="76">
        <v>6009</v>
      </c>
      <c r="C124" s="72" t="s">
        <v>118</v>
      </c>
      <c r="D124" s="68">
        <f>'1-ВО ТРИМ.'!C127</f>
        <v>31440</v>
      </c>
      <c r="E124" s="68">
        <f>'2-РО ТРИМ.'!C127</f>
        <v>31305</v>
      </c>
      <c r="F124" s="68" t="e">
        <f>#REF!</f>
        <v>#REF!</v>
      </c>
      <c r="G124" s="68" t="e">
        <f>#REF!</f>
        <v>#REF!</v>
      </c>
      <c r="H124" s="68" t="e">
        <f t="shared" si="1"/>
        <v>#REF!</v>
      </c>
    </row>
    <row r="125" spans="2:8" ht="16.5" x14ac:dyDescent="0.25">
      <c r="B125" s="78"/>
      <c r="C125" s="72"/>
      <c r="D125" s="28">
        <f>SUM(D116:D124)</f>
        <v>1563633</v>
      </c>
      <c r="E125" s="28">
        <f>SUM(E116:E124)</f>
        <v>1234438</v>
      </c>
      <c r="F125" s="28" t="e">
        <f>SUM(F116:F124)</f>
        <v>#REF!</v>
      </c>
      <c r="G125" s="28" t="e">
        <f>SUM(G116:G124)</f>
        <v>#REF!</v>
      </c>
      <c r="H125" s="28" t="e">
        <f>SUM(H116:H124)</f>
        <v>#REF!</v>
      </c>
    </row>
    <row r="126" spans="2:8" ht="18.75" x14ac:dyDescent="0.3">
      <c r="B126" s="71"/>
      <c r="C126" s="79" t="s">
        <v>119</v>
      </c>
      <c r="D126" s="68"/>
      <c r="E126" s="68">
        <f>'2-РО ТРИМ.'!C129</f>
        <v>0</v>
      </c>
      <c r="F126" s="68" t="e">
        <f>#REF!</f>
        <v>#REF!</v>
      </c>
      <c r="G126" s="68" t="e">
        <f>#REF!</f>
        <v>#REF!</v>
      </c>
      <c r="H126" s="27"/>
    </row>
    <row r="127" spans="2:8" ht="16.5" x14ac:dyDescent="0.25">
      <c r="B127" s="76">
        <v>6101</v>
      </c>
      <c r="C127" s="72" t="s">
        <v>120</v>
      </c>
      <c r="D127" s="68">
        <f>'1-ВО ТРИМ.'!C130</f>
        <v>74093</v>
      </c>
      <c r="E127" s="68">
        <f>'2-РО ТРИМ.'!C130</f>
        <v>74354</v>
      </c>
      <c r="F127" s="68" t="e">
        <f>#REF!</f>
        <v>#REF!</v>
      </c>
      <c r="G127" s="68" t="e">
        <f>#REF!</f>
        <v>#REF!</v>
      </c>
      <c r="H127" s="68" t="e">
        <f t="shared" si="1"/>
        <v>#REF!</v>
      </c>
    </row>
    <row r="128" spans="2:8" ht="16.5" x14ac:dyDescent="0.25">
      <c r="B128" s="76">
        <v>6102</v>
      </c>
      <c r="C128" s="72" t="s">
        <v>121</v>
      </c>
      <c r="D128" s="68">
        <f>'1-ВО ТРИМ.'!C131</f>
        <v>31620</v>
      </c>
      <c r="E128" s="68">
        <f>'2-РО ТРИМ.'!C131</f>
        <v>26156</v>
      </c>
      <c r="F128" s="68" t="e">
        <f>#REF!</f>
        <v>#REF!</v>
      </c>
      <c r="G128" s="68" t="e">
        <f>#REF!</f>
        <v>#REF!</v>
      </c>
      <c r="H128" s="68" t="e">
        <f t="shared" ref="H128:H186" si="2">+D128+E128+F128+G128</f>
        <v>#REF!</v>
      </c>
    </row>
    <row r="129" spans="2:8" ht="16.5" x14ac:dyDescent="0.25">
      <c r="B129" s="76">
        <v>6103</v>
      </c>
      <c r="C129" s="72" t="s">
        <v>122</v>
      </c>
      <c r="D129" s="68">
        <f>'1-ВО ТРИМ.'!C132</f>
        <v>623592</v>
      </c>
      <c r="E129" s="68">
        <f>'2-РО ТРИМ.'!C132</f>
        <v>641708</v>
      </c>
      <c r="F129" s="68" t="e">
        <f>#REF!</f>
        <v>#REF!</v>
      </c>
      <c r="G129" s="68" t="e">
        <f>#REF!</f>
        <v>#REF!</v>
      </c>
      <c r="H129" s="68" t="e">
        <f t="shared" si="2"/>
        <v>#REF!</v>
      </c>
    </row>
    <row r="130" spans="2:8" ht="16.5" x14ac:dyDescent="0.25">
      <c r="B130" s="76">
        <v>6104</v>
      </c>
      <c r="C130" s="72" t="s">
        <v>123</v>
      </c>
      <c r="D130" s="68">
        <f>'1-ВО ТРИМ.'!C133</f>
        <v>180375</v>
      </c>
      <c r="E130" s="68">
        <f>'2-РО ТРИМ.'!C133</f>
        <v>124732</v>
      </c>
      <c r="F130" s="68" t="e">
        <f>#REF!</f>
        <v>#REF!</v>
      </c>
      <c r="G130" s="68" t="e">
        <f>#REF!</f>
        <v>#REF!</v>
      </c>
      <c r="H130" s="68" t="e">
        <f t="shared" si="2"/>
        <v>#REF!</v>
      </c>
    </row>
    <row r="131" spans="2:8" ht="16.5" x14ac:dyDescent="0.25">
      <c r="B131" s="76">
        <v>6105</v>
      </c>
      <c r="C131" s="72" t="s">
        <v>124</v>
      </c>
      <c r="D131" s="68">
        <f>'1-ВО ТРИМ.'!C134</f>
        <v>262415</v>
      </c>
      <c r="E131" s="68">
        <f>'2-РО ТРИМ.'!C134</f>
        <v>275295</v>
      </c>
      <c r="F131" s="68" t="e">
        <f>#REF!</f>
        <v>#REF!</v>
      </c>
      <c r="G131" s="68" t="e">
        <f>#REF!</f>
        <v>#REF!</v>
      </c>
      <c r="H131" s="68" t="e">
        <f t="shared" si="2"/>
        <v>#REF!</v>
      </c>
    </row>
    <row r="132" spans="2:8" ht="16.5" x14ac:dyDescent="0.25">
      <c r="B132" s="76">
        <v>6106</v>
      </c>
      <c r="C132" s="72" t="s">
        <v>125</v>
      </c>
      <c r="D132" s="68">
        <f>'1-ВО ТРИМ.'!C135</f>
        <v>339854</v>
      </c>
      <c r="E132" s="68">
        <f>'2-РО ТРИМ.'!C135</f>
        <v>352071</v>
      </c>
      <c r="F132" s="68" t="e">
        <f>#REF!</f>
        <v>#REF!</v>
      </c>
      <c r="G132" s="68" t="e">
        <f>#REF!</f>
        <v>#REF!</v>
      </c>
      <c r="H132" s="68" t="e">
        <f t="shared" si="2"/>
        <v>#REF!</v>
      </c>
    </row>
    <row r="133" spans="2:8" ht="16.5" x14ac:dyDescent="0.25">
      <c r="B133" s="76">
        <v>6107</v>
      </c>
      <c r="C133" s="72" t="s">
        <v>126</v>
      </c>
      <c r="D133" s="68">
        <f>'1-ВО ТРИМ.'!C136</f>
        <v>84759</v>
      </c>
      <c r="E133" s="68">
        <f>'2-РО ТРИМ.'!C136</f>
        <v>80022</v>
      </c>
      <c r="F133" s="68" t="e">
        <f>#REF!</f>
        <v>#REF!</v>
      </c>
      <c r="G133" s="68" t="e">
        <f>#REF!</f>
        <v>#REF!</v>
      </c>
      <c r="H133" s="68" t="e">
        <f t="shared" si="2"/>
        <v>#REF!</v>
      </c>
    </row>
    <row r="134" spans="2:8" ht="16.5" x14ac:dyDescent="0.25">
      <c r="B134" s="76">
        <v>6108</v>
      </c>
      <c r="C134" s="72" t="s">
        <v>127</v>
      </c>
      <c r="D134" s="68">
        <f>'1-ВО ТРИМ.'!C137</f>
        <v>88663</v>
      </c>
      <c r="E134" s="68">
        <f>'2-РО ТРИМ.'!C137</f>
        <v>81156</v>
      </c>
      <c r="F134" s="68" t="e">
        <f>#REF!</f>
        <v>#REF!</v>
      </c>
      <c r="G134" s="68" t="e">
        <f>#REF!</f>
        <v>#REF!</v>
      </c>
      <c r="H134" s="68" t="e">
        <f t="shared" si="2"/>
        <v>#REF!</v>
      </c>
    </row>
    <row r="135" spans="2:8" ht="16.5" x14ac:dyDescent="0.25">
      <c r="B135" s="76"/>
      <c r="C135" s="72"/>
      <c r="D135" s="28">
        <f>SUM(D127:D134)</f>
        <v>1685371</v>
      </c>
      <c r="E135" s="28">
        <f>SUM(E127:E134)</f>
        <v>1655494</v>
      </c>
      <c r="F135" s="28" t="e">
        <f>SUM(F127:F134)</f>
        <v>#REF!</v>
      </c>
      <c r="G135" s="28" t="e">
        <f>SUM(G127:G134)</f>
        <v>#REF!</v>
      </c>
      <c r="H135" s="28" t="e">
        <f>SUM(H127:H134)</f>
        <v>#REF!</v>
      </c>
    </row>
    <row r="136" spans="2:8" ht="18.75" x14ac:dyDescent="0.3">
      <c r="B136" s="78"/>
      <c r="C136" s="79" t="s">
        <v>128</v>
      </c>
      <c r="D136" s="68"/>
      <c r="E136" s="68">
        <f>'2-РО ТРИМ.'!C139</f>
        <v>0</v>
      </c>
      <c r="F136" s="68" t="e">
        <f>#REF!</f>
        <v>#REF!</v>
      </c>
      <c r="G136" s="68" t="e">
        <f>#REF!</f>
        <v>#REF!</v>
      </c>
      <c r="H136" s="27"/>
    </row>
    <row r="137" spans="2:8" ht="16.5" x14ac:dyDescent="0.25">
      <c r="B137" s="76">
        <v>6201</v>
      </c>
      <c r="C137" s="72" t="s">
        <v>129</v>
      </c>
      <c r="D137" s="68">
        <f>'1-ВО ТРИМ.'!C140</f>
        <v>165632</v>
      </c>
      <c r="E137" s="68">
        <f>'2-РО ТРИМ.'!C140</f>
        <v>171431</v>
      </c>
      <c r="F137" s="68" t="e">
        <f>#REF!</f>
        <v>#REF!</v>
      </c>
      <c r="G137" s="68" t="e">
        <f>#REF!</f>
        <v>#REF!</v>
      </c>
      <c r="H137" s="68" t="e">
        <f t="shared" si="2"/>
        <v>#REF!</v>
      </c>
    </row>
    <row r="138" spans="2:8" ht="16.5" x14ac:dyDescent="0.25">
      <c r="B138" s="76">
        <v>6202</v>
      </c>
      <c r="C138" s="72" t="s">
        <v>130</v>
      </c>
      <c r="D138" s="68">
        <f>'1-ВО ТРИМ.'!C141</f>
        <v>56106</v>
      </c>
      <c r="E138" s="68">
        <f>'2-РО ТРИМ.'!C141</f>
        <v>48051</v>
      </c>
      <c r="F138" s="68" t="e">
        <f>#REF!</f>
        <v>#REF!</v>
      </c>
      <c r="G138" s="68" t="e">
        <f>#REF!</f>
        <v>#REF!</v>
      </c>
      <c r="H138" s="68" t="e">
        <f t="shared" si="2"/>
        <v>#REF!</v>
      </c>
    </row>
    <row r="139" spans="2:8" ht="16.5" x14ac:dyDescent="0.25">
      <c r="B139" s="76">
        <v>6203</v>
      </c>
      <c r="C139" s="72" t="s">
        <v>131</v>
      </c>
      <c r="D139" s="68">
        <f>'1-ВО ТРИМ.'!C142</f>
        <v>64941</v>
      </c>
      <c r="E139" s="68">
        <f>'2-РО ТРИМ.'!C142</f>
        <v>64778</v>
      </c>
      <c r="F139" s="68" t="e">
        <f>#REF!</f>
        <v>#REF!</v>
      </c>
      <c r="G139" s="68" t="e">
        <f>#REF!</f>
        <v>#REF!</v>
      </c>
      <c r="H139" s="68" t="e">
        <f t="shared" si="2"/>
        <v>#REF!</v>
      </c>
    </row>
    <row r="140" spans="2:8" ht="16.5" x14ac:dyDescent="0.25">
      <c r="B140" s="76">
        <v>6204</v>
      </c>
      <c r="C140" s="72" t="s">
        <v>132</v>
      </c>
      <c r="D140" s="68">
        <f>'1-ВО ТРИМ.'!C143</f>
        <v>57125</v>
      </c>
      <c r="E140" s="68">
        <f>'2-РО ТРИМ.'!C143</f>
        <v>44481</v>
      </c>
      <c r="F140" s="68" t="e">
        <f>#REF!</f>
        <v>#REF!</v>
      </c>
      <c r="G140" s="68" t="e">
        <f>#REF!</f>
        <v>#REF!</v>
      </c>
      <c r="H140" s="68" t="e">
        <f t="shared" si="2"/>
        <v>#REF!</v>
      </c>
    </row>
    <row r="141" spans="2:8" ht="16.5" x14ac:dyDescent="0.25">
      <c r="B141" s="76">
        <v>6205</v>
      </c>
      <c r="C141" s="72" t="s">
        <v>133</v>
      </c>
      <c r="D141" s="68">
        <f>'1-ВО ТРИМ.'!C144</f>
        <v>51054</v>
      </c>
      <c r="E141" s="68">
        <f>'2-РО ТРИМ.'!C144</f>
        <v>38799</v>
      </c>
      <c r="F141" s="68" t="e">
        <f>#REF!</f>
        <v>#REF!</v>
      </c>
      <c r="G141" s="68" t="e">
        <f>#REF!</f>
        <v>#REF!</v>
      </c>
      <c r="H141" s="68" t="e">
        <f t="shared" si="2"/>
        <v>#REF!</v>
      </c>
    </row>
    <row r="142" spans="2:8" ht="16.5" x14ac:dyDescent="0.25">
      <c r="B142" s="76">
        <v>6206</v>
      </c>
      <c r="C142" s="72" t="s">
        <v>134</v>
      </c>
      <c r="D142" s="68">
        <f>'1-ВО ТРИМ.'!C145</f>
        <v>34414</v>
      </c>
      <c r="E142" s="68">
        <f>'2-РО ТРИМ.'!C145</f>
        <v>32685</v>
      </c>
      <c r="F142" s="68" t="e">
        <f>#REF!</f>
        <v>#REF!</v>
      </c>
      <c r="G142" s="68" t="e">
        <f>#REF!</f>
        <v>#REF!</v>
      </c>
      <c r="H142" s="68" t="e">
        <f t="shared" si="2"/>
        <v>#REF!</v>
      </c>
    </row>
    <row r="143" spans="2:8" ht="16.5" x14ac:dyDescent="0.25">
      <c r="B143" s="76">
        <v>6207</v>
      </c>
      <c r="C143" s="72" t="s">
        <v>135</v>
      </c>
      <c r="D143" s="68">
        <f>'1-ВО ТРИМ.'!C146</f>
        <v>251168</v>
      </c>
      <c r="E143" s="68">
        <f>'2-РО ТРИМ.'!C146</f>
        <v>192313</v>
      </c>
      <c r="F143" s="68" t="e">
        <f>#REF!</f>
        <v>#REF!</v>
      </c>
      <c r="G143" s="68" t="e">
        <f>#REF!</f>
        <v>#REF!</v>
      </c>
      <c r="H143" s="68" t="e">
        <f t="shared" si="2"/>
        <v>#REF!</v>
      </c>
    </row>
    <row r="144" spans="2:8" ht="16.5" x14ac:dyDescent="0.25">
      <c r="B144" s="76">
        <v>6208</v>
      </c>
      <c r="C144" s="72" t="s">
        <v>136</v>
      </c>
      <c r="D144" s="68">
        <f>'1-ВО ТРИМ.'!C147</f>
        <v>53654</v>
      </c>
      <c r="E144" s="68">
        <f>'2-РО ТРИМ.'!C147</f>
        <v>53450</v>
      </c>
      <c r="F144" s="68" t="e">
        <f>#REF!</f>
        <v>#REF!</v>
      </c>
      <c r="G144" s="68" t="e">
        <f>#REF!</f>
        <v>#REF!</v>
      </c>
      <c r="H144" s="68" t="e">
        <f t="shared" si="2"/>
        <v>#REF!</v>
      </c>
    </row>
    <row r="145" spans="2:8" ht="16.5" x14ac:dyDescent="0.25">
      <c r="B145" s="76">
        <v>6209</v>
      </c>
      <c r="C145" s="72" t="s">
        <v>137</v>
      </c>
      <c r="D145" s="68">
        <f>'1-ВО ТРИМ.'!C148</f>
        <v>813325</v>
      </c>
      <c r="E145" s="68">
        <f>'2-РО ТРИМ.'!C148</f>
        <v>842861</v>
      </c>
      <c r="F145" s="68" t="e">
        <f>#REF!</f>
        <v>#REF!</v>
      </c>
      <c r="G145" s="68" t="e">
        <f>#REF!</f>
        <v>#REF!</v>
      </c>
      <c r="H145" s="68" t="e">
        <f t="shared" si="2"/>
        <v>#REF!</v>
      </c>
    </row>
    <row r="146" spans="2:8" ht="16.5" x14ac:dyDescent="0.25">
      <c r="B146" s="76">
        <v>6210</v>
      </c>
      <c r="C146" s="72" t="s">
        <v>138</v>
      </c>
      <c r="D146" s="68">
        <f>'1-ВО ТРИМ.'!C149</f>
        <v>36033</v>
      </c>
      <c r="E146" s="68">
        <f>'2-РО ТРИМ.'!C149</f>
        <v>32079</v>
      </c>
      <c r="F146" s="68" t="e">
        <f>#REF!</f>
        <v>#REF!</v>
      </c>
      <c r="G146" s="68" t="e">
        <f>#REF!</f>
        <v>#REF!</v>
      </c>
      <c r="H146" s="68" t="e">
        <f t="shared" si="2"/>
        <v>#REF!</v>
      </c>
    </row>
    <row r="147" spans="2:8" ht="16.5" x14ac:dyDescent="0.25">
      <c r="B147" s="76">
        <v>6211</v>
      </c>
      <c r="C147" s="72" t="s">
        <v>139</v>
      </c>
      <c r="D147" s="68">
        <f>'1-ВО ТРИМ.'!C150</f>
        <v>37896</v>
      </c>
      <c r="E147" s="68">
        <f>'2-РО ТРИМ.'!C150</f>
        <v>35345</v>
      </c>
      <c r="F147" s="68" t="e">
        <f>#REF!</f>
        <v>#REF!</v>
      </c>
      <c r="G147" s="68" t="e">
        <f>#REF!</f>
        <v>#REF!</v>
      </c>
      <c r="H147" s="68" t="e">
        <f t="shared" si="2"/>
        <v>#REF!</v>
      </c>
    </row>
    <row r="148" spans="2:8" ht="16.5" x14ac:dyDescent="0.25">
      <c r="B148" s="71"/>
      <c r="C148" s="72"/>
      <c r="D148" s="28">
        <f>SUM(D137:D147)</f>
        <v>1621348</v>
      </c>
      <c r="E148" s="28">
        <f>SUM(E137:E147)</f>
        <v>1556273</v>
      </c>
      <c r="F148" s="28" t="e">
        <f>SUM(F137:F147)</f>
        <v>#REF!</v>
      </c>
      <c r="G148" s="28" t="e">
        <f>SUM(G137:G147)</f>
        <v>#REF!</v>
      </c>
      <c r="H148" s="28" t="e">
        <f>SUM(H137:H147)</f>
        <v>#REF!</v>
      </c>
    </row>
    <row r="149" spans="2:8" ht="18.75" x14ac:dyDescent="0.3">
      <c r="B149" s="71"/>
      <c r="C149" s="79" t="s">
        <v>140</v>
      </c>
      <c r="D149" s="68"/>
      <c r="E149" s="68">
        <f>'2-РО ТРИМ.'!C152</f>
        <v>0</v>
      </c>
      <c r="F149" s="68" t="e">
        <f>#REF!</f>
        <v>#REF!</v>
      </c>
      <c r="G149" s="68" t="e">
        <f>#REF!</f>
        <v>#REF!</v>
      </c>
      <c r="H149" s="27"/>
    </row>
    <row r="150" spans="2:8" ht="16.5" x14ac:dyDescent="0.25">
      <c r="B150" s="76">
        <v>6301</v>
      </c>
      <c r="C150" s="72" t="s">
        <v>141</v>
      </c>
      <c r="D150" s="68">
        <f>'1-ВО ТРИМ.'!C153</f>
        <v>17938</v>
      </c>
      <c r="E150" s="68">
        <f>'2-РО ТРИМ.'!C153</f>
        <v>8389</v>
      </c>
      <c r="F150" s="68" t="e">
        <f>#REF!</f>
        <v>#REF!</v>
      </c>
      <c r="G150" s="68" t="e">
        <f>#REF!</f>
        <v>#REF!</v>
      </c>
      <c r="H150" s="68" t="e">
        <f t="shared" si="2"/>
        <v>#REF!</v>
      </c>
    </row>
    <row r="151" spans="2:8" ht="16.5" x14ac:dyDescent="0.25">
      <c r="B151" s="76">
        <v>6302</v>
      </c>
      <c r="C151" s="72" t="s">
        <v>142</v>
      </c>
      <c r="D151" s="68">
        <f>'1-ВО ТРИМ.'!C154</f>
        <v>74861</v>
      </c>
      <c r="E151" s="68">
        <f>'2-РО ТРИМ.'!C154</f>
        <v>52090</v>
      </c>
      <c r="F151" s="68" t="e">
        <f>#REF!</f>
        <v>#REF!</v>
      </c>
      <c r="G151" s="68" t="e">
        <f>#REF!</f>
        <v>#REF!</v>
      </c>
      <c r="H151" s="68" t="e">
        <f t="shared" si="2"/>
        <v>#REF!</v>
      </c>
    </row>
    <row r="152" spans="2:8" ht="16.5" x14ac:dyDescent="0.25">
      <c r="B152" s="76">
        <v>6303</v>
      </c>
      <c r="C152" s="72" t="s">
        <v>143</v>
      </c>
      <c r="D152" s="68">
        <f>'1-ВО ТРИМ.'!C155</f>
        <v>24062</v>
      </c>
      <c r="E152" s="68">
        <f>'2-РО ТРИМ.'!C155</f>
        <v>9002</v>
      </c>
      <c r="F152" s="68" t="e">
        <f>#REF!</f>
        <v>#REF!</v>
      </c>
      <c r="G152" s="68" t="e">
        <f>#REF!</f>
        <v>#REF!</v>
      </c>
      <c r="H152" s="68" t="e">
        <f t="shared" si="2"/>
        <v>#REF!</v>
      </c>
    </row>
    <row r="153" spans="2:8" ht="16.5" x14ac:dyDescent="0.25">
      <c r="B153" s="76">
        <v>6304</v>
      </c>
      <c r="C153" s="72" t="s">
        <v>144</v>
      </c>
      <c r="D153" s="68">
        <f>'1-ВО ТРИМ.'!C156</f>
        <v>273568</v>
      </c>
      <c r="E153" s="68">
        <f>'2-РО ТРИМ.'!C156</f>
        <v>159253</v>
      </c>
      <c r="F153" s="68" t="e">
        <f>#REF!</f>
        <v>#REF!</v>
      </c>
      <c r="G153" s="68" t="e">
        <f>#REF!</f>
        <v>#REF!</v>
      </c>
      <c r="H153" s="68" t="e">
        <f t="shared" si="2"/>
        <v>#REF!</v>
      </c>
    </row>
    <row r="154" spans="2:8" ht="16.5" x14ac:dyDescent="0.25">
      <c r="B154" s="76">
        <v>6305</v>
      </c>
      <c r="C154" s="72" t="s">
        <v>145</v>
      </c>
      <c r="D154" s="68">
        <f>'1-ВО ТРИМ.'!C157</f>
        <v>46910</v>
      </c>
      <c r="E154" s="68">
        <f>'2-РО ТРИМ.'!C157</f>
        <v>43710</v>
      </c>
      <c r="F154" s="68" t="e">
        <f>#REF!</f>
        <v>#REF!</v>
      </c>
      <c r="G154" s="68" t="e">
        <f>#REF!</f>
        <v>#REF!</v>
      </c>
      <c r="H154" s="68" t="e">
        <f t="shared" si="2"/>
        <v>#REF!</v>
      </c>
    </row>
    <row r="155" spans="2:8" ht="16.5" x14ac:dyDescent="0.25">
      <c r="B155" s="76">
        <v>6306</v>
      </c>
      <c r="C155" s="72" t="s">
        <v>146</v>
      </c>
      <c r="D155" s="68">
        <f>'1-ВО ТРИМ.'!C158</f>
        <v>1300686</v>
      </c>
      <c r="E155" s="68">
        <f>'2-РО ТРИМ.'!C158</f>
        <v>1332110</v>
      </c>
      <c r="F155" s="68" t="e">
        <f>#REF!</f>
        <v>#REF!</v>
      </c>
      <c r="G155" s="68" t="e">
        <f>#REF!</f>
        <v>#REF!</v>
      </c>
      <c r="H155" s="68" t="e">
        <f t="shared" si="2"/>
        <v>#REF!</v>
      </c>
    </row>
    <row r="156" spans="2:8" ht="16.5" x14ac:dyDescent="0.25">
      <c r="B156" s="76">
        <v>6307</v>
      </c>
      <c r="C156" s="72" t="s">
        <v>147</v>
      </c>
      <c r="D156" s="68">
        <f>'1-ВО ТРИМ.'!C159</f>
        <v>140128</v>
      </c>
      <c r="E156" s="68">
        <f>'2-РО ТРИМ.'!C159</f>
        <v>70407</v>
      </c>
      <c r="F156" s="68" t="e">
        <f>#REF!</f>
        <v>#REF!</v>
      </c>
      <c r="G156" s="68" t="e">
        <f>#REF!</f>
        <v>#REF!</v>
      </c>
      <c r="H156" s="68" t="e">
        <f t="shared" si="2"/>
        <v>#REF!</v>
      </c>
    </row>
    <row r="157" spans="2:8" ht="16.5" x14ac:dyDescent="0.25">
      <c r="B157" s="76">
        <v>6308</v>
      </c>
      <c r="C157" s="72" t="s">
        <v>148</v>
      </c>
      <c r="D157" s="68">
        <f>'1-ВО ТРИМ.'!C160</f>
        <v>53269</v>
      </c>
      <c r="E157" s="68">
        <f>'2-РО ТРИМ.'!C160</f>
        <v>9953</v>
      </c>
      <c r="F157" s="68" t="e">
        <f>#REF!</f>
        <v>#REF!</v>
      </c>
      <c r="G157" s="68" t="e">
        <f>#REF!</f>
        <v>#REF!</v>
      </c>
      <c r="H157" s="68" t="e">
        <f t="shared" si="2"/>
        <v>#REF!</v>
      </c>
    </row>
    <row r="158" spans="2:8" ht="16.5" x14ac:dyDescent="0.25">
      <c r="B158" s="76">
        <v>6309</v>
      </c>
      <c r="C158" s="72" t="s">
        <v>149</v>
      </c>
      <c r="D158" s="68">
        <f>'1-ВО ТРИМ.'!C161</f>
        <v>34470</v>
      </c>
      <c r="E158" s="68">
        <f>'2-РО ТРИМ.'!C161</f>
        <v>2615</v>
      </c>
      <c r="F158" s="68" t="e">
        <f>#REF!</f>
        <v>#REF!</v>
      </c>
      <c r="G158" s="68" t="e">
        <f>#REF!</f>
        <v>#REF!</v>
      </c>
      <c r="H158" s="68" t="e">
        <f t="shared" si="2"/>
        <v>#REF!</v>
      </c>
    </row>
    <row r="159" spans="2:8" ht="16.5" x14ac:dyDescent="0.25">
      <c r="B159" s="76">
        <v>6310</v>
      </c>
      <c r="C159" s="72" t="s">
        <v>150</v>
      </c>
      <c r="D159" s="68">
        <f>'1-ВО ТРИМ.'!C162</f>
        <v>140585</v>
      </c>
      <c r="E159" s="68">
        <f>'2-РО ТРИМ.'!C162</f>
        <v>87504</v>
      </c>
      <c r="F159" s="68" t="e">
        <f>#REF!</f>
        <v>#REF!</v>
      </c>
      <c r="G159" s="68" t="e">
        <f>#REF!</f>
        <v>#REF!</v>
      </c>
      <c r="H159" s="68" t="e">
        <f t="shared" si="2"/>
        <v>#REF!</v>
      </c>
    </row>
    <row r="160" spans="2:8" ht="16.5" x14ac:dyDescent="0.25">
      <c r="B160" s="76">
        <v>6311</v>
      </c>
      <c r="C160" s="72" t="s">
        <v>151</v>
      </c>
      <c r="D160" s="68">
        <f>'1-ВО ТРИМ.'!C163</f>
        <v>24376</v>
      </c>
      <c r="E160" s="68">
        <f>'2-РО ТРИМ.'!C163</f>
        <v>15788</v>
      </c>
      <c r="F160" s="68" t="e">
        <f>#REF!</f>
        <v>#REF!</v>
      </c>
      <c r="G160" s="68" t="e">
        <f>#REF!</f>
        <v>#REF!</v>
      </c>
      <c r="H160" s="68" t="e">
        <f t="shared" si="2"/>
        <v>#REF!</v>
      </c>
    </row>
    <row r="161" spans="2:8" ht="16.5" x14ac:dyDescent="0.25">
      <c r="B161" s="76">
        <v>6312</v>
      </c>
      <c r="C161" s="72" t="s">
        <v>152</v>
      </c>
      <c r="D161" s="68">
        <f>'1-ВО ТРИМ.'!C164</f>
        <v>24661</v>
      </c>
      <c r="E161" s="68">
        <f>'2-РО ТРИМ.'!C164</f>
        <v>18730</v>
      </c>
      <c r="F161" s="68" t="e">
        <f>#REF!</f>
        <v>#REF!</v>
      </c>
      <c r="G161" s="68" t="e">
        <f>#REF!</f>
        <v>#REF!</v>
      </c>
      <c r="H161" s="68" t="e">
        <f t="shared" si="2"/>
        <v>#REF!</v>
      </c>
    </row>
    <row r="162" spans="2:8" ht="16.5" x14ac:dyDescent="0.25">
      <c r="B162" s="76"/>
      <c r="C162" s="72"/>
      <c r="D162" s="28">
        <f>SUM(D150:D161)</f>
        <v>2155514</v>
      </c>
      <c r="E162" s="28">
        <f>SUM(E150:E161)</f>
        <v>1809551</v>
      </c>
      <c r="F162" s="28" t="e">
        <f>SUM(F150:F161)</f>
        <v>#REF!</v>
      </c>
      <c r="G162" s="28" t="e">
        <f>SUM(G150:G161)</f>
        <v>#REF!</v>
      </c>
      <c r="H162" s="28" t="e">
        <f>SUM(H150:H161)</f>
        <v>#REF!</v>
      </c>
    </row>
    <row r="163" spans="2:8" ht="18.75" x14ac:dyDescent="0.3">
      <c r="B163" s="71"/>
      <c r="C163" s="79" t="s">
        <v>153</v>
      </c>
      <c r="D163" s="68"/>
      <c r="E163" s="68">
        <f>'2-РО ТРИМ.'!C166</f>
        <v>0</v>
      </c>
      <c r="F163" s="68" t="e">
        <f>#REF!</f>
        <v>#REF!</v>
      </c>
      <c r="G163" s="68" t="e">
        <f>#REF!</f>
        <v>#REF!</v>
      </c>
      <c r="H163" s="27"/>
    </row>
    <row r="164" spans="2:8" ht="16.5" x14ac:dyDescent="0.25">
      <c r="B164" s="76">
        <v>6401</v>
      </c>
      <c r="C164" s="72" t="s">
        <v>154</v>
      </c>
      <c r="D164" s="68">
        <f>'1-ВО ТРИМ.'!C167</f>
        <v>150240</v>
      </c>
      <c r="E164" s="68">
        <f>'2-РО ТРИМ.'!C167</f>
        <v>137898</v>
      </c>
      <c r="F164" s="68" t="e">
        <f>#REF!</f>
        <v>#REF!</v>
      </c>
      <c r="G164" s="68" t="e">
        <f>#REF!</f>
        <v>#REF!</v>
      </c>
      <c r="H164" s="68" t="e">
        <f t="shared" si="2"/>
        <v>#REF!</v>
      </c>
    </row>
    <row r="165" spans="2:8" ht="16.5" x14ac:dyDescent="0.25">
      <c r="B165" s="76">
        <v>6402</v>
      </c>
      <c r="C165" s="72" t="s">
        <v>155</v>
      </c>
      <c r="D165" s="68">
        <f>'1-ВО ТРИМ.'!C168</f>
        <v>74276</v>
      </c>
      <c r="E165" s="68">
        <f>'2-РО ТРИМ.'!C168</f>
        <v>73121</v>
      </c>
      <c r="F165" s="68" t="e">
        <f>#REF!</f>
        <v>#REF!</v>
      </c>
      <c r="G165" s="68" t="e">
        <f>#REF!</f>
        <v>#REF!</v>
      </c>
      <c r="H165" s="68" t="e">
        <f t="shared" si="2"/>
        <v>#REF!</v>
      </c>
    </row>
    <row r="166" spans="2:8" ht="16.5" x14ac:dyDescent="0.25">
      <c r="B166" s="76">
        <v>6403</v>
      </c>
      <c r="C166" s="72" t="s">
        <v>156</v>
      </c>
      <c r="D166" s="68">
        <f>'1-ВО ТРИМ.'!C169</f>
        <v>25034</v>
      </c>
      <c r="E166" s="68">
        <f>'2-РО ТРИМ.'!C169</f>
        <v>24615</v>
      </c>
      <c r="F166" s="68" t="e">
        <f>#REF!</f>
        <v>#REF!</v>
      </c>
      <c r="G166" s="68" t="e">
        <f>#REF!</f>
        <v>#REF!</v>
      </c>
      <c r="H166" s="68" t="e">
        <f t="shared" si="2"/>
        <v>#REF!</v>
      </c>
    </row>
    <row r="167" spans="2:8" ht="16.5" x14ac:dyDescent="0.25">
      <c r="B167" s="76">
        <v>6404</v>
      </c>
      <c r="C167" s="72" t="s">
        <v>157</v>
      </c>
      <c r="D167" s="68">
        <f>'1-ВО ТРИМ.'!C170</f>
        <v>1665332</v>
      </c>
      <c r="E167" s="68">
        <f>'2-РО ТРИМ.'!C170</f>
        <v>1685962</v>
      </c>
      <c r="F167" s="68" t="e">
        <f>#REF!</f>
        <v>#REF!</v>
      </c>
      <c r="G167" s="68" t="e">
        <f>#REF!</f>
        <v>#REF!</v>
      </c>
      <c r="H167" s="68" t="e">
        <f t="shared" si="2"/>
        <v>#REF!</v>
      </c>
    </row>
    <row r="168" spans="2:8" ht="16.5" x14ac:dyDescent="0.25">
      <c r="B168" s="76">
        <v>6405</v>
      </c>
      <c r="C168" s="72" t="s">
        <v>158</v>
      </c>
      <c r="D168" s="68">
        <f>'1-ВО ТРИМ.'!C171</f>
        <v>284819</v>
      </c>
      <c r="E168" s="68">
        <f>'2-РО ТРИМ.'!C171</f>
        <v>291822</v>
      </c>
      <c r="F168" s="68" t="e">
        <f>#REF!</f>
        <v>#REF!</v>
      </c>
      <c r="G168" s="68" t="e">
        <f>#REF!</f>
        <v>#REF!</v>
      </c>
      <c r="H168" s="68" t="e">
        <f t="shared" si="2"/>
        <v>#REF!</v>
      </c>
    </row>
    <row r="169" spans="2:8" ht="16.5" x14ac:dyDescent="0.25">
      <c r="B169" s="76">
        <v>6406</v>
      </c>
      <c r="C169" s="72" t="s">
        <v>159</v>
      </c>
      <c r="D169" s="68">
        <f>'1-ВО ТРИМ.'!C172</f>
        <v>206556</v>
      </c>
      <c r="E169" s="68">
        <f>'2-РО ТРИМ.'!C172</f>
        <v>198713</v>
      </c>
      <c r="F169" s="68" t="e">
        <f>#REF!</f>
        <v>#REF!</v>
      </c>
      <c r="G169" s="68" t="e">
        <f>#REF!</f>
        <v>#REF!</v>
      </c>
      <c r="H169" s="68" t="e">
        <f t="shared" si="2"/>
        <v>#REF!</v>
      </c>
    </row>
    <row r="170" spans="2:8" ht="16.5" x14ac:dyDescent="0.25">
      <c r="B170" s="71"/>
      <c r="C170" s="72"/>
      <c r="D170" s="28">
        <f>SUM(D164:D169)</f>
        <v>2406257</v>
      </c>
      <c r="E170" s="28">
        <f>SUM(E164:E169)</f>
        <v>2412131</v>
      </c>
      <c r="F170" s="28" t="e">
        <f>SUM(F164:F169)</f>
        <v>#REF!</v>
      </c>
      <c r="G170" s="28" t="e">
        <f>SUM(G164:G169)</f>
        <v>#REF!</v>
      </c>
      <c r="H170" s="28" t="e">
        <f>SUM(H164:H169)</f>
        <v>#REF!</v>
      </c>
    </row>
    <row r="171" spans="2:8" ht="18.75" x14ac:dyDescent="0.3">
      <c r="B171" s="71"/>
      <c r="C171" s="79" t="s">
        <v>160</v>
      </c>
      <c r="D171" s="68"/>
      <c r="E171" s="68">
        <f>'2-РО ТРИМ.'!C174</f>
        <v>0</v>
      </c>
      <c r="F171" s="68" t="e">
        <f>#REF!</f>
        <v>#REF!</v>
      </c>
      <c r="G171" s="68" t="e">
        <f>#REF!</f>
        <v>#REF!</v>
      </c>
      <c r="H171" s="27"/>
    </row>
    <row r="172" spans="2:8" ht="16.5" x14ac:dyDescent="0.25">
      <c r="B172" s="76">
        <v>6501</v>
      </c>
      <c r="C172" s="72" t="s">
        <v>161</v>
      </c>
      <c r="D172" s="68">
        <f>'1-ВО ТРИМ.'!C175</f>
        <v>95379</v>
      </c>
      <c r="E172" s="68">
        <f>'2-РО ТРИМ.'!C175</f>
        <v>96851</v>
      </c>
      <c r="F172" s="68" t="e">
        <f>#REF!</f>
        <v>#REF!</v>
      </c>
      <c r="G172" s="68" t="e">
        <f>#REF!</f>
        <v>#REF!</v>
      </c>
      <c r="H172" s="68" t="e">
        <f t="shared" si="2"/>
        <v>#REF!</v>
      </c>
    </row>
    <row r="173" spans="2:8" ht="16.5" x14ac:dyDescent="0.25">
      <c r="B173" s="76">
        <v>6502</v>
      </c>
      <c r="C173" s="72" t="s">
        <v>162</v>
      </c>
      <c r="D173" s="68">
        <f>'1-ВО ТРИМ.'!C176</f>
        <v>126148</v>
      </c>
      <c r="E173" s="68">
        <f>'2-РО ТРИМ.'!C176</f>
        <v>112412</v>
      </c>
      <c r="F173" s="68" t="e">
        <f>#REF!</f>
        <v>#REF!</v>
      </c>
      <c r="G173" s="68" t="e">
        <f>#REF!</f>
        <v>#REF!</v>
      </c>
      <c r="H173" s="68" t="e">
        <f t="shared" si="2"/>
        <v>#REF!</v>
      </c>
    </row>
    <row r="174" spans="2:8" ht="16.5" x14ac:dyDescent="0.25">
      <c r="B174" s="76">
        <v>6503</v>
      </c>
      <c r="C174" s="72" t="s">
        <v>163</v>
      </c>
      <c r="D174" s="68">
        <f>'1-ВО ТРИМ.'!C177</f>
        <v>155394</v>
      </c>
      <c r="E174" s="68">
        <f>'2-РО ТРИМ.'!C177</f>
        <v>164023</v>
      </c>
      <c r="F174" s="68" t="e">
        <f>#REF!</f>
        <v>#REF!</v>
      </c>
      <c r="G174" s="68" t="e">
        <f>#REF!</f>
        <v>#REF!</v>
      </c>
      <c r="H174" s="68" t="e">
        <f t="shared" si="2"/>
        <v>#REF!</v>
      </c>
    </row>
    <row r="175" spans="2:8" ht="16.5" x14ac:dyDescent="0.25">
      <c r="B175" s="76">
        <v>6504</v>
      </c>
      <c r="C175" s="72" t="s">
        <v>164</v>
      </c>
      <c r="D175" s="68">
        <f>'1-ВО ТРИМ.'!C178</f>
        <v>71631</v>
      </c>
      <c r="E175" s="68">
        <f>'2-РО ТРИМ.'!C178</f>
        <v>52522</v>
      </c>
      <c r="F175" s="68" t="e">
        <f>#REF!</f>
        <v>#REF!</v>
      </c>
      <c r="G175" s="68" t="e">
        <f>#REF!</f>
        <v>#REF!</v>
      </c>
      <c r="H175" s="68" t="e">
        <f t="shared" si="2"/>
        <v>#REF!</v>
      </c>
    </row>
    <row r="176" spans="2:8" ht="16.5" x14ac:dyDescent="0.25">
      <c r="B176" s="76">
        <v>6505</v>
      </c>
      <c r="C176" s="72" t="s">
        <v>165</v>
      </c>
      <c r="D176" s="68">
        <f>'1-ВО ТРИМ.'!C179</f>
        <v>29992</v>
      </c>
      <c r="E176" s="68">
        <f>'2-РО ТРИМ.'!C179</f>
        <v>32198</v>
      </c>
      <c r="F176" s="68" t="e">
        <f>#REF!</f>
        <v>#REF!</v>
      </c>
      <c r="G176" s="68" t="e">
        <f>#REF!</f>
        <v>#REF!</v>
      </c>
      <c r="H176" s="68" t="e">
        <f t="shared" si="2"/>
        <v>#REF!</v>
      </c>
    </row>
    <row r="177" spans="2:8" ht="16.5" x14ac:dyDescent="0.25">
      <c r="B177" s="76">
        <v>6506</v>
      </c>
      <c r="C177" s="72" t="s">
        <v>166</v>
      </c>
      <c r="D177" s="68">
        <f>'1-ВО ТРИМ.'!C180</f>
        <v>91684</v>
      </c>
      <c r="E177" s="68">
        <f>'2-РО ТРИМ.'!C180</f>
        <v>53699</v>
      </c>
      <c r="F177" s="68" t="e">
        <f>#REF!</f>
        <v>#REF!</v>
      </c>
      <c r="G177" s="68" t="e">
        <f>#REF!</f>
        <v>#REF!</v>
      </c>
      <c r="H177" s="68" t="e">
        <f t="shared" si="2"/>
        <v>#REF!</v>
      </c>
    </row>
    <row r="178" spans="2:8" ht="16.5" x14ac:dyDescent="0.25">
      <c r="B178" s="76">
        <v>6507</v>
      </c>
      <c r="C178" s="72" t="s">
        <v>167</v>
      </c>
      <c r="D178" s="68">
        <f>'1-ВО ТРИМ.'!C181</f>
        <v>140347</v>
      </c>
      <c r="E178" s="68">
        <f>'2-РО ТРИМ.'!C181</f>
        <v>146699</v>
      </c>
      <c r="F178" s="68" t="e">
        <f>#REF!</f>
        <v>#REF!</v>
      </c>
      <c r="G178" s="68" t="e">
        <f>#REF!</f>
        <v>#REF!</v>
      </c>
      <c r="H178" s="68" t="e">
        <f t="shared" si="2"/>
        <v>#REF!</v>
      </c>
    </row>
    <row r="179" spans="2:8" ht="16.5" x14ac:dyDescent="0.25">
      <c r="B179" s="76">
        <v>6508</v>
      </c>
      <c r="C179" s="72" t="s">
        <v>168</v>
      </c>
      <c r="D179" s="68">
        <f>'1-ВО ТРИМ.'!C182</f>
        <v>2559241</v>
      </c>
      <c r="E179" s="68">
        <f>'2-РО ТРИМ.'!C182</f>
        <v>2581422</v>
      </c>
      <c r="F179" s="68" t="e">
        <f>#REF!</f>
        <v>#REF!</v>
      </c>
      <c r="G179" s="68" t="e">
        <f>#REF!</f>
        <v>#REF!</v>
      </c>
      <c r="H179" s="68" t="e">
        <f t="shared" si="2"/>
        <v>#REF!</v>
      </c>
    </row>
    <row r="180" spans="2:8" ht="16.5" x14ac:dyDescent="0.25">
      <c r="B180" s="76">
        <v>6509</v>
      </c>
      <c r="C180" s="72" t="s">
        <v>169</v>
      </c>
      <c r="D180" s="68">
        <f>'1-ВО ТРИМ.'!C183</f>
        <v>128204</v>
      </c>
      <c r="E180" s="68">
        <f>'2-РО ТРИМ.'!C183</f>
        <v>132144</v>
      </c>
      <c r="F180" s="68" t="e">
        <f>#REF!</f>
        <v>#REF!</v>
      </c>
      <c r="G180" s="68" t="e">
        <f>#REF!</f>
        <v>#REF!</v>
      </c>
      <c r="H180" s="68" t="e">
        <f t="shared" si="2"/>
        <v>#REF!</v>
      </c>
    </row>
    <row r="181" spans="2:8" ht="16.5" x14ac:dyDescent="0.25">
      <c r="B181" s="76">
        <v>6510</v>
      </c>
      <c r="C181" s="72" t="s">
        <v>170</v>
      </c>
      <c r="D181" s="68">
        <f>'1-ВО ТРИМ.'!C184</f>
        <v>238796</v>
      </c>
      <c r="E181" s="68">
        <f>'2-РО ТРИМ.'!C184</f>
        <v>251558</v>
      </c>
      <c r="F181" s="68" t="e">
        <f>#REF!</f>
        <v>#REF!</v>
      </c>
      <c r="G181" s="68" t="e">
        <f>#REF!</f>
        <v>#REF!</v>
      </c>
      <c r="H181" s="68" t="e">
        <f t="shared" si="2"/>
        <v>#REF!</v>
      </c>
    </row>
    <row r="182" spans="2:8" ht="16.5" x14ac:dyDescent="0.25">
      <c r="B182" s="76">
        <v>6511</v>
      </c>
      <c r="C182" s="72" t="s">
        <v>171</v>
      </c>
      <c r="D182" s="68">
        <f>'1-ВО ТРИМ.'!C185</f>
        <v>89171</v>
      </c>
      <c r="E182" s="68">
        <f>'2-РО ТРИМ.'!C185</f>
        <v>66186</v>
      </c>
      <c r="F182" s="68" t="e">
        <f>#REF!</f>
        <v>#REF!</v>
      </c>
      <c r="G182" s="68" t="e">
        <f>#REF!</f>
        <v>#REF!</v>
      </c>
      <c r="H182" s="68" t="e">
        <f t="shared" si="2"/>
        <v>#REF!</v>
      </c>
    </row>
    <row r="183" spans="2:8" ht="16.5" x14ac:dyDescent="0.25">
      <c r="B183" s="76"/>
      <c r="C183" s="72"/>
      <c r="D183" s="28">
        <f>SUM(D172:D182)</f>
        <v>3725987</v>
      </c>
      <c r="E183" s="28">
        <f>SUM(E172:E182)</f>
        <v>3689714</v>
      </c>
      <c r="F183" s="28" t="e">
        <f>SUM(F172:F182)</f>
        <v>#REF!</v>
      </c>
      <c r="G183" s="28" t="e">
        <f>SUM(G172:G182)</f>
        <v>#REF!</v>
      </c>
      <c r="H183" s="28" t="e">
        <f>SUM(H172:H182)</f>
        <v>#REF!</v>
      </c>
    </row>
    <row r="184" spans="2:8" ht="18.75" x14ac:dyDescent="0.3">
      <c r="B184" s="71"/>
      <c r="C184" s="79" t="s">
        <v>172</v>
      </c>
      <c r="D184" s="68"/>
      <c r="E184" s="68">
        <f>'2-РО ТРИМ.'!C187</f>
        <v>0</v>
      </c>
      <c r="F184" s="68" t="e">
        <f>#REF!</f>
        <v>#REF!</v>
      </c>
      <c r="G184" s="68" t="e">
        <f>#REF!</f>
        <v>#REF!</v>
      </c>
      <c r="H184" s="27"/>
    </row>
    <row r="185" spans="2:8" ht="16.5" x14ac:dyDescent="0.25">
      <c r="B185" s="76">
        <v>6601</v>
      </c>
      <c r="C185" s="72" t="s">
        <v>173</v>
      </c>
      <c r="D185" s="68">
        <f>'1-ВО ТРИМ.'!C188</f>
        <v>324406</v>
      </c>
      <c r="E185" s="68">
        <f>'2-РО ТРИМ.'!C188</f>
        <v>126416</v>
      </c>
      <c r="F185" s="68" t="e">
        <f>#REF!</f>
        <v>#REF!</v>
      </c>
      <c r="G185" s="68" t="e">
        <f>#REF!</f>
        <v>#REF!</v>
      </c>
      <c r="H185" s="68" t="e">
        <f t="shared" si="2"/>
        <v>#REF!</v>
      </c>
    </row>
    <row r="186" spans="2:8" ht="16.5" x14ac:dyDescent="0.25">
      <c r="B186" s="76">
        <v>6602</v>
      </c>
      <c r="C186" s="72" t="s">
        <v>174</v>
      </c>
      <c r="D186" s="68">
        <f>'1-ВО ТРИМ.'!C189</f>
        <v>152600</v>
      </c>
      <c r="E186" s="68">
        <f>'2-РО ТРИМ.'!C189</f>
        <v>153156</v>
      </c>
      <c r="F186" s="68" t="e">
        <f>#REF!</f>
        <v>#REF!</v>
      </c>
      <c r="G186" s="68" t="e">
        <f>#REF!</f>
        <v>#REF!</v>
      </c>
      <c r="H186" s="68" t="e">
        <f t="shared" si="2"/>
        <v>#REF!</v>
      </c>
    </row>
    <row r="187" spans="2:8" ht="16.5" x14ac:dyDescent="0.25">
      <c r="B187" s="76">
        <v>6603</v>
      </c>
      <c r="C187" s="72" t="s">
        <v>175</v>
      </c>
      <c r="D187" s="68">
        <f>'1-ВО ТРИМ.'!C190</f>
        <v>84077</v>
      </c>
      <c r="E187" s="68">
        <f>'2-РО ТРИМ.'!C190</f>
        <v>70123</v>
      </c>
      <c r="F187" s="68" t="e">
        <f>#REF!</f>
        <v>#REF!</v>
      </c>
      <c r="G187" s="68" t="e">
        <f>#REF!</f>
        <v>#REF!</v>
      </c>
      <c r="H187" s="68" t="e">
        <f t="shared" ref="H187:H245" si="3">+D187+E187+F187+G187</f>
        <v>#REF!</v>
      </c>
    </row>
    <row r="188" spans="2:8" ht="16.5" x14ac:dyDescent="0.25">
      <c r="B188" s="76">
        <v>6604</v>
      </c>
      <c r="C188" s="72" t="s">
        <v>176</v>
      </c>
      <c r="D188" s="68">
        <f>'1-ВО ТРИМ.'!C191</f>
        <v>547680</v>
      </c>
      <c r="E188" s="68">
        <f>'2-РО ТРИМ.'!C191</f>
        <v>579667</v>
      </c>
      <c r="F188" s="68" t="e">
        <f>#REF!</f>
        <v>#REF!</v>
      </c>
      <c r="G188" s="68" t="e">
        <f>#REF!</f>
        <v>#REF!</v>
      </c>
      <c r="H188" s="68" t="e">
        <f t="shared" si="3"/>
        <v>#REF!</v>
      </c>
    </row>
    <row r="189" spans="2:8" ht="16.5" x14ac:dyDescent="0.25">
      <c r="B189" s="76">
        <v>6605</v>
      </c>
      <c r="C189" s="72" t="s">
        <v>177</v>
      </c>
      <c r="D189" s="68">
        <f>'1-ВО ТРИМ.'!C192</f>
        <v>17428</v>
      </c>
      <c r="E189" s="68">
        <f>'2-РО ТРИМ.'!C192</f>
        <v>1143</v>
      </c>
      <c r="F189" s="68" t="e">
        <f>#REF!</f>
        <v>#REF!</v>
      </c>
      <c r="G189" s="68" t="e">
        <f>#REF!</f>
        <v>#REF!</v>
      </c>
      <c r="H189" s="68" t="e">
        <f t="shared" si="3"/>
        <v>#REF!</v>
      </c>
    </row>
    <row r="190" spans="2:8" ht="16.5" x14ac:dyDescent="0.25">
      <c r="B190" s="76">
        <v>6606</v>
      </c>
      <c r="C190" s="72" t="s">
        <v>178</v>
      </c>
      <c r="D190" s="68">
        <f>'1-ВО ТРИМ.'!C193</f>
        <v>15989</v>
      </c>
      <c r="E190" s="68">
        <f>'2-РО ТРИМ.'!C193</f>
        <v>11987</v>
      </c>
      <c r="F190" s="68" t="e">
        <f>#REF!</f>
        <v>#REF!</v>
      </c>
      <c r="G190" s="68" t="e">
        <f>#REF!</f>
        <v>#REF!</v>
      </c>
      <c r="H190" s="68" t="e">
        <f t="shared" si="3"/>
        <v>#REF!</v>
      </c>
    </row>
    <row r="191" spans="2:8" ht="16.5" x14ac:dyDescent="0.25">
      <c r="B191" s="76">
        <v>6607</v>
      </c>
      <c r="C191" s="72" t="s">
        <v>179</v>
      </c>
      <c r="D191" s="68">
        <f>'1-ВО ТРИМ.'!C194</f>
        <v>157691</v>
      </c>
      <c r="E191" s="68">
        <f>'2-РО ТРИМ.'!C194</f>
        <v>166017</v>
      </c>
      <c r="F191" s="68" t="e">
        <f>#REF!</f>
        <v>#REF!</v>
      </c>
      <c r="G191" s="68" t="e">
        <f>#REF!</f>
        <v>#REF!</v>
      </c>
      <c r="H191" s="68" t="e">
        <f t="shared" si="3"/>
        <v>#REF!</v>
      </c>
    </row>
    <row r="192" spans="2:8" ht="16.5" x14ac:dyDescent="0.25">
      <c r="B192" s="76">
        <v>6608</v>
      </c>
      <c r="C192" s="72" t="s">
        <v>180</v>
      </c>
      <c r="D192" s="68">
        <f>'1-ВО ТРИМ.'!C195</f>
        <v>17200</v>
      </c>
      <c r="E192" s="68">
        <f>'2-РО ТРИМ.'!C195</f>
        <v>10204</v>
      </c>
      <c r="F192" s="68" t="e">
        <f>#REF!</f>
        <v>#REF!</v>
      </c>
      <c r="G192" s="68" t="e">
        <f>#REF!</f>
        <v>#REF!</v>
      </c>
      <c r="H192" s="68" t="e">
        <f t="shared" si="3"/>
        <v>#REF!</v>
      </c>
    </row>
    <row r="193" spans="2:8" ht="16.5" x14ac:dyDescent="0.25">
      <c r="B193" s="76">
        <v>6609</v>
      </c>
      <c r="C193" s="72" t="s">
        <v>181</v>
      </c>
      <c r="D193" s="68">
        <f>'1-ВО ТРИМ.'!C196</f>
        <v>6826427</v>
      </c>
      <c r="E193" s="68">
        <f>'2-РО ТРИМ.'!C196</f>
        <v>6827207</v>
      </c>
      <c r="F193" s="68" t="e">
        <f>#REF!</f>
        <v>#REF!</v>
      </c>
      <c r="G193" s="68" t="e">
        <f>#REF!</f>
        <v>#REF!</v>
      </c>
      <c r="H193" s="68" t="e">
        <f t="shared" si="3"/>
        <v>#REF!</v>
      </c>
    </row>
    <row r="194" spans="2:8" ht="16.5" x14ac:dyDescent="0.25">
      <c r="B194" s="76">
        <v>6610</v>
      </c>
      <c r="C194" s="72" t="s">
        <v>182</v>
      </c>
      <c r="D194" s="68">
        <f>'1-ВО ТРИМ.'!C197</f>
        <v>172137</v>
      </c>
      <c r="E194" s="68">
        <f>'2-РО ТРИМ.'!C197</f>
        <v>122215</v>
      </c>
      <c r="F194" s="68" t="e">
        <f>#REF!</f>
        <v>#REF!</v>
      </c>
      <c r="G194" s="68" t="e">
        <f>#REF!</f>
        <v>#REF!</v>
      </c>
      <c r="H194" s="68" t="e">
        <f t="shared" si="3"/>
        <v>#REF!</v>
      </c>
    </row>
    <row r="195" spans="2:8" ht="16.5" x14ac:dyDescent="0.25">
      <c r="B195" s="76">
        <v>6611</v>
      </c>
      <c r="C195" s="72" t="s">
        <v>183</v>
      </c>
      <c r="D195" s="68">
        <f>'1-ВО ТРИМ.'!C198</f>
        <v>176441</v>
      </c>
      <c r="E195" s="68">
        <f>'2-РО ТРИМ.'!C198</f>
        <v>110796</v>
      </c>
      <c r="F195" s="68" t="e">
        <f>#REF!</f>
        <v>#REF!</v>
      </c>
      <c r="G195" s="68" t="e">
        <f>#REF!</f>
        <v>#REF!</v>
      </c>
      <c r="H195" s="68" t="e">
        <f t="shared" si="3"/>
        <v>#REF!</v>
      </c>
    </row>
    <row r="196" spans="2:8" ht="16.5" x14ac:dyDescent="0.25">
      <c r="B196" s="76">
        <v>6612</v>
      </c>
      <c r="C196" s="72" t="s">
        <v>184</v>
      </c>
      <c r="D196" s="68">
        <f>'1-ВО ТРИМ.'!C199</f>
        <v>124433</v>
      </c>
      <c r="E196" s="68">
        <f>'2-РО ТРИМ.'!C199</f>
        <v>42691</v>
      </c>
      <c r="F196" s="68" t="e">
        <f>#REF!</f>
        <v>#REF!</v>
      </c>
      <c r="G196" s="68" t="e">
        <f>#REF!</f>
        <v>#REF!</v>
      </c>
      <c r="H196" s="68" t="e">
        <f t="shared" si="3"/>
        <v>#REF!</v>
      </c>
    </row>
    <row r="197" spans="2:8" ht="16.5" x14ac:dyDescent="0.25">
      <c r="B197" s="76">
        <v>6613</v>
      </c>
      <c r="C197" s="72" t="s">
        <v>185</v>
      </c>
      <c r="D197" s="68">
        <f>'1-ВО ТРИМ.'!C200</f>
        <v>86113</v>
      </c>
      <c r="E197" s="68">
        <f>'2-РО ТРИМ.'!C200</f>
        <v>60234</v>
      </c>
      <c r="F197" s="68" t="e">
        <f>#REF!</f>
        <v>#REF!</v>
      </c>
      <c r="G197" s="68" t="e">
        <f>#REF!</f>
        <v>#REF!</v>
      </c>
      <c r="H197" s="68" t="e">
        <f t="shared" si="3"/>
        <v>#REF!</v>
      </c>
    </row>
    <row r="198" spans="2:8" ht="16.5" x14ac:dyDescent="0.25">
      <c r="B198" s="76">
        <v>6614</v>
      </c>
      <c r="C198" s="72" t="s">
        <v>186</v>
      </c>
      <c r="D198" s="68">
        <f>'1-ВО ТРИМ.'!C201</f>
        <v>53052</v>
      </c>
      <c r="E198" s="68">
        <f>'2-РО ТРИМ.'!C201</f>
        <v>0</v>
      </c>
      <c r="F198" s="68" t="e">
        <f>#REF!</f>
        <v>#REF!</v>
      </c>
      <c r="G198" s="68" t="e">
        <f>#REF!</f>
        <v>#REF!</v>
      </c>
      <c r="H198" s="68" t="e">
        <f t="shared" si="3"/>
        <v>#REF!</v>
      </c>
    </row>
    <row r="199" spans="2:8" ht="16.5" x14ac:dyDescent="0.25">
      <c r="B199" s="76">
        <v>6615</v>
      </c>
      <c r="C199" s="72" t="s">
        <v>187</v>
      </c>
      <c r="D199" s="68">
        <f>'1-ВО ТРИМ.'!C202</f>
        <v>76272</v>
      </c>
      <c r="E199" s="68">
        <f>'2-РО ТРИМ.'!C202</f>
        <v>63537</v>
      </c>
      <c r="F199" s="68" t="e">
        <f>#REF!</f>
        <v>#REF!</v>
      </c>
      <c r="G199" s="68" t="e">
        <f>#REF!</f>
        <v>#REF!</v>
      </c>
      <c r="H199" s="68" t="e">
        <f t="shared" si="3"/>
        <v>#REF!</v>
      </c>
    </row>
    <row r="200" spans="2:8" ht="16.5" x14ac:dyDescent="0.25">
      <c r="B200" s="76">
        <v>6616</v>
      </c>
      <c r="C200" s="72" t="s">
        <v>188</v>
      </c>
      <c r="D200" s="68">
        <f>'1-ВО ТРИМ.'!C203</f>
        <v>156241</v>
      </c>
      <c r="E200" s="68">
        <f>'2-РО ТРИМ.'!C203</f>
        <v>140007</v>
      </c>
      <c r="F200" s="68" t="e">
        <f>#REF!</f>
        <v>#REF!</v>
      </c>
      <c r="G200" s="68" t="e">
        <f>#REF!</f>
        <v>#REF!</v>
      </c>
      <c r="H200" s="68" t="e">
        <f t="shared" si="3"/>
        <v>#REF!</v>
      </c>
    </row>
    <row r="201" spans="2:8" ht="16.5" x14ac:dyDescent="0.25">
      <c r="B201" s="76">
        <v>6617</v>
      </c>
      <c r="C201" s="72" t="s">
        <v>189</v>
      </c>
      <c r="D201" s="68">
        <f>'1-ВО ТРИМ.'!C204</f>
        <v>56930</v>
      </c>
      <c r="E201" s="68">
        <f>'2-РО ТРИМ.'!C204</f>
        <v>45136</v>
      </c>
      <c r="F201" s="68" t="e">
        <f>#REF!</f>
        <v>#REF!</v>
      </c>
      <c r="G201" s="68" t="e">
        <f>#REF!</f>
        <v>#REF!</v>
      </c>
      <c r="H201" s="68" t="e">
        <f t="shared" si="3"/>
        <v>#REF!</v>
      </c>
    </row>
    <row r="202" spans="2:8" ht="16.5" x14ac:dyDescent="0.25">
      <c r="B202" s="76">
        <v>6618</v>
      </c>
      <c r="C202" s="72" t="s">
        <v>190</v>
      </c>
      <c r="D202" s="68">
        <f>'1-ВО ТРИМ.'!C205</f>
        <v>245072</v>
      </c>
      <c r="E202" s="68">
        <f>'2-РО ТРИМ.'!C205</f>
        <v>268019</v>
      </c>
      <c r="F202" s="68" t="e">
        <f>#REF!</f>
        <v>#REF!</v>
      </c>
      <c r="G202" s="68" t="e">
        <f>#REF!</f>
        <v>#REF!</v>
      </c>
      <c r="H202" s="68" t="e">
        <f t="shared" si="3"/>
        <v>#REF!</v>
      </c>
    </row>
    <row r="203" spans="2:8" ht="16.5" x14ac:dyDescent="0.25">
      <c r="B203" s="76"/>
      <c r="C203" s="72"/>
      <c r="D203" s="28">
        <f>SUM(D185:D202)</f>
        <v>9290189</v>
      </c>
      <c r="E203" s="28">
        <f>SUM(E185:E202)</f>
        <v>8798555</v>
      </c>
      <c r="F203" s="28" t="e">
        <f>SUM(F185:F202)</f>
        <v>#REF!</v>
      </c>
      <c r="G203" s="28" t="e">
        <f>SUM(G185:G202)</f>
        <v>#REF!</v>
      </c>
      <c r="H203" s="28" t="e">
        <f>SUM(H185:H202)</f>
        <v>#REF!</v>
      </c>
    </row>
    <row r="204" spans="2:8" ht="18.75" x14ac:dyDescent="0.3">
      <c r="B204" s="71"/>
      <c r="C204" s="79" t="s">
        <v>191</v>
      </c>
      <c r="D204" s="68"/>
      <c r="E204" s="68">
        <f>'2-РО ТРИМ.'!C207</f>
        <v>0</v>
      </c>
      <c r="F204" s="68" t="e">
        <f>#REF!</f>
        <v>#REF!</v>
      </c>
      <c r="G204" s="68" t="e">
        <f>#REF!</f>
        <v>#REF!</v>
      </c>
      <c r="H204" s="27"/>
    </row>
    <row r="205" spans="2:8" ht="16.5" x14ac:dyDescent="0.25">
      <c r="B205" s="76">
        <v>6701</v>
      </c>
      <c r="C205" s="72" t="s">
        <v>192</v>
      </c>
      <c r="D205" s="68">
        <f>'1-ВО ТРИМ.'!C208</f>
        <v>51589</v>
      </c>
      <c r="E205" s="68">
        <f>'2-РО ТРИМ.'!C208</f>
        <v>36900</v>
      </c>
      <c r="F205" s="68" t="e">
        <f>#REF!</f>
        <v>#REF!</v>
      </c>
      <c r="G205" s="68" t="e">
        <f>#REF!</f>
        <v>#REF!</v>
      </c>
      <c r="H205" s="68" t="e">
        <f t="shared" si="3"/>
        <v>#REF!</v>
      </c>
    </row>
    <row r="206" spans="2:8" ht="16.5" x14ac:dyDescent="0.25">
      <c r="B206" s="76">
        <v>6702</v>
      </c>
      <c r="C206" s="72" t="s">
        <v>193</v>
      </c>
      <c r="D206" s="68">
        <f>'1-ВО ТРИМ.'!C209</f>
        <v>196775</v>
      </c>
      <c r="E206" s="68">
        <f>'2-РО ТРИМ.'!C209</f>
        <v>154495</v>
      </c>
      <c r="F206" s="68" t="e">
        <f>#REF!</f>
        <v>#REF!</v>
      </c>
      <c r="G206" s="68" t="e">
        <f>#REF!</f>
        <v>#REF!</v>
      </c>
      <c r="H206" s="68" t="e">
        <f t="shared" si="3"/>
        <v>#REF!</v>
      </c>
    </row>
    <row r="207" spans="2:8" ht="16.5" x14ac:dyDescent="0.25">
      <c r="B207" s="76">
        <v>6703</v>
      </c>
      <c r="C207" s="72" t="s">
        <v>194</v>
      </c>
      <c r="D207" s="68">
        <f>'1-ВО ТРИМ.'!C210</f>
        <v>113444</v>
      </c>
      <c r="E207" s="68">
        <f>'2-РО ТРИМ.'!C210</f>
        <v>80323</v>
      </c>
      <c r="F207" s="68" t="e">
        <f>#REF!</f>
        <v>#REF!</v>
      </c>
      <c r="G207" s="68" t="e">
        <f>#REF!</f>
        <v>#REF!</v>
      </c>
      <c r="H207" s="68" t="e">
        <f t="shared" si="3"/>
        <v>#REF!</v>
      </c>
    </row>
    <row r="208" spans="2:8" ht="16.5" x14ac:dyDescent="0.25">
      <c r="B208" s="76">
        <v>6704</v>
      </c>
      <c r="C208" s="72" t="s">
        <v>195</v>
      </c>
      <c r="D208" s="68">
        <f>'1-ВО ТРИМ.'!C211</f>
        <v>113085</v>
      </c>
      <c r="E208" s="68">
        <f>'2-РО ТРИМ.'!C211</f>
        <v>122495</v>
      </c>
      <c r="F208" s="68" t="e">
        <f>#REF!</f>
        <v>#REF!</v>
      </c>
      <c r="G208" s="68" t="e">
        <f>#REF!</f>
        <v>#REF!</v>
      </c>
      <c r="H208" s="68" t="e">
        <f t="shared" si="3"/>
        <v>#REF!</v>
      </c>
    </row>
    <row r="209" spans="2:8" ht="16.5" x14ac:dyDescent="0.25">
      <c r="B209" s="76">
        <v>6705</v>
      </c>
      <c r="C209" s="72" t="s">
        <v>196</v>
      </c>
      <c r="D209" s="68">
        <f>'1-ВО ТРИМ.'!C212</f>
        <v>538500</v>
      </c>
      <c r="E209" s="68">
        <f>'2-РО ТРИМ.'!C212</f>
        <v>351388</v>
      </c>
      <c r="F209" s="68" t="e">
        <f>#REF!</f>
        <v>#REF!</v>
      </c>
      <c r="G209" s="68" t="e">
        <f>#REF!</f>
        <v>#REF!</v>
      </c>
      <c r="H209" s="68" t="e">
        <f t="shared" si="3"/>
        <v>#REF!</v>
      </c>
    </row>
    <row r="210" spans="2:8" ht="16.5" x14ac:dyDescent="0.25">
      <c r="B210" s="76">
        <v>6706</v>
      </c>
      <c r="C210" s="72" t="s">
        <v>197</v>
      </c>
      <c r="D210" s="68">
        <f>'1-ВО ТРИМ.'!C213</f>
        <v>61056</v>
      </c>
      <c r="E210" s="68">
        <f>'2-РО ТРИМ.'!C213</f>
        <v>55178</v>
      </c>
      <c r="F210" s="68" t="e">
        <f>#REF!</f>
        <v>#REF!</v>
      </c>
      <c r="G210" s="68" t="e">
        <f>#REF!</f>
        <v>#REF!</v>
      </c>
      <c r="H210" s="68" t="e">
        <f t="shared" si="3"/>
        <v>#REF!</v>
      </c>
    </row>
    <row r="211" spans="2:8" ht="16.5" x14ac:dyDescent="0.25">
      <c r="B211" s="76">
        <v>6707</v>
      </c>
      <c r="C211" s="72" t="s">
        <v>198</v>
      </c>
      <c r="D211" s="68">
        <f>'1-ВО ТРИМ.'!C214</f>
        <v>20309</v>
      </c>
      <c r="E211" s="68">
        <f>'2-РО ТРИМ.'!C214</f>
        <v>12041</v>
      </c>
      <c r="F211" s="68" t="e">
        <f>#REF!</f>
        <v>#REF!</v>
      </c>
      <c r="G211" s="68" t="e">
        <f>#REF!</f>
        <v>#REF!</v>
      </c>
      <c r="H211" s="68" t="e">
        <f t="shared" si="3"/>
        <v>#REF!</v>
      </c>
    </row>
    <row r="212" spans="2:8" ht="16.5" x14ac:dyDescent="0.25">
      <c r="B212" s="76"/>
      <c r="C212" s="72"/>
      <c r="D212" s="28">
        <f>SUM(D205:D211)</f>
        <v>1094758</v>
      </c>
      <c r="E212" s="28">
        <f>SUM(E205:E211)</f>
        <v>812820</v>
      </c>
      <c r="F212" s="28" t="e">
        <f>SUM(F205:F211)</f>
        <v>#REF!</v>
      </c>
      <c r="G212" s="28" t="e">
        <f>SUM(G205:G211)</f>
        <v>#REF!</v>
      </c>
      <c r="H212" s="28" t="e">
        <f>SUM(H205:H211)</f>
        <v>#REF!</v>
      </c>
    </row>
    <row r="213" spans="2:8" ht="18.75" x14ac:dyDescent="0.3">
      <c r="B213" s="71"/>
      <c r="C213" s="79" t="s">
        <v>199</v>
      </c>
      <c r="D213" s="68"/>
      <c r="E213" s="68">
        <f>'2-РО ТРИМ.'!C216</f>
        <v>0</v>
      </c>
      <c r="F213" s="68" t="e">
        <f>#REF!</f>
        <v>#REF!</v>
      </c>
      <c r="G213" s="68" t="e">
        <f>#REF!</f>
        <v>#REF!</v>
      </c>
      <c r="H213" s="27"/>
    </row>
    <row r="214" spans="2:8" ht="16.5" x14ac:dyDescent="0.25">
      <c r="B214" s="76">
        <v>6801</v>
      </c>
      <c r="C214" s="72" t="s">
        <v>200</v>
      </c>
      <c r="D214" s="68">
        <f>'1-ВО ТРИМ.'!C217</f>
        <v>36684</v>
      </c>
      <c r="E214" s="68">
        <f>'2-РО ТРИМ.'!C217</f>
        <v>29656</v>
      </c>
      <c r="F214" s="68" t="e">
        <f>#REF!</f>
        <v>#REF!</v>
      </c>
      <c r="G214" s="68" t="e">
        <f>#REF!</f>
        <v>#REF!</v>
      </c>
      <c r="H214" s="68" t="e">
        <f t="shared" si="3"/>
        <v>#REF!</v>
      </c>
    </row>
    <row r="215" spans="2:8" ht="16.5" x14ac:dyDescent="0.25">
      <c r="B215" s="76">
        <v>6802</v>
      </c>
      <c r="C215" s="72" t="s">
        <v>44</v>
      </c>
      <c r="D215" s="68">
        <f>'1-ВО ТРИМ.'!C218</f>
        <v>125612</v>
      </c>
      <c r="E215" s="68">
        <f>'2-РО ТРИМ.'!C218</f>
        <v>133634</v>
      </c>
      <c r="F215" s="68" t="e">
        <f>#REF!</f>
        <v>#REF!</v>
      </c>
      <c r="G215" s="68" t="e">
        <f>#REF!</f>
        <v>#REF!</v>
      </c>
      <c r="H215" s="68" t="e">
        <f t="shared" si="3"/>
        <v>#REF!</v>
      </c>
    </row>
    <row r="216" spans="2:8" ht="16.5" x14ac:dyDescent="0.25">
      <c r="B216" s="76">
        <v>6803</v>
      </c>
      <c r="C216" s="72" t="s">
        <v>201</v>
      </c>
      <c r="D216" s="68">
        <f>'1-ВО ТРИМ.'!C219</f>
        <v>51476</v>
      </c>
      <c r="E216" s="68">
        <f>'2-РО ТРИМ.'!C219</f>
        <v>31702</v>
      </c>
      <c r="F216" s="68" t="e">
        <f>#REF!</f>
        <v>#REF!</v>
      </c>
      <c r="G216" s="68" t="e">
        <f>#REF!</f>
        <v>#REF!</v>
      </c>
      <c r="H216" s="68" t="e">
        <f t="shared" si="3"/>
        <v>#REF!</v>
      </c>
    </row>
    <row r="217" spans="2:8" ht="16.5" x14ac:dyDescent="0.25">
      <c r="B217" s="76">
        <v>6804</v>
      </c>
      <c r="C217" s="72" t="s">
        <v>202</v>
      </c>
      <c r="D217" s="68">
        <f>'1-ВО ТРИМ.'!C220</f>
        <v>98165</v>
      </c>
      <c r="E217" s="68">
        <f>'2-РО ТРИМ.'!C220</f>
        <v>92267</v>
      </c>
      <c r="F217" s="68" t="e">
        <f>#REF!</f>
        <v>#REF!</v>
      </c>
      <c r="G217" s="68" t="e">
        <f>#REF!</f>
        <v>#REF!</v>
      </c>
      <c r="H217" s="68" t="e">
        <f t="shared" si="3"/>
        <v>#REF!</v>
      </c>
    </row>
    <row r="218" spans="2:8" ht="16.5" x14ac:dyDescent="0.25">
      <c r="B218" s="76">
        <v>6805</v>
      </c>
      <c r="C218" s="72" t="s">
        <v>203</v>
      </c>
      <c r="D218" s="68">
        <f>'1-ВО ТРИМ.'!C221</f>
        <v>55064</v>
      </c>
      <c r="E218" s="68">
        <f>'2-РО ТРИМ.'!C221</f>
        <v>45133</v>
      </c>
      <c r="F218" s="68" t="e">
        <f>#REF!</f>
        <v>#REF!</v>
      </c>
      <c r="G218" s="68" t="e">
        <f>#REF!</f>
        <v>#REF!</v>
      </c>
      <c r="H218" s="68" t="e">
        <f t="shared" si="3"/>
        <v>#REF!</v>
      </c>
    </row>
    <row r="219" spans="2:8" ht="16.5" x14ac:dyDescent="0.25">
      <c r="B219" s="76">
        <v>6806</v>
      </c>
      <c r="C219" s="72" t="s">
        <v>204</v>
      </c>
      <c r="D219" s="68">
        <f>'1-ВО ТРИМ.'!C222</f>
        <v>2321782</v>
      </c>
      <c r="E219" s="68">
        <f>'2-РО ТРИМ.'!C222</f>
        <v>2355476</v>
      </c>
      <c r="F219" s="68" t="e">
        <f>#REF!</f>
        <v>#REF!</v>
      </c>
      <c r="G219" s="68" t="e">
        <f>#REF!</f>
        <v>#REF!</v>
      </c>
      <c r="H219" s="68" t="e">
        <f t="shared" si="3"/>
        <v>#REF!</v>
      </c>
    </row>
    <row r="220" spans="2:8" ht="16.5" x14ac:dyDescent="0.25">
      <c r="B220" s="76">
        <v>6807</v>
      </c>
      <c r="C220" s="72" t="s">
        <v>205</v>
      </c>
      <c r="D220" s="68">
        <f>'1-ВО ТРИМ.'!C223</f>
        <v>72788</v>
      </c>
      <c r="E220" s="68">
        <f>'2-РО ТРИМ.'!C223</f>
        <v>59550</v>
      </c>
      <c r="F220" s="68" t="e">
        <f>#REF!</f>
        <v>#REF!</v>
      </c>
      <c r="G220" s="68" t="e">
        <f>#REF!</f>
        <v>#REF!</v>
      </c>
      <c r="H220" s="68" t="e">
        <f t="shared" si="3"/>
        <v>#REF!</v>
      </c>
    </row>
    <row r="221" spans="2:8" ht="16.5" x14ac:dyDescent="0.25">
      <c r="B221" s="76">
        <v>6808</v>
      </c>
      <c r="C221" s="72" t="s">
        <v>206</v>
      </c>
      <c r="D221" s="68">
        <f>'1-ВО ТРИМ.'!C224</f>
        <v>14445</v>
      </c>
      <c r="E221" s="68">
        <f>'2-РО ТРИМ.'!C224</f>
        <v>7994</v>
      </c>
      <c r="F221" s="68" t="e">
        <f>#REF!</f>
        <v>#REF!</v>
      </c>
      <c r="G221" s="68" t="e">
        <f>#REF!</f>
        <v>#REF!</v>
      </c>
      <c r="H221" s="68" t="e">
        <f t="shared" si="3"/>
        <v>#REF!</v>
      </c>
    </row>
    <row r="222" spans="2:8" ht="16.5" x14ac:dyDescent="0.25">
      <c r="B222" s="76"/>
      <c r="C222" s="72"/>
      <c r="D222" s="28">
        <f>SUM(D214:D221)</f>
        <v>2776016</v>
      </c>
      <c r="E222" s="28">
        <f>SUM(E214:E221)</f>
        <v>2755412</v>
      </c>
      <c r="F222" s="28" t="e">
        <f>SUM(F214:F221)</f>
        <v>#REF!</v>
      </c>
      <c r="G222" s="28" t="e">
        <f>SUM(G214:G221)</f>
        <v>#REF!</v>
      </c>
      <c r="H222" s="28" t="e">
        <f>SUM(H214:H221)</f>
        <v>#REF!</v>
      </c>
    </row>
    <row r="223" spans="2:8" ht="18.75" x14ac:dyDescent="0.3">
      <c r="B223" s="71"/>
      <c r="C223" s="79" t="s">
        <v>207</v>
      </c>
      <c r="D223" s="68"/>
      <c r="E223" s="68">
        <f>'2-РО ТРИМ.'!C226</f>
        <v>0</v>
      </c>
      <c r="F223" s="68" t="e">
        <f>#REF!</f>
        <v>#REF!</v>
      </c>
      <c r="G223" s="68" t="e">
        <f>#REF!</f>
        <v>#REF!</v>
      </c>
      <c r="H223" s="27"/>
    </row>
    <row r="224" spans="2:8" ht="16.5" x14ac:dyDescent="0.25">
      <c r="B224" s="76">
        <v>6901</v>
      </c>
      <c r="C224" s="72" t="s">
        <v>208</v>
      </c>
      <c r="D224" s="68">
        <f>'1-ВО ТРИМ.'!C227</f>
        <v>45912</v>
      </c>
      <c r="E224" s="68">
        <f>'2-РО ТРИМ.'!C227</f>
        <v>45531</v>
      </c>
      <c r="F224" s="68" t="e">
        <f>#REF!</f>
        <v>#REF!</v>
      </c>
      <c r="G224" s="68" t="e">
        <f>#REF!</f>
        <v>#REF!</v>
      </c>
      <c r="H224" s="68" t="e">
        <f t="shared" si="3"/>
        <v>#REF!</v>
      </c>
    </row>
    <row r="225" spans="2:8" ht="16.5" x14ac:dyDescent="0.25">
      <c r="B225" s="76">
        <v>6902</v>
      </c>
      <c r="C225" s="72" t="s">
        <v>209</v>
      </c>
      <c r="D225" s="68">
        <f>'1-ВО ТРИМ.'!C228</f>
        <v>122103</v>
      </c>
      <c r="E225" s="68">
        <f>'2-РО ТРИМ.'!C228</f>
        <v>114200</v>
      </c>
      <c r="F225" s="68" t="e">
        <f>#REF!</f>
        <v>#REF!</v>
      </c>
      <c r="G225" s="68" t="e">
        <f>#REF!</f>
        <v>#REF!</v>
      </c>
      <c r="H225" s="68" t="e">
        <f t="shared" si="3"/>
        <v>#REF!</v>
      </c>
    </row>
    <row r="226" spans="2:8" ht="16.5" x14ac:dyDescent="0.25">
      <c r="B226" s="76">
        <v>6903</v>
      </c>
      <c r="C226" s="72" t="s">
        <v>210</v>
      </c>
      <c r="D226" s="68">
        <f>'1-ВО ТРИМ.'!C229</f>
        <v>327004</v>
      </c>
      <c r="E226" s="68">
        <f>'2-РО ТРИМ.'!C229</f>
        <v>284494</v>
      </c>
      <c r="F226" s="68" t="e">
        <f>#REF!</f>
        <v>#REF!</v>
      </c>
      <c r="G226" s="68" t="e">
        <f>#REF!</f>
        <v>#REF!</v>
      </c>
      <c r="H226" s="68" t="e">
        <f t="shared" si="3"/>
        <v>#REF!</v>
      </c>
    </row>
    <row r="227" spans="2:8" ht="16.5" x14ac:dyDescent="0.25">
      <c r="B227" s="76">
        <v>6904</v>
      </c>
      <c r="C227" s="72" t="s">
        <v>211</v>
      </c>
      <c r="D227" s="68">
        <f>'1-ВО ТРИМ.'!C230</f>
        <v>123029</v>
      </c>
      <c r="E227" s="68">
        <f>'2-РО ТРИМ.'!C230</f>
        <v>125848</v>
      </c>
      <c r="F227" s="68" t="e">
        <f>#REF!</f>
        <v>#REF!</v>
      </c>
      <c r="G227" s="68" t="e">
        <f>#REF!</f>
        <v>#REF!</v>
      </c>
      <c r="H227" s="68" t="e">
        <f t="shared" si="3"/>
        <v>#REF!</v>
      </c>
    </row>
    <row r="228" spans="2:8" ht="16.5" x14ac:dyDescent="0.25">
      <c r="B228" s="76">
        <v>6905</v>
      </c>
      <c r="C228" s="72" t="s">
        <v>212</v>
      </c>
      <c r="D228" s="68">
        <f>'1-ВО ТРИМ.'!C231</f>
        <v>455512</v>
      </c>
      <c r="E228" s="68">
        <f>'2-РО ТРИМ.'!C231</f>
        <v>474651</v>
      </c>
      <c r="F228" s="68" t="e">
        <f>#REF!</f>
        <v>#REF!</v>
      </c>
      <c r="G228" s="68" t="e">
        <f>#REF!</f>
        <v>#REF!</v>
      </c>
      <c r="H228" s="68" t="e">
        <f t="shared" si="3"/>
        <v>#REF!</v>
      </c>
    </row>
    <row r="229" spans="2:8" ht="16.5" x14ac:dyDescent="0.25">
      <c r="B229" s="76">
        <v>6906</v>
      </c>
      <c r="C229" s="72" t="s">
        <v>213</v>
      </c>
      <c r="D229" s="68">
        <f>'1-ВО ТРИМ.'!C232</f>
        <v>110901</v>
      </c>
      <c r="E229" s="68">
        <f>'2-РО ТРИМ.'!C232</f>
        <v>120831</v>
      </c>
      <c r="F229" s="68" t="e">
        <f>#REF!</f>
        <v>#REF!</v>
      </c>
      <c r="G229" s="68" t="e">
        <f>#REF!</f>
        <v>#REF!</v>
      </c>
      <c r="H229" s="68" t="e">
        <f t="shared" si="3"/>
        <v>#REF!</v>
      </c>
    </row>
    <row r="230" spans="2:8" ht="16.5" x14ac:dyDescent="0.25">
      <c r="B230" s="76">
        <v>6907</v>
      </c>
      <c r="C230" s="72" t="s">
        <v>214</v>
      </c>
      <c r="D230" s="68">
        <f>'1-ВО ТРИМ.'!C233</f>
        <v>279547</v>
      </c>
      <c r="E230" s="68">
        <f>'2-РО ТРИМ.'!C233</f>
        <v>296978</v>
      </c>
      <c r="F230" s="68" t="e">
        <f>#REF!</f>
        <v>#REF!</v>
      </c>
      <c r="G230" s="68" t="e">
        <f>#REF!</f>
        <v>#REF!</v>
      </c>
      <c r="H230" s="68" t="e">
        <f t="shared" si="3"/>
        <v>#REF!</v>
      </c>
    </row>
    <row r="231" spans="2:8" ht="16.5" x14ac:dyDescent="0.25">
      <c r="B231" s="76"/>
      <c r="C231" s="72"/>
      <c r="D231" s="28">
        <f>SUM(D224:D230)</f>
        <v>1464008</v>
      </c>
      <c r="E231" s="28">
        <f>SUM(E224:E230)</f>
        <v>1462533</v>
      </c>
      <c r="F231" s="28" t="e">
        <f>SUM(F224:F230)</f>
        <v>#REF!</v>
      </c>
      <c r="G231" s="28" t="e">
        <f>SUM(G224:G230)</f>
        <v>#REF!</v>
      </c>
      <c r="H231" s="28" t="e">
        <f>SUM(H224:H230)</f>
        <v>#REF!</v>
      </c>
    </row>
    <row r="232" spans="2:8" ht="18.75" x14ac:dyDescent="0.3">
      <c r="B232" s="71"/>
      <c r="C232" s="79" t="s">
        <v>215</v>
      </c>
      <c r="D232" s="68"/>
      <c r="E232" s="68">
        <f>'2-РО ТРИМ.'!C235</f>
        <v>0</v>
      </c>
      <c r="F232" s="68" t="e">
        <f>#REF!</f>
        <v>#REF!</v>
      </c>
      <c r="G232" s="68" t="e">
        <f>#REF!</f>
        <v>#REF!</v>
      </c>
      <c r="H232" s="27"/>
    </row>
    <row r="233" spans="2:8" ht="16.5" x14ac:dyDescent="0.25">
      <c r="B233" s="76">
        <v>7001</v>
      </c>
      <c r="C233" s="72" t="s">
        <v>216</v>
      </c>
      <c r="D233" s="68">
        <f>'1-ВО ТРИМ.'!C236</f>
        <v>125587</v>
      </c>
      <c r="E233" s="68">
        <f>'2-РО ТРИМ.'!C236</f>
        <v>86326</v>
      </c>
      <c r="F233" s="68" t="e">
        <f>#REF!</f>
        <v>#REF!</v>
      </c>
      <c r="G233" s="68" t="e">
        <f>#REF!</f>
        <v>#REF!</v>
      </c>
      <c r="H233" s="68" t="e">
        <f t="shared" si="3"/>
        <v>#REF!</v>
      </c>
    </row>
    <row r="234" spans="2:8" ht="16.5" x14ac:dyDescent="0.25">
      <c r="B234" s="76">
        <v>7002</v>
      </c>
      <c r="C234" s="72" t="s">
        <v>217</v>
      </c>
      <c r="D234" s="68">
        <f>'1-ВО ТРИМ.'!C237</f>
        <v>316938</v>
      </c>
      <c r="E234" s="68">
        <f>'2-РО ТРИМ.'!C237</f>
        <v>212299</v>
      </c>
      <c r="F234" s="68" t="e">
        <f>#REF!</f>
        <v>#REF!</v>
      </c>
      <c r="G234" s="68" t="e">
        <f>#REF!</f>
        <v>#REF!</v>
      </c>
      <c r="H234" s="68" t="e">
        <f t="shared" si="3"/>
        <v>#REF!</v>
      </c>
    </row>
    <row r="235" spans="2:8" ht="16.5" x14ac:dyDescent="0.25">
      <c r="B235" s="76">
        <v>7003</v>
      </c>
      <c r="C235" s="72" t="s">
        <v>218</v>
      </c>
      <c r="D235" s="68">
        <f>'1-ВО ТРИМ.'!C238</f>
        <v>1738107</v>
      </c>
      <c r="E235" s="68">
        <f>'2-РО ТРИМ.'!C238</f>
        <v>1773028</v>
      </c>
      <c r="F235" s="68" t="e">
        <f>#REF!</f>
        <v>#REF!</v>
      </c>
      <c r="G235" s="68" t="e">
        <f>#REF!</f>
        <v>#REF!</v>
      </c>
      <c r="H235" s="68" t="e">
        <f t="shared" si="3"/>
        <v>#REF!</v>
      </c>
    </row>
    <row r="236" spans="2:8" ht="16.5" x14ac:dyDescent="0.25">
      <c r="B236" s="76">
        <v>7004</v>
      </c>
      <c r="C236" s="72" t="s">
        <v>219</v>
      </c>
      <c r="D236" s="68">
        <f>'1-ВО ТРИМ.'!C239</f>
        <v>69485</v>
      </c>
      <c r="E236" s="68">
        <f>'2-РО ТРИМ.'!C239</f>
        <v>71889</v>
      </c>
      <c r="F236" s="68" t="e">
        <f>#REF!</f>
        <v>#REF!</v>
      </c>
      <c r="G236" s="68" t="e">
        <f>#REF!</f>
        <v>#REF!</v>
      </c>
      <c r="H236" s="68" t="e">
        <f t="shared" si="3"/>
        <v>#REF!</v>
      </c>
    </row>
    <row r="237" spans="2:8" ht="16.5" x14ac:dyDescent="0.25">
      <c r="B237" s="76"/>
      <c r="C237" s="72"/>
      <c r="D237" s="28">
        <f>SUM(D233:D236)</f>
        <v>2250117</v>
      </c>
      <c r="E237" s="28">
        <f>SUM(E233:E236)</f>
        <v>2143542</v>
      </c>
      <c r="F237" s="28" t="e">
        <f>SUM(F233:F236)</f>
        <v>#REF!</v>
      </c>
      <c r="G237" s="28" t="e">
        <f>SUM(G233:G236)</f>
        <v>#REF!</v>
      </c>
      <c r="H237" s="28" t="e">
        <f>SUM(H233:H236)</f>
        <v>#REF!</v>
      </c>
    </row>
    <row r="238" spans="2:8" ht="18.75" x14ac:dyDescent="0.3">
      <c r="B238" s="71"/>
      <c r="C238" s="79" t="s">
        <v>220</v>
      </c>
      <c r="D238" s="68"/>
      <c r="E238" s="68">
        <f>'2-РО ТРИМ.'!C241</f>
        <v>0</v>
      </c>
      <c r="F238" s="68" t="e">
        <f>#REF!</f>
        <v>#REF!</v>
      </c>
      <c r="G238" s="68" t="e">
        <f>#REF!</f>
        <v>#REF!</v>
      </c>
      <c r="H238" s="27"/>
    </row>
    <row r="239" spans="2:8" ht="16.5" x14ac:dyDescent="0.25">
      <c r="B239" s="76">
        <v>7101</v>
      </c>
      <c r="C239" s="72" t="s">
        <v>221</v>
      </c>
      <c r="D239" s="68">
        <f>'1-ВО ТРИМ.'!C242</f>
        <v>66750</v>
      </c>
      <c r="E239" s="68">
        <f>'2-РО ТРИМ.'!C242</f>
        <v>70505</v>
      </c>
      <c r="F239" s="68" t="e">
        <f>#REF!</f>
        <v>#REF!</v>
      </c>
      <c r="G239" s="68" t="e">
        <f>#REF!</f>
        <v>#REF!</v>
      </c>
      <c r="H239" s="68" t="e">
        <f t="shared" si="3"/>
        <v>#REF!</v>
      </c>
    </row>
    <row r="240" spans="2:8" ht="16.5" x14ac:dyDescent="0.25">
      <c r="B240" s="76">
        <v>7102</v>
      </c>
      <c r="C240" s="72" t="s">
        <v>222</v>
      </c>
      <c r="D240" s="68">
        <f>'1-ВО ТРИМ.'!C243</f>
        <v>7141</v>
      </c>
      <c r="E240" s="68">
        <f>'2-РО ТРИМ.'!C243</f>
        <v>3224</v>
      </c>
      <c r="F240" s="68" t="e">
        <f>#REF!</f>
        <v>#REF!</v>
      </c>
      <c r="G240" s="68" t="e">
        <f>#REF!</f>
        <v>#REF!</v>
      </c>
      <c r="H240" s="68" t="e">
        <f t="shared" si="3"/>
        <v>#REF!</v>
      </c>
    </row>
    <row r="241" spans="2:9" ht="16.5" x14ac:dyDescent="0.25">
      <c r="B241" s="76">
        <v>7103</v>
      </c>
      <c r="C241" s="72" t="s">
        <v>223</v>
      </c>
      <c r="D241" s="68">
        <f>'1-ВО ТРИМ.'!C244</f>
        <v>133022</v>
      </c>
      <c r="E241" s="68">
        <f>'2-РО ТРИМ.'!C244</f>
        <v>136988</v>
      </c>
      <c r="F241" s="68" t="e">
        <f>#REF!</f>
        <v>#REF!</v>
      </c>
      <c r="G241" s="68" t="e">
        <f>#REF!</f>
        <v>#REF!</v>
      </c>
      <c r="H241" s="68" t="e">
        <f t="shared" si="3"/>
        <v>#REF!</v>
      </c>
    </row>
    <row r="242" spans="2:9" ht="16.5" x14ac:dyDescent="0.25">
      <c r="B242" s="76">
        <v>7104</v>
      </c>
      <c r="C242" s="72" t="s">
        <v>224</v>
      </c>
      <c r="D242" s="68">
        <f>'1-ВО ТРИМ.'!C245</f>
        <v>61577</v>
      </c>
      <c r="E242" s="68">
        <f>'2-РО ТРИМ.'!C245</f>
        <v>64645</v>
      </c>
      <c r="F242" s="68" t="e">
        <f>#REF!</f>
        <v>#REF!</v>
      </c>
      <c r="G242" s="68" t="e">
        <f>#REF!</f>
        <v>#REF!</v>
      </c>
      <c r="H242" s="68" t="e">
        <f t="shared" si="3"/>
        <v>#REF!</v>
      </c>
    </row>
    <row r="243" spans="2:9" ht="16.5" x14ac:dyDescent="0.25">
      <c r="B243" s="76">
        <v>7105</v>
      </c>
      <c r="C243" s="72" t="s">
        <v>225</v>
      </c>
      <c r="D243" s="68">
        <f>'1-ВО ТРИМ.'!C246</f>
        <v>76086</v>
      </c>
      <c r="E243" s="68">
        <f>'2-РО ТРИМ.'!C246</f>
        <v>78562</v>
      </c>
      <c r="F243" s="68" t="e">
        <f>#REF!</f>
        <v>#REF!</v>
      </c>
      <c r="G243" s="68" t="e">
        <f>#REF!</f>
        <v>#REF!</v>
      </c>
      <c r="H243" s="68" t="e">
        <f t="shared" si="3"/>
        <v>#REF!</v>
      </c>
    </row>
    <row r="244" spans="2:9" ht="16.5" x14ac:dyDescent="0.25">
      <c r="B244" s="76">
        <v>7106</v>
      </c>
      <c r="C244" s="72" t="s">
        <v>226</v>
      </c>
      <c r="D244" s="68">
        <f>'1-ВО ТРИМ.'!C247</f>
        <v>214056</v>
      </c>
      <c r="E244" s="68">
        <f>'2-РО ТРИМ.'!C247</f>
        <v>198789</v>
      </c>
      <c r="F244" s="68" t="e">
        <f>#REF!</f>
        <v>#REF!</v>
      </c>
      <c r="G244" s="68" t="e">
        <f>#REF!</f>
        <v>#REF!</v>
      </c>
      <c r="H244" s="68" t="e">
        <f t="shared" si="3"/>
        <v>#REF!</v>
      </c>
    </row>
    <row r="245" spans="2:9" ht="16.5" x14ac:dyDescent="0.25">
      <c r="B245" s="76">
        <v>7107</v>
      </c>
      <c r="C245" s="72" t="s">
        <v>227</v>
      </c>
      <c r="D245" s="68">
        <f>'1-ВО ТРИМ.'!C248</f>
        <v>65759</v>
      </c>
      <c r="E245" s="68">
        <f>'2-РО ТРИМ.'!C248</f>
        <v>70264</v>
      </c>
      <c r="F245" s="68" t="e">
        <f>#REF!</f>
        <v>#REF!</v>
      </c>
      <c r="G245" s="68" t="e">
        <f>#REF!</f>
        <v>#REF!</v>
      </c>
      <c r="H245" s="68" t="e">
        <f t="shared" si="3"/>
        <v>#REF!</v>
      </c>
    </row>
    <row r="246" spans="2:9" ht="16.5" x14ac:dyDescent="0.25">
      <c r="B246" s="76">
        <v>7108</v>
      </c>
      <c r="C246" s="72" t="s">
        <v>228</v>
      </c>
      <c r="D246" s="68">
        <f>'1-ВО ТРИМ.'!C249</f>
        <v>113531</v>
      </c>
      <c r="E246" s="68">
        <f>'2-РО ТРИМ.'!C249</f>
        <v>120714</v>
      </c>
      <c r="F246" s="68" t="e">
        <f>#REF!</f>
        <v>#REF!</v>
      </c>
      <c r="G246" s="68" t="e">
        <f>#REF!</f>
        <v>#REF!</v>
      </c>
      <c r="H246" s="68" t="e">
        <f t="shared" ref="H246:H304" si="4">+D246+E246+F246+G246</f>
        <v>#REF!</v>
      </c>
    </row>
    <row r="247" spans="2:9" ht="16.5" x14ac:dyDescent="0.25">
      <c r="B247" s="76">
        <v>7109</v>
      </c>
      <c r="C247" s="72" t="s">
        <v>229</v>
      </c>
      <c r="D247" s="68">
        <f>'1-ВО ТРИМ.'!C250</f>
        <v>755415</v>
      </c>
      <c r="E247" s="68">
        <f>'2-РО ТРИМ.'!C250</f>
        <v>762313</v>
      </c>
      <c r="F247" s="68" t="e">
        <f>#REF!</f>
        <v>#REF!</v>
      </c>
      <c r="G247" s="68" t="e">
        <f>#REF!</f>
        <v>#REF!</v>
      </c>
      <c r="H247" s="68" t="e">
        <f t="shared" si="4"/>
        <v>#REF!</v>
      </c>
    </row>
    <row r="248" spans="2:9" ht="16.5" x14ac:dyDescent="0.25">
      <c r="B248" s="76">
        <v>7110</v>
      </c>
      <c r="C248" s="72" t="s">
        <v>230</v>
      </c>
      <c r="D248" s="68">
        <f>'1-ВО ТРИМ.'!C251</f>
        <v>30227</v>
      </c>
      <c r="E248" s="68">
        <f>'2-РО ТРИМ.'!C251</f>
        <v>15140</v>
      </c>
      <c r="F248" s="68" t="e">
        <f>#REF!</f>
        <v>#REF!</v>
      </c>
      <c r="G248" s="68" t="e">
        <f>#REF!</f>
        <v>#REF!</v>
      </c>
      <c r="H248" s="68" t="e">
        <f t="shared" si="4"/>
        <v>#REF!</v>
      </c>
    </row>
    <row r="249" spans="2:9" ht="16.5" x14ac:dyDescent="0.25">
      <c r="B249" s="76"/>
      <c r="C249" s="72"/>
      <c r="D249" s="28">
        <f>SUM(D239:D248)</f>
        <v>1523564</v>
      </c>
      <c r="E249" s="28">
        <f>SUM(E239:E248)</f>
        <v>1521144</v>
      </c>
      <c r="F249" s="28" t="e">
        <f>SUM(F239:F248)</f>
        <v>#REF!</v>
      </c>
      <c r="G249" s="28" t="e">
        <f>SUM(G239:G248)</f>
        <v>#REF!</v>
      </c>
      <c r="H249" s="28" t="e">
        <f>SUM(H239:H248)</f>
        <v>#REF!</v>
      </c>
    </row>
    <row r="250" spans="2:9" ht="16.5" x14ac:dyDescent="0.25">
      <c r="B250" s="76">
        <v>7200</v>
      </c>
      <c r="C250" s="79" t="s">
        <v>231</v>
      </c>
      <c r="D250" s="69">
        <f>'1-ВО ТРИМ.'!C253</f>
        <v>16769100</v>
      </c>
      <c r="E250" s="68">
        <f>'2-РО ТРИМ.'!C253</f>
        <v>44744595</v>
      </c>
      <c r="F250" s="68" t="e">
        <f>#REF!</f>
        <v>#REF!</v>
      </c>
      <c r="G250" s="68" t="e">
        <f>#REF!</f>
        <v>#REF!</v>
      </c>
      <c r="H250" s="69" t="e">
        <f t="shared" si="4"/>
        <v>#REF!</v>
      </c>
      <c r="I250" s="80"/>
    </row>
    <row r="251" spans="2:9" ht="18.75" x14ac:dyDescent="0.3">
      <c r="B251" s="76"/>
      <c r="C251" s="79" t="s">
        <v>232</v>
      </c>
      <c r="D251" s="68"/>
      <c r="E251" s="68">
        <f>'2-РО ТРИМ.'!C254</f>
        <v>0</v>
      </c>
      <c r="F251" s="68" t="e">
        <f>#REF!</f>
        <v>#REF!</v>
      </c>
      <c r="G251" s="68" t="e">
        <f>#REF!</f>
        <v>#REF!</v>
      </c>
      <c r="H251" s="27"/>
    </row>
    <row r="252" spans="2:9" ht="16.5" x14ac:dyDescent="0.25">
      <c r="B252" s="76">
        <v>7301</v>
      </c>
      <c r="C252" s="72" t="s">
        <v>233</v>
      </c>
      <c r="D252" s="68">
        <f>'1-ВО ТРИМ.'!C255</f>
        <v>2252</v>
      </c>
      <c r="E252" s="68">
        <f>'2-РО ТРИМ.'!C255</f>
        <v>0</v>
      </c>
      <c r="F252" s="68" t="e">
        <f>#REF!</f>
        <v>#REF!</v>
      </c>
      <c r="G252" s="68" t="e">
        <f>#REF!</f>
        <v>#REF!</v>
      </c>
      <c r="H252" s="68" t="e">
        <f t="shared" si="4"/>
        <v>#REF!</v>
      </c>
    </row>
    <row r="253" spans="2:9" ht="16.5" x14ac:dyDescent="0.25">
      <c r="B253" s="76">
        <v>7302</v>
      </c>
      <c r="C253" s="72" t="s">
        <v>234</v>
      </c>
      <c r="D253" s="68">
        <f>'1-ВО ТРИМ.'!C256</f>
        <v>83699</v>
      </c>
      <c r="E253" s="68">
        <f>'2-РО ТРИМ.'!C256</f>
        <v>89508</v>
      </c>
      <c r="F253" s="68" t="e">
        <f>#REF!</f>
        <v>#REF!</v>
      </c>
      <c r="G253" s="68" t="e">
        <f>#REF!</f>
        <v>#REF!</v>
      </c>
      <c r="H253" s="68" t="e">
        <f t="shared" si="4"/>
        <v>#REF!</v>
      </c>
    </row>
    <row r="254" spans="2:9" ht="16.5" x14ac:dyDescent="0.25">
      <c r="B254" s="76">
        <v>7303</v>
      </c>
      <c r="C254" s="72" t="s">
        <v>235</v>
      </c>
      <c r="D254" s="68">
        <f>'1-ВО ТРИМ.'!C257</f>
        <v>346449</v>
      </c>
      <c r="E254" s="68">
        <f>'2-РО ТРИМ.'!C257</f>
        <v>352206</v>
      </c>
      <c r="F254" s="68" t="e">
        <f>#REF!</f>
        <v>#REF!</v>
      </c>
      <c r="G254" s="68" t="e">
        <f>#REF!</f>
        <v>#REF!</v>
      </c>
      <c r="H254" s="68" t="e">
        <f t="shared" si="4"/>
        <v>#REF!</v>
      </c>
    </row>
    <row r="255" spans="2:9" ht="16.5" x14ac:dyDescent="0.25">
      <c r="B255" s="76">
        <v>7304</v>
      </c>
      <c r="C255" s="72" t="s">
        <v>236</v>
      </c>
      <c r="D255" s="68">
        <f>'1-ВО ТРИМ.'!C258</f>
        <v>41093</v>
      </c>
      <c r="E255" s="68">
        <f>'2-РО ТРИМ.'!C258</f>
        <v>30755</v>
      </c>
      <c r="F255" s="68" t="e">
        <f>#REF!</f>
        <v>#REF!</v>
      </c>
      <c r="G255" s="68" t="e">
        <f>#REF!</f>
        <v>#REF!</v>
      </c>
      <c r="H255" s="68" t="e">
        <f t="shared" si="4"/>
        <v>#REF!</v>
      </c>
    </row>
    <row r="256" spans="2:9" ht="16.5" x14ac:dyDescent="0.25">
      <c r="B256" s="76">
        <v>7305</v>
      </c>
      <c r="C256" s="72" t="s">
        <v>237</v>
      </c>
      <c r="D256" s="68">
        <f>'1-ВО ТРИМ.'!C259</f>
        <v>172087</v>
      </c>
      <c r="E256" s="68">
        <f>'2-РО ТРИМ.'!C259</f>
        <v>174388</v>
      </c>
      <c r="F256" s="68" t="e">
        <f>#REF!</f>
        <v>#REF!</v>
      </c>
      <c r="G256" s="68" t="e">
        <f>#REF!</f>
        <v>#REF!</v>
      </c>
      <c r="H256" s="68" t="e">
        <f t="shared" si="4"/>
        <v>#REF!</v>
      </c>
    </row>
    <row r="257" spans="2:8" ht="16.5" x14ac:dyDescent="0.25">
      <c r="B257" s="76">
        <v>7306</v>
      </c>
      <c r="C257" s="72" t="s">
        <v>238</v>
      </c>
      <c r="D257" s="68">
        <f>'1-ВО ТРИМ.'!C260</f>
        <v>21034</v>
      </c>
      <c r="E257" s="68">
        <f>'2-РО ТРИМ.'!C260</f>
        <v>21403</v>
      </c>
      <c r="F257" s="68" t="e">
        <f>#REF!</f>
        <v>#REF!</v>
      </c>
      <c r="G257" s="68" t="e">
        <f>#REF!</f>
        <v>#REF!</v>
      </c>
      <c r="H257" s="68" t="e">
        <f t="shared" si="4"/>
        <v>#REF!</v>
      </c>
    </row>
    <row r="258" spans="2:8" ht="16.5" x14ac:dyDescent="0.25">
      <c r="B258" s="76">
        <v>7307</v>
      </c>
      <c r="C258" s="72" t="s">
        <v>239</v>
      </c>
      <c r="D258" s="68">
        <f>'1-ВО ТРИМ.'!C261</f>
        <v>116863</v>
      </c>
      <c r="E258" s="68">
        <f>'2-РО ТРИМ.'!C261</f>
        <v>121749</v>
      </c>
      <c r="F258" s="68" t="e">
        <f>#REF!</f>
        <v>#REF!</v>
      </c>
      <c r="G258" s="68" t="e">
        <f>#REF!</f>
        <v>#REF!</v>
      </c>
      <c r="H258" s="68" t="e">
        <f t="shared" si="4"/>
        <v>#REF!</v>
      </c>
    </row>
    <row r="259" spans="2:8" ht="16.5" x14ac:dyDescent="0.25">
      <c r="B259" s="76">
        <v>7308</v>
      </c>
      <c r="C259" s="72" t="s">
        <v>240</v>
      </c>
      <c r="D259" s="68">
        <f>'1-ВО ТРИМ.'!C262</f>
        <v>174748</v>
      </c>
      <c r="E259" s="68">
        <f>'2-РО ТРИМ.'!C262</f>
        <v>100895</v>
      </c>
      <c r="F259" s="68" t="e">
        <f>#REF!</f>
        <v>#REF!</v>
      </c>
      <c r="G259" s="68" t="e">
        <f>#REF!</f>
        <v>#REF!</v>
      </c>
      <c r="H259" s="68" t="e">
        <f t="shared" si="4"/>
        <v>#REF!</v>
      </c>
    </row>
    <row r="260" spans="2:8" ht="16.5" x14ac:dyDescent="0.25">
      <c r="B260" s="76">
        <v>7309</v>
      </c>
      <c r="C260" s="72" t="s">
        <v>241</v>
      </c>
      <c r="D260" s="68">
        <f>'1-ВО ТРИМ.'!C263</f>
        <v>167979</v>
      </c>
      <c r="E260" s="68">
        <f>'2-РО ТРИМ.'!C263</f>
        <v>173100</v>
      </c>
      <c r="F260" s="68" t="e">
        <f>#REF!</f>
        <v>#REF!</v>
      </c>
      <c r="G260" s="68" t="e">
        <f>#REF!</f>
        <v>#REF!</v>
      </c>
      <c r="H260" s="68" t="e">
        <f t="shared" si="4"/>
        <v>#REF!</v>
      </c>
    </row>
    <row r="261" spans="2:8" ht="16.5" x14ac:dyDescent="0.25">
      <c r="B261" s="76">
        <v>7310</v>
      </c>
      <c r="C261" s="72" t="s">
        <v>242</v>
      </c>
      <c r="D261" s="68">
        <f>'1-ВО ТРИМ.'!C264</f>
        <v>31119</v>
      </c>
      <c r="E261" s="68">
        <f>'2-РО ТРИМ.'!C264</f>
        <v>19818</v>
      </c>
      <c r="F261" s="68" t="e">
        <f>#REF!</f>
        <v>#REF!</v>
      </c>
      <c r="G261" s="68" t="e">
        <f>#REF!</f>
        <v>#REF!</v>
      </c>
      <c r="H261" s="68" t="e">
        <f t="shared" si="4"/>
        <v>#REF!</v>
      </c>
    </row>
    <row r="262" spans="2:8" ht="16.5" x14ac:dyDescent="0.25">
      <c r="B262" s="76">
        <v>7311</v>
      </c>
      <c r="C262" s="72" t="s">
        <v>243</v>
      </c>
      <c r="D262" s="68">
        <f>'1-ВО ТРИМ.'!C265</f>
        <v>196497</v>
      </c>
      <c r="E262" s="68">
        <f>'2-РО ТРИМ.'!C265</f>
        <v>202047</v>
      </c>
      <c r="F262" s="68" t="e">
        <f>#REF!</f>
        <v>#REF!</v>
      </c>
      <c r="G262" s="68" t="e">
        <f>#REF!</f>
        <v>#REF!</v>
      </c>
      <c r="H262" s="68" t="e">
        <f t="shared" si="4"/>
        <v>#REF!</v>
      </c>
    </row>
    <row r="263" spans="2:8" ht="16.5" x14ac:dyDescent="0.25">
      <c r="B263" s="76">
        <v>7312</v>
      </c>
      <c r="C263" s="72" t="s">
        <v>244</v>
      </c>
      <c r="D263" s="68">
        <f>'1-ВО ТРИМ.'!C266</f>
        <v>4006</v>
      </c>
      <c r="E263" s="68">
        <f>'2-РО ТРИМ.'!C266</f>
        <v>0</v>
      </c>
      <c r="F263" s="68" t="e">
        <f>#REF!</f>
        <v>#REF!</v>
      </c>
      <c r="G263" s="68" t="e">
        <f>#REF!</f>
        <v>#REF!</v>
      </c>
      <c r="H263" s="68" t="e">
        <f t="shared" si="4"/>
        <v>#REF!</v>
      </c>
    </row>
    <row r="264" spans="2:8" ht="16.5" x14ac:dyDescent="0.25">
      <c r="B264" s="76">
        <v>7313</v>
      </c>
      <c r="C264" s="72" t="s">
        <v>245</v>
      </c>
      <c r="D264" s="68">
        <f>'1-ВО ТРИМ.'!C267</f>
        <v>89833</v>
      </c>
      <c r="E264" s="68">
        <f>'2-РО ТРИМ.'!C267</f>
        <v>92154</v>
      </c>
      <c r="F264" s="68" t="e">
        <f>#REF!</f>
        <v>#REF!</v>
      </c>
      <c r="G264" s="68" t="e">
        <f>#REF!</f>
        <v>#REF!</v>
      </c>
      <c r="H264" s="68" t="e">
        <f t="shared" si="4"/>
        <v>#REF!</v>
      </c>
    </row>
    <row r="265" spans="2:8" ht="16.5" x14ac:dyDescent="0.25">
      <c r="B265" s="76">
        <v>7314</v>
      </c>
      <c r="C265" s="72" t="s">
        <v>246</v>
      </c>
      <c r="D265" s="68">
        <f>'1-ВО ТРИМ.'!C268</f>
        <v>126237</v>
      </c>
      <c r="E265" s="68">
        <f>'2-РО ТРИМ.'!C268</f>
        <v>134685</v>
      </c>
      <c r="F265" s="68" t="e">
        <f>#REF!</f>
        <v>#REF!</v>
      </c>
      <c r="G265" s="68" t="e">
        <f>#REF!</f>
        <v>#REF!</v>
      </c>
      <c r="H265" s="68" t="e">
        <f t="shared" si="4"/>
        <v>#REF!</v>
      </c>
    </row>
    <row r="266" spans="2:8" ht="16.5" x14ac:dyDescent="0.25">
      <c r="B266" s="76">
        <v>7315</v>
      </c>
      <c r="C266" s="72" t="s">
        <v>247</v>
      </c>
      <c r="D266" s="68">
        <f>'1-ВО ТРИМ.'!C269</f>
        <v>13761</v>
      </c>
      <c r="E266" s="68">
        <f>'2-РО ТРИМ.'!C269</f>
        <v>10555</v>
      </c>
      <c r="F266" s="68" t="e">
        <f>#REF!</f>
        <v>#REF!</v>
      </c>
      <c r="G266" s="68" t="e">
        <f>#REF!</f>
        <v>#REF!</v>
      </c>
      <c r="H266" s="68" t="e">
        <f t="shared" si="4"/>
        <v>#REF!</v>
      </c>
    </row>
    <row r="267" spans="2:8" ht="16.5" x14ac:dyDescent="0.25">
      <c r="B267" s="76">
        <v>7316</v>
      </c>
      <c r="C267" s="72" t="s">
        <v>248</v>
      </c>
      <c r="D267" s="68">
        <f>'1-ВО ТРИМ.'!C270</f>
        <v>38804</v>
      </c>
      <c r="E267" s="68">
        <f>'2-РО ТРИМ.'!C270</f>
        <v>19665</v>
      </c>
      <c r="F267" s="68" t="e">
        <f>#REF!</f>
        <v>#REF!</v>
      </c>
      <c r="G267" s="68" t="e">
        <f>#REF!</f>
        <v>#REF!</v>
      </c>
      <c r="H267" s="68" t="e">
        <f t="shared" si="4"/>
        <v>#REF!</v>
      </c>
    </row>
    <row r="268" spans="2:8" ht="16.5" x14ac:dyDescent="0.25">
      <c r="B268" s="76">
        <v>7317</v>
      </c>
      <c r="C268" s="72" t="s">
        <v>249</v>
      </c>
      <c r="D268" s="68">
        <f>'1-ВО ТРИМ.'!C271</f>
        <v>126259</v>
      </c>
      <c r="E268" s="68">
        <f>'2-РО ТРИМ.'!C271</f>
        <v>85520</v>
      </c>
      <c r="F268" s="68" t="e">
        <f>#REF!</f>
        <v>#REF!</v>
      </c>
      <c r="G268" s="68" t="e">
        <f>#REF!</f>
        <v>#REF!</v>
      </c>
      <c r="H268" s="68" t="e">
        <f t="shared" si="4"/>
        <v>#REF!</v>
      </c>
    </row>
    <row r="269" spans="2:8" ht="16.5" x14ac:dyDescent="0.25">
      <c r="B269" s="76">
        <v>7318</v>
      </c>
      <c r="C269" s="81" t="s">
        <v>250</v>
      </c>
      <c r="D269" s="68">
        <f>'1-ВО ТРИМ.'!C272</f>
        <v>335745</v>
      </c>
      <c r="E269" s="68">
        <f>'2-РО ТРИМ.'!C272</f>
        <v>220478</v>
      </c>
      <c r="F269" s="68" t="e">
        <f>#REF!</f>
        <v>#REF!</v>
      </c>
      <c r="G269" s="68" t="e">
        <f>#REF!</f>
        <v>#REF!</v>
      </c>
      <c r="H269" s="68" t="e">
        <f t="shared" si="4"/>
        <v>#REF!</v>
      </c>
    </row>
    <row r="270" spans="2:8" ht="16.5" x14ac:dyDescent="0.25">
      <c r="B270" s="76">
        <v>7319</v>
      </c>
      <c r="C270" s="72" t="s">
        <v>251</v>
      </c>
      <c r="D270" s="68">
        <f>'1-ВО ТРИМ.'!C273</f>
        <v>190853</v>
      </c>
      <c r="E270" s="68">
        <f>'2-РО ТРИМ.'!C273</f>
        <v>157377</v>
      </c>
      <c r="F270" s="68" t="e">
        <f>#REF!</f>
        <v>#REF!</v>
      </c>
      <c r="G270" s="68" t="e">
        <f>#REF!</f>
        <v>#REF!</v>
      </c>
      <c r="H270" s="68" t="e">
        <f t="shared" si="4"/>
        <v>#REF!</v>
      </c>
    </row>
    <row r="271" spans="2:8" ht="16.5" x14ac:dyDescent="0.25">
      <c r="B271" s="76">
        <v>7320</v>
      </c>
      <c r="C271" s="72" t="s">
        <v>252</v>
      </c>
      <c r="D271" s="68">
        <f>'1-ВО ТРИМ.'!C274</f>
        <v>96995</v>
      </c>
      <c r="E271" s="68">
        <f>'2-РО ТРИМ.'!C274</f>
        <v>98585</v>
      </c>
      <c r="F271" s="68" t="e">
        <f>#REF!</f>
        <v>#REF!</v>
      </c>
      <c r="G271" s="68" t="e">
        <f>#REF!</f>
        <v>#REF!</v>
      </c>
      <c r="H271" s="68" t="e">
        <f t="shared" si="4"/>
        <v>#REF!</v>
      </c>
    </row>
    <row r="272" spans="2:8" ht="16.5" x14ac:dyDescent="0.25">
      <c r="B272" s="76">
        <v>7321</v>
      </c>
      <c r="C272" s="72" t="s">
        <v>253</v>
      </c>
      <c r="D272" s="68">
        <f>'1-ВО ТРИМ.'!C275</f>
        <v>2001</v>
      </c>
      <c r="E272" s="68">
        <f>'2-РО ТРИМ.'!C275</f>
        <v>0</v>
      </c>
      <c r="F272" s="68" t="e">
        <f>#REF!</f>
        <v>#REF!</v>
      </c>
      <c r="G272" s="68" t="e">
        <f>#REF!</f>
        <v>#REF!</v>
      </c>
      <c r="H272" s="68" t="e">
        <f t="shared" si="4"/>
        <v>#REF!</v>
      </c>
    </row>
    <row r="273" spans="2:8" ht="16.5" x14ac:dyDescent="0.25">
      <c r="B273" s="76">
        <v>7322</v>
      </c>
      <c r="C273" s="72" t="s">
        <v>254</v>
      </c>
      <c r="D273" s="68">
        <f>'1-ВО ТРИМ.'!C276</f>
        <v>6194</v>
      </c>
      <c r="E273" s="68">
        <f>'2-РО ТРИМ.'!C276</f>
        <v>3289</v>
      </c>
      <c r="F273" s="68" t="e">
        <f>#REF!</f>
        <v>#REF!</v>
      </c>
      <c r="G273" s="68" t="e">
        <f>#REF!</f>
        <v>#REF!</v>
      </c>
      <c r="H273" s="68" t="e">
        <f t="shared" si="4"/>
        <v>#REF!</v>
      </c>
    </row>
    <row r="274" spans="2:8" ht="16.5" x14ac:dyDescent="0.25">
      <c r="B274" s="71"/>
      <c r="C274" s="82"/>
      <c r="D274" s="28">
        <f>SUM(D252:D273)</f>
        <v>2384508</v>
      </c>
      <c r="E274" s="28">
        <f>SUM(E252:E273)</f>
        <v>2108177</v>
      </c>
      <c r="F274" s="28" t="e">
        <f>SUM(F252:F273)</f>
        <v>#REF!</v>
      </c>
      <c r="G274" s="28" t="e">
        <f>SUM(G252:G273)</f>
        <v>#REF!</v>
      </c>
      <c r="H274" s="28" t="e">
        <f>SUM(H252:H273)</f>
        <v>#REF!</v>
      </c>
    </row>
    <row r="275" spans="2:8" ht="18.75" x14ac:dyDescent="0.3">
      <c r="B275" s="71"/>
      <c r="C275" s="79" t="s">
        <v>255</v>
      </c>
      <c r="D275" s="68"/>
      <c r="E275" s="68">
        <f>'2-РО ТРИМ.'!C278</f>
        <v>0</v>
      </c>
      <c r="F275" s="68" t="e">
        <f>#REF!</f>
        <v>#REF!</v>
      </c>
      <c r="G275" s="68" t="e">
        <f>#REF!</f>
        <v>#REF!</v>
      </c>
      <c r="H275" s="27"/>
    </row>
    <row r="276" spans="2:8" ht="16.5" x14ac:dyDescent="0.25">
      <c r="B276" s="76">
        <v>7401</v>
      </c>
      <c r="C276" s="72" t="s">
        <v>256</v>
      </c>
      <c r="D276" s="68">
        <f>'1-ВО ТРИМ.'!C279</f>
        <v>64948</v>
      </c>
      <c r="E276" s="68">
        <f>'2-РО ТРИМ.'!C279</f>
        <v>58052</v>
      </c>
      <c r="F276" s="68" t="e">
        <f>#REF!</f>
        <v>#REF!</v>
      </c>
      <c r="G276" s="68" t="e">
        <f>#REF!</f>
        <v>#REF!</v>
      </c>
      <c r="H276" s="68" t="e">
        <f t="shared" si="4"/>
        <v>#REF!</v>
      </c>
    </row>
    <row r="277" spans="2:8" ht="16.5" x14ac:dyDescent="0.25">
      <c r="B277" s="76">
        <v>7402</v>
      </c>
      <c r="C277" s="72" t="s">
        <v>257</v>
      </c>
      <c r="D277" s="68">
        <f>'1-ВО ТРИМ.'!C280</f>
        <v>39153</v>
      </c>
      <c r="E277" s="68">
        <f>'2-РО ТРИМ.'!C280</f>
        <v>29505</v>
      </c>
      <c r="F277" s="68" t="e">
        <f>#REF!</f>
        <v>#REF!</v>
      </c>
      <c r="G277" s="68" t="e">
        <f>#REF!</f>
        <v>#REF!</v>
      </c>
      <c r="H277" s="68" t="e">
        <f t="shared" si="4"/>
        <v>#REF!</v>
      </c>
    </row>
    <row r="278" spans="2:8" ht="16.5" x14ac:dyDescent="0.25">
      <c r="B278" s="76">
        <v>7403</v>
      </c>
      <c r="C278" s="72" t="s">
        <v>258</v>
      </c>
      <c r="D278" s="68">
        <f>'1-ВО ТРИМ.'!C281</f>
        <v>317256</v>
      </c>
      <c r="E278" s="68">
        <f>'2-РО ТРИМ.'!C281</f>
        <v>344528</v>
      </c>
      <c r="F278" s="68" t="e">
        <f>#REF!</f>
        <v>#REF!</v>
      </c>
      <c r="G278" s="68" t="e">
        <f>#REF!</f>
        <v>#REF!</v>
      </c>
      <c r="H278" s="68" t="e">
        <f t="shared" si="4"/>
        <v>#REF!</v>
      </c>
    </row>
    <row r="279" spans="2:8" ht="16.5" x14ac:dyDescent="0.25">
      <c r="B279" s="76">
        <v>7404</v>
      </c>
      <c r="C279" s="72" t="s">
        <v>259</v>
      </c>
      <c r="D279" s="68">
        <f>'1-ВО ТРИМ.'!C282</f>
        <v>812704</v>
      </c>
      <c r="E279" s="68">
        <f>'2-РО ТРИМ.'!C282</f>
        <v>833829</v>
      </c>
      <c r="F279" s="68" t="e">
        <f>#REF!</f>
        <v>#REF!</v>
      </c>
      <c r="G279" s="68" t="e">
        <f>#REF!</f>
        <v>#REF!</v>
      </c>
      <c r="H279" s="68" t="e">
        <f t="shared" si="4"/>
        <v>#REF!</v>
      </c>
    </row>
    <row r="280" spans="2:8" ht="16.5" x14ac:dyDescent="0.25">
      <c r="B280" s="76">
        <v>7405</v>
      </c>
      <c r="C280" s="72" t="s">
        <v>260</v>
      </c>
      <c r="D280" s="68">
        <f>'1-ВО ТРИМ.'!C283</f>
        <v>70662</v>
      </c>
      <c r="E280" s="68">
        <f>'2-РО ТРИМ.'!C283</f>
        <v>53046</v>
      </c>
      <c r="F280" s="68" t="e">
        <f>#REF!</f>
        <v>#REF!</v>
      </c>
      <c r="G280" s="68" t="e">
        <f>#REF!</f>
        <v>#REF!</v>
      </c>
      <c r="H280" s="68" t="e">
        <f t="shared" si="4"/>
        <v>#REF!</v>
      </c>
    </row>
    <row r="281" spans="2:8" ht="16.5" x14ac:dyDescent="0.25">
      <c r="B281" s="76">
        <v>7406</v>
      </c>
      <c r="C281" s="72" t="s">
        <v>261</v>
      </c>
      <c r="D281" s="68">
        <f>'1-ВО ТРИМ.'!C284</f>
        <v>34159</v>
      </c>
      <c r="E281" s="68">
        <f>'2-РО ТРИМ.'!C284</f>
        <v>26631</v>
      </c>
      <c r="F281" s="68" t="e">
        <f>#REF!</f>
        <v>#REF!</v>
      </c>
      <c r="G281" s="68" t="e">
        <f>#REF!</f>
        <v>#REF!</v>
      </c>
      <c r="H281" s="68" t="e">
        <f t="shared" si="4"/>
        <v>#REF!</v>
      </c>
    </row>
    <row r="282" spans="2:8" ht="16.5" x14ac:dyDescent="0.25">
      <c r="B282" s="76">
        <v>7407</v>
      </c>
      <c r="C282" s="72" t="s">
        <v>262</v>
      </c>
      <c r="D282" s="68">
        <f>'1-ВО ТРИМ.'!C285</f>
        <v>32415</v>
      </c>
      <c r="E282" s="68">
        <f>'2-РО ТРИМ.'!C285</f>
        <v>32212</v>
      </c>
      <c r="F282" s="68" t="e">
        <f>#REF!</f>
        <v>#REF!</v>
      </c>
      <c r="G282" s="68" t="e">
        <f>#REF!</f>
        <v>#REF!</v>
      </c>
      <c r="H282" s="68" t="e">
        <f t="shared" si="4"/>
        <v>#REF!</v>
      </c>
    </row>
    <row r="283" spans="2:8" ht="16.5" x14ac:dyDescent="0.25">
      <c r="B283" s="76">
        <v>7408</v>
      </c>
      <c r="C283" s="72" t="s">
        <v>263</v>
      </c>
      <c r="D283" s="68">
        <f>'1-ВО ТРИМ.'!C286</f>
        <v>138103</v>
      </c>
      <c r="E283" s="68">
        <f>'2-РО ТРИМ.'!C286</f>
        <v>145324</v>
      </c>
      <c r="F283" s="68" t="e">
        <f>#REF!</f>
        <v>#REF!</v>
      </c>
      <c r="G283" s="68" t="e">
        <f>#REF!</f>
        <v>#REF!</v>
      </c>
      <c r="H283" s="68" t="e">
        <f t="shared" si="4"/>
        <v>#REF!</v>
      </c>
    </row>
    <row r="284" spans="2:8" ht="16.5" x14ac:dyDescent="0.25">
      <c r="B284" s="76">
        <v>7409</v>
      </c>
      <c r="C284" s="72" t="s">
        <v>264</v>
      </c>
      <c r="D284" s="68">
        <f>'1-ВО ТРИМ.'!C287</f>
        <v>256053</v>
      </c>
      <c r="E284" s="68">
        <f>'2-РО ТРИМ.'!C287</f>
        <v>275212</v>
      </c>
      <c r="F284" s="68" t="e">
        <f>#REF!</f>
        <v>#REF!</v>
      </c>
      <c r="G284" s="68" t="e">
        <f>#REF!</f>
        <v>#REF!</v>
      </c>
      <c r="H284" s="68" t="e">
        <f t="shared" si="4"/>
        <v>#REF!</v>
      </c>
    </row>
    <row r="285" spans="2:8" ht="16.5" x14ac:dyDescent="0.25">
      <c r="B285" s="76">
        <v>7410</v>
      </c>
      <c r="C285" s="72" t="s">
        <v>265</v>
      </c>
      <c r="D285" s="68">
        <f>'1-ВО ТРИМ.'!C288</f>
        <v>2328598</v>
      </c>
      <c r="E285" s="68">
        <f>'2-РО ТРИМ.'!C288</f>
        <v>2360061</v>
      </c>
      <c r="F285" s="68" t="e">
        <f>#REF!</f>
        <v>#REF!</v>
      </c>
      <c r="G285" s="68" t="e">
        <f>#REF!</f>
        <v>#REF!</v>
      </c>
      <c r="H285" s="68" t="e">
        <f t="shared" si="4"/>
        <v>#REF!</v>
      </c>
    </row>
    <row r="286" spans="2:8" ht="16.5" x14ac:dyDescent="0.25">
      <c r="B286" s="76">
        <v>7411</v>
      </c>
      <c r="C286" s="72" t="s">
        <v>266</v>
      </c>
      <c r="D286" s="68">
        <f>'1-ВО ТРИМ.'!C289</f>
        <v>159489</v>
      </c>
      <c r="E286" s="68">
        <f>'2-РО ТРИМ.'!C289</f>
        <v>113386</v>
      </c>
      <c r="F286" s="68" t="e">
        <f>#REF!</f>
        <v>#REF!</v>
      </c>
      <c r="G286" s="68" t="e">
        <f>#REF!</f>
        <v>#REF!</v>
      </c>
      <c r="H286" s="68" t="e">
        <f t="shared" si="4"/>
        <v>#REF!</v>
      </c>
    </row>
    <row r="287" spans="2:8" ht="16.5" x14ac:dyDescent="0.25">
      <c r="B287" s="76"/>
      <c r="C287" s="72"/>
      <c r="D287" s="28">
        <f>SUM(D276:D286)</f>
        <v>4253540</v>
      </c>
      <c r="E287" s="28">
        <f>SUM(E276:E286)</f>
        <v>4271786</v>
      </c>
      <c r="F287" s="28" t="e">
        <f>SUM(F276:F286)</f>
        <v>#REF!</v>
      </c>
      <c r="G287" s="28" t="e">
        <f>SUM(G276:G286)</f>
        <v>#REF!</v>
      </c>
      <c r="H287" s="28" t="e">
        <f>SUM(H276:H286)</f>
        <v>#REF!</v>
      </c>
    </row>
    <row r="288" spans="2:8" ht="18.75" x14ac:dyDescent="0.3">
      <c r="B288" s="71"/>
      <c r="C288" s="79" t="s">
        <v>267</v>
      </c>
      <c r="D288" s="68"/>
      <c r="E288" s="68">
        <f>'2-РО ТРИМ.'!C291</f>
        <v>0</v>
      </c>
      <c r="F288" s="68" t="e">
        <f>#REF!</f>
        <v>#REF!</v>
      </c>
      <c r="G288" s="68" t="e">
        <f>#REF!</f>
        <v>#REF!</v>
      </c>
      <c r="H288" s="27"/>
    </row>
    <row r="289" spans="2:8" ht="16.5" x14ac:dyDescent="0.25">
      <c r="B289" s="76">
        <v>7501</v>
      </c>
      <c r="C289" s="72" t="s">
        <v>268</v>
      </c>
      <c r="D289" s="68">
        <f>'1-ВО ТРИМ.'!C292</f>
        <v>60682</v>
      </c>
      <c r="E289" s="68">
        <f>'2-РО ТРИМ.'!C292</f>
        <v>55701</v>
      </c>
      <c r="F289" s="68" t="e">
        <f>#REF!</f>
        <v>#REF!</v>
      </c>
      <c r="G289" s="68" t="e">
        <f>#REF!</f>
        <v>#REF!</v>
      </c>
      <c r="H289" s="68" t="e">
        <f t="shared" si="4"/>
        <v>#REF!</v>
      </c>
    </row>
    <row r="290" spans="2:8" ht="16.5" x14ac:dyDescent="0.25">
      <c r="B290" s="76">
        <v>7502</v>
      </c>
      <c r="C290" s="72" t="s">
        <v>269</v>
      </c>
      <c r="D290" s="68">
        <f>'1-ВО ТРИМ.'!C293</f>
        <v>364182</v>
      </c>
      <c r="E290" s="68">
        <f>'2-РО ТРИМ.'!C293</f>
        <v>353549</v>
      </c>
      <c r="F290" s="68" t="e">
        <f>#REF!</f>
        <v>#REF!</v>
      </c>
      <c r="G290" s="68" t="e">
        <f>#REF!</f>
        <v>#REF!</v>
      </c>
      <c r="H290" s="68" t="e">
        <f t="shared" si="4"/>
        <v>#REF!</v>
      </c>
    </row>
    <row r="291" spans="2:8" ht="16.5" x14ac:dyDescent="0.25">
      <c r="B291" s="76">
        <v>7503</v>
      </c>
      <c r="C291" s="72" t="s">
        <v>270</v>
      </c>
      <c r="D291" s="68">
        <f>'1-ВО ТРИМ.'!C294</f>
        <v>30349</v>
      </c>
      <c r="E291" s="68">
        <f>'2-РО ТРИМ.'!C294</f>
        <v>31774</v>
      </c>
      <c r="F291" s="68" t="e">
        <f>#REF!</f>
        <v>#REF!</v>
      </c>
      <c r="G291" s="68" t="e">
        <f>#REF!</f>
        <v>#REF!</v>
      </c>
      <c r="H291" s="68" t="e">
        <f t="shared" si="4"/>
        <v>#REF!</v>
      </c>
    </row>
    <row r="292" spans="2:8" ht="16.5" x14ac:dyDescent="0.25">
      <c r="B292" s="76">
        <v>7504</v>
      </c>
      <c r="C292" s="72" t="s">
        <v>271</v>
      </c>
      <c r="D292" s="68">
        <f>'1-ВО ТРИМ.'!C295</f>
        <v>348277</v>
      </c>
      <c r="E292" s="68">
        <f>'2-РО ТРИМ.'!C295</f>
        <v>372971</v>
      </c>
      <c r="F292" s="68" t="e">
        <f>#REF!</f>
        <v>#REF!</v>
      </c>
      <c r="G292" s="68" t="e">
        <f>#REF!</f>
        <v>#REF!</v>
      </c>
      <c r="H292" s="68" t="e">
        <f t="shared" si="4"/>
        <v>#REF!</v>
      </c>
    </row>
    <row r="293" spans="2:8" ht="16.5" x14ac:dyDescent="0.25">
      <c r="B293" s="76">
        <v>7505</v>
      </c>
      <c r="C293" s="72" t="s">
        <v>272</v>
      </c>
      <c r="D293" s="68">
        <f>'1-ВО ТРИМ.'!C296</f>
        <v>1076125</v>
      </c>
      <c r="E293" s="68">
        <f>'2-РО ТРИМ.'!C296</f>
        <v>1112246</v>
      </c>
      <c r="F293" s="68" t="e">
        <f>#REF!</f>
        <v>#REF!</v>
      </c>
      <c r="G293" s="68" t="e">
        <f>#REF!</f>
        <v>#REF!</v>
      </c>
      <c r="H293" s="68" t="e">
        <f t="shared" si="4"/>
        <v>#REF!</v>
      </c>
    </row>
    <row r="294" spans="2:8" ht="16.5" x14ac:dyDescent="0.25">
      <c r="B294" s="76"/>
      <c r="C294" s="72"/>
      <c r="D294" s="28">
        <f>SUM(D289:D293)</f>
        <v>1879615</v>
      </c>
      <c r="E294" s="28">
        <f>SUM(E289:E293)</f>
        <v>1926241</v>
      </c>
      <c r="F294" s="28" t="e">
        <f>SUM(F289:F293)</f>
        <v>#REF!</v>
      </c>
      <c r="G294" s="28" t="e">
        <f>SUM(G289:G293)</f>
        <v>#REF!</v>
      </c>
      <c r="H294" s="28" t="e">
        <f>SUM(H289:H293)</f>
        <v>#REF!</v>
      </c>
    </row>
    <row r="295" spans="2:8" ht="18.75" x14ac:dyDescent="0.3">
      <c r="B295" s="71"/>
      <c r="C295" s="79" t="s">
        <v>273</v>
      </c>
      <c r="D295" s="68"/>
      <c r="E295" s="68">
        <f>'2-РО ТРИМ.'!C298</f>
        <v>0</v>
      </c>
      <c r="F295" s="68" t="e">
        <f>#REF!</f>
        <v>#REF!</v>
      </c>
      <c r="G295" s="68" t="e">
        <f>#REF!</f>
        <v>#REF!</v>
      </c>
      <c r="H295" s="27"/>
    </row>
    <row r="296" spans="2:8" ht="16.5" x14ac:dyDescent="0.25">
      <c r="B296" s="76">
        <v>7601</v>
      </c>
      <c r="C296" s="72" t="s">
        <v>274</v>
      </c>
      <c r="D296" s="68">
        <f>'1-ВО ТРИМ.'!C299</f>
        <v>526058</v>
      </c>
      <c r="E296" s="68">
        <f>'2-РО ТРИМ.'!C299</f>
        <v>547175</v>
      </c>
      <c r="F296" s="68" t="e">
        <f>#REF!</f>
        <v>#REF!</v>
      </c>
      <c r="G296" s="68" t="e">
        <f>#REF!</f>
        <v>#REF!</v>
      </c>
      <c r="H296" s="68" t="e">
        <f t="shared" si="4"/>
        <v>#REF!</v>
      </c>
    </row>
    <row r="297" spans="2:8" ht="16.5" x14ac:dyDescent="0.25">
      <c r="B297" s="76">
        <v>7602</v>
      </c>
      <c r="C297" s="72" t="s">
        <v>275</v>
      </c>
      <c r="D297" s="68">
        <f>'1-ВО ТРИМ.'!C300</f>
        <v>115141</v>
      </c>
      <c r="E297" s="68">
        <f>'2-РО ТРИМ.'!C300</f>
        <v>122696</v>
      </c>
      <c r="F297" s="68" t="e">
        <f>#REF!</f>
        <v>#REF!</v>
      </c>
      <c r="G297" s="68" t="e">
        <f>#REF!</f>
        <v>#REF!</v>
      </c>
      <c r="H297" s="68" t="e">
        <f t="shared" si="4"/>
        <v>#REF!</v>
      </c>
    </row>
    <row r="298" spans="2:8" ht="16.5" x14ac:dyDescent="0.25">
      <c r="B298" s="76">
        <v>7603</v>
      </c>
      <c r="C298" s="72" t="s">
        <v>276</v>
      </c>
      <c r="D298" s="68">
        <f>'1-ВО ТРИМ.'!C301</f>
        <v>94372</v>
      </c>
      <c r="E298" s="68">
        <f>'2-РО ТРИМ.'!C301</f>
        <v>78681</v>
      </c>
      <c r="F298" s="68" t="e">
        <f>#REF!</f>
        <v>#REF!</v>
      </c>
      <c r="G298" s="68" t="e">
        <f>#REF!</f>
        <v>#REF!</v>
      </c>
      <c r="H298" s="68" t="e">
        <f t="shared" si="4"/>
        <v>#REF!</v>
      </c>
    </row>
    <row r="299" spans="2:8" ht="16.5" x14ac:dyDescent="0.25">
      <c r="B299" s="76">
        <v>7604</v>
      </c>
      <c r="C299" s="72" t="s">
        <v>277</v>
      </c>
      <c r="D299" s="68">
        <f>'1-ВО ТРИМ.'!C302</f>
        <v>67243</v>
      </c>
      <c r="E299" s="68">
        <f>'2-РО ТРИМ.'!C302</f>
        <v>69810</v>
      </c>
      <c r="F299" s="68" t="e">
        <f>#REF!</f>
        <v>#REF!</v>
      </c>
      <c r="G299" s="68" t="e">
        <f>#REF!</f>
        <v>#REF!</v>
      </c>
      <c r="H299" s="68" t="e">
        <f t="shared" si="4"/>
        <v>#REF!</v>
      </c>
    </row>
    <row r="300" spans="2:8" ht="16.5" x14ac:dyDescent="0.25">
      <c r="B300" s="76">
        <v>7605</v>
      </c>
      <c r="C300" s="72" t="s">
        <v>278</v>
      </c>
      <c r="D300" s="68">
        <f>'1-ВО ТРИМ.'!C303</f>
        <v>55191</v>
      </c>
      <c r="E300" s="68">
        <f>'2-РО ТРИМ.'!C303</f>
        <v>44267</v>
      </c>
      <c r="F300" s="68" t="e">
        <f>#REF!</f>
        <v>#REF!</v>
      </c>
      <c r="G300" s="68" t="e">
        <f>#REF!</f>
        <v>#REF!</v>
      </c>
      <c r="H300" s="68" t="e">
        <f t="shared" si="4"/>
        <v>#REF!</v>
      </c>
    </row>
    <row r="301" spans="2:8" ht="16.5" x14ac:dyDescent="0.25">
      <c r="B301" s="76">
        <v>7606</v>
      </c>
      <c r="C301" s="72" t="s">
        <v>279</v>
      </c>
      <c r="D301" s="68">
        <f>'1-ВО ТРИМ.'!C304</f>
        <v>299800</v>
      </c>
      <c r="E301" s="68">
        <f>'2-РО ТРИМ.'!C304</f>
        <v>314748</v>
      </c>
      <c r="F301" s="68" t="e">
        <f>#REF!</f>
        <v>#REF!</v>
      </c>
      <c r="G301" s="68" t="e">
        <f>#REF!</f>
        <v>#REF!</v>
      </c>
      <c r="H301" s="68" t="e">
        <f t="shared" si="4"/>
        <v>#REF!</v>
      </c>
    </row>
    <row r="302" spans="2:8" ht="16.5" x14ac:dyDescent="0.25">
      <c r="B302" s="76">
        <v>7607</v>
      </c>
      <c r="C302" s="72" t="s">
        <v>280</v>
      </c>
      <c r="D302" s="68">
        <f>'1-ВО ТРИМ.'!C305</f>
        <v>63567</v>
      </c>
      <c r="E302" s="68">
        <f>'2-РО ТРИМ.'!C305</f>
        <v>66354</v>
      </c>
      <c r="F302" s="68" t="e">
        <f>#REF!</f>
        <v>#REF!</v>
      </c>
      <c r="G302" s="68" t="e">
        <f>#REF!</f>
        <v>#REF!</v>
      </c>
      <c r="H302" s="68" t="e">
        <f t="shared" si="4"/>
        <v>#REF!</v>
      </c>
    </row>
    <row r="303" spans="2:8" ht="16.5" x14ac:dyDescent="0.25">
      <c r="B303" s="76">
        <v>7608</v>
      </c>
      <c r="C303" s="72" t="s">
        <v>281</v>
      </c>
      <c r="D303" s="68">
        <f>'1-ВО ТРИМ.'!C306</f>
        <v>88208</v>
      </c>
      <c r="E303" s="68">
        <f>'2-РО ТРИМ.'!C306</f>
        <v>95432</v>
      </c>
      <c r="F303" s="68" t="e">
        <f>#REF!</f>
        <v>#REF!</v>
      </c>
      <c r="G303" s="68" t="e">
        <f>#REF!</f>
        <v>#REF!</v>
      </c>
      <c r="H303" s="68" t="e">
        <f t="shared" si="4"/>
        <v>#REF!</v>
      </c>
    </row>
    <row r="304" spans="2:8" ht="16.5" x14ac:dyDescent="0.25">
      <c r="B304" s="76">
        <v>7609</v>
      </c>
      <c r="C304" s="72" t="s">
        <v>282</v>
      </c>
      <c r="D304" s="68">
        <f>'1-ВО ТРИМ.'!C307</f>
        <v>101160</v>
      </c>
      <c r="E304" s="68">
        <f>'2-РО ТРИМ.'!C307</f>
        <v>107445</v>
      </c>
      <c r="F304" s="68" t="e">
        <f>#REF!</f>
        <v>#REF!</v>
      </c>
      <c r="G304" s="68" t="e">
        <f>#REF!</f>
        <v>#REF!</v>
      </c>
      <c r="H304" s="68" t="e">
        <f t="shared" si="4"/>
        <v>#REF!</v>
      </c>
    </row>
    <row r="305" spans="2:8" ht="16.5" x14ac:dyDescent="0.25">
      <c r="B305" s="76">
        <v>7610</v>
      </c>
      <c r="C305" s="72" t="s">
        <v>283</v>
      </c>
      <c r="D305" s="68">
        <f>'1-ВО ТРИМ.'!C308</f>
        <v>293210</v>
      </c>
      <c r="E305" s="68">
        <f>'2-РО ТРИМ.'!C308</f>
        <v>308157</v>
      </c>
      <c r="F305" s="68" t="e">
        <f>#REF!</f>
        <v>#REF!</v>
      </c>
      <c r="G305" s="68" t="e">
        <f>#REF!</f>
        <v>#REF!</v>
      </c>
      <c r="H305" s="68" t="e">
        <f t="shared" ref="H305:H325" si="5">+D305+E305+F305+G305</f>
        <v>#REF!</v>
      </c>
    </row>
    <row r="306" spans="2:8" ht="16.5" x14ac:dyDescent="0.25">
      <c r="B306" s="76">
        <v>7611</v>
      </c>
      <c r="C306" s="72" t="s">
        <v>284</v>
      </c>
      <c r="D306" s="68">
        <f>'1-ВО ТРИМ.'!C309</f>
        <v>1166637</v>
      </c>
      <c r="E306" s="68">
        <f>'2-РО ТРИМ.'!C309</f>
        <v>1203344</v>
      </c>
      <c r="F306" s="68" t="e">
        <f>#REF!</f>
        <v>#REF!</v>
      </c>
      <c r="G306" s="68" t="e">
        <f>#REF!</f>
        <v>#REF!</v>
      </c>
      <c r="H306" s="68" t="e">
        <f t="shared" si="5"/>
        <v>#REF!</v>
      </c>
    </row>
    <row r="307" spans="2:8" ht="16.5" x14ac:dyDescent="0.25">
      <c r="B307" s="76"/>
      <c r="C307" s="72"/>
      <c r="D307" s="28">
        <f>SUM(D296:D306)</f>
        <v>2870587</v>
      </c>
      <c r="E307" s="28">
        <f>SUM(E296:E306)</f>
        <v>2958109</v>
      </c>
      <c r="F307" s="28" t="e">
        <f>SUM(F296:F306)</f>
        <v>#REF!</v>
      </c>
      <c r="G307" s="28" t="e">
        <f>SUM(G296:G306)</f>
        <v>#REF!</v>
      </c>
      <c r="H307" s="28" t="e">
        <f>SUM(H296:H306)</f>
        <v>#REF!</v>
      </c>
    </row>
    <row r="308" spans="2:8" ht="18.75" x14ac:dyDescent="0.3">
      <c r="B308" s="71"/>
      <c r="C308" s="79" t="s">
        <v>285</v>
      </c>
      <c r="D308" s="68"/>
      <c r="E308" s="68">
        <f>'2-РО ТРИМ.'!C311</f>
        <v>0</v>
      </c>
      <c r="F308" s="68" t="e">
        <f>#REF!</f>
        <v>#REF!</v>
      </c>
      <c r="G308" s="68" t="e">
        <f>#REF!</f>
        <v>#REF!</v>
      </c>
      <c r="H308" s="27"/>
    </row>
    <row r="309" spans="2:8" ht="16.5" x14ac:dyDescent="0.25">
      <c r="B309" s="76">
        <v>7701</v>
      </c>
      <c r="C309" s="72" t="s">
        <v>286</v>
      </c>
      <c r="D309" s="68">
        <f>'1-ВО ТРИМ.'!C312</f>
        <v>66871</v>
      </c>
      <c r="E309" s="68">
        <f>'2-РО ТРИМ.'!C312</f>
        <v>44232</v>
      </c>
      <c r="F309" s="68" t="e">
        <f>#REF!</f>
        <v>#REF!</v>
      </c>
      <c r="G309" s="68" t="e">
        <f>#REF!</f>
        <v>#REF!</v>
      </c>
      <c r="H309" s="68" t="e">
        <f t="shared" si="5"/>
        <v>#REF!</v>
      </c>
    </row>
    <row r="310" spans="2:8" ht="16.5" x14ac:dyDescent="0.25">
      <c r="B310" s="76">
        <v>7702</v>
      </c>
      <c r="C310" s="72" t="s">
        <v>287</v>
      </c>
      <c r="D310" s="68">
        <f>'1-ВО ТРИМ.'!C313</f>
        <v>50431</v>
      </c>
      <c r="E310" s="68">
        <f>'2-РО ТРИМ.'!C313</f>
        <v>43417</v>
      </c>
      <c r="F310" s="68" t="e">
        <f>#REF!</f>
        <v>#REF!</v>
      </c>
      <c r="G310" s="68" t="e">
        <f>#REF!</f>
        <v>#REF!</v>
      </c>
      <c r="H310" s="68" t="e">
        <f t="shared" si="5"/>
        <v>#REF!</v>
      </c>
    </row>
    <row r="311" spans="2:8" ht="16.5" x14ac:dyDescent="0.25">
      <c r="B311" s="76">
        <v>7703</v>
      </c>
      <c r="C311" s="72" t="s">
        <v>288</v>
      </c>
      <c r="D311" s="68">
        <f>'1-ВО ТРИМ.'!C314</f>
        <v>111965</v>
      </c>
      <c r="E311" s="68">
        <f>'2-РО ТРИМ.'!C314</f>
        <v>102185</v>
      </c>
      <c r="F311" s="68" t="e">
        <f>#REF!</f>
        <v>#REF!</v>
      </c>
      <c r="G311" s="68" t="e">
        <f>#REF!</f>
        <v>#REF!</v>
      </c>
      <c r="H311" s="68" t="e">
        <f t="shared" si="5"/>
        <v>#REF!</v>
      </c>
    </row>
    <row r="312" spans="2:8" ht="16.5" x14ac:dyDescent="0.25">
      <c r="B312" s="76">
        <v>7704</v>
      </c>
      <c r="C312" s="72" t="s">
        <v>289</v>
      </c>
      <c r="D312" s="68">
        <f>'1-ВО ТРИМ.'!C315</f>
        <v>67397</v>
      </c>
      <c r="E312" s="68">
        <f>'2-РО ТРИМ.'!C315</f>
        <v>47374</v>
      </c>
      <c r="F312" s="68" t="e">
        <f>#REF!</f>
        <v>#REF!</v>
      </c>
      <c r="G312" s="68" t="e">
        <f>#REF!</f>
        <v>#REF!</v>
      </c>
      <c r="H312" s="68" t="e">
        <f t="shared" si="5"/>
        <v>#REF!</v>
      </c>
    </row>
    <row r="313" spans="2:8" ht="16.5" x14ac:dyDescent="0.25">
      <c r="B313" s="76">
        <v>7705</v>
      </c>
      <c r="C313" s="72" t="s">
        <v>290</v>
      </c>
      <c r="D313" s="68">
        <f>'1-ВО ТРИМ.'!C316</f>
        <v>55238</v>
      </c>
      <c r="E313" s="68">
        <f>'2-РО ТРИМ.'!C316</f>
        <v>45418</v>
      </c>
      <c r="F313" s="68" t="e">
        <f>#REF!</f>
        <v>#REF!</v>
      </c>
      <c r="G313" s="68" t="e">
        <f>#REF!</f>
        <v>#REF!</v>
      </c>
      <c r="H313" s="68" t="e">
        <f t="shared" si="5"/>
        <v>#REF!</v>
      </c>
    </row>
    <row r="314" spans="2:8" ht="16.5" x14ac:dyDescent="0.25">
      <c r="B314" s="76">
        <v>7706</v>
      </c>
      <c r="C314" s="72" t="s">
        <v>291</v>
      </c>
      <c r="D314" s="68">
        <f>'1-ВО ТРИМ.'!C317</f>
        <v>49413</v>
      </c>
      <c r="E314" s="68">
        <f>'2-РО ТРИМ.'!C317</f>
        <v>43456</v>
      </c>
      <c r="F314" s="68" t="e">
        <f>#REF!</f>
        <v>#REF!</v>
      </c>
      <c r="G314" s="68" t="e">
        <f>#REF!</f>
        <v>#REF!</v>
      </c>
      <c r="H314" s="68" t="e">
        <f t="shared" si="5"/>
        <v>#REF!</v>
      </c>
    </row>
    <row r="315" spans="2:8" ht="16.5" x14ac:dyDescent="0.25">
      <c r="B315" s="76">
        <v>7707</v>
      </c>
      <c r="C315" s="72" t="s">
        <v>292</v>
      </c>
      <c r="D315" s="68">
        <f>'1-ВО ТРИМ.'!C318</f>
        <v>217145</v>
      </c>
      <c r="E315" s="68">
        <f>'2-РО ТРИМ.'!C318</f>
        <v>193873</v>
      </c>
      <c r="F315" s="68" t="e">
        <f>#REF!</f>
        <v>#REF!</v>
      </c>
      <c r="G315" s="68" t="e">
        <f>#REF!</f>
        <v>#REF!</v>
      </c>
      <c r="H315" s="68" t="e">
        <f t="shared" si="5"/>
        <v>#REF!</v>
      </c>
    </row>
    <row r="316" spans="2:8" ht="16.5" x14ac:dyDescent="0.25">
      <c r="B316" s="76">
        <v>7708</v>
      </c>
      <c r="C316" s="72" t="s">
        <v>293</v>
      </c>
      <c r="D316" s="68">
        <f>'1-ВО ТРИМ.'!C319</f>
        <v>37071</v>
      </c>
      <c r="E316" s="68">
        <f>'2-РО ТРИМ.'!C319</f>
        <v>28163</v>
      </c>
      <c r="F316" s="68" t="e">
        <f>#REF!</f>
        <v>#REF!</v>
      </c>
      <c r="G316" s="68" t="e">
        <f>#REF!</f>
        <v>#REF!</v>
      </c>
      <c r="H316" s="68" t="e">
        <f t="shared" si="5"/>
        <v>#REF!</v>
      </c>
    </row>
    <row r="317" spans="2:8" ht="16.5" x14ac:dyDescent="0.25">
      <c r="B317" s="76">
        <v>7709</v>
      </c>
      <c r="C317" s="72" t="s">
        <v>294</v>
      </c>
      <c r="D317" s="68">
        <f>'1-ВО ТРИМ.'!C320</f>
        <v>57300</v>
      </c>
      <c r="E317" s="68">
        <f>'2-РО ТРИМ.'!C320</f>
        <v>49446</v>
      </c>
      <c r="F317" s="68" t="e">
        <f>#REF!</f>
        <v>#REF!</v>
      </c>
      <c r="G317" s="68" t="e">
        <f>#REF!</f>
        <v>#REF!</v>
      </c>
      <c r="H317" s="68" t="e">
        <f t="shared" si="5"/>
        <v>#REF!</v>
      </c>
    </row>
    <row r="318" spans="2:8" ht="16.5" x14ac:dyDescent="0.25">
      <c r="B318" s="76">
        <v>7710</v>
      </c>
      <c r="C318" s="72" t="s">
        <v>295</v>
      </c>
      <c r="D318" s="68">
        <f>'1-ВО ТРИМ.'!C321</f>
        <v>1265918</v>
      </c>
      <c r="E318" s="68">
        <f>'2-РО ТРИМ.'!C321</f>
        <v>1288512</v>
      </c>
      <c r="F318" s="68" t="e">
        <f>#REF!</f>
        <v>#REF!</v>
      </c>
      <c r="G318" s="68" t="e">
        <f>#REF!</f>
        <v>#REF!</v>
      </c>
      <c r="H318" s="68" t="e">
        <f t="shared" si="5"/>
        <v>#REF!</v>
      </c>
    </row>
    <row r="319" spans="2:8" ht="16.5" x14ac:dyDescent="0.25">
      <c r="B319" s="76"/>
      <c r="C319" s="72"/>
      <c r="D319" s="28">
        <f>SUM(D309:D318)</f>
        <v>1978749</v>
      </c>
      <c r="E319" s="28">
        <f>SUM(E309:E318)</f>
        <v>1886076</v>
      </c>
      <c r="F319" s="28" t="e">
        <f>SUM(F309:F318)</f>
        <v>#REF!</v>
      </c>
      <c r="G319" s="28" t="e">
        <f>SUM(G309:G318)</f>
        <v>#REF!</v>
      </c>
      <c r="H319" s="28" t="e">
        <f>SUM(H309:H318)</f>
        <v>#REF!</v>
      </c>
    </row>
    <row r="320" spans="2:8" ht="18.75" x14ac:dyDescent="0.3">
      <c r="B320" s="71"/>
      <c r="C320" s="79" t="s">
        <v>296</v>
      </c>
      <c r="D320" s="68"/>
      <c r="E320" s="68">
        <f>'2-РО ТРИМ.'!C323</f>
        <v>0</v>
      </c>
      <c r="F320" s="68" t="e">
        <f>#REF!</f>
        <v>#REF!</v>
      </c>
      <c r="G320" s="68" t="e">
        <f>#REF!</f>
        <v>#REF!</v>
      </c>
      <c r="H320" s="27"/>
    </row>
    <row r="321" spans="2:8" ht="16.5" x14ac:dyDescent="0.25">
      <c r="B321" s="76">
        <v>7801</v>
      </c>
      <c r="C321" s="72" t="s">
        <v>297</v>
      </c>
      <c r="D321" s="68">
        <f>'1-ВО ТРИМ.'!C324</f>
        <v>97081</v>
      </c>
      <c r="E321" s="68">
        <f>'2-РО ТРИМ.'!C324</f>
        <v>103832</v>
      </c>
      <c r="F321" s="68" t="e">
        <f>#REF!</f>
        <v>#REF!</v>
      </c>
      <c r="G321" s="68" t="e">
        <f>#REF!</f>
        <v>#REF!</v>
      </c>
      <c r="H321" s="68" t="e">
        <f t="shared" si="5"/>
        <v>#REF!</v>
      </c>
    </row>
    <row r="322" spans="2:8" ht="16.5" x14ac:dyDescent="0.25">
      <c r="B322" s="76">
        <v>7802</v>
      </c>
      <c r="C322" s="72" t="s">
        <v>298</v>
      </c>
      <c r="D322" s="68">
        <f>'1-ВО ТРИМ.'!C325</f>
        <v>180545</v>
      </c>
      <c r="E322" s="68">
        <f>'2-РО ТРИМ.'!C325</f>
        <v>150125</v>
      </c>
      <c r="F322" s="68" t="e">
        <f>#REF!</f>
        <v>#REF!</v>
      </c>
      <c r="G322" s="68" t="e">
        <f>#REF!</f>
        <v>#REF!</v>
      </c>
      <c r="H322" s="68" t="e">
        <f t="shared" si="5"/>
        <v>#REF!</v>
      </c>
    </row>
    <row r="323" spans="2:8" ht="16.5" x14ac:dyDescent="0.25">
      <c r="B323" s="76">
        <v>7803</v>
      </c>
      <c r="C323" s="72" t="s">
        <v>299</v>
      </c>
      <c r="D323" s="68">
        <f>'1-ВО ТРИМ.'!C326</f>
        <v>78318</v>
      </c>
      <c r="E323" s="68">
        <f>'2-РО ТРИМ.'!C326</f>
        <v>57567</v>
      </c>
      <c r="F323" s="68" t="e">
        <f>#REF!</f>
        <v>#REF!</v>
      </c>
      <c r="G323" s="68" t="e">
        <f>#REF!</f>
        <v>#REF!</v>
      </c>
      <c r="H323" s="68" t="e">
        <f t="shared" si="5"/>
        <v>#REF!</v>
      </c>
    </row>
    <row r="324" spans="2:8" ht="16.5" x14ac:dyDescent="0.25">
      <c r="B324" s="76">
        <v>7804</v>
      </c>
      <c r="C324" s="72" t="s">
        <v>300</v>
      </c>
      <c r="D324" s="68">
        <f>'1-ВО ТРИМ.'!C327</f>
        <v>239823</v>
      </c>
      <c r="E324" s="68">
        <f>'2-РО ТРИМ.'!C327</f>
        <v>203780</v>
      </c>
      <c r="F324" s="68" t="e">
        <f>#REF!</f>
        <v>#REF!</v>
      </c>
      <c r="G324" s="68" t="e">
        <f>#REF!</f>
        <v>#REF!</v>
      </c>
      <c r="H324" s="68" t="e">
        <f t="shared" si="5"/>
        <v>#REF!</v>
      </c>
    </row>
    <row r="325" spans="2:8" ht="16.5" x14ac:dyDescent="0.25">
      <c r="B325" s="76">
        <v>7805</v>
      </c>
      <c r="C325" s="72" t="s">
        <v>301</v>
      </c>
      <c r="D325" s="68">
        <f>'1-ВО ТРИМ.'!C328</f>
        <v>1820770</v>
      </c>
      <c r="E325" s="68">
        <f>'2-РО ТРИМ.'!C328</f>
        <v>1841654</v>
      </c>
      <c r="F325" s="68" t="e">
        <f>#REF!</f>
        <v>#REF!</v>
      </c>
      <c r="G325" s="68" t="e">
        <f>#REF!</f>
        <v>#REF!</v>
      </c>
      <c r="H325" s="68" t="e">
        <f t="shared" si="5"/>
        <v>#REF!</v>
      </c>
    </row>
    <row r="326" spans="2:8" ht="16.5" x14ac:dyDescent="0.25">
      <c r="B326" s="71"/>
      <c r="C326" s="83"/>
      <c r="D326" s="28">
        <f>SUM(D321:D325)</f>
        <v>2416537</v>
      </c>
      <c r="E326" s="28">
        <f>SUM(E321:E325)</f>
        <v>2356958</v>
      </c>
      <c r="F326" s="28" t="e">
        <f>SUM(F321:F325)</f>
        <v>#REF!</v>
      </c>
      <c r="G326" s="28" t="e">
        <f>SUM(G321:G325)</f>
        <v>#REF!</v>
      </c>
      <c r="H326" s="28" t="e">
        <f>SUM(H321:H325)</f>
        <v>#REF!</v>
      </c>
    </row>
    <row r="327" spans="2:8" ht="19.5" thickBot="1" x14ac:dyDescent="0.35">
      <c r="B327" s="84"/>
      <c r="C327" s="85"/>
      <c r="D327" s="27"/>
      <c r="E327" s="27"/>
      <c r="F327" s="27"/>
      <c r="G327" s="27"/>
      <c r="H327" s="27"/>
    </row>
    <row r="328" spans="2:8" ht="17.25" thickBot="1" x14ac:dyDescent="0.3">
      <c r="C328" s="85" t="s">
        <v>302</v>
      </c>
      <c r="D328" s="29">
        <f>D23+D38+D52+D64+D77+D89+D95+D105+D114+D125+D135+D148+D162+D170+D183+D203+D212+D222+D231+D237+D249+D250+D274+D287+D294+D307+D319+D326</f>
        <v>97209606</v>
      </c>
      <c r="E328" s="29">
        <f>E23+E38+E52+E64+E77+E89+E95+E105+E114+E125+E135+E148+E162+E170+E183+E203+E212+E222+E231+E237+E249+E250+E274+E287+E294+E307+E319+E326</f>
        <v>122128806</v>
      </c>
      <c r="F328" s="29" t="e">
        <f>F23+F38+F52+F64+F77+F89+F95+F105+F114+F125+F135+F148+F162+F170+F183+F203+F212+F222+F231+F237+F249+F250+F274+F287+F294+F307+F319+F326</f>
        <v>#REF!</v>
      </c>
      <c r="G328" s="29" t="e">
        <f>G23+G38+G52+G64+G77+G89+G95+G105+G114+G125+G135+G148+G162+G170+G183+G203+G212+G222+G231+G237+G249+G250+G274+G287+G294+G307+G319+G326</f>
        <v>#REF!</v>
      </c>
      <c r="H328" s="29" t="e">
        <f>H23+H38+H52+H64+H77+H89+H95+H105+H114+H125+H135+H148+H162+H170+H183+H203+H212+H222+H231+H237+H249+H250+H274+H287+H294+H307+H319+H326</f>
        <v>#REF!</v>
      </c>
    </row>
    <row r="329" spans="2:8" x14ac:dyDescent="0.25">
      <c r="H329" s="80"/>
    </row>
  </sheetData>
  <autoFilter ref="C1:C329"/>
  <mergeCells count="7">
    <mergeCell ref="G2:G6"/>
    <mergeCell ref="F2:F6"/>
    <mergeCell ref="H2:H6"/>
    <mergeCell ref="B2:B6"/>
    <mergeCell ref="C2:C6"/>
    <mergeCell ref="D2:D6"/>
    <mergeCell ref="E2:E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1-ВО ТРИМ.</vt:lpstr>
      <vt:lpstr>2-РО ТРИМ.</vt:lpstr>
      <vt:lpstr>Общо разпределение </vt:lpstr>
      <vt:lpstr>ОБЩО</vt:lpstr>
      <vt:lpstr>'1-ВО ТРИМ.'!Print_Area</vt:lpstr>
      <vt:lpstr>'2-РО ТРИМ.'!Print_Area</vt:lpstr>
      <vt:lpstr>'Общо разпределение '!Print_Area</vt:lpstr>
      <vt:lpstr>'1-ВО ТРИМ.'!Print_Titles</vt:lpstr>
      <vt:lpstr>'2-РО ТРИМ.'!Print_Titles</vt:lpstr>
      <vt:lpstr>'Общо разпределение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2025-05-15T07:36:57Z</dcterms:modified>
</cp:coreProperties>
</file>