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M8" i="5" l="1"/>
  <c r="I11" i="5" l="1"/>
  <c r="E11" i="5"/>
  <c r="L11" i="5"/>
  <c r="M11" i="5"/>
  <c r="J11" i="5"/>
  <c r="H11" i="5"/>
  <c r="G11" i="5"/>
  <c r="F11" i="5"/>
  <c r="D11" i="5"/>
  <c r="L8" i="5"/>
  <c r="I8" i="5"/>
  <c r="J8" i="5"/>
  <c r="H8" i="5"/>
  <c r="G8" i="5"/>
  <c r="F8" i="5"/>
  <c r="E8" i="5"/>
  <c r="D8" i="5"/>
  <c r="C8" i="5"/>
  <c r="H5" i="5"/>
  <c r="M5" i="5"/>
  <c r="L5" i="5"/>
  <c r="J5" i="5"/>
  <c r="I5" i="5"/>
  <c r="G5" i="5"/>
  <c r="F5" i="5"/>
  <c r="E5" i="5"/>
  <c r="D5" i="5"/>
  <c r="C5" i="5"/>
  <c r="G20" i="5" l="1"/>
  <c r="H20" i="5"/>
  <c r="J20" i="5"/>
  <c r="D20" i="5"/>
  <c r="M20" i="5"/>
  <c r="F20" i="5"/>
  <c r="L20" i="5"/>
  <c r="K11" i="5"/>
  <c r="I20" i="5"/>
  <c r="K5" i="5"/>
  <c r="K8" i="5"/>
  <c r="V8" i="5" s="1"/>
  <c r="C11" i="5"/>
  <c r="C20" i="5" s="1"/>
  <c r="W10" i="5"/>
  <c r="W12" i="5"/>
  <c r="W13" i="5"/>
  <c r="W14" i="5"/>
  <c r="Y14" i="5" s="1"/>
  <c r="W15" i="5"/>
  <c r="Y15" i="5" s="1"/>
  <c r="W16" i="5"/>
  <c r="Y16" i="5" s="1"/>
  <c r="W17" i="5"/>
  <c r="W18" i="5"/>
  <c r="Y18" i="5" s="1"/>
  <c r="W19" i="5"/>
  <c r="Y19" i="5" s="1"/>
  <c r="V10" i="5"/>
  <c r="V12" i="5"/>
  <c r="V13" i="5"/>
  <c r="V14" i="5"/>
  <c r="V15" i="5"/>
  <c r="V16" i="5"/>
  <c r="V17" i="5"/>
  <c r="V18" i="5"/>
  <c r="V19" i="5"/>
  <c r="E20" i="5" l="1"/>
  <c r="K20" i="5"/>
  <c r="W9" i="5"/>
  <c r="V9" i="5"/>
  <c r="W8" i="5"/>
  <c r="Y8" i="5" s="1"/>
  <c r="W11" i="5"/>
  <c r="Y11" i="5" s="1"/>
  <c r="V11" i="5"/>
  <c r="W6" i="5"/>
  <c r="V7" i="5" l="1"/>
  <c r="W7" i="5"/>
  <c r="W5" i="5" s="1"/>
  <c r="Y5" i="5" s="1"/>
  <c r="V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<sst xmlns="http://schemas.openxmlformats.org/spreadsheetml/2006/main" count="47" uniqueCount="31">
  <si>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</si>
  <si>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</si>
  <si>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</si>
  <si>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</si>
  <si>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</si>
  <si>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</si>
  <si>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</si>
  <si>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</si>
  <si>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</si>
  <si>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</si>
  <si>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</si>
  <si>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</si>
  <si>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</si>
  <si>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</si>
  <si>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</si>
  <si>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</si>
  <si>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</si>
  <si>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</si>
  <si>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</si>
  <si>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</si>
  <si>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</si>
  <si>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</si>
  <si>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</si>
  <si>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</si>
  <si>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31.12.2024</t>
  </si>
  <si>
    <t>Funds received from the EC based on submitted applications for payment up to  31.12.2024</t>
  </si>
  <si>
    <t>Total funds received from the EC up to  31.12.2024</t>
  </si>
  <si>
    <t>Paid up to  31.12.2024</t>
  </si>
  <si>
    <t>Total paid up to 31.12.2024</t>
  </si>
  <si>
    <t>Total public expenditure declared to the EC with Payment claims
 as per  31.12.2024</t>
  </si>
  <si>
    <t>Total public expenditure certified to the EC with Annual Accounts 
as per 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</si>
</sst>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10" fillId="0" borderId="0" xfId="0" applyFont="1" applyFill="1" applyAlignment="1">
      <alignment horizontal="center" vertical="center"/>
    </xf>
    <xf numFmtId="3" fontId="9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Fill="1"/>
    <xf numFmtId="165" fontId="9" fillId="0" borderId="0" xfId="1" applyFont="1" applyFill="1" applyAlignment="1">
      <alignment horizontal="center" vertical="center"/>
    </xf>
    <xf numFmtId="10" fontId="9" fillId="0" borderId="0" xfId="0" applyNumberFormat="1" applyFont="1" applyFill="1"/>
    <xf numFmtId="3" fontId="9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vertical="center"/>
    </xf>
    <xf numFmtId="170" fontId="8" fillId="2" borderId="1" xfId="0" applyNumberFormat="1" applyFont="1" applyFill="1" applyBorder="1" applyAlignment="1">
      <alignment vertical="center"/>
    </xf>
    <xf numFmtId="170" fontId="8" fillId="2" borderId="1" xfId="1" applyNumberFormat="1" applyFont="1" applyFill="1" applyBorder="1" applyAlignment="1">
      <alignment horizontal="right" vertical="center"/>
    </xf>
    <xf numFmtId="170" fontId="7" fillId="2" borderId="1" xfId="0" applyNumberFormat="1" applyFont="1" applyFill="1" applyBorder="1" applyAlignment="1">
      <alignment horizontal="center" vertical="center"/>
    </xf>
    <xf numFmtId="170" fontId="3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tabSelected="1" view="pageBreakPreview" zoomScale="85" zoomScaleNormal="90" zoomScaleSheetLayoutView="85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E16" sqref="E15:E16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1" width="17.7109375" style="7" customWidth="1"/>
    <col min="22" max="22" width="25.5703125" style="50" customWidth="1"/>
    <col min="23" max="23" width="28.42578125" style="50" customWidth="1"/>
    <col min="24" max="24" width="13.5703125" style="50" customWidth="1"/>
    <col min="25" max="25" width="24.28515625" style="50" customWidth="1"/>
    <col min="26" max="16384" width="9.140625" style="13"/>
  </cols>
  <sheetData>
    <row r="1" spans="1:25" s="9" customFormat="1" ht="20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44"/>
      <c r="W1" s="44"/>
      <c r="X1" s="44"/>
      <c r="Y1" s="44"/>
    </row>
    <row r="2" spans="1:25" s="10" customFormat="1" ht="12.75" customHeight="1" x14ac:dyDescent="0.25">
      <c r="A2" s="84" t="s">
        <v>0</v>
      </c>
      <c r="B2" s="85" t="s">
        <v>1</v>
      </c>
      <c r="C2" s="87" t="s">
        <v>2</v>
      </c>
      <c r="D2" s="87" t="s">
        <v>3</v>
      </c>
      <c r="E2" s="87" t="s">
        <v>4</v>
      </c>
      <c r="F2" s="80" t="s">
        <v>24</v>
      </c>
      <c r="G2" s="80" t="s">
        <v>25</v>
      </c>
      <c r="H2" s="80" t="s">
        <v>26</v>
      </c>
      <c r="I2" s="89" t="s">
        <v>27</v>
      </c>
      <c r="J2" s="90"/>
      <c r="K2" s="80" t="s">
        <v>28</v>
      </c>
      <c r="L2" s="78" t="s">
        <v>29</v>
      </c>
      <c r="M2" s="78" t="s">
        <v>30</v>
      </c>
      <c r="N2" s="36"/>
      <c r="O2" s="36"/>
      <c r="P2" s="36"/>
      <c r="Q2" s="36"/>
      <c r="R2" s="36"/>
      <c r="S2" s="36"/>
      <c r="T2" s="36"/>
      <c r="U2" s="36"/>
      <c r="V2" s="45"/>
      <c r="W2" s="45"/>
      <c r="X2" s="45"/>
      <c r="Y2" s="45"/>
    </row>
    <row r="3" spans="1:25" s="10" customFormat="1" ht="75" customHeight="1" x14ac:dyDescent="0.25">
      <c r="A3" s="84"/>
      <c r="B3" s="86"/>
      <c r="C3" s="88"/>
      <c r="D3" s="88"/>
      <c r="E3" s="88"/>
      <c r="F3" s="91"/>
      <c r="G3" s="91"/>
      <c r="H3" s="91"/>
      <c r="I3" s="34" t="s">
        <v>5</v>
      </c>
      <c r="J3" s="35" t="s">
        <v>6</v>
      </c>
      <c r="K3" s="81"/>
      <c r="L3" s="79"/>
      <c r="M3" s="79"/>
      <c r="N3" s="37"/>
      <c r="O3" s="37"/>
      <c r="P3" s="37"/>
      <c r="Q3" s="37"/>
      <c r="R3" s="37"/>
      <c r="S3" s="37"/>
      <c r="T3" s="37"/>
      <c r="U3" s="37"/>
      <c r="V3" s="45"/>
      <c r="W3" s="45"/>
      <c r="X3" s="45"/>
      <c r="Y3" s="45"/>
    </row>
    <row r="4" spans="1:25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45"/>
      <c r="W4" s="45"/>
      <c r="X4" s="45"/>
      <c r="Y4" s="45"/>
    </row>
    <row r="5" spans="1:25" s="12" customFormat="1" ht="29.25" customHeight="1" x14ac:dyDescent="0.2">
      <c r="A5" s="29" t="s">
        <v>7</v>
      </c>
      <c r="B5" s="26" t="s">
        <v>8</v>
      </c>
      <c r="C5" s="65">
        <f>C6+C7</f>
        <v>1520755090</v>
      </c>
      <c r="D5" s="65">
        <f>D6+D7</f>
        <v>242780313</v>
      </c>
      <c r="E5" s="65">
        <f>E6+E7</f>
        <v>1763535403</v>
      </c>
      <c r="F5" s="65">
        <f t="shared" ref="F5:M5" si="0">F6+F7</f>
        <v>185179115.40000001</v>
      </c>
      <c r="G5" s="65">
        <f t="shared" si="0"/>
        <v>1312352060.8299999</v>
      </c>
      <c r="H5" s="65">
        <f t="shared" si="0"/>
        <v>1497531176.23</v>
      </c>
      <c r="I5" s="66">
        <f>+I6+I7</f>
        <v>1511948286.950819</v>
      </c>
      <c r="J5" s="66">
        <f>+J6+J7</f>
        <v>241667294.18775603</v>
      </c>
      <c r="K5" s="65">
        <f>K6+K7</f>
        <v>1753615581.1385751</v>
      </c>
      <c r="L5" s="66">
        <f>L6+L7</f>
        <v>1753260874.3041012</v>
      </c>
      <c r="M5" s="65">
        <f t="shared" si="0"/>
        <v>1143731893.7723694</v>
      </c>
      <c r="N5" s="39"/>
      <c r="O5" s="39"/>
      <c r="P5" s="39"/>
      <c r="Q5" s="39"/>
      <c r="R5" s="39"/>
      <c r="S5" s="39"/>
      <c r="T5" s="39"/>
      <c r="U5" s="39"/>
      <c r="V5" s="46"/>
      <c r="W5" s="46">
        <f>+W6+W7</f>
        <v>3429773962.0582595</v>
      </c>
      <c r="X5" s="47">
        <v>1461442349.48</v>
      </c>
      <c r="Y5" s="48">
        <f>+W5-X5</f>
        <v>1968331612.5782595</v>
      </c>
    </row>
    <row r="6" spans="1:25" ht="29.25" customHeight="1" outlineLevel="1" x14ac:dyDescent="0.25">
      <c r="A6" s="30" t="s">
        <v>9</v>
      </c>
      <c r="B6" s="31" t="s">
        <v>8</v>
      </c>
      <c r="C6" s="67">
        <v>438611756</v>
      </c>
      <c r="D6" s="67">
        <v>76607959</v>
      </c>
      <c r="E6" s="68">
        <v>515219715</v>
      </c>
      <c r="F6" s="69">
        <v>65162124.003750004</v>
      </c>
      <c r="G6" s="69">
        <v>379701017.55999994</v>
      </c>
      <c r="H6" s="68">
        <v>444863141.56374997</v>
      </c>
      <c r="I6" s="69">
        <v>429895808.450055</v>
      </c>
      <c r="J6" s="69">
        <v>75069848.550009757</v>
      </c>
      <c r="K6" s="69">
        <v>504965657.00006473</v>
      </c>
      <c r="L6" s="70">
        <v>504846664.75330782</v>
      </c>
      <c r="M6" s="68">
        <v>481642596.39022392</v>
      </c>
      <c r="N6" s="40"/>
      <c r="O6" s="40"/>
      <c r="P6" s="40"/>
      <c r="Q6" s="40"/>
      <c r="R6" s="40"/>
      <c r="S6" s="40"/>
      <c r="T6" s="40"/>
      <c r="U6" s="40"/>
      <c r="V6" s="46">
        <f>+K6*1.9558</f>
        <v>987611831.96072662</v>
      </c>
      <c r="W6" s="49">
        <f>+K6*1.95583</f>
        <v>987626980.93043661</v>
      </c>
    </row>
    <row r="7" spans="1:25" ht="29.25" customHeight="1" outlineLevel="1" x14ac:dyDescent="0.25">
      <c r="A7" s="30" t="s">
        <v>10</v>
      </c>
      <c r="B7" s="31" t="s">
        <v>8</v>
      </c>
      <c r="C7" s="67">
        <v>1082143334</v>
      </c>
      <c r="D7" s="67">
        <v>166172354</v>
      </c>
      <c r="E7" s="68">
        <v>1248315688</v>
      </c>
      <c r="F7" s="69">
        <v>120016991.39624999</v>
      </c>
      <c r="G7" s="69">
        <v>932651043.26999998</v>
      </c>
      <c r="H7" s="68">
        <v>1052668034.66625</v>
      </c>
      <c r="I7" s="69">
        <v>1082052478.5007641</v>
      </c>
      <c r="J7" s="69">
        <v>166597445.63774627</v>
      </c>
      <c r="K7" s="69">
        <v>1248649924.1385105</v>
      </c>
      <c r="L7" s="70">
        <v>1248414209.5507934</v>
      </c>
      <c r="M7" s="68">
        <v>662089297.3821454</v>
      </c>
      <c r="N7" s="40"/>
      <c r="O7" s="40"/>
      <c r="P7" s="40"/>
      <c r="Q7" s="40"/>
      <c r="R7" s="40"/>
      <c r="S7" s="40"/>
      <c r="T7" s="40"/>
      <c r="U7" s="40"/>
      <c r="V7" s="46">
        <f t="shared" ref="V7:V19" si="1">+K7*1.9558</f>
        <v>2442109521.6300988</v>
      </c>
      <c r="W7" s="49">
        <f t="shared" ref="W7:W19" si="2">+K7*1.95583</f>
        <v>2442146981.1278229</v>
      </c>
    </row>
    <row r="8" spans="1:25" s="12" customFormat="1" ht="29.25" customHeight="1" x14ac:dyDescent="0.2">
      <c r="A8" s="29" t="s">
        <v>11</v>
      </c>
      <c r="B8" s="26" t="s">
        <v>8</v>
      </c>
      <c r="C8" s="65">
        <f>C9+C10</f>
        <v>1439963913</v>
      </c>
      <c r="D8" s="65">
        <f t="shared" ref="D8:K8" si="3">D9+D10</f>
        <v>228540695</v>
      </c>
      <c r="E8" s="65">
        <f>E9+E10</f>
        <v>1668504608</v>
      </c>
      <c r="F8" s="65">
        <f t="shared" si="3"/>
        <v>158146291.68124998</v>
      </c>
      <c r="G8" s="65">
        <f t="shared" si="3"/>
        <v>1274641578.6200001</v>
      </c>
      <c r="H8" s="65">
        <f>H9+H10</f>
        <v>1432787870.30125</v>
      </c>
      <c r="I8" s="66">
        <f>+I9+I10</f>
        <v>1400558286.1157675</v>
      </c>
      <c r="J8" s="66">
        <f>+J9+J10</f>
        <v>221588109.04235962</v>
      </c>
      <c r="K8" s="65">
        <f t="shared" si="3"/>
        <v>1622146395.1581273</v>
      </c>
      <c r="L8" s="65">
        <f>L9+L10</f>
        <v>1604511259.0046015</v>
      </c>
      <c r="M8" s="65">
        <f>M9+M10</f>
        <v>1002674983.1577871</v>
      </c>
      <c r="N8" s="39"/>
      <c r="O8" s="39"/>
      <c r="P8" s="39"/>
      <c r="Q8" s="39"/>
      <c r="R8" s="39"/>
      <c r="S8" s="39"/>
      <c r="T8" s="39"/>
      <c r="U8" s="39"/>
      <c r="V8" s="46">
        <f t="shared" si="1"/>
        <v>3172593919.6502652</v>
      </c>
      <c r="W8" s="46">
        <f t="shared" si="2"/>
        <v>3172642584.04212</v>
      </c>
      <c r="X8" s="47">
        <v>942880842.37</v>
      </c>
      <c r="Y8" s="48">
        <f>+W8-X8</f>
        <v>2229761741.6721201</v>
      </c>
    </row>
    <row r="9" spans="1:25" ht="29.25" customHeight="1" outlineLevel="1" x14ac:dyDescent="0.25">
      <c r="A9" s="30" t="s">
        <v>9</v>
      </c>
      <c r="B9" s="31" t="s">
        <v>8</v>
      </c>
      <c r="C9" s="67">
        <v>335717166</v>
      </c>
      <c r="D9" s="67">
        <v>52361856</v>
      </c>
      <c r="E9" s="68">
        <v>388079022</v>
      </c>
      <c r="F9" s="69">
        <v>36031153.328749999</v>
      </c>
      <c r="G9" s="69">
        <v>312278667.89000005</v>
      </c>
      <c r="H9" s="68">
        <v>348309821.21875006</v>
      </c>
      <c r="I9" s="69">
        <v>333377824.97745657</v>
      </c>
      <c r="J9" s="69">
        <v>51949392.009800456</v>
      </c>
      <c r="K9" s="69">
        <v>385327216.987257</v>
      </c>
      <c r="L9" s="70">
        <v>380445267.13591039</v>
      </c>
      <c r="M9" s="68">
        <v>225607199.45290929</v>
      </c>
      <c r="N9" s="41"/>
      <c r="O9" s="41"/>
      <c r="P9" s="41"/>
      <c r="Q9" s="41"/>
      <c r="R9" s="41"/>
      <c r="S9" s="41"/>
      <c r="T9" s="41"/>
      <c r="U9" s="41"/>
      <c r="V9" s="46">
        <f t="shared" si="1"/>
        <v>753622970.98367727</v>
      </c>
      <c r="W9" s="49">
        <f t="shared" si="2"/>
        <v>753634530.80018687</v>
      </c>
      <c r="X9" s="49"/>
    </row>
    <row r="10" spans="1:25" ht="29.25" customHeight="1" outlineLevel="1" x14ac:dyDescent="0.25">
      <c r="A10" s="30" t="s">
        <v>10</v>
      </c>
      <c r="B10" s="31" t="s">
        <v>8</v>
      </c>
      <c r="C10" s="67">
        <v>1104246747</v>
      </c>
      <c r="D10" s="67">
        <v>176178839</v>
      </c>
      <c r="E10" s="68">
        <v>1280425586</v>
      </c>
      <c r="F10" s="69">
        <v>122115138.35249999</v>
      </c>
      <c r="G10" s="69">
        <v>962362910.73000002</v>
      </c>
      <c r="H10" s="68">
        <v>1084478049.0825</v>
      </c>
      <c r="I10" s="69">
        <v>1067180461.138311</v>
      </c>
      <c r="J10" s="69">
        <v>169638717.03255916</v>
      </c>
      <c r="K10" s="69">
        <v>1236819178.1708703</v>
      </c>
      <c r="L10" s="70">
        <v>1224065991.8686912</v>
      </c>
      <c r="M10" s="68">
        <v>777067783.70487773</v>
      </c>
      <c r="N10" s="41"/>
      <c r="O10" s="41"/>
      <c r="P10" s="41"/>
      <c r="Q10" s="41"/>
      <c r="R10" s="41"/>
      <c r="S10" s="41"/>
      <c r="T10" s="41"/>
      <c r="U10" s="41"/>
      <c r="V10" s="46">
        <f t="shared" si="1"/>
        <v>2418970948.6665883</v>
      </c>
      <c r="W10" s="49">
        <f t="shared" si="2"/>
        <v>2419008053.2419333</v>
      </c>
      <c r="X10" s="49"/>
    </row>
    <row r="11" spans="1:25" s="12" customFormat="1" ht="29.25" customHeight="1" x14ac:dyDescent="0.25">
      <c r="A11" s="29" t="s">
        <v>12</v>
      </c>
      <c r="B11" s="26" t="s">
        <v>8</v>
      </c>
      <c r="C11" s="65">
        <f>C12+C13</f>
        <v>595110177</v>
      </c>
      <c r="D11" s="65">
        <f t="shared" ref="D11:M11" si="4">D12+D13</f>
        <v>91613162</v>
      </c>
      <c r="E11" s="65">
        <f t="shared" si="4"/>
        <v>686723339</v>
      </c>
      <c r="F11" s="65">
        <f t="shared" si="4"/>
        <v>87752945.907499999</v>
      </c>
      <c r="G11" s="65">
        <f t="shared" si="4"/>
        <v>507357231.08999997</v>
      </c>
      <c r="H11" s="65">
        <f t="shared" si="4"/>
        <v>595110176.99749994</v>
      </c>
      <c r="I11" s="66">
        <f>+I12+I13</f>
        <v>590618169.84185183</v>
      </c>
      <c r="J11" s="66">
        <f>+J12+J13</f>
        <v>91004283.801141322</v>
      </c>
      <c r="K11" s="65">
        <f t="shared" si="4"/>
        <v>681622453.64299309</v>
      </c>
      <c r="L11" s="65">
        <f>L12+L13</f>
        <v>676343598.65742481</v>
      </c>
      <c r="M11" s="65">
        <f t="shared" si="4"/>
        <v>512549559.38746297</v>
      </c>
      <c r="N11" s="39"/>
      <c r="O11" s="39"/>
      <c r="P11" s="39"/>
      <c r="Q11" s="39"/>
      <c r="R11" s="39"/>
      <c r="S11" s="39"/>
      <c r="T11" s="39"/>
      <c r="U11" s="39"/>
      <c r="V11" s="46">
        <f t="shared" si="1"/>
        <v>1333117194.8349659</v>
      </c>
      <c r="W11" s="46">
        <f t="shared" si="2"/>
        <v>1333137643.5085752</v>
      </c>
      <c r="X11" s="49">
        <v>508734585.13999999</v>
      </c>
      <c r="Y11" s="48">
        <f>+W11-X11</f>
        <v>824403058.36857522</v>
      </c>
    </row>
    <row r="12" spans="1:25" s="14" customFormat="1" ht="29.25" customHeight="1" x14ac:dyDescent="0.25">
      <c r="A12" s="30" t="s">
        <v>13</v>
      </c>
      <c r="B12" s="31" t="s">
        <v>8</v>
      </c>
      <c r="C12" s="67">
        <v>186989211</v>
      </c>
      <c r="D12" s="67">
        <v>29653891</v>
      </c>
      <c r="E12" s="68">
        <v>216643102</v>
      </c>
      <c r="F12" s="68">
        <v>22900579.047499999</v>
      </c>
      <c r="G12" s="68">
        <v>164088631.94999999</v>
      </c>
      <c r="H12" s="68">
        <v>186989210.9975</v>
      </c>
      <c r="I12" s="68">
        <v>189088677.3811979</v>
      </c>
      <c r="J12" s="68">
        <v>30230087.152029164</v>
      </c>
      <c r="K12" s="68">
        <v>219318764.53322706</v>
      </c>
      <c r="L12" s="71">
        <v>217374983.78552496</v>
      </c>
      <c r="M12" s="72">
        <v>124753281.95111975</v>
      </c>
      <c r="N12" s="42"/>
      <c r="O12" s="42"/>
      <c r="P12" s="42"/>
      <c r="Q12" s="42"/>
      <c r="R12" s="42"/>
      <c r="S12" s="42"/>
      <c r="T12" s="42"/>
      <c r="U12" s="42"/>
      <c r="V12" s="46">
        <f t="shared" si="1"/>
        <v>428943639.6740855</v>
      </c>
      <c r="W12" s="49">
        <f t="shared" si="2"/>
        <v>428950219.23702145</v>
      </c>
      <c r="X12" s="49"/>
      <c r="Y12" s="51"/>
    </row>
    <row r="13" spans="1:25" s="12" customFormat="1" ht="29.25" customHeight="1" x14ac:dyDescent="0.25">
      <c r="A13" s="30" t="s">
        <v>14</v>
      </c>
      <c r="B13" s="31" t="s">
        <v>8</v>
      </c>
      <c r="C13" s="67">
        <v>408120966</v>
      </c>
      <c r="D13" s="67">
        <v>61959271</v>
      </c>
      <c r="E13" s="68">
        <v>470080237</v>
      </c>
      <c r="F13" s="69">
        <v>64852366.860000007</v>
      </c>
      <c r="G13" s="69">
        <v>343268599.13999999</v>
      </c>
      <c r="H13" s="68">
        <v>408120966</v>
      </c>
      <c r="I13" s="69">
        <v>401529492.4606539</v>
      </c>
      <c r="J13" s="69">
        <v>60774196.649112158</v>
      </c>
      <c r="K13" s="69">
        <v>462303689.10976607</v>
      </c>
      <c r="L13" s="70">
        <v>458968614.87189984</v>
      </c>
      <c r="M13" s="68">
        <v>387796277.43634319</v>
      </c>
      <c r="N13" s="41"/>
      <c r="O13" s="41"/>
      <c r="P13" s="41"/>
      <c r="Q13" s="41"/>
      <c r="R13" s="41"/>
      <c r="S13" s="41"/>
      <c r="T13" s="41"/>
      <c r="U13" s="41"/>
      <c r="V13" s="46">
        <f t="shared" si="1"/>
        <v>904173555.16088045</v>
      </c>
      <c r="W13" s="49">
        <f t="shared" si="2"/>
        <v>904187424.27155375</v>
      </c>
      <c r="X13" s="49"/>
      <c r="Y13" s="52"/>
    </row>
    <row r="14" spans="1:25" s="14" customFormat="1" ht="29.25" customHeight="1" x14ac:dyDescent="0.25">
      <c r="A14" s="29" t="s">
        <v>15</v>
      </c>
      <c r="B14" s="26" t="s">
        <v>8</v>
      </c>
      <c r="C14" s="73">
        <v>1377800138</v>
      </c>
      <c r="D14" s="73">
        <v>221858660</v>
      </c>
      <c r="E14" s="74">
        <v>1599658798</v>
      </c>
      <c r="F14" s="73">
        <v>182673768.41625002</v>
      </c>
      <c r="G14" s="73">
        <v>1177245087.1800005</v>
      </c>
      <c r="H14" s="73">
        <v>1359918855.5962505</v>
      </c>
      <c r="I14" s="73">
        <v>1331845320.1075749</v>
      </c>
      <c r="J14" s="73">
        <v>216944991.81596032</v>
      </c>
      <c r="K14" s="73">
        <v>1548790311.9235353</v>
      </c>
      <c r="L14" s="75">
        <v>1523941843.3029048</v>
      </c>
      <c r="M14" s="73">
        <v>1053467450.7209326</v>
      </c>
      <c r="N14" s="43"/>
      <c r="O14" s="43"/>
      <c r="P14" s="43"/>
      <c r="Q14" s="43"/>
      <c r="R14" s="43"/>
      <c r="S14" s="43"/>
      <c r="T14" s="43"/>
      <c r="U14" s="43"/>
      <c r="V14" s="46">
        <f t="shared" si="1"/>
        <v>3029124092.0600505</v>
      </c>
      <c r="W14" s="46">
        <f t="shared" si="2"/>
        <v>3029170555.7694082</v>
      </c>
      <c r="X14" s="49">
        <v>1591964903.49</v>
      </c>
      <c r="Y14" s="48">
        <f>+W14-X14</f>
        <v>1437205652.2794082</v>
      </c>
    </row>
    <row r="15" spans="1:25" s="14" customFormat="1" ht="29.25" customHeight="1" x14ac:dyDescent="0.25">
      <c r="A15" s="32" t="s">
        <v>16</v>
      </c>
      <c r="B15" s="26" t="s">
        <v>8</v>
      </c>
      <c r="C15" s="73">
        <v>1206913632</v>
      </c>
      <c r="D15" s="73">
        <v>165102510</v>
      </c>
      <c r="E15" s="73">
        <v>1372016142</v>
      </c>
      <c r="F15" s="73">
        <v>211645219.29999998</v>
      </c>
      <c r="G15" s="73">
        <v>995268412.70000005</v>
      </c>
      <c r="H15" s="73">
        <v>1206913632</v>
      </c>
      <c r="I15" s="73">
        <v>1207892457.8211503</v>
      </c>
      <c r="J15" s="73">
        <v>165272525.66892585</v>
      </c>
      <c r="K15" s="73">
        <v>1373164983.4900761</v>
      </c>
      <c r="L15" s="75">
        <v>1371735446.5978236</v>
      </c>
      <c r="M15" s="73">
        <v>1223247476.4699867</v>
      </c>
      <c r="N15" s="43"/>
      <c r="O15" s="43"/>
      <c r="P15" s="43"/>
      <c r="Q15" s="43"/>
      <c r="R15" s="43"/>
      <c r="S15" s="43"/>
      <c r="T15" s="43"/>
      <c r="U15" s="43"/>
      <c r="V15" s="46">
        <f t="shared" si="1"/>
        <v>2685636074.7098908</v>
      </c>
      <c r="W15" s="46">
        <f t="shared" si="2"/>
        <v>2685677269.6593952</v>
      </c>
      <c r="X15" s="49">
        <v>1226822694.46</v>
      </c>
      <c r="Y15" s="48">
        <f>+W15-X15</f>
        <v>1458854575.1993952</v>
      </c>
    </row>
    <row r="16" spans="1:25" s="14" customFormat="1" ht="43.5" customHeight="1" x14ac:dyDescent="0.25">
      <c r="A16" s="29" t="s">
        <v>22</v>
      </c>
      <c r="B16" s="31" t="s">
        <v>8</v>
      </c>
      <c r="C16" s="73">
        <v>1443375935</v>
      </c>
      <c r="D16" s="73">
        <v>212049066</v>
      </c>
      <c r="E16" s="73">
        <v>1655425001</v>
      </c>
      <c r="F16" s="73">
        <v>222667669.54624999</v>
      </c>
      <c r="G16" s="73">
        <v>1243932179.2199998</v>
      </c>
      <c r="H16" s="73">
        <v>1466599848.7662497</v>
      </c>
      <c r="I16" s="73">
        <v>1442938117.8018878</v>
      </c>
      <c r="J16" s="73">
        <v>212893254.82313284</v>
      </c>
      <c r="K16" s="73">
        <v>1655831372.6250205</v>
      </c>
      <c r="L16" s="75">
        <v>1636289518.1990385</v>
      </c>
      <c r="M16" s="73">
        <v>1344141205.685653</v>
      </c>
      <c r="N16" s="43"/>
      <c r="O16" s="43"/>
      <c r="P16" s="43"/>
      <c r="Q16" s="43"/>
      <c r="R16" s="43"/>
      <c r="S16" s="43"/>
      <c r="T16" s="43"/>
      <c r="U16" s="43"/>
      <c r="V16" s="46">
        <f t="shared" si="1"/>
        <v>3238474998.5800152</v>
      </c>
      <c r="W16" s="46">
        <f t="shared" si="2"/>
        <v>3238524673.521194</v>
      </c>
      <c r="X16" s="49">
        <v>1216935553</v>
      </c>
      <c r="Y16" s="48">
        <f>+W16-X16</f>
        <v>2021589120.521194</v>
      </c>
    </row>
    <row r="17" spans="1:25" s="14" customFormat="1" ht="29.25" customHeight="1" x14ac:dyDescent="0.25">
      <c r="A17" s="33" t="s">
        <v>17</v>
      </c>
      <c r="B17" s="31" t="s">
        <v>8</v>
      </c>
      <c r="C17" s="73">
        <v>102000000</v>
      </c>
      <c r="D17" s="73">
        <v>0</v>
      </c>
      <c r="E17" s="73">
        <v>102000000</v>
      </c>
      <c r="F17" s="73">
        <v>6502500</v>
      </c>
      <c r="G17" s="73">
        <v>95497500</v>
      </c>
      <c r="H17" s="73">
        <v>102000000</v>
      </c>
      <c r="I17" s="73">
        <v>101999967.73236901</v>
      </c>
      <c r="J17" s="73">
        <v>0</v>
      </c>
      <c r="K17" s="73">
        <v>101999967.73236901</v>
      </c>
      <c r="L17" s="73">
        <v>102001564.56999999</v>
      </c>
      <c r="M17" s="73">
        <v>102001564.57460579</v>
      </c>
      <c r="N17" s="43"/>
      <c r="O17" s="43"/>
      <c r="P17" s="43"/>
      <c r="Q17" s="43"/>
      <c r="R17" s="43"/>
      <c r="S17" s="43"/>
      <c r="T17" s="43"/>
      <c r="U17" s="43"/>
      <c r="V17" s="46">
        <f t="shared" si="1"/>
        <v>199491536.89096731</v>
      </c>
      <c r="W17" s="46">
        <f t="shared" si="2"/>
        <v>199494596.88999927</v>
      </c>
      <c r="X17" s="49"/>
      <c r="Y17" s="51"/>
    </row>
    <row r="18" spans="1:25" s="14" customFormat="1" ht="29.25" customHeight="1" x14ac:dyDescent="0.25">
      <c r="A18" s="29" t="s">
        <v>18</v>
      </c>
      <c r="B18" s="26" t="s">
        <v>8</v>
      </c>
      <c r="C18" s="73">
        <v>238398862</v>
      </c>
      <c r="D18" s="73">
        <v>41458720</v>
      </c>
      <c r="E18" s="73">
        <v>279857582</v>
      </c>
      <c r="F18" s="73">
        <v>31092785.035</v>
      </c>
      <c r="G18" s="73">
        <v>207306076.96000004</v>
      </c>
      <c r="H18" s="73">
        <v>238398861.99500003</v>
      </c>
      <c r="I18" s="73">
        <v>238183901.299696</v>
      </c>
      <c r="J18" s="73">
        <v>41420858.347005241</v>
      </c>
      <c r="K18" s="73">
        <v>279604759.64670122</v>
      </c>
      <c r="L18" s="75">
        <v>278948332.00319499</v>
      </c>
      <c r="M18" s="73">
        <v>217137751.68728909</v>
      </c>
      <c r="N18" s="43"/>
      <c r="O18" s="43"/>
      <c r="P18" s="43"/>
      <c r="Q18" s="43"/>
      <c r="R18" s="43"/>
      <c r="S18" s="43"/>
      <c r="T18" s="43"/>
      <c r="U18" s="43"/>
      <c r="V18" s="46">
        <f t="shared" si="1"/>
        <v>546850988.91701829</v>
      </c>
      <c r="W18" s="46">
        <f t="shared" si="2"/>
        <v>546859377.05980766</v>
      </c>
      <c r="X18" s="49">
        <v>184210896</v>
      </c>
      <c r="Y18" s="48">
        <f>+W18-X18</f>
        <v>362648481.05980766</v>
      </c>
    </row>
    <row r="19" spans="1:25" s="14" customFormat="1" ht="29.25" customHeight="1" x14ac:dyDescent="0.25">
      <c r="A19" s="29" t="s">
        <v>19</v>
      </c>
      <c r="B19" s="26" t="s">
        <v>8</v>
      </c>
      <c r="C19" s="73">
        <v>143379858</v>
      </c>
      <c r="D19" s="73">
        <v>18496812</v>
      </c>
      <c r="E19" s="73">
        <v>161876670</v>
      </c>
      <c r="F19" s="73">
        <v>13723121.170000002</v>
      </c>
      <c r="G19" s="73">
        <v>129656736.82999995</v>
      </c>
      <c r="H19" s="73">
        <v>143379857.99999994</v>
      </c>
      <c r="I19" s="73">
        <v>143254098.70865291</v>
      </c>
      <c r="J19" s="73">
        <v>18588215.004011713</v>
      </c>
      <c r="K19" s="73">
        <v>161842313.71266463</v>
      </c>
      <c r="L19" s="73">
        <v>161845134.844071</v>
      </c>
      <c r="M19" s="73">
        <v>159628362.78249311</v>
      </c>
      <c r="N19" s="43"/>
      <c r="O19" s="43"/>
      <c r="P19" s="43"/>
      <c r="Q19" s="43"/>
      <c r="R19" s="43"/>
      <c r="S19" s="43"/>
      <c r="T19" s="43"/>
      <c r="U19" s="43"/>
      <c r="V19" s="46">
        <f t="shared" si="1"/>
        <v>316531197.15922952</v>
      </c>
      <c r="W19" s="46">
        <f t="shared" si="2"/>
        <v>316536052.42864084</v>
      </c>
      <c r="X19" s="49">
        <v>192103600.88</v>
      </c>
      <c r="Y19" s="53">
        <f>+W19-X19</f>
        <v>124432451.54864085</v>
      </c>
    </row>
    <row r="20" spans="1:25" s="12" customFormat="1" ht="29.25" customHeight="1" x14ac:dyDescent="0.25">
      <c r="A20" s="82" t="s">
        <v>20</v>
      </c>
      <c r="B20" s="83"/>
      <c r="C20" s="65">
        <f>+C5+C8+C11+C14+C15+C16+C17+C18+C19</f>
        <v>8067697605</v>
      </c>
      <c r="D20" s="65">
        <f>+D5+D8+D11+D14+D15+D16+D17+D18+D19</f>
        <v>1221899938</v>
      </c>
      <c r="E20" s="65">
        <f>+C20+D20</f>
        <v>9289597543</v>
      </c>
      <c r="F20" s="65">
        <f t="shared" ref="F20:M20" si="5">+F5+F8+F11+F14+F15+F16+F17+F18+F19</f>
        <v>1099383416.45625</v>
      </c>
      <c r="G20" s="65">
        <f t="shared" si="5"/>
        <v>6943256863.4299994</v>
      </c>
      <c r="H20" s="65">
        <f t="shared" si="5"/>
        <v>8042640279.8862495</v>
      </c>
      <c r="I20" s="66">
        <f t="shared" si="5"/>
        <v>7969238606.3797693</v>
      </c>
      <c r="J20" s="66">
        <f>+J5+J8+J11+J14+J15+J16+J17+J18+J19</f>
        <v>1209379532.6902926</v>
      </c>
      <c r="K20" s="66">
        <f t="shared" si="5"/>
        <v>9178618139.0700626</v>
      </c>
      <c r="L20" s="65">
        <f>+L5+L8+L11+L14+L15+L16+L17+L18+L19</f>
        <v>9108877571.48316</v>
      </c>
      <c r="M20" s="65">
        <f t="shared" si="5"/>
        <v>6758580248.2385788</v>
      </c>
      <c r="N20" s="39"/>
      <c r="O20" s="39"/>
      <c r="P20" s="39"/>
      <c r="Q20" s="39"/>
      <c r="R20" s="39"/>
      <c r="S20" s="39"/>
      <c r="T20" s="39"/>
      <c r="U20" s="39"/>
      <c r="V20" s="54"/>
      <c r="W20" s="55"/>
      <c r="X20" s="50"/>
      <c r="Y20" s="47"/>
    </row>
    <row r="21" spans="1:25" s="12" customFormat="1" ht="29.25" customHeight="1" x14ac:dyDescent="0.2">
      <c r="A21" s="76" t="s">
        <v>23</v>
      </c>
      <c r="B21" s="77"/>
      <c r="C21" s="77"/>
      <c r="D21" s="77"/>
      <c r="E21" s="77"/>
      <c r="F21" s="77"/>
      <c r="G21" s="77"/>
      <c r="H21" s="21" t="s">
        <v>21</v>
      </c>
      <c r="I21" s="21"/>
      <c r="J21" s="21"/>
      <c r="K21" s="21"/>
      <c r="L21" s="21"/>
      <c r="M21" s="21"/>
      <c r="N21" s="27"/>
      <c r="O21" s="27"/>
      <c r="P21" s="27"/>
      <c r="Q21" s="27"/>
      <c r="R21" s="27"/>
      <c r="S21" s="27"/>
      <c r="T21" s="27"/>
      <c r="U21" s="27"/>
      <c r="V21" s="54"/>
      <c r="W21" s="56"/>
      <c r="X21" s="47"/>
      <c r="Y21" s="47"/>
    </row>
    <row r="22" spans="1:25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54"/>
      <c r="W22" s="57"/>
      <c r="X22" s="47"/>
      <c r="Y22" s="47"/>
    </row>
    <row r="23" spans="1:25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47"/>
      <c r="W23" s="56"/>
      <c r="X23" s="47"/>
      <c r="Y23" s="47"/>
    </row>
    <row r="24" spans="1:25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47"/>
      <c r="W24" s="56"/>
      <c r="X24" s="47"/>
      <c r="Y24" s="47"/>
    </row>
    <row r="25" spans="1:25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47"/>
      <c r="W25" s="56"/>
      <c r="X25" s="47"/>
      <c r="Y25" s="47"/>
    </row>
    <row r="26" spans="1:25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47"/>
      <c r="W26" s="56"/>
      <c r="X26" s="47"/>
      <c r="Y26" s="47"/>
    </row>
    <row r="27" spans="1:25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47"/>
      <c r="W27" s="58"/>
      <c r="X27" s="47"/>
      <c r="Y27" s="47"/>
    </row>
    <row r="28" spans="1:25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47"/>
      <c r="W28" s="47"/>
      <c r="X28" s="47"/>
      <c r="Y28" s="47"/>
    </row>
    <row r="29" spans="1:25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47"/>
      <c r="W29" s="47"/>
      <c r="X29" s="47"/>
      <c r="Y29" s="47"/>
    </row>
    <row r="30" spans="1:25" x14ac:dyDescent="0.25">
      <c r="K30" s="17"/>
    </row>
    <row r="31" spans="1:25" x14ac:dyDescent="0.25">
      <c r="K31" s="17"/>
    </row>
    <row r="32" spans="1:25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Цветелина Цветанова</cp:lastModifiedBy>
  <cp:lastPrinted>2020-02-19T12:24:40Z</cp:lastPrinted>
  <dcterms:created xsi:type="dcterms:W3CDTF">2007-11-29T09:10:22Z</dcterms:created>
  <dcterms:modified xsi:type="dcterms:W3CDTF">2025-01-17T08:10:11Z</dcterms:modified>
</cp:coreProperties>
</file>