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2120" windowHeight="8640" activeTab="0"/>
  </bookViews>
  <sheets>
    <sheet name="стартова" sheetId="1" r:id="rId1"/>
  </sheets>
  <externalReferences>
    <externalReference r:id="rId4"/>
    <externalReference r:id="rId5"/>
    <externalReference r:id="rId6"/>
  </externalReferences>
  <definedNames>
    <definedName name="_xlnm.Print_Area" localSheetId="0">'стартова'!$A$1:$D$56</definedName>
  </definedNames>
  <calcPr fullCalcOnLoad="1"/>
</workbook>
</file>

<file path=xl/comments1.xml><?xml version="1.0" encoding="utf-8"?>
<comments xmlns="http://schemas.openxmlformats.org/spreadsheetml/2006/main">
  <authors>
    <author>lmalchev</author>
  </authors>
  <commentList>
    <comment ref="C6" authorId="0">
      <text>
        <r>
          <rPr>
            <b/>
            <sz val="11"/>
            <color indexed="12"/>
            <rFont val="Arial"/>
            <family val="2"/>
          </rPr>
          <t xml:space="preserve">Clock the following link to </t>
        </r>
        <r>
          <rPr>
            <b/>
            <sz val="11"/>
            <rFont val="Arial"/>
            <family val="2"/>
          </rPr>
          <t>access the lower level of consolidation</t>
        </r>
      </text>
    </comment>
  </commentList>
</comments>
</file>

<file path=xl/sharedStrings.xml><?xml version="1.0" encoding="utf-8"?>
<sst xmlns="http://schemas.openxmlformats.org/spreadsheetml/2006/main" count="50" uniqueCount="50">
  <si>
    <t>к.4</t>
  </si>
  <si>
    <t>к.1</t>
  </si>
  <si>
    <t>к.2=к.3+к.4</t>
  </si>
  <si>
    <t>к.3</t>
  </si>
  <si>
    <t xml:space="preserve"> I. Revenue and grants</t>
  </si>
  <si>
    <t xml:space="preserve">   Tax revenue</t>
  </si>
  <si>
    <t xml:space="preserve">   Nontax revenue</t>
  </si>
  <si>
    <t xml:space="preserve">   Transfers of remitted revenue</t>
  </si>
  <si>
    <t xml:space="preserve">   Grants</t>
  </si>
  <si>
    <t xml:space="preserve"> ІІ. Expenditure</t>
  </si>
  <si>
    <t xml:space="preserve">   Wages and Salaries </t>
  </si>
  <si>
    <t xml:space="preserve">   Social and health insurance contributions </t>
  </si>
  <si>
    <t xml:space="preserve">   Maintenance </t>
  </si>
  <si>
    <t xml:space="preserve">   Interests: </t>
  </si>
  <si>
    <t xml:space="preserve">          External </t>
  </si>
  <si>
    <t xml:space="preserve">          Domestic </t>
  </si>
  <si>
    <t xml:space="preserve">   Social expenditure, scholarships </t>
  </si>
  <si>
    <t xml:space="preserve">   Subsidies </t>
  </si>
  <si>
    <t xml:space="preserve"> ІІІ. Transfers (net)</t>
  </si>
  <si>
    <t xml:space="preserve">   Transfers/temporary loans from/to Central budget (net)</t>
  </si>
  <si>
    <t xml:space="preserve">   Other transfers (net)</t>
  </si>
  <si>
    <t xml:space="preserve"> VI. Financing </t>
  </si>
  <si>
    <t xml:space="preserve">   External (net)</t>
  </si>
  <si>
    <t xml:space="preserve">      Loans (net)</t>
  </si>
  <si>
    <t xml:space="preserve">      Repayments from abroad</t>
  </si>
  <si>
    <t xml:space="preserve">      Securities (net)</t>
  </si>
  <si>
    <t xml:space="preserve">      Deposits (net)</t>
  </si>
  <si>
    <t xml:space="preserve">   Domestic (net)</t>
  </si>
  <si>
    <t xml:space="preserve">     Nonblank (net)</t>
  </si>
  <si>
    <t xml:space="preserve">     Bank (net)</t>
  </si>
  <si>
    <t>INDICATORS</t>
  </si>
  <si>
    <t>CONSOLIDATED BUDGET</t>
  </si>
  <si>
    <t xml:space="preserve">       o.w.:</t>
  </si>
  <si>
    <t>Note: Source of data - monthly reports of the spending units.</t>
  </si>
  <si>
    <t xml:space="preserve">       o. w.: revenue from privatization</t>
  </si>
  <si>
    <r>
      <t xml:space="preserve">EU Funds </t>
    </r>
    <r>
      <rPr>
        <b/>
        <vertAlign val="superscript"/>
        <sz val="10"/>
        <rFont val="Arial"/>
        <family val="2"/>
      </rPr>
      <t>2</t>
    </r>
  </si>
  <si>
    <r>
      <t xml:space="preserve">        Payment of the account of EU (-) </t>
    </r>
    <r>
      <rPr>
        <vertAlign val="superscript"/>
        <sz val="14"/>
        <rFont val="Times New Roman"/>
        <family val="1"/>
      </rPr>
      <t>3</t>
    </r>
  </si>
  <si>
    <r>
      <t xml:space="preserve">        Refunds from EU (+)</t>
    </r>
    <r>
      <rPr>
        <vertAlign val="superscript"/>
        <sz val="10"/>
        <rFont val="Times New Roman"/>
        <family val="1"/>
      </rPr>
      <t xml:space="preserve"> </t>
    </r>
    <r>
      <rPr>
        <vertAlign val="superscript"/>
        <sz val="14"/>
        <rFont val="Times New Roman"/>
        <family val="1"/>
      </rPr>
      <t>3</t>
    </r>
  </si>
  <si>
    <r>
      <t xml:space="preserve">   Net acquisition and net lending</t>
    </r>
    <r>
      <rPr>
        <vertAlign val="superscript"/>
        <sz val="10"/>
        <rFont val="Times New Roman"/>
        <family val="1"/>
      </rPr>
      <t xml:space="preserve"> </t>
    </r>
    <r>
      <rPr>
        <vertAlign val="superscript"/>
        <sz val="12"/>
        <rFont val="Times New Roman"/>
        <family val="1"/>
      </rPr>
      <t>4</t>
    </r>
  </si>
  <si>
    <r>
      <t>4</t>
    </r>
    <r>
      <rPr>
        <sz val="14"/>
        <color indexed="8"/>
        <rFont val="Times New Roman"/>
        <family val="1"/>
      </rPr>
      <t xml:space="preserve"> </t>
    </r>
    <r>
      <rPr>
        <sz val="10"/>
        <color indexed="8"/>
        <rFont val="Times New Roman"/>
        <family val="1"/>
      </rPr>
      <t>Net lending to nonfinancial enterprises and households, net acquisition of shares and other equity and privatization receipts</t>
    </r>
  </si>
  <si>
    <t>CONSOLIDATED FISCAL PROGRAM - NATIONAL BUDGET AND EU FUNDS</t>
  </si>
  <si>
    <t xml:space="preserve">   Capital expenditure and net state reserve gain</t>
  </si>
  <si>
    <t xml:space="preserve"> ІV. BG contribution to the EU budget</t>
  </si>
  <si>
    <t>(million BGN)</t>
  </si>
  <si>
    <r>
      <t>1</t>
    </r>
    <r>
      <rPr>
        <vertAlign val="superscript"/>
        <sz val="11"/>
        <color indexed="8"/>
        <rFont val="Times New Roman"/>
        <family val="1"/>
      </rPr>
      <t xml:space="preserve"> </t>
    </r>
    <r>
      <rPr>
        <sz val="11"/>
        <color indexed="8"/>
        <rFont val="Times New Roman"/>
        <family val="1"/>
      </rPr>
      <t xml:space="preserve">Including the funds from the Shengen and cash flow facilities  </t>
    </r>
  </si>
  <si>
    <r>
      <t>2</t>
    </r>
    <r>
      <rPr>
        <sz val="11"/>
        <rFont val="Times New Roman"/>
        <family val="1"/>
      </rPr>
      <t xml:space="preserve"> EU funds – Pre-accession funds, Structural funds, Cohesion fund (managed by National fund) and also European Agriculture Fund for Rural Development and European Fisheries Fund (managed by Payment agency for common agriculture policy). Including national co-financing</t>
    </r>
  </si>
  <si>
    <r>
      <t>3</t>
    </r>
    <r>
      <rPr>
        <sz val="11"/>
        <color indexed="8"/>
        <rFont val="Times New Roman"/>
        <family val="1"/>
      </rPr>
      <t xml:space="preserve"> Includes direct transfers to agricultural producers as final beneficiaries and market regulatory measures  </t>
    </r>
  </si>
  <si>
    <t xml:space="preserve"> V. Budget balance - deficit(-)/surplus(+) = /I-II+III-IV/</t>
  </si>
  <si>
    <t>AS OF 31.08.2008</t>
  </si>
  <si>
    <t>National budget 1</t>
  </si>
</sst>
</file>

<file path=xl/styles.xml><?xml version="1.0" encoding="utf-8"?>
<styleSheet xmlns="http://schemas.openxmlformats.org/spreadsheetml/2006/main">
  <numFmts count="25">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 #,##0\ _л_в_-;_-* &quot;-&quot;\ _л_в_-;_-@_-"/>
    <numFmt numFmtId="44" formatCode="_-* #,##0.00\ &quot;лв&quot;_-;\-* #,##0.00\ &quot;лв&quot;_-;_-* &quot;-&quot;??\ &quot;лв&quot;_-;_-@_-"/>
    <numFmt numFmtId="43" formatCode="_-* #,##0.00\ _л_в_-;\-* #,##0.00\ _л_в_-;_-* &quot;-&quot;??\ _л_в_-;_-@_-"/>
    <numFmt numFmtId="164" formatCode="#,##0.0"/>
    <numFmt numFmtId="165" formatCode="0.0%"/>
    <numFmt numFmtId="166" formatCode="0.0"/>
    <numFmt numFmtId="167" formatCode="0.000%"/>
    <numFmt numFmtId="168" formatCode="&quot;Yes&quot;;&quot;Yes&quot;;&quot;No&quot;"/>
    <numFmt numFmtId="169" formatCode="&quot;True&quot;;&quot;True&quot;;&quot;False&quot;"/>
    <numFmt numFmtId="170" formatCode="&quot;On&quot;;&quot;On&quot;;&quot;Off&quot;"/>
    <numFmt numFmtId="171" formatCode="[$€-2]\ #,##0.00_);[Red]\([$€-2]\ #,##0.00\)"/>
    <numFmt numFmtId="172" formatCode="#,##0.000"/>
    <numFmt numFmtId="173" formatCode="#,##0.0000"/>
    <numFmt numFmtId="174" formatCode="#,##0.000000"/>
    <numFmt numFmtId="175" formatCode="#,##0.00000"/>
    <numFmt numFmtId="176" formatCode="0.0000000"/>
    <numFmt numFmtId="177" formatCode="0.000000"/>
    <numFmt numFmtId="178" formatCode="0.00000"/>
    <numFmt numFmtId="179" formatCode="0.0000"/>
    <numFmt numFmtId="180" formatCode="0.000"/>
  </numFmts>
  <fonts count="25">
    <font>
      <sz val="10"/>
      <name val="Arial"/>
      <family val="0"/>
    </font>
    <font>
      <b/>
      <sz val="10"/>
      <name val="Arial"/>
      <family val="2"/>
    </font>
    <font>
      <b/>
      <sz val="8"/>
      <name val="Arial Narrow"/>
      <family val="2"/>
    </font>
    <font>
      <u val="single"/>
      <sz val="10"/>
      <color indexed="12"/>
      <name val="Arial"/>
      <family val="0"/>
    </font>
    <font>
      <u val="single"/>
      <sz val="10"/>
      <color indexed="36"/>
      <name val="Arial"/>
      <family val="0"/>
    </font>
    <font>
      <sz val="8"/>
      <name val="Arial"/>
      <family val="0"/>
    </font>
    <font>
      <sz val="11"/>
      <name val="Arial Cyr"/>
      <family val="2"/>
    </font>
    <font>
      <b/>
      <sz val="11"/>
      <name val="Arial CYR"/>
      <family val="2"/>
    </font>
    <font>
      <sz val="10"/>
      <name val="Times New Roman"/>
      <family val="1"/>
    </font>
    <font>
      <b/>
      <sz val="10"/>
      <name val="Times New Roman"/>
      <family val="1"/>
    </font>
    <font>
      <b/>
      <sz val="9"/>
      <name val="Arial"/>
      <family val="2"/>
    </font>
    <font>
      <b/>
      <vertAlign val="superscript"/>
      <sz val="10"/>
      <name val="Arial"/>
      <family val="2"/>
    </font>
    <font>
      <vertAlign val="superscript"/>
      <sz val="10"/>
      <name val="Times New Roman"/>
      <family val="1"/>
    </font>
    <font>
      <vertAlign val="superscript"/>
      <sz val="14"/>
      <name val="Times New Roman"/>
      <family val="1"/>
    </font>
    <font>
      <vertAlign val="superscript"/>
      <sz val="12"/>
      <name val="Times New Roman"/>
      <family val="1"/>
    </font>
    <font>
      <sz val="11"/>
      <name val="Times New Roman"/>
      <family val="1"/>
    </font>
    <font>
      <vertAlign val="superscript"/>
      <sz val="14"/>
      <color indexed="8"/>
      <name val="Times New Roman"/>
      <family val="1"/>
    </font>
    <font>
      <vertAlign val="superscript"/>
      <sz val="11"/>
      <color indexed="8"/>
      <name val="Times New Roman"/>
      <family val="1"/>
    </font>
    <font>
      <sz val="11"/>
      <color indexed="8"/>
      <name val="Times New Roman"/>
      <family val="1"/>
    </font>
    <font>
      <sz val="10"/>
      <color indexed="8"/>
      <name val="Times New Roman"/>
      <family val="1"/>
    </font>
    <font>
      <sz val="14"/>
      <color indexed="8"/>
      <name val="Times New Roman"/>
      <family val="1"/>
    </font>
    <font>
      <sz val="10"/>
      <color indexed="9"/>
      <name val="Times New Roman"/>
      <family val="1"/>
    </font>
    <font>
      <b/>
      <sz val="11"/>
      <color indexed="12"/>
      <name val="Arial"/>
      <family val="2"/>
    </font>
    <font>
      <b/>
      <sz val="11"/>
      <name val="Arial"/>
      <family val="2"/>
    </font>
    <font>
      <b/>
      <sz val="8"/>
      <name val="Arial"/>
      <family val="2"/>
    </font>
  </fonts>
  <fills count="6">
    <fill>
      <patternFill/>
    </fill>
    <fill>
      <patternFill patternType="gray125"/>
    </fill>
    <fill>
      <patternFill patternType="solid">
        <fgColor indexed="13"/>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s>
  <borders count="30">
    <border>
      <left/>
      <right/>
      <top/>
      <bottom/>
      <diagonal/>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double"/>
      <right>
        <color indexed="63"/>
      </right>
      <top>
        <color indexed="63"/>
      </top>
      <bottom style="double"/>
    </border>
    <border>
      <left style="thin"/>
      <right style="thin"/>
      <top style="thin"/>
      <bottom style="double"/>
    </border>
    <border>
      <left style="thin"/>
      <right style="double"/>
      <top style="thin"/>
      <bottom style="double"/>
    </border>
    <border>
      <left style="medium"/>
      <right>
        <color indexed="63"/>
      </right>
      <top>
        <color indexed="63"/>
      </top>
      <bottom style="medium"/>
    </border>
    <border>
      <left style="thin">
        <color indexed="9"/>
      </left>
      <right style="thin">
        <color indexed="9"/>
      </right>
      <top>
        <color indexed="63"/>
      </top>
      <bottom style="thin">
        <color indexed="9"/>
      </bottom>
    </border>
    <border>
      <left style="thin">
        <color indexed="9"/>
      </left>
      <right style="thin">
        <color indexed="9"/>
      </right>
      <top style="thin">
        <color indexed="9"/>
      </top>
      <bottom style="thin">
        <color indexed="9"/>
      </bottom>
    </border>
    <border>
      <left style="thin">
        <color indexed="9"/>
      </left>
      <right>
        <color indexed="63"/>
      </right>
      <top style="thin">
        <color indexed="9"/>
      </top>
      <bottom style="thin">
        <color indexed="9"/>
      </bottom>
    </border>
    <border>
      <left style="thin">
        <color indexed="9"/>
      </left>
      <right style="thin">
        <color indexed="9"/>
      </right>
      <top style="thin">
        <color indexed="9"/>
      </top>
      <bottom>
        <color indexed="63"/>
      </bottom>
    </border>
    <border>
      <left>
        <color indexed="63"/>
      </left>
      <right style="thin">
        <color indexed="9"/>
      </right>
      <top style="thin">
        <color indexed="9"/>
      </top>
      <bottom style="thin">
        <color indexed="9"/>
      </bottom>
    </border>
    <border>
      <left style="medium">
        <color indexed="9"/>
      </left>
      <right style="medium">
        <color indexed="9"/>
      </right>
      <top style="medium"/>
      <bottom style="medium">
        <color indexed="9"/>
      </bottom>
    </border>
    <border>
      <left style="medium">
        <color indexed="9"/>
      </left>
      <right style="medium">
        <color indexed="9"/>
      </right>
      <top style="medium">
        <color indexed="9"/>
      </top>
      <bottom style="medium">
        <color indexed="9"/>
      </bottom>
    </border>
    <border>
      <left style="double"/>
      <right style="thin"/>
      <top style="double"/>
      <bottom>
        <color indexed="63"/>
      </bottom>
    </border>
    <border>
      <left style="double"/>
      <right style="thin"/>
      <top>
        <color indexed="63"/>
      </top>
      <bottom>
        <color indexed="63"/>
      </bottom>
    </border>
    <border>
      <left style="double"/>
      <right style="thin"/>
      <top>
        <color indexed="63"/>
      </top>
      <bottom style="thin"/>
    </border>
    <border>
      <left style="thin"/>
      <right>
        <color indexed="63"/>
      </right>
      <top style="double"/>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double"/>
      <bottom style="thin"/>
    </border>
    <border>
      <left>
        <color indexed="63"/>
      </left>
      <right style="double"/>
      <top style="double"/>
      <bottom style="thin"/>
    </border>
    <border>
      <left style="thin"/>
      <right style="double"/>
      <top style="thin"/>
      <bottom>
        <color indexed="63"/>
      </bottom>
    </border>
    <border>
      <left style="thin"/>
      <right style="double"/>
      <top>
        <color indexed="63"/>
      </top>
      <bottom>
        <color indexed="63"/>
      </bottom>
    </border>
    <border>
      <left style="thin"/>
      <right style="double"/>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22">
    <xf numFmtId="0" fontId="0" fillId="0" borderId="0">
      <alignment/>
      <protection/>
    </xf>
    <xf numFmtId="164"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76">
    <xf numFmtId="0" fontId="0" fillId="0" borderId="0" xfId="0" applyAlignment="1">
      <alignment/>
    </xf>
    <xf numFmtId="164" fontId="9" fillId="0" borderId="0" xfId="0" applyNumberFormat="1" applyFont="1" applyFill="1" applyBorder="1" applyAlignment="1">
      <alignment/>
    </xf>
    <xf numFmtId="164" fontId="8" fillId="0" borderId="0" xfId="0" applyNumberFormat="1" applyFont="1" applyFill="1" applyBorder="1" applyAlignment="1">
      <alignment/>
    </xf>
    <xf numFmtId="164" fontId="9" fillId="0" borderId="1" xfId="0" applyNumberFormat="1" applyFont="1" applyFill="1" applyBorder="1" applyAlignment="1">
      <alignment/>
    </xf>
    <xf numFmtId="0" fontId="8" fillId="0" borderId="2" xfId="0" applyFont="1" applyFill="1" applyBorder="1" applyAlignment="1">
      <alignment/>
    </xf>
    <xf numFmtId="164" fontId="8" fillId="0" borderId="1" xfId="0" applyNumberFormat="1" applyFont="1" applyFill="1" applyBorder="1" applyAlignment="1">
      <alignment/>
    </xf>
    <xf numFmtId="0" fontId="8" fillId="0" borderId="0" xfId="0" applyFont="1" applyBorder="1" applyAlignment="1">
      <alignment/>
    </xf>
    <xf numFmtId="164" fontId="8" fillId="0" borderId="3" xfId="0" applyNumberFormat="1" applyFont="1" applyFill="1" applyBorder="1" applyAlignment="1">
      <alignment/>
    </xf>
    <xf numFmtId="0" fontId="0" fillId="0" borderId="2" xfId="0" applyBorder="1" applyAlignment="1">
      <alignment/>
    </xf>
    <xf numFmtId="164" fontId="8" fillId="0" borderId="4" xfId="0" applyNumberFormat="1" applyFont="1" applyFill="1" applyBorder="1" applyAlignment="1">
      <alignment/>
    </xf>
    <xf numFmtId="0" fontId="9" fillId="0" borderId="2" xfId="0" applyFont="1" applyBorder="1" applyAlignment="1">
      <alignment/>
    </xf>
    <xf numFmtId="164" fontId="8" fillId="0" borderId="2" xfId="0" applyNumberFormat="1" applyFont="1" applyFill="1" applyBorder="1" applyAlignment="1">
      <alignment/>
    </xf>
    <xf numFmtId="164" fontId="8" fillId="0" borderId="2" xfId="0" applyNumberFormat="1" applyFont="1" applyFill="1" applyBorder="1" applyAlignment="1">
      <alignment horizontal="left"/>
    </xf>
    <xf numFmtId="0" fontId="8" fillId="0" borderId="2" xfId="0" applyFont="1" applyBorder="1" applyAlignment="1">
      <alignment/>
    </xf>
    <xf numFmtId="0" fontId="8" fillId="0" borderId="2" xfId="0" applyFont="1" applyBorder="1" applyAlignment="1">
      <alignment horizontal="left"/>
    </xf>
    <xf numFmtId="0" fontId="8" fillId="0" borderId="2" xfId="0" applyFont="1" applyFill="1" applyBorder="1" applyAlignment="1">
      <alignment horizontal="left" vertical="top" wrapText="1"/>
    </xf>
    <xf numFmtId="0" fontId="8" fillId="0" borderId="2" xfId="0" applyFont="1" applyFill="1" applyBorder="1" applyAlignment="1">
      <alignment horizontal="left" wrapText="1"/>
    </xf>
    <xf numFmtId="0" fontId="8" fillId="2" borderId="2" xfId="0" applyFont="1" applyFill="1" applyBorder="1" applyAlignment="1">
      <alignment horizontal="left" vertical="top" wrapText="1"/>
    </xf>
    <xf numFmtId="0" fontId="9" fillId="0" borderId="2" xfId="0" applyFont="1" applyBorder="1" applyAlignment="1" quotePrefix="1">
      <alignment horizontal="left"/>
    </xf>
    <xf numFmtId="164" fontId="8" fillId="0" borderId="2" xfId="0" applyNumberFormat="1" applyFont="1" applyFill="1" applyBorder="1" applyAlignment="1" applyProtection="1">
      <alignment/>
      <protection/>
    </xf>
    <xf numFmtId="164" fontId="8" fillId="0" borderId="2" xfId="0" applyNumberFormat="1" applyFont="1" applyFill="1" applyBorder="1" applyAlignment="1" applyProtection="1">
      <alignment horizontal="left"/>
      <protection/>
    </xf>
    <xf numFmtId="0" fontId="0" fillId="0" borderId="0" xfId="0" applyBorder="1" applyAlignment="1">
      <alignment/>
    </xf>
    <xf numFmtId="0" fontId="0" fillId="0" borderId="1" xfId="0" applyBorder="1" applyAlignment="1">
      <alignment/>
    </xf>
    <xf numFmtId="0" fontId="10" fillId="0"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5" borderId="7" xfId="0" applyFont="1" applyFill="1" applyBorder="1" applyAlignment="1">
      <alignment horizontal="center" vertical="center" wrapText="1"/>
    </xf>
    <xf numFmtId="0" fontId="8" fillId="0" borderId="2" xfId="0" applyFont="1" applyBorder="1" applyAlignment="1">
      <alignment/>
    </xf>
    <xf numFmtId="0" fontId="8" fillId="0" borderId="8" xfId="0" applyFont="1" applyFill="1" applyBorder="1" applyAlignment="1">
      <alignment/>
    </xf>
    <xf numFmtId="2" fontId="9" fillId="0" borderId="0" xfId="0" applyNumberFormat="1" applyFont="1" applyBorder="1" applyAlignment="1">
      <alignment/>
    </xf>
    <xf numFmtId="166" fontId="8" fillId="0" borderId="0" xfId="0" applyNumberFormat="1" applyFont="1" applyBorder="1" applyAlignment="1">
      <alignment/>
    </xf>
    <xf numFmtId="166" fontId="21" fillId="0" borderId="0" xfId="0" applyNumberFormat="1" applyFont="1" applyBorder="1" applyAlignment="1">
      <alignment/>
    </xf>
    <xf numFmtId="166" fontId="21" fillId="0" borderId="1" xfId="0" applyNumberFormat="1" applyFont="1" applyBorder="1" applyAlignment="1">
      <alignment/>
    </xf>
    <xf numFmtId="0" fontId="0" fillId="0" borderId="9" xfId="0" applyFill="1" applyBorder="1" applyAlignment="1">
      <alignment/>
    </xf>
    <xf numFmtId="0" fontId="0" fillId="0" borderId="10" xfId="0" applyFill="1" applyBorder="1" applyAlignment="1">
      <alignment/>
    </xf>
    <xf numFmtId="0" fontId="0" fillId="0" borderId="11" xfId="0" applyFill="1" applyBorder="1" applyAlignment="1">
      <alignment/>
    </xf>
    <xf numFmtId="0" fontId="7" fillId="0" borderId="10" xfId="0" applyFont="1" applyFill="1" applyBorder="1" applyAlignment="1" quotePrefix="1">
      <alignment/>
    </xf>
    <xf numFmtId="0" fontId="0" fillId="0" borderId="12" xfId="0" applyBorder="1" applyAlignment="1">
      <alignment/>
    </xf>
    <xf numFmtId="0" fontId="0" fillId="0" borderId="12" xfId="0" applyBorder="1" applyAlignment="1">
      <alignment/>
    </xf>
    <xf numFmtId="0" fontId="6" fillId="0" borderId="12" xfId="0" applyFont="1" applyBorder="1" applyAlignment="1">
      <alignment horizontal="right"/>
    </xf>
    <xf numFmtId="0" fontId="7" fillId="0" borderId="9" xfId="0" applyFont="1" applyFill="1" applyBorder="1" applyAlignment="1">
      <alignment/>
    </xf>
    <xf numFmtId="0" fontId="0" fillId="0" borderId="13" xfId="0" applyFill="1" applyBorder="1" applyAlignment="1">
      <alignment/>
    </xf>
    <xf numFmtId="164" fontId="0" fillId="0" borderId="10" xfId="0" applyNumberFormat="1" applyFill="1" applyBorder="1" applyAlignment="1">
      <alignment/>
    </xf>
    <xf numFmtId="0" fontId="6" fillId="0" borderId="13" xfId="0" applyFont="1" applyFill="1" applyBorder="1" applyAlignment="1">
      <alignment wrapText="1"/>
    </xf>
    <xf numFmtId="0" fontId="6" fillId="0" borderId="10" xfId="0" applyFont="1" applyFill="1" applyBorder="1" applyAlignment="1">
      <alignment wrapText="1"/>
    </xf>
    <xf numFmtId="0" fontId="6" fillId="0" borderId="13" xfId="0" applyFont="1" applyFill="1" applyBorder="1" applyAlignment="1">
      <alignment/>
    </xf>
    <xf numFmtId="0" fontId="6" fillId="0" borderId="10" xfId="0" applyFont="1" applyFill="1" applyBorder="1" applyAlignment="1">
      <alignment/>
    </xf>
    <xf numFmtId="0" fontId="8" fillId="0" borderId="14" xfId="0" applyFont="1" applyFill="1" applyBorder="1" applyAlignment="1">
      <alignment/>
    </xf>
    <xf numFmtId="0" fontId="0" fillId="0" borderId="14" xfId="0" applyBorder="1" applyAlignment="1">
      <alignment/>
    </xf>
    <xf numFmtId="0" fontId="0" fillId="0" borderId="15" xfId="0" applyBorder="1" applyAlignment="1">
      <alignment/>
    </xf>
    <xf numFmtId="164" fontId="8" fillId="0" borderId="15" xfId="0" applyNumberFormat="1" applyFont="1" applyFill="1" applyBorder="1" applyAlignment="1">
      <alignment/>
    </xf>
    <xf numFmtId="0" fontId="8" fillId="0" borderId="15" xfId="0" applyFont="1" applyBorder="1" applyAlignment="1">
      <alignment/>
    </xf>
    <xf numFmtId="0" fontId="16" fillId="0" borderId="15" xfId="0" applyFont="1" applyBorder="1" applyAlignment="1">
      <alignment/>
    </xf>
    <xf numFmtId="0" fontId="19" fillId="0" borderId="15" xfId="0" applyFont="1" applyBorder="1" applyAlignment="1">
      <alignment/>
    </xf>
    <xf numFmtId="0" fontId="16" fillId="0" borderId="15" xfId="0" applyFont="1" applyBorder="1" applyAlignment="1">
      <alignment horizontal="left"/>
    </xf>
    <xf numFmtId="0" fontId="7" fillId="0" borderId="10" xfId="0" applyFont="1" applyBorder="1" applyAlignment="1">
      <alignment horizontal="center"/>
    </xf>
    <xf numFmtId="0" fontId="7" fillId="0" borderId="9" xfId="0" applyFont="1" applyBorder="1" applyAlignment="1">
      <alignment horizontal="center"/>
    </xf>
    <xf numFmtId="0" fontId="7" fillId="0" borderId="10" xfId="0" applyFont="1" applyBorder="1" applyAlignment="1">
      <alignment horizontal="center"/>
    </xf>
    <xf numFmtId="0" fontId="13" fillId="0" borderId="15" xfId="0" applyFont="1" applyFill="1" applyBorder="1" applyAlignment="1">
      <alignment horizontal="left" wrapText="1"/>
    </xf>
    <xf numFmtId="0" fontId="15" fillId="0" borderId="15" xfId="0" applyFont="1" applyFill="1" applyBorder="1" applyAlignment="1">
      <alignment horizontal="left" wrapText="1"/>
    </xf>
    <xf numFmtId="0" fontId="16" fillId="0" borderId="15" xfId="0" applyFont="1" applyFill="1" applyBorder="1" applyAlignment="1">
      <alignment horizontal="left" wrapText="1"/>
    </xf>
    <xf numFmtId="0" fontId="18" fillId="0" borderId="15" xfId="0" applyFont="1" applyFill="1" applyBorder="1" applyAlignment="1">
      <alignment horizontal="left"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0" fillId="0" borderId="18" xfId="0" applyBorder="1" applyAlignment="1">
      <alignment horizontal="center" vertical="center" wrapText="1"/>
    </xf>
    <xf numFmtId="0" fontId="1" fillId="3" borderId="19" xfId="0" applyFont="1" applyFill="1" applyBorder="1" applyAlignment="1">
      <alignment horizontal="center" vertical="center" wrapText="1"/>
    </xf>
    <xf numFmtId="0" fontId="1" fillId="3" borderId="20" xfId="0" applyFont="1" applyFill="1" applyBorder="1" applyAlignment="1">
      <alignment horizontal="center" vertical="center" wrapText="1"/>
    </xf>
    <xf numFmtId="0" fontId="0" fillId="0" borderId="21" xfId="0" applyBorder="1" applyAlignment="1">
      <alignment horizontal="center" vertical="center" wrapText="1"/>
    </xf>
    <xf numFmtId="0" fontId="1" fillId="3" borderId="22" xfId="0" applyFont="1" applyFill="1" applyBorder="1" applyAlignment="1">
      <alignment horizontal="left" vertical="center" wrapText="1"/>
    </xf>
    <xf numFmtId="0" fontId="1" fillId="3" borderId="23" xfId="0" applyFont="1" applyFill="1" applyBorder="1" applyAlignment="1">
      <alignment horizontal="left" vertical="center" wrapText="1"/>
    </xf>
    <xf numFmtId="0" fontId="1" fillId="5" borderId="24" xfId="0" applyFont="1" applyFill="1" applyBorder="1" applyAlignment="1">
      <alignment horizontal="center" vertical="center" wrapText="1"/>
    </xf>
    <xf numFmtId="0" fontId="1" fillId="5" borderId="25" xfId="0" applyFont="1" applyFill="1" applyBorder="1" applyAlignment="1">
      <alignment horizontal="center" vertical="center" wrapText="1"/>
    </xf>
    <xf numFmtId="0" fontId="0" fillId="0" borderId="26" xfId="0" applyBorder="1" applyAlignment="1">
      <alignment horizontal="center" vertical="center" wrapText="1"/>
    </xf>
    <xf numFmtId="0" fontId="3" fillId="4" borderId="27" xfId="20" applyFill="1" applyBorder="1" applyAlignment="1">
      <alignment horizontal="center" vertical="center" wrapText="1"/>
    </xf>
    <xf numFmtId="0" fontId="3" fillId="4" borderId="28" xfId="20" applyFill="1" applyBorder="1" applyAlignment="1">
      <alignment horizontal="center" vertical="center" wrapText="1"/>
    </xf>
    <xf numFmtId="0" fontId="3" fillId="4" borderId="29" xfId="20" applyFill="1" applyBorder="1" applyAlignment="1">
      <alignment horizontal="center" vertical="center" wrapText="1"/>
    </xf>
  </cellXfs>
  <cellStyles count="9">
    <cellStyle name="Normal" xfId="0"/>
    <cellStyle name="RowLevel_0" xfId="1"/>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08-EU%20funds_0808_B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on08-NN-BG.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008-EU%20funds_0808_BG_WEB.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s-разширен"/>
      <sheetName val="2008-EU funds_0808_BG"/>
    </sheetNames>
    <sheetDataSet>
      <sheetData sheetId="0">
        <row r="11">
          <cell r="C11">
            <v>14801.255308</v>
          </cell>
        </row>
        <row r="12">
          <cell r="C12">
            <v>2794.9284100000004</v>
          </cell>
        </row>
        <row r="14">
          <cell r="C14">
            <v>134.93039300000007</v>
          </cell>
        </row>
        <row r="17">
          <cell r="C17">
            <v>2229.840542000001</v>
          </cell>
        </row>
        <row r="18">
          <cell r="C18">
            <v>625.043543</v>
          </cell>
        </row>
        <row r="19">
          <cell r="C19">
            <v>2519.5596500000006</v>
          </cell>
        </row>
        <row r="21">
          <cell r="C21">
            <v>341.910033</v>
          </cell>
        </row>
        <row r="22">
          <cell r="C22">
            <v>146.30678500000005</v>
          </cell>
        </row>
        <row r="23">
          <cell r="C23">
            <v>5387.9206189999995</v>
          </cell>
        </row>
        <row r="24">
          <cell r="C24">
            <v>575.4658809999999</v>
          </cell>
        </row>
        <row r="25">
          <cell r="C25">
            <v>1317.601859</v>
          </cell>
        </row>
        <row r="30">
          <cell r="C30">
            <v>-53.001000000000474</v>
          </cell>
        </row>
        <row r="31">
          <cell r="C31">
            <v>0.013773999999997955</v>
          </cell>
        </row>
        <row r="32">
          <cell r="C32">
            <v>0</v>
          </cell>
        </row>
        <row r="33">
          <cell r="C33">
            <v>430.114</v>
          </cell>
        </row>
        <row r="38">
          <cell r="C38">
            <v>-564.2171869999999</v>
          </cell>
        </row>
        <row r="39">
          <cell r="C39">
            <v>160.8329</v>
          </cell>
        </row>
        <row r="40">
          <cell r="C40">
            <v>0</v>
          </cell>
        </row>
        <row r="41">
          <cell r="C41">
            <v>-1.060453</v>
          </cell>
        </row>
        <row r="43">
          <cell r="C43">
            <v>-0.6007</v>
          </cell>
        </row>
        <row r="44">
          <cell r="C44">
            <v>-4093.6464443</v>
          </cell>
        </row>
        <row r="49">
          <cell r="C49">
            <v>394.319278</v>
          </cell>
        </row>
        <row r="50">
          <cell r="C50">
            <v>432.00998699999997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
      <sheetName val="Con08-NN-BG"/>
    </sheetNames>
    <sheetDataSet>
      <sheetData sheetId="0">
        <row r="11">
          <cell r="C11">
            <v>14801.255308</v>
          </cell>
        </row>
        <row r="12">
          <cell r="C12">
            <v>2826.2027260000004</v>
          </cell>
        </row>
        <row r="14">
          <cell r="C14">
            <v>1002.856022</v>
          </cell>
        </row>
        <row r="17">
          <cell r="C17">
            <v>2229.840542000001</v>
          </cell>
        </row>
        <row r="18">
          <cell r="C18">
            <v>625.043543</v>
          </cell>
        </row>
        <row r="19">
          <cell r="C19">
            <v>2590.6475090000004</v>
          </cell>
        </row>
        <row r="21">
          <cell r="C21">
            <v>341.910033</v>
          </cell>
        </row>
        <row r="22">
          <cell r="C22">
            <v>146.30678500000005</v>
          </cell>
        </row>
        <row r="23">
          <cell r="C23">
            <v>5387.9206189999995</v>
          </cell>
        </row>
        <row r="24">
          <cell r="C24">
            <v>634.8563659999999</v>
          </cell>
        </row>
        <row r="26">
          <cell r="C26">
            <v>1611.738886</v>
          </cell>
        </row>
        <row r="30">
          <cell r="C30">
            <v>-4.760636329592671E-13</v>
          </cell>
        </row>
        <row r="31">
          <cell r="C31">
            <v>0</v>
          </cell>
        </row>
        <row r="32">
          <cell r="C32">
            <v>0</v>
          </cell>
        </row>
        <row r="33">
          <cell r="C33">
            <v>430.114</v>
          </cell>
        </row>
        <row r="38">
          <cell r="C38">
            <v>-564.2171869999999</v>
          </cell>
        </row>
        <row r="39">
          <cell r="C39">
            <v>160.8329</v>
          </cell>
        </row>
        <row r="40">
          <cell r="C40">
            <v>0</v>
          </cell>
        </row>
        <row r="41">
          <cell r="C41">
            <v>-1.060453</v>
          </cell>
        </row>
        <row r="43">
          <cell r="C43">
            <v>-0.6007</v>
          </cell>
        </row>
        <row r="44">
          <cell r="C44">
            <v>-4621.2026703</v>
          </cell>
        </row>
        <row r="50">
          <cell r="C50">
            <v>394.319278</v>
          </cell>
        </row>
        <row r="51">
          <cell r="C51">
            <v>432.00998699999997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стартова"/>
      <sheetName val="2008-EU funds_0808_BG_WEB"/>
    </sheetNames>
    <sheetDataSet>
      <sheetData sheetId="0">
        <row r="43">
          <cell r="D43">
            <v>-453.3</v>
          </cell>
        </row>
        <row r="44">
          <cell r="D44">
            <v>404.8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infin.bg/document/4962:1" TargetMode="External" /><Relationship Id="rId2" Type="http://schemas.openxmlformats.org/officeDocument/2006/relationships/hyperlink" Target="http://www.minfin.bg/document/5862:1"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1"/>
  </sheetPr>
  <dimension ref="A1:G55"/>
  <sheetViews>
    <sheetView showZeros="0" tabSelected="1" workbookViewId="0" topLeftCell="A2">
      <selection activeCell="C6" sqref="C6:C8"/>
    </sheetView>
  </sheetViews>
  <sheetFormatPr defaultColWidth="9.140625" defaultRowHeight="12.75" zeroHeight="1"/>
  <cols>
    <col min="1" max="1" width="53.8515625" style="0" customWidth="1"/>
    <col min="2" max="2" width="18.421875" style="0" customWidth="1"/>
    <col min="3" max="3" width="13.140625" style="0" customWidth="1"/>
    <col min="4" max="4" width="15.57421875" style="0" customWidth="1"/>
    <col min="5" max="5" width="9.140625" style="41" customWidth="1"/>
    <col min="6" max="7" width="9.140625" style="34" customWidth="1"/>
    <col min="8" max="16384" width="0" style="0" hidden="1" customWidth="1"/>
  </cols>
  <sheetData>
    <row r="1" spans="1:7" ht="14.25">
      <c r="A1" s="56" t="s">
        <v>40</v>
      </c>
      <c r="B1" s="56"/>
      <c r="C1" s="56"/>
      <c r="D1" s="56"/>
      <c r="E1" s="34"/>
      <c r="G1" s="35"/>
    </row>
    <row r="2" spans="1:7" ht="14.25">
      <c r="A2" s="55" t="s">
        <v>48</v>
      </c>
      <c r="B2" s="55"/>
      <c r="C2" s="55"/>
      <c r="D2" s="55"/>
      <c r="E2" s="40"/>
      <c r="F2" s="33"/>
      <c r="G2" s="33"/>
    </row>
    <row r="3" spans="1:5" ht="14.25">
      <c r="A3" s="57"/>
      <c r="B3" s="57"/>
      <c r="C3" s="57"/>
      <c r="D3" s="57"/>
      <c r="E3" s="36"/>
    </row>
    <row r="4" spans="1:5" ht="15" thickBot="1">
      <c r="A4" s="37"/>
      <c r="B4" s="38"/>
      <c r="C4" s="38"/>
      <c r="D4" s="39" t="s">
        <v>43</v>
      </c>
      <c r="E4" s="34"/>
    </row>
    <row r="5" spans="1:4" ht="13.5" thickTop="1">
      <c r="A5" s="62" t="s">
        <v>30</v>
      </c>
      <c r="B5" s="65" t="s">
        <v>31</v>
      </c>
      <c r="C5" s="68"/>
      <c r="D5" s="69"/>
    </row>
    <row r="6" spans="1:4" ht="15" customHeight="1">
      <c r="A6" s="63"/>
      <c r="B6" s="66"/>
      <c r="C6" s="75" t="s">
        <v>49</v>
      </c>
      <c r="D6" s="70" t="s">
        <v>35</v>
      </c>
    </row>
    <row r="7" spans="1:4" ht="8.25" customHeight="1">
      <c r="A7" s="63"/>
      <c r="B7" s="66"/>
      <c r="C7" s="73"/>
      <c r="D7" s="71"/>
    </row>
    <row r="8" spans="1:4" ht="7.5" customHeight="1">
      <c r="A8" s="64"/>
      <c r="B8" s="67"/>
      <c r="C8" s="74"/>
      <c r="D8" s="72"/>
    </row>
    <row r="9" spans="1:4" ht="12.75" customHeight="1" thickBot="1">
      <c r="A9" s="23" t="s">
        <v>1</v>
      </c>
      <c r="B9" s="24" t="s">
        <v>2</v>
      </c>
      <c r="C9" s="25" t="s">
        <v>3</v>
      </c>
      <c r="D9" s="26" t="s">
        <v>0</v>
      </c>
    </row>
    <row r="10" spans="1:4" ht="13.5" thickTop="1">
      <c r="A10" s="8"/>
      <c r="B10" s="21"/>
      <c r="C10" s="21"/>
      <c r="D10" s="22"/>
    </row>
    <row r="11" spans="1:6" ht="12.75">
      <c r="A11" s="10" t="s">
        <v>4</v>
      </c>
      <c r="B11" s="1">
        <f>B12+B13+B14</f>
        <v>18630.314056</v>
      </c>
      <c r="C11" s="1">
        <f>C12+C13+C14</f>
        <v>17731.114111</v>
      </c>
      <c r="D11" s="3">
        <f>D12+D13+D14</f>
        <v>899.199945</v>
      </c>
      <c r="F11" s="42">
        <f>C11+D11-B11</f>
        <v>0</v>
      </c>
    </row>
    <row r="12" spans="1:6" ht="12.75">
      <c r="A12" s="11" t="s">
        <v>5</v>
      </c>
      <c r="B12" s="2">
        <f>'[2]Con'!C11</f>
        <v>14801.255308</v>
      </c>
      <c r="C12" s="2">
        <f>+'[1]Cons-разширен'!C11</f>
        <v>14801.255308</v>
      </c>
      <c r="D12" s="5">
        <f>+B12-C12</f>
        <v>0</v>
      </c>
      <c r="F12" s="42">
        <f aca="true" t="shared" si="0" ref="F12:F47">C12+D12-B12</f>
        <v>0</v>
      </c>
    </row>
    <row r="13" spans="1:6" ht="12.75">
      <c r="A13" s="11" t="s">
        <v>6</v>
      </c>
      <c r="B13" s="2">
        <f>'[2]Con'!C12</f>
        <v>2826.2027260000004</v>
      </c>
      <c r="C13" s="2">
        <f>+'[1]Cons-разширен'!C12</f>
        <v>2794.9284100000004</v>
      </c>
      <c r="D13" s="5">
        <f>+B13-C13</f>
        <v>31.274316</v>
      </c>
      <c r="F13" s="42">
        <f t="shared" si="0"/>
        <v>0</v>
      </c>
    </row>
    <row r="14" spans="1:6" ht="12.75">
      <c r="A14" s="12" t="s">
        <v>8</v>
      </c>
      <c r="B14" s="2">
        <f>'[2]Con'!C14</f>
        <v>1002.856022</v>
      </c>
      <c r="C14" s="2">
        <f>+'[1]Cons-разширен'!C14</f>
        <v>134.93039300000007</v>
      </c>
      <c r="D14" s="5">
        <f>+B14-C14</f>
        <v>867.925629</v>
      </c>
      <c r="F14" s="42">
        <f t="shared" si="0"/>
        <v>0</v>
      </c>
    </row>
    <row r="15" spans="1:6" ht="12.75">
      <c r="A15" s="12"/>
      <c r="B15" s="2"/>
      <c r="C15" s="2"/>
      <c r="D15" s="5"/>
      <c r="F15" s="42">
        <f t="shared" si="0"/>
        <v>0</v>
      </c>
    </row>
    <row r="16" spans="1:6" ht="12.75">
      <c r="A16" s="10" t="s">
        <v>9</v>
      </c>
      <c r="B16" s="1">
        <f>B17+B18+B19+B20+B23+B24+B25</f>
        <v>13568.264283</v>
      </c>
      <c r="C16" s="1">
        <f>C17+C18+C19+C20+C23+C24+C25</f>
        <v>13143.648912</v>
      </c>
      <c r="D16" s="3">
        <f>D17+D18+D19+D20+D23+D24+D25</f>
        <v>424.61537099999975</v>
      </c>
      <c r="F16" s="42">
        <f t="shared" si="0"/>
        <v>0</v>
      </c>
    </row>
    <row r="17" spans="1:6" ht="12.75">
      <c r="A17" s="13" t="s">
        <v>10</v>
      </c>
      <c r="B17" s="2">
        <f>'[2]Con'!C17</f>
        <v>2229.840542000001</v>
      </c>
      <c r="C17" s="2">
        <f>+'[1]Cons-разширен'!C17</f>
        <v>2229.840542000001</v>
      </c>
      <c r="D17" s="5">
        <f>+B17-C17</f>
        <v>0</v>
      </c>
      <c r="F17" s="42">
        <f t="shared" si="0"/>
        <v>0</v>
      </c>
    </row>
    <row r="18" spans="1:6" ht="12.75">
      <c r="A18" s="14" t="s">
        <v>11</v>
      </c>
      <c r="B18" s="2">
        <f>'[2]Con'!C18</f>
        <v>625.043543</v>
      </c>
      <c r="C18" s="2">
        <f>+'[1]Cons-разширен'!C18</f>
        <v>625.043543</v>
      </c>
      <c r="D18" s="5">
        <f>+B18-C18</f>
        <v>0</v>
      </c>
      <c r="F18" s="42">
        <f t="shared" si="0"/>
        <v>0</v>
      </c>
    </row>
    <row r="19" spans="1:6" ht="12.75">
      <c r="A19" s="14" t="s">
        <v>12</v>
      </c>
      <c r="B19" s="2">
        <f>'[2]Con'!C19</f>
        <v>2590.6475090000004</v>
      </c>
      <c r="C19" s="2">
        <f>+'[1]Cons-разширен'!C19</f>
        <v>2519.5596500000006</v>
      </c>
      <c r="D19" s="5">
        <f>+B19-C19</f>
        <v>71.08785899999975</v>
      </c>
      <c r="F19" s="42">
        <f t="shared" si="0"/>
        <v>0</v>
      </c>
    </row>
    <row r="20" spans="1:6" ht="12.75">
      <c r="A20" s="4" t="s">
        <v>13</v>
      </c>
      <c r="B20" s="2">
        <f>+B21+B22</f>
        <v>488.21681800000005</v>
      </c>
      <c r="C20" s="2">
        <f>+C21+C22</f>
        <v>488.21681800000005</v>
      </c>
      <c r="D20" s="5">
        <f>+D21+D22</f>
        <v>0</v>
      </c>
      <c r="F20" s="42">
        <f t="shared" si="0"/>
        <v>0</v>
      </c>
    </row>
    <row r="21" spans="1:6" ht="12.75">
      <c r="A21" s="4" t="s">
        <v>14</v>
      </c>
      <c r="B21" s="2">
        <f>'[2]Con'!C21</f>
        <v>341.910033</v>
      </c>
      <c r="C21" s="2">
        <f>+'[1]Cons-разширен'!C21</f>
        <v>341.910033</v>
      </c>
      <c r="D21" s="5">
        <f aca="true" t="shared" si="1" ref="D21:D30">+B21-C21</f>
        <v>0</v>
      </c>
      <c r="F21" s="42">
        <f t="shared" si="0"/>
        <v>0</v>
      </c>
    </row>
    <row r="22" spans="1:6" ht="12.75">
      <c r="A22" s="4" t="s">
        <v>15</v>
      </c>
      <c r="B22" s="2">
        <f>'[2]Con'!C22</f>
        <v>146.30678500000005</v>
      </c>
      <c r="C22" s="2">
        <f>+'[1]Cons-разширен'!C22</f>
        <v>146.30678500000005</v>
      </c>
      <c r="D22" s="5">
        <f t="shared" si="1"/>
        <v>0</v>
      </c>
      <c r="F22" s="42">
        <f t="shared" si="0"/>
        <v>0</v>
      </c>
    </row>
    <row r="23" spans="1:6" ht="12.75">
      <c r="A23" s="4" t="s">
        <v>16</v>
      </c>
      <c r="B23" s="2">
        <f>'[2]Con'!C23</f>
        <v>5387.9206189999995</v>
      </c>
      <c r="C23" s="2">
        <f>+'[1]Cons-разширен'!C23</f>
        <v>5387.9206189999995</v>
      </c>
      <c r="D23" s="5">
        <f t="shared" si="1"/>
        <v>0</v>
      </c>
      <c r="F23" s="42">
        <f t="shared" si="0"/>
        <v>0</v>
      </c>
    </row>
    <row r="24" spans="1:6" ht="12.75">
      <c r="A24" s="4" t="s">
        <v>17</v>
      </c>
      <c r="B24" s="2">
        <f>'[2]Con'!C24</f>
        <v>634.8563659999999</v>
      </c>
      <c r="C24" s="2">
        <f>+'[1]Cons-разширен'!C24</f>
        <v>575.4658809999999</v>
      </c>
      <c r="D24" s="5">
        <f t="shared" si="1"/>
        <v>59.39048500000001</v>
      </c>
      <c r="F24" s="42">
        <f t="shared" si="0"/>
        <v>0</v>
      </c>
    </row>
    <row r="25" spans="1:6" ht="12.75">
      <c r="A25" s="4" t="s">
        <v>41</v>
      </c>
      <c r="B25" s="2">
        <f>'[2]Con'!C26</f>
        <v>1611.738886</v>
      </c>
      <c r="C25" s="2">
        <f>+'[1]Cons-разширен'!C25</f>
        <v>1317.601859</v>
      </c>
      <c r="D25" s="5">
        <f t="shared" si="1"/>
        <v>294.137027</v>
      </c>
      <c r="F25" s="42">
        <f t="shared" si="0"/>
        <v>0</v>
      </c>
    </row>
    <row r="26" spans="1:6" ht="12.75">
      <c r="A26" s="10" t="s">
        <v>18</v>
      </c>
      <c r="B26" s="29">
        <f>B27+B28+B29</f>
        <v>-4.760636329592671E-13</v>
      </c>
      <c r="C26" s="1">
        <f>C27+C28+C29</f>
        <v>-52.987226000000476</v>
      </c>
      <c r="D26" s="3">
        <f>D27+D28+D29</f>
        <v>52.987226</v>
      </c>
      <c r="F26" s="42"/>
    </row>
    <row r="27" spans="1:6" ht="14.25" customHeight="1">
      <c r="A27" s="15" t="s">
        <v>19</v>
      </c>
      <c r="B27" s="30">
        <f>'[2]Con'!C30</f>
        <v>-4.760636329592671E-13</v>
      </c>
      <c r="C27" s="2">
        <f>+'[1]Cons-разширен'!C30</f>
        <v>-53.001000000000474</v>
      </c>
      <c r="D27" s="5">
        <f t="shared" si="1"/>
        <v>53.001</v>
      </c>
      <c r="F27" s="42"/>
    </row>
    <row r="28" spans="1:6" ht="12.75">
      <c r="A28" s="16" t="s">
        <v>20</v>
      </c>
      <c r="B28" s="30">
        <f>'[2]Con'!C31</f>
        <v>0</v>
      </c>
      <c r="C28" s="2">
        <f>+'[1]Cons-разширен'!C31</f>
        <v>0.013773999999997955</v>
      </c>
      <c r="D28" s="5">
        <f t="shared" si="1"/>
        <v>-0.013773999999997955</v>
      </c>
      <c r="F28" s="42">
        <f t="shared" si="0"/>
        <v>0</v>
      </c>
    </row>
    <row r="29" spans="1:6" ht="12.75" hidden="1">
      <c r="A29" s="17" t="s">
        <v>7</v>
      </c>
      <c r="B29" s="6">
        <f>'[2]Con'!C32</f>
        <v>0</v>
      </c>
      <c r="C29" s="2">
        <f>+'[1]Cons-разширен'!C32</f>
        <v>0</v>
      </c>
      <c r="D29" s="5">
        <v>0</v>
      </c>
      <c r="F29" s="42">
        <f t="shared" si="0"/>
        <v>0</v>
      </c>
    </row>
    <row r="30" spans="1:6" ht="12.75">
      <c r="A30" s="18" t="s">
        <v>42</v>
      </c>
      <c r="B30" s="1">
        <f>'[2]Con'!C33</f>
        <v>430.114</v>
      </c>
      <c r="C30" s="1">
        <f>+'[1]Cons-разширен'!C33</f>
        <v>430.114</v>
      </c>
      <c r="D30" s="3">
        <f t="shared" si="1"/>
        <v>0</v>
      </c>
      <c r="F30" s="42">
        <f t="shared" si="0"/>
        <v>0</v>
      </c>
    </row>
    <row r="31" spans="1:6" ht="12.75">
      <c r="A31" s="18" t="s">
        <v>47</v>
      </c>
      <c r="B31" s="1">
        <f>B11-B16+B26-B30</f>
        <v>4631.935772999998</v>
      </c>
      <c r="C31" s="1">
        <f>C11-C16+C26-C30</f>
        <v>4104.363972999999</v>
      </c>
      <c r="D31" s="3">
        <f>D11-D16+D26-D30</f>
        <v>527.5718000000002</v>
      </c>
      <c r="F31" s="42"/>
    </row>
    <row r="32" spans="1:6" ht="12.75">
      <c r="A32" s="4"/>
      <c r="B32" s="31">
        <f>B31+B33</f>
        <v>0.006940699998267519</v>
      </c>
      <c r="C32" s="31">
        <f>C31+C33</f>
        <v>-0.008633300000838062</v>
      </c>
      <c r="D32" s="32">
        <f>D31+D33</f>
        <v>0.015574000000015076</v>
      </c>
      <c r="F32" s="42"/>
    </row>
    <row r="33" spans="1:6" ht="12.75">
      <c r="A33" s="10" t="s">
        <v>21</v>
      </c>
      <c r="B33" s="1">
        <f>B34+B39+B46</f>
        <v>-4631.9288323</v>
      </c>
      <c r="C33" s="1">
        <f>C34+C39+C46</f>
        <v>-4104.3726062999995</v>
      </c>
      <c r="D33" s="3">
        <f>D34+D39+D46</f>
        <v>-527.5562260000002</v>
      </c>
      <c r="F33" s="42">
        <f t="shared" si="0"/>
        <v>0</v>
      </c>
    </row>
    <row r="34" spans="1:6" ht="12.75">
      <c r="A34" s="19" t="s">
        <v>22</v>
      </c>
      <c r="B34" s="1">
        <f>B35+B36+B37+B38</f>
        <v>-404.44473999999985</v>
      </c>
      <c r="C34" s="1">
        <f>C35+C36+C37+C38</f>
        <v>-404.44473999999985</v>
      </c>
      <c r="D34" s="3">
        <f>D35+D36+D37+D38</f>
        <v>0</v>
      </c>
      <c r="F34" s="42">
        <f t="shared" si="0"/>
        <v>0</v>
      </c>
    </row>
    <row r="35" spans="1:6" ht="12.75">
      <c r="A35" s="20" t="s">
        <v>23</v>
      </c>
      <c r="B35" s="2">
        <f>'[2]Con'!C38</f>
        <v>-564.2171869999999</v>
      </c>
      <c r="C35" s="2">
        <f>+'[1]Cons-разширен'!C38</f>
        <v>-564.2171869999999</v>
      </c>
      <c r="D35" s="5">
        <f>+B35-C35</f>
        <v>0</v>
      </c>
      <c r="F35" s="42">
        <f t="shared" si="0"/>
        <v>0</v>
      </c>
    </row>
    <row r="36" spans="1:6" ht="12.75">
      <c r="A36" s="14" t="s">
        <v>24</v>
      </c>
      <c r="B36" s="2">
        <f>'[2]Con'!C39</f>
        <v>160.8329</v>
      </c>
      <c r="C36" s="2">
        <f>+'[1]Cons-разширен'!C39</f>
        <v>160.8329</v>
      </c>
      <c r="D36" s="5">
        <f>+B36-C36</f>
        <v>0</v>
      </c>
      <c r="F36" s="42">
        <f t="shared" si="0"/>
        <v>0</v>
      </c>
    </row>
    <row r="37" spans="1:6" ht="12.75">
      <c r="A37" s="20" t="s">
        <v>25</v>
      </c>
      <c r="B37" s="2">
        <f>'[2]Con'!C40</f>
        <v>0</v>
      </c>
      <c r="C37" s="2">
        <f>+'[1]Cons-разширен'!C40</f>
        <v>0</v>
      </c>
      <c r="D37" s="5">
        <f>+B37-C37</f>
        <v>0</v>
      </c>
      <c r="F37" s="42">
        <f t="shared" si="0"/>
        <v>0</v>
      </c>
    </row>
    <row r="38" spans="1:6" ht="12.75">
      <c r="A38" s="20" t="s">
        <v>26</v>
      </c>
      <c r="B38" s="2">
        <f>'[2]Con'!C41</f>
        <v>-1.060453</v>
      </c>
      <c r="C38" s="2">
        <f>+'[1]Cons-разширен'!C41</f>
        <v>-1.060453</v>
      </c>
      <c r="D38" s="5">
        <f>+B38-C38</f>
        <v>0</v>
      </c>
      <c r="F38" s="42">
        <f t="shared" si="0"/>
        <v>0</v>
      </c>
    </row>
    <row r="39" spans="1:6" ht="12.75">
      <c r="A39" s="19" t="s">
        <v>27</v>
      </c>
      <c r="B39" s="1">
        <f>B40+B41</f>
        <v>-4621.8033703</v>
      </c>
      <c r="C39" s="1">
        <f>C40+C41</f>
        <v>-4094.2471443</v>
      </c>
      <c r="D39" s="3">
        <f>D40+D41</f>
        <v>-527.5562260000002</v>
      </c>
      <c r="F39" s="42">
        <f t="shared" si="0"/>
        <v>0</v>
      </c>
    </row>
    <row r="40" spans="1:6" ht="12.75">
      <c r="A40" s="19" t="s">
        <v>28</v>
      </c>
      <c r="B40" s="2">
        <f>'[2]Con'!C43</f>
        <v>-0.6007</v>
      </c>
      <c r="C40" s="2">
        <f>+'[1]Cons-разширен'!C43</f>
        <v>-0.6007</v>
      </c>
      <c r="D40" s="5">
        <f>+B40-C40</f>
        <v>0</v>
      </c>
      <c r="F40" s="42">
        <f t="shared" si="0"/>
        <v>0</v>
      </c>
    </row>
    <row r="41" spans="1:6" ht="12.75">
      <c r="A41" s="19" t="s">
        <v>29</v>
      </c>
      <c r="B41" s="2">
        <f>'[2]Con'!C44</f>
        <v>-4621.2026703</v>
      </c>
      <c r="C41" s="2">
        <f>+'[1]Cons-разширен'!C44</f>
        <v>-4093.6464443</v>
      </c>
      <c r="D41" s="5">
        <f>+B41-C41</f>
        <v>-527.5562260000002</v>
      </c>
      <c r="F41" s="42">
        <f t="shared" si="0"/>
        <v>0</v>
      </c>
    </row>
    <row r="42" spans="1:6" ht="12.75">
      <c r="A42" s="4" t="s">
        <v>32</v>
      </c>
      <c r="B42" s="2"/>
      <c r="C42" s="2"/>
      <c r="D42" s="5">
        <v>0</v>
      </c>
      <c r="F42" s="42">
        <f t="shared" si="0"/>
        <v>0</v>
      </c>
    </row>
    <row r="43" spans="1:6" ht="20.25" customHeight="1">
      <c r="A43" s="4" t="s">
        <v>36</v>
      </c>
      <c r="B43" s="2">
        <f>+C43+D43</f>
        <v>-453.3</v>
      </c>
      <c r="C43" s="2">
        <v>0</v>
      </c>
      <c r="D43" s="5">
        <f>+'[3]стартова'!D43</f>
        <v>-453.3</v>
      </c>
      <c r="F43" s="42">
        <f t="shared" si="0"/>
        <v>0</v>
      </c>
    </row>
    <row r="44" spans="1:6" ht="19.5" customHeight="1">
      <c r="A44" s="4" t="s">
        <v>37</v>
      </c>
      <c r="B44" s="2">
        <f>+C44+D44</f>
        <v>404.8</v>
      </c>
      <c r="C44" s="2">
        <v>0</v>
      </c>
      <c r="D44" s="5">
        <f>+'[3]стартова'!D44</f>
        <v>404.8</v>
      </c>
      <c r="F44" s="42">
        <f t="shared" si="0"/>
        <v>0</v>
      </c>
    </row>
    <row r="45" spans="1:6" ht="12.75" hidden="1">
      <c r="A45" s="27"/>
      <c r="B45" s="2"/>
      <c r="C45" s="2">
        <v>0</v>
      </c>
      <c r="D45" s="5">
        <v>0</v>
      </c>
      <c r="F45" s="42">
        <f t="shared" si="0"/>
        <v>0</v>
      </c>
    </row>
    <row r="46" spans="1:6" ht="18.75">
      <c r="A46" s="27" t="s">
        <v>38</v>
      </c>
      <c r="B46" s="2">
        <f>'[2]Con'!C50</f>
        <v>394.319278</v>
      </c>
      <c r="C46" s="2">
        <f>+'[1]Cons-разширен'!C49</f>
        <v>394.319278</v>
      </c>
      <c r="D46" s="5">
        <f>+B46-C46</f>
        <v>0</v>
      </c>
      <c r="F46" s="42">
        <f t="shared" si="0"/>
        <v>0</v>
      </c>
    </row>
    <row r="47" spans="1:6" ht="13.5" thickBot="1">
      <c r="A47" s="28" t="s">
        <v>34</v>
      </c>
      <c r="B47" s="7">
        <f>'[2]Con'!C51</f>
        <v>432.00998699999997</v>
      </c>
      <c r="C47" s="7">
        <f>+'[1]Cons-разширен'!C50</f>
        <v>432.00998699999997</v>
      </c>
      <c r="D47" s="9">
        <f>+B47-C47</f>
        <v>0</v>
      </c>
      <c r="F47" s="42">
        <f t="shared" si="0"/>
        <v>0</v>
      </c>
    </row>
    <row r="48" spans="1:4" ht="13.5" thickBot="1">
      <c r="A48" s="47"/>
      <c r="B48" s="48"/>
      <c r="C48" s="48"/>
      <c r="D48" s="48"/>
    </row>
    <row r="49" spans="1:4" ht="13.5" thickBot="1">
      <c r="A49" s="49"/>
      <c r="B49" s="49"/>
      <c r="C49" s="49"/>
      <c r="D49" s="49"/>
    </row>
    <row r="50" spans="1:4" ht="15.75" customHeight="1" thickBot="1">
      <c r="A50" s="50" t="s">
        <v>33</v>
      </c>
      <c r="B50" s="51"/>
      <c r="C50" s="51"/>
      <c r="D50" s="51"/>
    </row>
    <row r="51" spans="1:7" ht="14.25" customHeight="1" thickBot="1">
      <c r="A51" s="59"/>
      <c r="B51" s="59"/>
      <c r="C51" s="59"/>
      <c r="D51" s="59"/>
      <c r="E51" s="43"/>
      <c r="F51" s="44"/>
      <c r="G51" s="44"/>
    </row>
    <row r="52" spans="1:7" ht="18" customHeight="1" thickBot="1">
      <c r="A52" s="60" t="s">
        <v>44</v>
      </c>
      <c r="B52" s="61"/>
      <c r="C52" s="61"/>
      <c r="D52" s="61"/>
      <c r="E52" s="45"/>
      <c r="F52" s="46"/>
      <c r="G52" s="46"/>
    </row>
    <row r="53" spans="1:7" ht="53.25" customHeight="1" thickBot="1">
      <c r="A53" s="58" t="s">
        <v>45</v>
      </c>
      <c r="B53" s="59"/>
      <c r="C53" s="59"/>
      <c r="D53" s="59"/>
      <c r="E53" s="45"/>
      <c r="F53" s="46"/>
      <c r="G53" s="46"/>
    </row>
    <row r="54" spans="1:4" ht="23.25" thickBot="1">
      <c r="A54" s="52" t="s">
        <v>46</v>
      </c>
      <c r="B54" s="53"/>
      <c r="C54" s="53"/>
      <c r="D54" s="53"/>
    </row>
    <row r="55" spans="1:4" ht="19.5" customHeight="1" thickBot="1">
      <c r="A55" s="54" t="s">
        <v>39</v>
      </c>
      <c r="B55" s="53"/>
      <c r="C55" s="53"/>
      <c r="D55" s="53"/>
    </row>
    <row r="56" ht="16.5" customHeight="1" hidden="1"/>
  </sheetData>
  <sheetProtection password="C74A" sheet="1" objects="1" scenarios="1"/>
  <mergeCells count="11">
    <mergeCell ref="C6:C8"/>
    <mergeCell ref="A2:D2"/>
    <mergeCell ref="A1:D1"/>
    <mergeCell ref="A3:D3"/>
    <mergeCell ref="A53:D53"/>
    <mergeCell ref="A51:D51"/>
    <mergeCell ref="A52:D52"/>
    <mergeCell ref="A5:A8"/>
    <mergeCell ref="B5:B8"/>
    <mergeCell ref="C5:D5"/>
    <mergeCell ref="D6:D8"/>
  </mergeCells>
  <hyperlinks>
    <hyperlink ref="C6:C7" r:id="rId1" display="National budget 1"/>
    <hyperlink ref="C6:C8" r:id="rId2" display="National budget 1"/>
  </hyperlinks>
  <printOptions/>
  <pageMargins left="0.66" right="0.32" top="0.48" bottom="0.51" header="0.3" footer="0.3"/>
  <pageSetup horizontalDpi="600" verticalDpi="600" orientation="portrait" paperSize="9" scale="90" r:id="rId5"/>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Finance - Bulgaria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lmalchev</dc:creator>
  <cp:keywords/>
  <dc:description/>
  <cp:lastModifiedBy>userVOP</cp:lastModifiedBy>
  <cp:lastPrinted>2008-10-03T11:24:03Z</cp:lastPrinted>
  <dcterms:created xsi:type="dcterms:W3CDTF">2008-02-15T13:11:52Z</dcterms:created>
  <dcterms:modified xsi:type="dcterms:W3CDTF">2008-10-06T08:43:04Z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