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lockStructure="1"/>
  <bookViews>
    <workbookView xWindow="0" yWindow="75" windowWidth="12120" windowHeight="9120"/>
  </bookViews>
  <sheets>
    <sheet name="Guidelines" sheetId="10" r:id="rId1"/>
    <sheet name="Deposit-opening" sheetId="4" r:id="rId2"/>
    <sheet name="Deposit-closing" sheetId="7" r:id="rId3"/>
    <sheet name="Deposit-closing-MF" sheetId="8" r:id="rId4"/>
  </sheets>
  <definedNames>
    <definedName name="Date" localSheetId="0">#REF!</definedName>
    <definedName name="Date">#REF!</definedName>
    <definedName name="_xlnm.Print_Area" localSheetId="2">'Deposit-closing'!$B$1:$AA$63</definedName>
    <definedName name="_xlnm.Print_Area" localSheetId="3">'Deposit-closing-MF'!$B$1:$AA$66</definedName>
    <definedName name="_xlnm.Print_Area" localSheetId="1">'Deposit-opening'!$B$1:$AA$65</definedName>
    <definedName name="_xlnm.Print_Area" localSheetId="0">Guidelines!$B$2:$M$30</definedName>
  </definedNames>
  <calcPr calcId="162913"/>
</workbook>
</file>

<file path=xl/calcChain.xml><?xml version="1.0" encoding="utf-8"?>
<calcChain xmlns="http://schemas.openxmlformats.org/spreadsheetml/2006/main">
  <c r="P56" i="7" l="1"/>
  <c r="P56" i="4"/>
  <c r="G11" i="4"/>
  <c r="C24" i="10" l="1"/>
  <c r="C15" i="10"/>
  <c r="C6" i="10"/>
  <c r="C7" i="10" s="1"/>
  <c r="C8" i="10" s="1"/>
  <c r="C10" i="10" s="1"/>
  <c r="C13" i="10" l="1"/>
  <c r="M45" i="8" l="1"/>
  <c r="M41" i="8"/>
  <c r="M37" i="8"/>
  <c r="M52" i="8"/>
  <c r="M50" i="8"/>
  <c r="M46" i="7"/>
  <c r="M40" i="7"/>
  <c r="M36" i="7"/>
  <c r="AH50" i="8"/>
  <c r="AH46" i="7"/>
  <c r="M41" i="7"/>
  <c r="C19" i="10" l="1"/>
  <c r="C21" i="10" s="1"/>
  <c r="AD50" i="8"/>
  <c r="AL50" i="8" s="1"/>
  <c r="AD46" i="7"/>
  <c r="AL46" i="7" s="1"/>
  <c r="M13" i="8"/>
  <c r="M13" i="7"/>
  <c r="M48" i="7" l="1"/>
  <c r="T26" i="8"/>
  <c r="H27" i="7"/>
  <c r="R15" i="4" l="1"/>
  <c r="K13" i="4"/>
  <c r="M37" i="7"/>
  <c r="M33" i="7"/>
  <c r="AD33" i="7" l="1"/>
  <c r="AH33" i="7"/>
  <c r="AH41" i="7"/>
  <c r="AD41" i="7"/>
  <c r="AD37" i="7"/>
  <c r="AH37" i="7"/>
  <c r="Y9" i="8"/>
  <c r="Y9" i="7"/>
  <c r="C39" i="4"/>
  <c r="M32" i="7" l="1"/>
  <c r="AL41" i="7"/>
  <c r="AL33" i="7"/>
  <c r="AL37" i="7"/>
  <c r="C9" i="8"/>
  <c r="C9" i="7"/>
  <c r="N10" i="4"/>
  <c r="L10" i="8" l="1"/>
  <c r="L10" i="7"/>
  <c r="O24" i="7" l="1"/>
  <c r="C24" i="7"/>
  <c r="V10" i="4"/>
  <c r="C33" i="8" l="1"/>
  <c r="H27" i="8"/>
  <c r="O24" i="8"/>
  <c r="AH41" i="8" l="1"/>
  <c r="AD41" i="8"/>
  <c r="C50" i="8"/>
  <c r="C51" i="8" s="1"/>
  <c r="G19" i="8"/>
  <c r="G17" i="8"/>
  <c r="G15" i="8"/>
  <c r="M40" i="8" l="1"/>
  <c r="AH37" i="8"/>
  <c r="AD37" i="8"/>
  <c r="AH45" i="8"/>
  <c r="AD45" i="8"/>
  <c r="AL41" i="8"/>
  <c r="V10" i="8"/>
  <c r="Q15" i="8"/>
  <c r="C15" i="8"/>
  <c r="AH38" i="4"/>
  <c r="AH33" i="4"/>
  <c r="AH29" i="4"/>
  <c r="AH25" i="4"/>
  <c r="AD38" i="4"/>
  <c r="AD33" i="4"/>
  <c r="AD29" i="4"/>
  <c r="AD25" i="4"/>
  <c r="AD39" i="4"/>
  <c r="M44" i="8" l="1"/>
  <c r="M36" i="8"/>
  <c r="AL37" i="8"/>
  <c r="AL45" i="8"/>
  <c r="AL38" i="4"/>
  <c r="AL33" i="4"/>
  <c r="AL29" i="4"/>
  <c r="AL25" i="4"/>
  <c r="C29" i="7"/>
  <c r="C22" i="4"/>
  <c r="N22" i="4"/>
  <c r="N33" i="8" s="1"/>
  <c r="C48" i="4"/>
  <c r="C24" i="8" l="1"/>
  <c r="B8" i="8" s="1"/>
  <c r="N23" i="4"/>
  <c r="N29" i="7"/>
  <c r="AH48" i="4"/>
  <c r="AH47" i="4"/>
  <c r="AH46" i="4"/>
  <c r="G19" i="7"/>
  <c r="G17" i="7"/>
  <c r="G15" i="7"/>
  <c r="C54" i="8" l="1"/>
  <c r="C59" i="8"/>
  <c r="N45" i="4"/>
  <c r="C45" i="4"/>
  <c r="B8" i="4" s="1"/>
  <c r="C15" i="7"/>
  <c r="Q15" i="7"/>
  <c r="I41" i="4"/>
  <c r="G46" i="4"/>
  <c r="B58" i="4" l="1"/>
  <c r="C46" i="7"/>
  <c r="C47" i="7" l="1"/>
  <c r="V10" i="7"/>
  <c r="B8" i="7" s="1"/>
  <c r="B49" i="7" l="1"/>
</calcChain>
</file>

<file path=xl/comments1.xml><?xml version="1.0" encoding="utf-8"?>
<comments xmlns="http://schemas.openxmlformats.org/spreadsheetml/2006/main">
  <authors>
    <author>Nikola Pavlov</author>
  </authors>
  <commentList>
    <comment ref="G53" authorId="0" shapeId="0">
      <text>
        <r>
          <rPr>
            <sz val="10"/>
            <color indexed="81"/>
            <rFont val="Times New Roman"/>
            <family val="1"/>
            <charset val="204"/>
          </rPr>
          <t>Въведи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" authorId="0" shapeId="0">
      <text>
        <r>
          <rPr>
            <sz val="10"/>
            <color indexed="81"/>
            <rFont val="Times New Roman"/>
            <family val="1"/>
            <charset val="204"/>
          </rPr>
          <t>Въведи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6" authorId="0" shapeId="0">
      <text>
        <r>
          <rPr>
            <sz val="10"/>
            <color indexed="81"/>
            <rFont val="Times New Roman"/>
            <family val="1"/>
            <charset val="204"/>
          </rPr>
          <t>Въвежда се телефон и e-mail на титуляря на депозитната сметка! организация/лице по чл. 159 от ЗПФ!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Nikola Pavlov</author>
  </authors>
  <commentList>
    <comment ref="G53" authorId="0" shapeId="0">
      <text>
        <r>
          <rPr>
            <sz val="10"/>
            <color indexed="81"/>
            <rFont val="Times New Roman"/>
            <family val="1"/>
            <charset val="204"/>
          </rPr>
          <t>Въведи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5" authorId="0" shapeId="0">
      <text>
        <r>
          <rPr>
            <sz val="10"/>
            <color indexed="81"/>
            <rFont val="Times New Roman"/>
            <family val="1"/>
            <charset val="204"/>
          </rPr>
          <t>Въведи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6" authorId="0" shapeId="0">
      <text>
        <r>
          <rPr>
            <sz val="10"/>
            <color indexed="81"/>
            <rFont val="Times New Roman"/>
            <family val="1"/>
            <charset val="204"/>
          </rPr>
          <t>Въвежда се телефон и e-mail на титуляря на депозитната сметка! организация/лице по чл. 159 от ЗПФ! име и фамилия!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<sst xmlns="http://schemas.openxmlformats.org/spreadsheetml/2006/main" count="179" uniqueCount="128">
  <si>
    <t>Първи подпис и печат:</t>
  </si>
  <si>
    <t xml:space="preserve"> - 1 седмица;</t>
  </si>
  <si>
    <t xml:space="preserve"> -  3 месеца;</t>
  </si>
  <si>
    <t xml:space="preserve"> -  1 година</t>
  </si>
  <si>
    <t>от дата:</t>
  </si>
  <si>
    <t xml:space="preserve">         в размер на:</t>
  </si>
  <si>
    <t xml:space="preserve">         за срок от:</t>
  </si>
  <si>
    <t>ДДММГГГГ</t>
  </si>
  <si>
    <t>(попълва се от БНБ на датата на представяне на искането в БНБ)</t>
  </si>
  <si>
    <t xml:space="preserve">  Дата:</t>
  </si>
  <si>
    <t>начин на олихвяване:</t>
  </si>
  <si>
    <t>Информация, попълвана от БНБ:</t>
  </si>
  <si>
    <t xml:space="preserve">  БНБ Вх. №</t>
  </si>
  <si>
    <t xml:space="preserve">        със средства от:</t>
  </si>
  <si>
    <t>Втори подпис:</t>
  </si>
  <si>
    <t>За бюджетната организация:</t>
  </si>
  <si>
    <t xml:space="preserve"> Първи подпис и печат:</t>
  </si>
  <si>
    <t xml:space="preserve"> Втори подпис:</t>
  </si>
  <si>
    <t xml:space="preserve"> в срок - посочва се датата на следващия работен ден)</t>
  </si>
  <si>
    <t xml:space="preserve"> ,</t>
  </si>
  <si>
    <t xml:space="preserve"> - средства от бюджетна сметка;</t>
  </si>
  <si>
    <t>Закриването на депозитната сметка да се извърши:</t>
  </si>
  <si>
    <t xml:space="preserve">       (подпис  на оторизиран служител на БНБ)</t>
  </si>
  <si>
    <t>IBAN:</t>
  </si>
  <si>
    <r>
      <t xml:space="preserve">    </t>
    </r>
    <r>
      <rPr>
        <b/>
        <i/>
        <sz val="14"/>
        <color rgb="FF660066"/>
        <rFont val="Times New Roman Cyr"/>
        <charset val="204"/>
      </rPr>
      <t>бюджетна</t>
    </r>
    <r>
      <rPr>
        <b/>
        <sz val="14"/>
        <rFont val="Times New Roman Cyr"/>
        <charset val="204"/>
      </rPr>
      <t xml:space="preserve"> сметка </t>
    </r>
  </si>
  <si>
    <r>
      <t>сметка за</t>
    </r>
    <r>
      <rPr>
        <b/>
        <sz val="14"/>
        <color rgb="FF000099"/>
        <rFont val="Times New Roman Cyr"/>
        <charset val="204"/>
      </rPr>
      <t xml:space="preserve"> </t>
    </r>
    <r>
      <rPr>
        <b/>
        <i/>
        <sz val="14"/>
        <color rgb="FF003300"/>
        <rFont val="Times New Roman Cyr"/>
        <charset val="204"/>
      </rPr>
      <t>чужди средства</t>
    </r>
  </si>
  <si>
    <t xml:space="preserve"> - средства от сметка за чужди средства</t>
  </si>
  <si>
    <t xml:space="preserve"> - средства от сметка за средства от Европейския съюз;</t>
  </si>
  <si>
    <t xml:space="preserve">         от</t>
  </si>
  <si>
    <t xml:space="preserve">        (попълва се от бюджетната организация)</t>
  </si>
  <si>
    <t xml:space="preserve">       (попълва се от бюджетната организация)</t>
  </si>
  <si>
    <t xml:space="preserve">Изх. №                                     Дата:    </t>
  </si>
  <si>
    <t xml:space="preserve">Изх. №                                       Дата:           </t>
  </si>
  <si>
    <t xml:space="preserve"> -  6 месеца</t>
  </si>
  <si>
    <t>х</t>
  </si>
  <si>
    <r>
      <t>сметка за</t>
    </r>
    <r>
      <rPr>
        <b/>
        <sz val="14"/>
        <color rgb="FF000099"/>
        <rFont val="Times New Roman Cyr"/>
        <charset val="204"/>
      </rPr>
      <t xml:space="preserve"> </t>
    </r>
    <r>
      <rPr>
        <b/>
        <i/>
        <sz val="14"/>
        <color rgb="FF000099"/>
        <rFont val="Times New Roman Cyr"/>
        <charset val="204"/>
      </rPr>
      <t>средства от Европейския съюз (СЕС)</t>
    </r>
  </si>
  <si>
    <r>
      <t xml:space="preserve">по реда на </t>
    </r>
    <r>
      <rPr>
        <b/>
        <i/>
        <sz val="14"/>
        <color rgb="FF000099"/>
        <rFont val="Times New Roman Bold"/>
        <charset val="204"/>
      </rPr>
      <t>чл. 154, ал. 20 от Закона за публичните финанси</t>
    </r>
  </si>
  <si>
    <r>
      <t xml:space="preserve">ИСКАНЕ  ЗА  </t>
    </r>
    <r>
      <rPr>
        <b/>
        <i/>
        <sz val="14"/>
        <color rgb="FF000099"/>
        <rFont val="Times New Roman Cyr"/>
        <family val="1"/>
      </rPr>
      <t>ОТКРИВАНЕ</t>
    </r>
    <r>
      <rPr>
        <b/>
        <sz val="14"/>
        <rFont val="Times New Roman Cyr"/>
        <family val="1"/>
      </rPr>
      <t xml:space="preserve"> НА ДЕПОЗИТ</t>
    </r>
  </si>
  <si>
    <t>Вальор</t>
  </si>
  <si>
    <t>сметка за чужди средства</t>
  </si>
  <si>
    <t>сметка за средства от Европейския съюз</t>
  </si>
  <si>
    <r>
      <t>бюджетна сметка</t>
    </r>
    <r>
      <rPr>
        <b/>
        <i/>
        <sz val="12"/>
        <rFont val="Times New Roman Cyr"/>
        <charset val="204"/>
      </rPr>
      <t/>
    </r>
  </si>
  <si>
    <t xml:space="preserve">  лихвата от депозитна сметка, открита със средства от с/ка за чужди средства се превежда по</t>
  </si>
  <si>
    <t xml:space="preserve">  ЕБК код</t>
  </si>
  <si>
    <t xml:space="preserve">  от</t>
  </si>
  <si>
    <t>X</t>
  </si>
  <si>
    <t xml:space="preserve">           (подпис  на оторизиран служител на БНБ)</t>
  </si>
  <si>
    <r>
      <t xml:space="preserve"> - на датата на </t>
    </r>
    <r>
      <rPr>
        <b/>
        <i/>
        <sz val="14"/>
        <color rgb="FF000099"/>
        <rFont val="Times New Roman Cyr"/>
      </rPr>
      <t>падежа</t>
    </r>
  </si>
  <si>
    <r>
      <t xml:space="preserve">ИСКАНЕ  ЗА  </t>
    </r>
    <r>
      <rPr>
        <b/>
        <i/>
        <sz val="16"/>
        <color rgb="FFA50021"/>
        <rFont val="Times New Roman Cyr"/>
        <family val="1"/>
      </rPr>
      <t>ЗАКРИВАНЕ</t>
    </r>
    <r>
      <rPr>
        <b/>
        <sz val="16"/>
        <rFont val="Times New Roman Cyr"/>
        <family val="1"/>
      </rPr>
      <t xml:space="preserve">  НА ДЕПОЗИТНА СМЕТКА</t>
    </r>
  </si>
  <si>
    <r>
      <t xml:space="preserve">открита по реда на </t>
    </r>
    <r>
      <rPr>
        <b/>
        <i/>
        <sz val="16"/>
        <color rgb="FF000099"/>
        <rFont val="Times New Roman Bold"/>
        <charset val="204"/>
      </rPr>
      <t>чл. 154, ал. 20 от Закона за публичните финанси</t>
    </r>
  </si>
  <si>
    <t xml:space="preserve"> Молим да бъде закрита депозитна сметка - IBAN</t>
  </si>
  <si>
    <t xml:space="preserve"> - на друга база                                                                          - при годишен лихвен процент</t>
  </si>
  <si>
    <t>(в зависимост от това, с какви средства е открита депозитната сметка, се попълва клетката за съответната сметка)</t>
  </si>
  <si>
    <t xml:space="preserve">        При закриването на  депозитната сметка, лихвата и главницата да се преведат по:</t>
  </si>
  <si>
    <r>
      <t xml:space="preserve">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 Cyr"/>
        <charset val="204"/>
      </rPr>
      <t>ДДММГГГГ</t>
    </r>
  </si>
  <si>
    <t xml:space="preserve"> (съответната клетка се маркира със символа "х")</t>
  </si>
  <si>
    <r>
      <t xml:space="preserve">                                                          </t>
    </r>
    <r>
      <rPr>
        <b/>
        <sz val="12"/>
        <rFont val="Times New Roman Cyr"/>
        <charset val="204"/>
      </rPr>
      <t xml:space="preserve"> Образец</t>
    </r>
    <r>
      <rPr>
        <b/>
        <i/>
        <sz val="12"/>
        <color indexed="12"/>
        <rFont val="Times New Roman Cyr"/>
        <charset val="204"/>
      </rPr>
      <t xml:space="preserve"> </t>
    </r>
    <r>
      <rPr>
        <b/>
        <i/>
        <sz val="12"/>
        <color rgb="FF000099"/>
        <rFont val="Times New Roman Cyr"/>
      </rPr>
      <t>№ 1</t>
    </r>
  </si>
  <si>
    <t>Попълни лихвения процент в клетка Y46!</t>
  </si>
  <si>
    <t>Попълни клетка C46!</t>
  </si>
  <si>
    <t xml:space="preserve">   въз основа на искането за откриване на депозит.</t>
  </si>
  <si>
    <t xml:space="preserve"> - № на банковата депозитна сметка, открита в БНБ</t>
  </si>
  <si>
    <r>
      <t xml:space="preserve">                                  (съответната клетка за избрания срок на депозита се маркира със символа </t>
    </r>
    <r>
      <rPr>
        <b/>
        <sz val="10"/>
        <color theme="0"/>
        <rFont val="Times New Roman CYR"/>
        <family val="1"/>
      </rPr>
      <t>"х"</t>
    </r>
    <r>
      <rPr>
        <sz val="10"/>
        <color theme="0"/>
        <rFont val="Times New Roman CYR"/>
        <family val="1"/>
      </rPr>
      <t>)</t>
    </r>
  </si>
  <si>
    <t>на дата:</t>
  </si>
  <si>
    <t xml:space="preserve"> - поради непогасено задължение към ЦБ по чл. 154, ал. 17 от ЗПФ </t>
  </si>
  <si>
    <t xml:space="preserve"> - поради непогасено задължение към ЦБ по временни безлихвени заеми към ЦБ</t>
  </si>
  <si>
    <t>дата на закриване на депозитната сметка</t>
  </si>
  <si>
    <t xml:space="preserve"> Депозитната сметка се закрива по инициатива на МФ съгласно т. 10 от ДДС № 03/2024 г.</t>
  </si>
  <si>
    <t xml:space="preserve">         Този образец се попълва само от МФ!</t>
  </si>
  <si>
    <r>
      <t xml:space="preserve"> </t>
    </r>
    <r>
      <rPr>
        <b/>
        <i/>
        <sz val="12"/>
        <color rgb="FFA50021"/>
        <rFont val="Times New Roman Cyr"/>
        <charset val="204"/>
      </rPr>
      <t>предсрочно</t>
    </r>
    <r>
      <rPr>
        <b/>
        <sz val="12"/>
        <rFont val="Times New Roman Cyr"/>
        <charset val="204"/>
      </rPr>
      <t xml:space="preserve"> закриване</t>
    </r>
  </si>
  <si>
    <t>открита със:</t>
  </si>
  <si>
    <t xml:space="preserve">  лихвата от депозитна сметка, открита със средства от с/ка за чужди средства се превежда по:</t>
  </si>
  <si>
    <t>лв.)</t>
  </si>
  <si>
    <t xml:space="preserve">(Словом: </t>
  </si>
  <si>
    <t xml:space="preserve"> - при годишен лихвен процент</t>
  </si>
  <si>
    <t xml:space="preserve">                                  (попълва се от МФ)</t>
  </si>
  <si>
    <t xml:space="preserve">          Молим да бъде закрита депозитна сметка - IBAN</t>
  </si>
  <si>
    <t xml:space="preserve">          открита със:</t>
  </si>
  <si>
    <t xml:space="preserve"> (попълва се от БНБ само когато искането не е представено в БНБ</t>
  </si>
  <si>
    <r>
      <t xml:space="preserve"> - лихва на БНБ</t>
    </r>
    <r>
      <rPr>
        <b/>
        <sz val="10"/>
        <rFont val="Times New Roman Cyr"/>
      </rPr>
      <t xml:space="preserve"> </t>
    </r>
    <r>
      <rPr>
        <sz val="10"/>
        <rFont val="Times New Roman Cyr"/>
      </rPr>
      <t>(</t>
    </r>
    <r>
      <rPr>
        <i/>
        <sz val="10"/>
        <color rgb="FF660066"/>
        <rFont val="Times New Roman Cyr"/>
      </rPr>
      <t>т. 7</t>
    </r>
    <r>
      <rPr>
        <i/>
        <sz val="10"/>
        <rFont val="Times New Roman Cyr"/>
      </rPr>
      <t>-буква."а" от</t>
    </r>
    <r>
      <rPr>
        <i/>
        <sz val="10"/>
        <color rgb="FF660066"/>
        <rFont val="Times New Roman Cyr"/>
      </rPr>
      <t xml:space="preserve"> ДДС № 03/2024 г</t>
    </r>
    <r>
      <rPr>
        <i/>
        <sz val="10"/>
        <rFont val="Times New Roman Cyr"/>
      </rPr>
      <t>.</t>
    </r>
    <r>
      <rPr>
        <sz val="10"/>
        <rFont val="Times New Roman Cyr"/>
      </rPr>
      <t>)</t>
    </r>
  </si>
  <si>
    <r>
      <t xml:space="preserve"> - нулев лихвен процент </t>
    </r>
    <r>
      <rPr>
        <i/>
        <sz val="10"/>
        <rFont val="Times New Roman Cyr"/>
      </rPr>
      <t>(</t>
    </r>
    <r>
      <rPr>
        <i/>
        <sz val="10"/>
        <color rgb="FF660066"/>
        <rFont val="Times New Roman Cyr"/>
      </rPr>
      <t>т. 9</t>
    </r>
    <r>
      <rPr>
        <i/>
        <sz val="10"/>
        <rFont val="Times New Roman Cyr"/>
      </rPr>
      <t xml:space="preserve"> от </t>
    </r>
    <r>
      <rPr>
        <i/>
        <sz val="10"/>
        <color rgb="FF660066"/>
        <rFont val="Times New Roman Cyr"/>
      </rPr>
      <t>ДДС № 03/2024 г.</t>
    </r>
    <r>
      <rPr>
        <i/>
        <sz val="10"/>
        <rFont val="Times New Roman Cyr"/>
      </rPr>
      <t>)</t>
    </r>
  </si>
  <si>
    <r>
      <t xml:space="preserve"> (попълва се когато е определен друг лихвен процент, различен от прилагания от БНБ, съгласно </t>
    </r>
    <r>
      <rPr>
        <i/>
        <sz val="10"/>
        <color rgb="FF660066"/>
        <rFont val="Times New Roman Cyr"/>
      </rPr>
      <t>т. 7-буква "б"</t>
    </r>
    <r>
      <rPr>
        <i/>
        <sz val="10"/>
        <rFont val="Times New Roman Cyr"/>
      </rPr>
      <t xml:space="preserve"> от </t>
    </r>
    <r>
      <rPr>
        <i/>
        <sz val="10"/>
        <color rgb="FF660066"/>
        <rFont val="Times New Roman Cyr"/>
      </rPr>
      <t>ДДС № 03/2024 г</t>
    </r>
    <r>
      <rPr>
        <i/>
        <sz val="10"/>
        <rFont val="Times New Roman Cyr"/>
      </rPr>
      <t>.)</t>
    </r>
  </si>
  <si>
    <r>
      <t xml:space="preserve">Прилага се по реда на </t>
    </r>
    <r>
      <rPr>
        <b/>
        <sz val="12"/>
        <color rgb="FF660066"/>
        <rFont val="Times New Roman Cyr"/>
      </rPr>
      <t>т. 26.3</t>
    </r>
    <r>
      <rPr>
        <b/>
        <sz val="12"/>
        <rFont val="Times New Roman Cyr"/>
      </rPr>
      <t xml:space="preserve"> от </t>
    </r>
    <r>
      <rPr>
        <b/>
        <sz val="12"/>
        <color rgb="FF660066"/>
        <rFont val="Times New Roman Cyr"/>
      </rPr>
      <t>ДДС № 03/2024 г</t>
    </r>
    <r>
      <rPr>
        <b/>
        <sz val="12"/>
        <rFont val="Times New Roman Cyr"/>
      </rPr>
      <t>.</t>
    </r>
  </si>
  <si>
    <t>лв.</t>
  </si>
  <si>
    <r>
      <rPr>
        <b/>
        <i/>
        <sz val="12"/>
        <color rgb="FFA50021"/>
        <rFont val="Times New Roman Cyr"/>
        <charset val="204"/>
      </rPr>
      <t>предсрочно</t>
    </r>
    <r>
      <rPr>
        <b/>
        <sz val="12"/>
        <rFont val="Times New Roman Cyr"/>
        <charset val="204"/>
      </rPr>
      <t xml:space="preserve"> закриване</t>
    </r>
  </si>
  <si>
    <t>Въведи дата!</t>
  </si>
  <si>
    <r>
      <t xml:space="preserve">                                                        </t>
    </r>
    <r>
      <rPr>
        <b/>
        <sz val="12"/>
        <rFont val="Times New Roman Cyr"/>
        <charset val="204"/>
      </rPr>
      <t xml:space="preserve"> Образец</t>
    </r>
    <r>
      <rPr>
        <b/>
        <i/>
        <sz val="12"/>
        <color indexed="10"/>
        <rFont val="Times New Roman Cyr"/>
        <charset val="204"/>
      </rPr>
      <t xml:space="preserve"> </t>
    </r>
    <r>
      <rPr>
        <b/>
        <i/>
        <sz val="12"/>
        <color rgb="FFA50021"/>
        <rFont val="Times New Roman Cyr"/>
      </rPr>
      <t>№ 2</t>
    </r>
  </si>
  <si>
    <t>телефон и мейл за контакт:</t>
  </si>
  <si>
    <t xml:space="preserve">   (име на бюджетната организация/лице по чл. 156 от ЗПФ)</t>
  </si>
  <si>
    <t xml:space="preserve">            (име на бюджетната организация/лице по чл. 156 от ЗПФ)</t>
  </si>
  <si>
    <t xml:space="preserve">       (име на бюджетната организация/лице по чл. 156 от ЗПФ)</t>
  </si>
  <si>
    <t>За бюджетната организация/лице по чл. 156 от ЗПФ:</t>
  </si>
  <si>
    <t xml:space="preserve">                        За Министерството на финансите:</t>
  </si>
  <si>
    <r>
      <t xml:space="preserve">Съгласие на МФ за предсрочно закриване на депозита: </t>
    </r>
    <r>
      <rPr>
        <i/>
        <sz val="9"/>
        <rFont val="Times New Roman Cyr"/>
      </rPr>
      <t>(подписва се от МФ при предсрочно закриване)</t>
    </r>
  </si>
  <si>
    <t xml:space="preserve"> Депозитната сметка се закрива по инициатива на МФ съгласно т. 13-буква "а" от ДДС № 03/2024 г.</t>
  </si>
  <si>
    <t xml:space="preserve"> Депозитната сметка се закрива по инициатива на МФ съгласно т. 13-буква "б" от ДДС № 03/2024 г.</t>
  </si>
  <si>
    <t>I.</t>
  </si>
  <si>
    <t>Общи указания</t>
  </si>
  <si>
    <t>Таблиците са защитени и информация може да се нанася само в определени полета.</t>
  </si>
  <si>
    <t>Не следва да се правят опити за изтриване или вмъкване на редове, колони и отделни таблици.</t>
  </si>
  <si>
    <t>Не следва да се правят опити за промяна на формата на данните.</t>
  </si>
  <si>
    <t>).</t>
  </si>
  <si>
    <r>
      <t xml:space="preserve">на </t>
    </r>
    <r>
      <rPr>
        <i/>
        <u/>
        <sz val="12"/>
        <rFont val="Times New Roman CYR"/>
      </rPr>
      <t>една</t>
    </r>
    <r>
      <rPr>
        <sz val="12"/>
        <rFont val="Times New Roman Cyr"/>
        <family val="1"/>
        <charset val="204"/>
      </rPr>
      <t xml:space="preserve"> депозитна сметка.</t>
    </r>
  </si>
  <si>
    <t>Файлът съдържа три таблици - образци на искания, които се прилагат за откриване и закриване</t>
  </si>
  <si>
    <r>
      <t xml:space="preserve">Данните в трите таблици са свързани - част от въведените в таблица </t>
    </r>
    <r>
      <rPr>
        <i/>
        <sz val="12"/>
        <color rgb="FF000099"/>
        <rFont val="Times New Roman Cyr"/>
      </rPr>
      <t>'Deposit-opening'</t>
    </r>
    <r>
      <rPr>
        <sz val="12"/>
        <rFont val="Times New Roman CYR"/>
        <charset val="204"/>
      </rPr>
      <t xml:space="preserve"> данни автоматично се</t>
    </r>
  </si>
  <si>
    <t xml:space="preserve">възпроизвеждат в останалите таблици (като например наименование, код по ЕБК, номер на сметка със </t>
  </si>
  <si>
    <t>средства от която е открита депозитната сметка и др.).</t>
  </si>
  <si>
    <t>Попълни код по ЕБК!</t>
  </si>
  <si>
    <t xml:space="preserve">на червен фон (Пример: при невъвеждане на код по ЕБК ще се покаже съобщение </t>
  </si>
  <si>
    <t>В таблиците са заложени контроли при грешно въвеждане на някои данни да се показва съобщение, маркирано</t>
  </si>
  <si>
    <r>
      <t xml:space="preserve">                                                          </t>
    </r>
    <r>
      <rPr>
        <b/>
        <sz val="12"/>
        <rFont val="Times New Roman Cyr"/>
        <charset val="204"/>
      </rPr>
      <t xml:space="preserve"> Образец</t>
    </r>
    <r>
      <rPr>
        <b/>
        <i/>
        <sz val="12"/>
        <color indexed="10"/>
        <rFont val="Times New Roman Cyr"/>
        <charset val="204"/>
      </rPr>
      <t xml:space="preserve"> </t>
    </r>
    <r>
      <rPr>
        <b/>
        <i/>
        <sz val="12"/>
        <color rgb="FFA50021"/>
        <rFont val="Times New Roman Cyr"/>
      </rPr>
      <t>№ 3</t>
    </r>
  </si>
  <si>
    <r>
      <t xml:space="preserve">Таблиците </t>
    </r>
    <r>
      <rPr>
        <i/>
        <sz val="12"/>
        <color rgb="FF000099"/>
        <rFont val="Times New Roman Cyr"/>
      </rPr>
      <t>'Deposit-opening'</t>
    </r>
    <r>
      <rPr>
        <sz val="12"/>
        <rFont val="Times New Roman CYR"/>
        <charset val="204"/>
      </rPr>
      <t xml:space="preserve"> (формурляр - образец </t>
    </r>
    <r>
      <rPr>
        <i/>
        <sz val="12"/>
        <color rgb="FF000099"/>
        <rFont val="Times New Roman Cyr"/>
      </rPr>
      <t>№ 1</t>
    </r>
    <r>
      <rPr>
        <sz val="12"/>
        <rFont val="Times New Roman CYR"/>
        <charset val="204"/>
      </rPr>
      <t xml:space="preserve">) и </t>
    </r>
    <r>
      <rPr>
        <i/>
        <sz val="12"/>
        <color rgb="FFA50021"/>
        <rFont val="Times New Roman Cyr"/>
      </rPr>
      <t>'Deposit-closing'</t>
    </r>
    <r>
      <rPr>
        <sz val="12"/>
        <rFont val="Times New Roman CYR"/>
        <charset val="204"/>
      </rPr>
      <t xml:space="preserve"> (формуляр - образец</t>
    </r>
    <r>
      <rPr>
        <i/>
        <sz val="12"/>
        <color rgb="FFA50021"/>
        <rFont val="Times New Roman Cyr"/>
      </rPr>
      <t xml:space="preserve"> № 2</t>
    </r>
    <r>
      <rPr>
        <sz val="12"/>
        <rFont val="Times New Roman CYR"/>
        <charset val="204"/>
      </rPr>
      <t>) се попълват</t>
    </r>
  </si>
  <si>
    <t>След като бюджетната организация получи обратно хартиения екземпляр от искането за откриване/закриване</t>
  </si>
  <si>
    <t>първоначално от бюджетната организация, без полетата, предвидени за попълване от МФ и БНБ, след което</t>
  </si>
  <si>
    <r>
      <t xml:space="preserve">формулярите се разпечатват в три екземпляра, подписват и изпращат на МФ (формуляр - образец </t>
    </r>
    <r>
      <rPr>
        <i/>
        <sz val="12"/>
        <color rgb="FF000099"/>
        <rFont val="Times New Roman Cyr"/>
      </rPr>
      <t>№ 1</t>
    </r>
    <r>
      <rPr>
        <sz val="12"/>
        <rFont val="Times New Roman Cyr"/>
        <family val="1"/>
        <charset val="204"/>
      </rPr>
      <t>) или на БНБ</t>
    </r>
  </si>
  <si>
    <r>
      <t xml:space="preserve">(формуляр - образец </t>
    </r>
    <r>
      <rPr>
        <i/>
        <sz val="12"/>
        <color rgb="FFA50021"/>
        <rFont val="Times New Roman Cyr"/>
      </rPr>
      <t>№ 2</t>
    </r>
    <r>
      <rPr>
        <sz val="12"/>
        <rFont val="Times New Roman Cyr"/>
        <family val="1"/>
        <charset val="204"/>
      </rPr>
      <t xml:space="preserve">) съгласно </t>
    </r>
    <r>
      <rPr>
        <i/>
        <sz val="12"/>
        <color rgb="FF660066"/>
        <rFont val="Times New Roman Cyr"/>
      </rPr>
      <t>т. 24</t>
    </r>
    <r>
      <rPr>
        <sz val="12"/>
        <rFont val="Times New Roman Cyr"/>
        <family val="1"/>
        <charset val="204"/>
      </rPr>
      <t xml:space="preserve">, респективно - </t>
    </r>
    <r>
      <rPr>
        <i/>
        <sz val="12"/>
        <color rgb="FF660066"/>
        <rFont val="Times New Roman Cyr"/>
      </rPr>
      <t xml:space="preserve">т. 25.1 </t>
    </r>
    <r>
      <rPr>
        <sz val="12"/>
        <rFont val="Times New Roman Cyr"/>
      </rPr>
      <t>или</t>
    </r>
    <r>
      <rPr>
        <i/>
        <sz val="12"/>
        <color rgb="FF660066"/>
        <rFont val="Times New Roman Cyr"/>
      </rPr>
      <t xml:space="preserve"> 25.2</t>
    </r>
    <r>
      <rPr>
        <sz val="12"/>
        <rFont val="Times New Roman Cyr"/>
        <family val="1"/>
        <charset val="204"/>
      </rPr>
      <t xml:space="preserve"> от </t>
    </r>
    <r>
      <rPr>
        <i/>
        <sz val="12"/>
        <color rgb="FF660066"/>
        <rFont val="Times New Roman Cyr"/>
      </rPr>
      <t>ДДС № 03/2024 г</t>
    </r>
    <r>
      <rPr>
        <sz val="12"/>
        <rFont val="Times New Roman Cyr"/>
        <family val="1"/>
        <charset val="204"/>
      </rPr>
      <t>.</t>
    </r>
  </si>
  <si>
    <t>въведени от МФ и БНБ.</t>
  </si>
  <si>
    <r>
      <t xml:space="preserve">на депозитна сметка (включително и формуляр - образец </t>
    </r>
    <r>
      <rPr>
        <i/>
        <sz val="12"/>
        <color rgb="FFA50021"/>
        <rFont val="Times New Roman Cyr"/>
      </rPr>
      <t>№ 3</t>
    </r>
    <r>
      <rPr>
        <sz val="12"/>
        <rFont val="Times New Roman Cyr"/>
        <family val="1"/>
        <charset val="204"/>
      </rPr>
      <t>), тя може да въведе в съответните полета данните,</t>
    </r>
  </si>
  <si>
    <r>
      <t xml:space="preserve">Таблицата </t>
    </r>
    <r>
      <rPr>
        <i/>
        <sz val="12"/>
        <color rgb="FFA50021"/>
        <rFont val="Times New Roman Cyr"/>
      </rPr>
      <t>'Deposit-closing -MF'</t>
    </r>
    <r>
      <rPr>
        <sz val="12"/>
        <rFont val="Times New Roman CYR"/>
        <charset val="204"/>
      </rPr>
      <t xml:space="preserve"> (формуляр - образец</t>
    </r>
    <r>
      <rPr>
        <i/>
        <sz val="12"/>
        <color rgb="FFA50021"/>
        <rFont val="Times New Roman Cyr"/>
      </rPr>
      <t xml:space="preserve"> № 3</t>
    </r>
    <r>
      <rPr>
        <sz val="12"/>
        <rFont val="Times New Roman CYR"/>
        <charset val="204"/>
      </rPr>
      <t>) се попълва първоначално от МФ, след което формулярът</t>
    </r>
  </si>
  <si>
    <r>
      <t>се разпечатва в три екземпляра, подписва и изпраща от МФ на БНБ съгласно</t>
    </r>
    <r>
      <rPr>
        <i/>
        <sz val="12"/>
        <color rgb="FF660066"/>
        <rFont val="Times New Roman Cyr"/>
      </rPr>
      <t xml:space="preserve"> т. 25.3</t>
    </r>
    <r>
      <rPr>
        <sz val="12"/>
        <rFont val="Times New Roman Cyr"/>
        <family val="1"/>
        <charset val="204"/>
      </rPr>
      <t xml:space="preserve"> от </t>
    </r>
    <r>
      <rPr>
        <i/>
        <sz val="12"/>
        <color rgb="FF660066"/>
        <rFont val="Times New Roman Cyr"/>
      </rPr>
      <t>ДДС № 03/2024 г</t>
    </r>
    <r>
      <rPr>
        <sz val="12"/>
        <color rgb="FF660066"/>
        <rFont val="Times New Roman Cyr"/>
      </rPr>
      <t>.</t>
    </r>
  </si>
  <si>
    <r>
      <t xml:space="preserve">      Указания за попълване на искания за откриване и закриване на депозитни сметки по </t>
    </r>
    <r>
      <rPr>
        <b/>
        <i/>
        <sz val="12"/>
        <color rgb="FF000099"/>
        <rFont val="Times New Roman Cyr"/>
      </rPr>
      <t>чл. 154, ал. 20</t>
    </r>
    <r>
      <rPr>
        <b/>
        <sz val="12"/>
        <rFont val="Times New Roman Cyr"/>
        <family val="1"/>
        <charset val="204"/>
      </rPr>
      <t xml:space="preserve"> от </t>
    </r>
    <r>
      <rPr>
        <b/>
        <i/>
        <sz val="12"/>
        <color rgb="FF000099"/>
        <rFont val="Times New Roman Cyr"/>
      </rPr>
      <t>ЗПФ</t>
    </r>
  </si>
  <si>
    <t>В случай, че преди закриването на депозитната сметка са настъпили промени в наименованието на бюджетната</t>
  </si>
  <si>
    <t xml:space="preserve"> организация, код по ЕБК или номера на сметката, по която да постъпят средствата при закриванета на </t>
  </si>
  <si>
    <t xml:space="preserve">депозитната сметка, такива променени реквизити от формуляра - образец № 2 могат да бъдат въведени </t>
  </si>
  <si>
    <r>
      <t xml:space="preserve">в таблица </t>
    </r>
    <r>
      <rPr>
        <i/>
        <sz val="12"/>
        <color rgb="FF000099"/>
        <rFont val="Times New Roman Cyr"/>
      </rPr>
      <t>'Deposit-opening'</t>
    </r>
    <r>
      <rPr>
        <sz val="12"/>
        <rFont val="Times New Roman CYR"/>
        <charset val="204"/>
      </rPr>
      <t xml:space="preserve"> , откъдето ще се появят автоматично в таблица </t>
    </r>
    <r>
      <rPr>
        <i/>
        <sz val="12"/>
        <color rgb="FFA50021"/>
        <rFont val="Times New Roman Cyr"/>
      </rPr>
      <t>'Deposit-closing'</t>
    </r>
    <r>
      <rPr>
        <sz val="12"/>
        <rFont val="Times New Roman CYR"/>
        <charset val="204"/>
      </rPr>
      <t>.</t>
    </r>
  </si>
  <si>
    <t>ка, МФ може да уточни сметката, по която да постъпят сумите при закриването на депозитната сметка)</t>
  </si>
  <si>
    <r>
      <t xml:space="preserve">ИСКАНЕ  от  МИНИСТЕРСТВО НА ФИНАНСИТЕ  за  </t>
    </r>
    <r>
      <rPr>
        <b/>
        <i/>
        <sz val="14"/>
        <color rgb="FFA50021"/>
        <rFont val="Times New Roman Cyr"/>
        <family val="1"/>
      </rPr>
      <t>ЗАКРИВАНЕ</t>
    </r>
    <r>
      <rPr>
        <b/>
        <sz val="14"/>
        <rFont val="Times New Roman Cyr"/>
        <family val="1"/>
      </rPr>
      <t xml:space="preserve">  </t>
    </r>
  </si>
  <si>
    <r>
      <t xml:space="preserve">на ДЕПОЗИТНА СМЕТКА по </t>
    </r>
    <r>
      <rPr>
        <b/>
        <i/>
        <sz val="14"/>
        <color rgb="FF000099"/>
        <rFont val="Times New Roman Bold"/>
        <charset val="204"/>
      </rPr>
      <t xml:space="preserve">чл. 154, ал. 20 от Закона за публичните финанси </t>
    </r>
    <r>
      <rPr>
        <b/>
        <sz val="14"/>
        <rFont val="Times New Roman Bold"/>
      </rPr>
      <t>на</t>
    </r>
  </si>
  <si>
    <r>
      <t>(Съгласно</t>
    </r>
    <r>
      <rPr>
        <i/>
        <sz val="12"/>
        <color rgb="FF660066"/>
        <rFont val="Times New Roman Cyr"/>
      </rPr>
      <t xml:space="preserve"> т. 33</t>
    </r>
    <r>
      <rPr>
        <i/>
        <sz val="12"/>
        <rFont val="Times New Roman Cyr"/>
      </rPr>
      <t xml:space="preserve"> от </t>
    </r>
    <r>
      <rPr>
        <i/>
        <sz val="12"/>
        <color rgb="FF660066"/>
        <rFont val="Times New Roman Cyr"/>
      </rPr>
      <t>ДДС № 03/2024 г.</t>
    </r>
    <r>
      <rPr>
        <i/>
        <sz val="12"/>
        <rFont val="Times New Roman Cyr"/>
      </rPr>
      <t xml:space="preserve"> при промени, засягащи сметка, чрез която е открита депозитната смет-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</si>
</sst>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#&quot;.&quot;0#&quot;.2004 г.&quot;"/>
    <numFmt numFmtId="165" formatCode="0&quot; &quot;0&quot; &quot;0&quot; &quot;0"/>
    <numFmt numFmtId="166" formatCode="0#&quot;.&quot;0#&quot;.&quot;0000&quot; г.&quot;"/>
    <numFmt numFmtId="167" formatCode="&quot;МАКЕТ за &quot;0000&quot; г.&quot;"/>
    <numFmt numFmtId="168" formatCode="0&quot;.&quot;"/>
  </numFmts>
  <fonts count="127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name val="Times New Roman CYR"/>
      <family val="1"/>
    </font>
    <font>
      <b/>
      <sz val="18"/>
      <name val="Times New Roman Cyr"/>
      <family val="1"/>
    </font>
    <font>
      <b/>
      <i/>
      <sz val="18"/>
      <name val="Times New Roman Cyr"/>
      <charset val="204"/>
    </font>
    <font>
      <b/>
      <sz val="18"/>
      <name val="Times New Roman CYR"/>
      <charset val="204"/>
    </font>
    <font>
      <b/>
      <sz val="18"/>
      <color indexed="12"/>
      <name val="Times New Roman CYR"/>
      <charset val="204"/>
    </font>
    <font>
      <b/>
      <i/>
      <sz val="14"/>
      <color indexed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charset val="204"/>
    </font>
    <font>
      <b/>
      <sz val="18"/>
      <color indexed="20"/>
      <name val="Times New Roman CYR"/>
      <charset val="204"/>
    </font>
    <font>
      <b/>
      <sz val="14"/>
      <name val="Times New Roman Cyr"/>
      <family val="1"/>
    </font>
    <font>
      <b/>
      <i/>
      <sz val="12"/>
      <color indexed="10"/>
      <name val="Times New Roman Cyr"/>
      <charset val="204"/>
    </font>
    <font>
      <b/>
      <i/>
      <sz val="12"/>
      <color indexed="17"/>
      <name val="Times New Roman Cyr"/>
      <charset val="204"/>
    </font>
    <font>
      <b/>
      <sz val="10"/>
      <name val="Times New Roman CYR"/>
      <charset val="204"/>
    </font>
    <font>
      <sz val="10"/>
      <color indexed="12"/>
      <name val="Times New Roman Cyr"/>
      <family val="1"/>
      <charset val="204"/>
    </font>
    <font>
      <b/>
      <i/>
      <sz val="12"/>
      <name val="Times New Roman Cyr"/>
      <charset val="204"/>
    </font>
    <font>
      <sz val="10"/>
      <name val="Times New Roman CYR"/>
      <charset val="204"/>
    </font>
    <font>
      <b/>
      <i/>
      <sz val="12"/>
      <color indexed="12"/>
      <name val="Times New Roman Cyr"/>
      <charset val="204"/>
    </font>
    <font>
      <sz val="12"/>
      <color indexed="12"/>
      <name val="Times New Roman Cyr"/>
      <charset val="204"/>
    </font>
    <font>
      <sz val="12"/>
      <color indexed="60"/>
      <name val="Times New Roman Cyr"/>
      <charset val="204"/>
    </font>
    <font>
      <b/>
      <i/>
      <sz val="14"/>
      <color indexed="10"/>
      <name val="Times New Roman Cyr"/>
      <charset val="204"/>
    </font>
    <font>
      <b/>
      <sz val="12"/>
      <color indexed="18"/>
      <name val="Times New Roman Cyr"/>
      <charset val="204"/>
    </font>
    <font>
      <sz val="10"/>
      <color indexed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color indexed="12"/>
      <name val="Times New Roman Cyr"/>
      <family val="1"/>
    </font>
    <font>
      <i/>
      <sz val="10"/>
      <color indexed="12"/>
      <name val="Times New Roman CYR"/>
      <charset val="204"/>
    </font>
    <font>
      <i/>
      <sz val="10"/>
      <name val="Times New Roman Cyr"/>
      <charset val="204"/>
    </font>
    <font>
      <sz val="14"/>
      <name val="Times New Roman Cyr"/>
      <charset val="204"/>
    </font>
    <font>
      <b/>
      <sz val="14"/>
      <color indexed="20"/>
      <name val="Times New Roman Cyr"/>
      <charset val="204"/>
    </font>
    <font>
      <b/>
      <sz val="12"/>
      <color indexed="20"/>
      <name val="Times New Roman Cyr"/>
      <charset val="204"/>
    </font>
    <font>
      <sz val="10"/>
      <color rgb="FF000099"/>
      <name val="Times New Roman CYR"/>
      <charset val="204"/>
    </font>
    <font>
      <b/>
      <i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6"/>
      <color rgb="FFA50021"/>
      <name val="Times New Roman Cyr"/>
      <charset val="204"/>
    </font>
    <font>
      <b/>
      <i/>
      <sz val="12"/>
      <color rgb="FF003300"/>
      <name val="Times New Roman Cyr"/>
      <charset val="204"/>
    </font>
    <font>
      <b/>
      <vertAlign val="subscript"/>
      <sz val="20"/>
      <color rgb="FF000099"/>
      <name val="Times New Roman"/>
      <family val="1"/>
      <charset val="204"/>
    </font>
    <font>
      <b/>
      <vertAlign val="subscript"/>
      <sz val="20"/>
      <color rgb="FF00330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3300"/>
      <name val="Times New Roman Cyr"/>
      <charset val="204"/>
    </font>
    <font>
      <sz val="10"/>
      <color rgb="FF000099"/>
      <name val="Times New Roman Cyr"/>
      <family val="1"/>
      <charset val="204"/>
    </font>
    <font>
      <b/>
      <sz val="14"/>
      <color rgb="FF000099"/>
      <name val="Times New Roman Cyr"/>
      <charset val="204"/>
    </font>
    <font>
      <b/>
      <i/>
      <sz val="14"/>
      <color rgb="FF660066"/>
      <name val="Times New Roman Cyr"/>
      <charset val="204"/>
    </font>
    <font>
      <b/>
      <i/>
      <sz val="12"/>
      <color rgb="FF660066"/>
      <name val="Times New Roman Cyr"/>
      <charset val="204"/>
    </font>
    <font>
      <b/>
      <vertAlign val="subscript"/>
      <sz val="20"/>
      <color rgb="FF660066"/>
      <name val="Times New Roman"/>
      <family val="1"/>
      <charset val="204"/>
    </font>
    <font>
      <i/>
      <sz val="12"/>
      <name val="Times New Roman Cyr"/>
      <charset val="204"/>
    </font>
    <font>
      <i/>
      <sz val="18"/>
      <name val="Times New Roman Cyr"/>
      <charset val="204"/>
    </font>
    <font>
      <b/>
      <i/>
      <sz val="10"/>
      <color rgb="FF660066"/>
      <name val="Times New Roman Cyr"/>
      <charset val="204"/>
    </font>
    <font>
      <b/>
      <i/>
      <sz val="16"/>
      <color rgb="FF000099"/>
      <name val="Times New Roman Cyr"/>
      <charset val="204"/>
    </font>
    <font>
      <b/>
      <vertAlign val="subscript"/>
      <sz val="22"/>
      <color rgb="FFA50021"/>
      <name val="Times New Roman"/>
      <family val="1"/>
      <charset val="204"/>
    </font>
    <font>
      <b/>
      <i/>
      <sz val="10"/>
      <name val="Times New Roman Cyr"/>
      <charset val="204"/>
    </font>
    <font>
      <b/>
      <vertAlign val="subscript"/>
      <sz val="22"/>
      <color theme="0"/>
      <name val="Times New Roman"/>
      <family val="1"/>
      <charset val="204"/>
    </font>
    <font>
      <b/>
      <i/>
      <sz val="12"/>
      <color theme="0"/>
      <name val="Times New Roman Cyr"/>
      <charset val="204"/>
    </font>
    <font>
      <sz val="10"/>
      <color theme="0"/>
      <name val="Times New Roman Cyr"/>
      <family val="1"/>
      <charset val="204"/>
    </font>
    <font>
      <b/>
      <vertAlign val="subscript"/>
      <sz val="20"/>
      <color theme="0"/>
      <name val="Times New Roman"/>
      <family val="1"/>
      <charset val="204"/>
    </font>
    <font>
      <b/>
      <i/>
      <sz val="12"/>
      <color rgb="FF000099"/>
      <name val="Times New Roman Cyr"/>
    </font>
    <font>
      <sz val="12"/>
      <name val="Times New Roman CYR"/>
      <charset val="204"/>
    </font>
    <font>
      <sz val="10"/>
      <name val="Times New Roman Cyr"/>
    </font>
    <font>
      <b/>
      <vertAlign val="subscript"/>
      <sz val="24"/>
      <color rgb="FF003300"/>
      <name val="Times New Roman"/>
      <family val="1"/>
      <charset val="204"/>
    </font>
    <font>
      <sz val="10"/>
      <color theme="0"/>
      <name val="Times New Roman CYR"/>
      <family val="1"/>
    </font>
    <font>
      <b/>
      <sz val="10"/>
      <color theme="0"/>
      <name val="Times New Roman CYR"/>
      <family val="1"/>
    </font>
    <font>
      <b/>
      <i/>
      <sz val="14"/>
      <color rgb="FF000099"/>
      <name val="Times New Roman Bold"/>
      <charset val="204"/>
    </font>
    <font>
      <b/>
      <i/>
      <sz val="14"/>
      <color rgb="FF000099"/>
      <name val="Times New Roman Cyr"/>
      <family val="1"/>
    </font>
    <font>
      <b/>
      <sz val="12"/>
      <name val="Times New Roman Cyr"/>
      <family val="1"/>
    </font>
    <font>
      <sz val="12"/>
      <name val="Times New Roman Cyr"/>
    </font>
    <font>
      <b/>
      <sz val="12"/>
      <name val="Times New Roman Cyr"/>
    </font>
    <font>
      <b/>
      <sz val="12"/>
      <color rgb="FF660066"/>
      <name val="Times New Roman Cyr"/>
    </font>
    <font>
      <b/>
      <sz val="12"/>
      <color rgb="FF000099"/>
      <name val="Times New Roman Cyr"/>
    </font>
    <font>
      <b/>
      <sz val="12"/>
      <color rgb="FF003300"/>
      <name val="Times New Roman Cyr"/>
    </font>
    <font>
      <b/>
      <sz val="16"/>
      <name val="Times New Roman Cyr"/>
      <family val="1"/>
    </font>
    <font>
      <i/>
      <sz val="12"/>
      <color rgb="FF660066"/>
      <name val="Times New Roman Cyr"/>
    </font>
    <font>
      <b/>
      <i/>
      <sz val="14"/>
      <color rgb="FF000099"/>
      <name val="Times New Roman Cyr"/>
    </font>
    <font>
      <b/>
      <i/>
      <sz val="12"/>
      <color rgb="FFA50021"/>
      <name val="Times New Roman Cyr"/>
    </font>
    <font>
      <b/>
      <i/>
      <sz val="16"/>
      <color rgb="FFA50021"/>
      <name val="Times New Roman Cyr"/>
      <family val="1"/>
    </font>
    <font>
      <b/>
      <i/>
      <sz val="16"/>
      <color rgb="FF000099"/>
      <name val="Times New Roman Bold"/>
      <charset val="204"/>
    </font>
    <font>
      <sz val="14"/>
      <name val="Times New Roman Cyr"/>
    </font>
    <font>
      <sz val="9"/>
      <name val="Times New Roman Cyr"/>
      <charset val="204"/>
    </font>
    <font>
      <b/>
      <sz val="12"/>
      <color theme="0"/>
      <name val="Times New Roman Cyr"/>
    </font>
    <font>
      <sz val="12"/>
      <name val="Times New Roman CYR"/>
      <family val="1"/>
    </font>
    <font>
      <i/>
      <sz val="18"/>
      <name val="Times New Roman Cyr"/>
    </font>
    <font>
      <sz val="11"/>
      <name val="Times New Roman Cyr"/>
    </font>
    <font>
      <sz val="11"/>
      <color theme="0" tint="-4.9989318521683403E-2"/>
      <name val="Times New Roman Cyr"/>
    </font>
    <font>
      <b/>
      <sz val="12"/>
      <color theme="0"/>
      <name val="Times New Roman Cyr"/>
      <family val="1"/>
      <charset val="204"/>
    </font>
    <font>
      <b/>
      <sz val="12"/>
      <color theme="0"/>
      <name val="Times New Roman Cyr"/>
      <family val="1"/>
    </font>
    <font>
      <sz val="10"/>
      <color theme="0"/>
      <name val="Times New Roman Cyr"/>
    </font>
    <font>
      <b/>
      <sz val="10"/>
      <color theme="0"/>
      <name val="Times New Roman Cyr"/>
    </font>
    <font>
      <b/>
      <i/>
      <sz val="14"/>
      <color rgb="FFA50021"/>
      <name val="Times New Roman Cyr"/>
      <family val="1"/>
    </font>
    <font>
      <b/>
      <sz val="14"/>
      <name val="Times New Roman CYR"/>
    </font>
    <font>
      <b/>
      <sz val="12"/>
      <color theme="0" tint="-4.9989318521683403E-2"/>
      <name val="Times New Roman Cyr"/>
    </font>
    <font>
      <b/>
      <sz val="14"/>
      <color rgb="FFA50021"/>
      <name val="Times New Roman Cyr"/>
      <charset val="204"/>
    </font>
    <font>
      <b/>
      <vertAlign val="subscript"/>
      <sz val="20"/>
      <color rgb="FFA50021"/>
      <name val="Times New Roman"/>
      <family val="1"/>
      <charset val="204"/>
    </font>
    <font>
      <b/>
      <sz val="10"/>
      <name val="Times New Roman Cyr"/>
    </font>
    <font>
      <b/>
      <i/>
      <sz val="12"/>
      <color rgb="FFA50021"/>
      <name val="Times New Roman Cyr"/>
      <charset val="204"/>
    </font>
    <font>
      <sz val="12"/>
      <color theme="0" tint="-4.9989318521683403E-2"/>
      <name val="Times New Roman Cyr"/>
      <family val="1"/>
      <charset val="204"/>
    </font>
    <font>
      <b/>
      <sz val="14"/>
      <name val="Times New Roman Bold"/>
    </font>
    <font>
      <b/>
      <sz val="10"/>
      <color theme="0" tint="-4.9989318521683403E-2"/>
      <name val="Times New Roman Cyr"/>
    </font>
    <font>
      <sz val="12"/>
      <color theme="0"/>
      <name val="Times New Roman Cyr"/>
    </font>
    <font>
      <i/>
      <sz val="10"/>
      <name val="Times New Roman Cyr"/>
    </font>
    <font>
      <i/>
      <sz val="10"/>
      <color rgb="FF660066"/>
      <name val="Times New Roman Cyr"/>
    </font>
    <font>
      <b/>
      <sz val="10"/>
      <color theme="0"/>
      <name val="Times New Roman CYR"/>
      <charset val="204"/>
    </font>
    <font>
      <sz val="10"/>
      <color theme="0" tint="-4.9989318521683403E-2"/>
      <name val="Times New Roman Cyr"/>
      <family val="1"/>
      <charset val="204"/>
    </font>
    <font>
      <b/>
      <sz val="10"/>
      <color theme="0" tint="-4.9989318521683403E-2"/>
      <name val="Times New Roman CYR"/>
      <charset val="204"/>
    </font>
    <font>
      <b/>
      <sz val="12"/>
      <color theme="0" tint="-4.9989318521683403E-2"/>
      <name val="Times New Roman Cyr"/>
      <charset val="204"/>
    </font>
    <font>
      <b/>
      <sz val="14"/>
      <color theme="0" tint="-4.9989318521683403E-2"/>
      <name val="Times New Roman CYR"/>
    </font>
    <font>
      <sz val="11"/>
      <name val="Times New Roman Cyr"/>
      <family val="1"/>
      <charset val="204"/>
    </font>
    <font>
      <sz val="9"/>
      <color indexed="81"/>
      <name val="Tahoma"/>
      <family val="2"/>
      <charset val="204"/>
    </font>
    <font>
      <sz val="10"/>
      <color indexed="81"/>
      <name val="Times New Roman"/>
      <family val="1"/>
      <charset val="204"/>
    </font>
    <font>
      <b/>
      <sz val="9"/>
      <name val="Times New Roman Cyr"/>
      <family val="1"/>
    </font>
    <font>
      <i/>
      <sz val="9"/>
      <name val="Times New Roman Cyr"/>
    </font>
    <font>
      <sz val="10"/>
      <name val="Arial"/>
      <family val="2"/>
      <charset val="204"/>
    </font>
    <font>
      <sz val="12"/>
      <color indexed="22"/>
      <name val="Times New Roman CYR"/>
      <family val="1"/>
      <charset val="204"/>
    </font>
    <font>
      <b/>
      <sz val="12"/>
      <color indexed="2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16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20"/>
      <name val="Times New Roman CYR"/>
      <family val="1"/>
      <charset val="204"/>
    </font>
    <font>
      <i/>
      <u/>
      <sz val="12"/>
      <name val="Times New Roman CYR"/>
    </font>
    <font>
      <i/>
      <sz val="12"/>
      <color rgb="FF000099"/>
      <name val="Times New Roman Cyr"/>
    </font>
    <font>
      <b/>
      <sz val="10"/>
      <color rgb="FFFFFF00"/>
      <name val="Times New Roman Cyr"/>
    </font>
    <font>
      <i/>
      <sz val="12"/>
      <color rgb="FFA50021"/>
      <name val="Times New Roman Cyr"/>
    </font>
    <font>
      <sz val="12"/>
      <color rgb="FF660066"/>
      <name val="Times New Roman Cyr"/>
    </font>
    <font>
      <i/>
      <sz val="12"/>
      <name val="Times New Roman Cy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FE5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0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</borders>
  <cellStyleXfs count="5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14" fillId="0" borderId="0"/>
    <xf numFmtId="0" fontId="114" fillId="0" borderId="0"/>
  </cellStyleXfs>
  <cellXfs count="574">
    <xf numFmtId="0" fontId="0" fillId="0" borderId="0" xfId="0"/>
    <xf numFmtId="0" fontId="3" fillId="2" borderId="0" xfId="1" applyFont="1" applyFill="1" applyProtection="1"/>
    <xf numFmtId="0" fontId="6" fillId="2" borderId="0" xfId="1" applyFont="1" applyFill="1" applyProtection="1"/>
    <xf numFmtId="0" fontId="3" fillId="3" borderId="0" xfId="1" applyFont="1" applyFill="1" applyProtection="1"/>
    <xf numFmtId="0" fontId="5" fillId="2" borderId="0" xfId="1" applyFont="1" applyFill="1" applyProtection="1"/>
    <xf numFmtId="0" fontId="3" fillId="2" borderId="0" xfId="1" applyFont="1" applyFill="1" applyAlignment="1" applyProtection="1">
      <alignment vertical="top"/>
    </xf>
    <xf numFmtId="0" fontId="4" fillId="2" borderId="0" xfId="1" applyFont="1" applyFill="1" applyProtection="1"/>
    <xf numFmtId="0" fontId="5" fillId="2" borderId="0" xfId="1" applyFont="1" applyFill="1" applyAlignment="1" applyProtection="1">
      <alignment horizontal="right"/>
    </xf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right"/>
    </xf>
    <xf numFmtId="0" fontId="7" fillId="2" borderId="0" xfId="1" applyFont="1" applyFill="1" applyBorder="1" applyAlignment="1" applyProtection="1">
      <alignment horizontal="left"/>
    </xf>
    <xf numFmtId="0" fontId="5" fillId="2" borderId="0" xfId="1" applyFont="1" applyFill="1" applyBorder="1" applyProtection="1"/>
    <xf numFmtId="0" fontId="3" fillId="2" borderId="1" xfId="1" applyFont="1" applyFill="1" applyBorder="1" applyProtection="1"/>
    <xf numFmtId="0" fontId="3" fillId="3" borderId="0" xfId="1" applyFont="1" applyFill="1" applyAlignment="1" applyProtection="1">
      <alignment horizontal="right"/>
    </xf>
    <xf numFmtId="0" fontId="8" fillId="2" borderId="0" xfId="1" applyFont="1" applyFill="1" applyAlignment="1" applyProtection="1">
      <alignment horizontal="left"/>
    </xf>
    <xf numFmtId="0" fontId="10" fillId="2" borderId="0" xfId="1" applyFont="1" applyFill="1" applyBorder="1" applyAlignment="1" applyProtection="1">
      <alignment horizontal="left"/>
    </xf>
    <xf numFmtId="0" fontId="13" fillId="2" borderId="0" xfId="1" applyFont="1" applyFill="1" applyAlignment="1" applyProtection="1">
      <alignment horizontal="left"/>
    </xf>
    <xf numFmtId="0" fontId="7" fillId="2" borderId="2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vertical="top"/>
    </xf>
    <xf numFmtId="0" fontId="3" fillId="2" borderId="0" xfId="1" applyFont="1" applyFill="1" applyBorder="1" applyAlignment="1" applyProtection="1">
      <alignment vertical="top"/>
    </xf>
    <xf numFmtId="0" fontId="3" fillId="2" borderId="4" xfId="1" applyFont="1" applyFill="1" applyBorder="1" applyAlignment="1" applyProtection="1">
      <alignment vertical="top"/>
    </xf>
    <xf numFmtId="0" fontId="8" fillId="2" borderId="5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left"/>
    </xf>
    <xf numFmtId="0" fontId="5" fillId="2" borderId="5" xfId="1" applyFont="1" applyFill="1" applyBorder="1" applyProtection="1"/>
    <xf numFmtId="0" fontId="6" fillId="2" borderId="5" xfId="1" applyFont="1" applyFill="1" applyBorder="1" applyProtection="1"/>
    <xf numFmtId="0" fontId="3" fillId="2" borderId="5" xfId="1" applyFont="1" applyFill="1" applyBorder="1" applyProtection="1"/>
    <xf numFmtId="0" fontId="3" fillId="2" borderId="5" xfId="1" applyFont="1" applyFill="1" applyBorder="1" applyAlignment="1" applyProtection="1">
      <alignment vertical="top"/>
    </xf>
    <xf numFmtId="0" fontId="3" fillId="2" borderId="6" xfId="1" applyFont="1" applyFill="1" applyBorder="1" applyAlignment="1" applyProtection="1">
      <alignment vertical="top"/>
    </xf>
    <xf numFmtId="0" fontId="13" fillId="2" borderId="7" xfId="1" applyFont="1" applyFill="1" applyBorder="1" applyAlignment="1" applyProtection="1">
      <alignment horizontal="left"/>
    </xf>
    <xf numFmtId="0" fontId="13" fillId="2" borderId="8" xfId="1" applyFont="1" applyFill="1" applyBorder="1" applyAlignment="1" applyProtection="1">
      <alignment horizontal="left"/>
    </xf>
    <xf numFmtId="0" fontId="8" fillId="2" borderId="9" xfId="1" applyFont="1" applyFill="1" applyBorder="1" applyAlignment="1" applyProtection="1">
      <alignment horizontal="left"/>
    </xf>
    <xf numFmtId="0" fontId="10" fillId="2" borderId="4" xfId="1" applyFont="1" applyFill="1" applyBorder="1" applyAlignment="1" applyProtection="1">
      <alignment vertical="top"/>
    </xf>
    <xf numFmtId="0" fontId="12" fillId="2" borderId="8" xfId="1" applyFont="1" applyFill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16" fillId="2" borderId="0" xfId="1" applyFont="1" applyFill="1" applyAlignment="1" applyProtection="1">
      <alignment horizontal="left"/>
    </xf>
    <xf numFmtId="0" fontId="18" fillId="2" borderId="0" xfId="1" applyFont="1" applyFill="1" applyBorder="1" applyAlignment="1" applyProtection="1"/>
    <xf numFmtId="0" fontId="8" fillId="2" borderId="0" xfId="1" applyFont="1" applyFill="1" applyAlignment="1" applyProtection="1">
      <alignment horizontal="left" vertical="top"/>
    </xf>
    <xf numFmtId="0" fontId="8" fillId="2" borderId="0" xfId="1" applyFont="1" applyFill="1" applyAlignment="1" applyProtection="1">
      <alignment horizontal="center" vertical="top"/>
    </xf>
    <xf numFmtId="0" fontId="3" fillId="3" borderId="0" xfId="1" applyFont="1" applyFill="1" applyAlignment="1" applyProtection="1">
      <alignment vertical="top"/>
    </xf>
    <xf numFmtId="0" fontId="8" fillId="2" borderId="7" xfId="1" applyFont="1" applyFill="1" applyBorder="1" applyAlignment="1" applyProtection="1">
      <alignment horizontal="left"/>
    </xf>
    <xf numFmtId="0" fontId="5" fillId="2" borderId="2" xfId="1" applyFont="1" applyFill="1" applyBorder="1" applyProtection="1"/>
    <xf numFmtId="0" fontId="6" fillId="2" borderId="2" xfId="1" applyFont="1" applyFill="1" applyBorder="1" applyProtection="1"/>
    <xf numFmtId="0" fontId="3" fillId="2" borderId="2" xfId="1" applyFont="1" applyFill="1" applyBorder="1" applyProtection="1"/>
    <xf numFmtId="0" fontId="3" fillId="2" borderId="2" xfId="1" applyFont="1" applyFill="1" applyBorder="1" applyAlignment="1" applyProtection="1">
      <alignment vertical="top"/>
    </xf>
    <xf numFmtId="0" fontId="19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14" fillId="2" borderId="0" xfId="1" applyFont="1" applyFill="1" applyBorder="1" applyAlignment="1" applyProtection="1">
      <alignment horizontal="left"/>
    </xf>
    <xf numFmtId="0" fontId="21" fillId="2" borderId="0" xfId="1" applyFont="1" applyFill="1" applyBorder="1" applyProtection="1"/>
    <xf numFmtId="3" fontId="11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/>
    </xf>
    <xf numFmtId="3" fontId="24" fillId="2" borderId="0" xfId="1" applyNumberFormat="1" applyFont="1" applyFill="1" applyBorder="1" applyAlignment="1" applyProtection="1">
      <alignment horizontal="left" vertical="center"/>
    </xf>
    <xf numFmtId="0" fontId="3" fillId="2" borderId="7" xfId="1" applyFont="1" applyFill="1" applyBorder="1" applyProtection="1"/>
    <xf numFmtId="0" fontId="3" fillId="2" borderId="8" xfId="1" applyFont="1" applyFill="1" applyBorder="1" applyProtection="1"/>
    <xf numFmtId="0" fontId="3" fillId="2" borderId="9" xfId="1" applyFont="1" applyFill="1" applyBorder="1" applyProtection="1"/>
    <xf numFmtId="0" fontId="3" fillId="2" borderId="3" xfId="1" applyFont="1" applyFill="1" applyBorder="1" applyProtection="1"/>
    <xf numFmtId="0" fontId="3" fillId="2" borderId="4" xfId="1" applyFont="1" applyFill="1" applyBorder="1" applyProtection="1"/>
    <xf numFmtId="0" fontId="3" fillId="2" borderId="6" xfId="1" applyFont="1" applyFill="1" applyBorder="1" applyProtection="1"/>
    <xf numFmtId="0" fontId="8" fillId="2" borderId="13" xfId="1" applyFont="1" applyFill="1" applyBorder="1" applyAlignment="1" applyProtection="1">
      <alignment horizontal="left"/>
    </xf>
    <xf numFmtId="0" fontId="8" fillId="2" borderId="14" xfId="1" applyFont="1" applyFill="1" applyBorder="1" applyAlignment="1" applyProtection="1">
      <alignment horizontal="center"/>
    </xf>
    <xf numFmtId="0" fontId="7" fillId="2" borderId="14" xfId="1" applyFont="1" applyFill="1" applyBorder="1" applyAlignment="1" applyProtection="1">
      <alignment horizontal="left"/>
    </xf>
    <xf numFmtId="0" fontId="5" fillId="2" borderId="14" xfId="1" applyFont="1" applyFill="1" applyBorder="1" applyProtection="1"/>
    <xf numFmtId="0" fontId="6" fillId="2" borderId="14" xfId="1" applyFont="1" applyFill="1" applyBorder="1" applyProtection="1"/>
    <xf numFmtId="0" fontId="3" fillId="2" borderId="14" xfId="1" applyFont="1" applyFill="1" applyBorder="1" applyProtection="1"/>
    <xf numFmtId="0" fontId="3" fillId="2" borderId="14" xfId="1" applyFont="1" applyFill="1" applyBorder="1" applyAlignment="1" applyProtection="1">
      <alignment vertical="top"/>
    </xf>
    <xf numFmtId="0" fontId="3" fillId="2" borderId="15" xfId="1" applyFont="1" applyFill="1" applyBorder="1" applyAlignment="1" applyProtection="1">
      <alignment vertical="top"/>
    </xf>
    <xf numFmtId="0" fontId="19" fillId="2" borderId="0" xfId="1" applyNumberFormat="1" applyFont="1" applyFill="1" applyAlignment="1" applyProtection="1">
      <alignment vertical="center"/>
    </xf>
    <xf numFmtId="0" fontId="5" fillId="2" borderId="1" xfId="1" applyFont="1" applyFill="1" applyBorder="1" applyProtection="1"/>
    <xf numFmtId="0" fontId="6" fillId="2" borderId="1" xfId="1" applyFont="1" applyFill="1" applyBorder="1" applyProtection="1"/>
    <xf numFmtId="0" fontId="3" fillId="4" borderId="7" xfId="1" applyFont="1" applyFill="1" applyBorder="1" applyProtection="1"/>
    <xf numFmtId="0" fontId="3" fillId="4" borderId="2" xfId="1" applyFont="1" applyFill="1" applyBorder="1" applyProtection="1"/>
    <xf numFmtId="0" fontId="3" fillId="4" borderId="3" xfId="1" applyFont="1" applyFill="1" applyBorder="1" applyProtection="1"/>
    <xf numFmtId="0" fontId="3" fillId="4" borderId="8" xfId="1" applyFont="1" applyFill="1" applyBorder="1" applyProtection="1"/>
    <xf numFmtId="0" fontId="5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Protection="1"/>
    <xf numFmtId="0" fontId="3" fillId="4" borderId="1" xfId="1" applyFont="1" applyFill="1" applyBorder="1" applyProtection="1"/>
    <xf numFmtId="0" fontId="3" fillId="4" borderId="4" xfId="1" applyFont="1" applyFill="1" applyBorder="1" applyProtection="1"/>
    <xf numFmtId="0" fontId="3" fillId="4" borderId="9" xfId="1" applyFont="1" applyFill="1" applyBorder="1" applyProtection="1"/>
    <xf numFmtId="0" fontId="3" fillId="4" borderId="5" xfId="1" applyFont="1" applyFill="1" applyBorder="1" applyProtection="1"/>
    <xf numFmtId="0" fontId="4" fillId="2" borderId="7" xfId="1" applyFont="1" applyFill="1" applyBorder="1" applyProtection="1"/>
    <xf numFmtId="0" fontId="5" fillId="2" borderId="2" xfId="1" applyFont="1" applyFill="1" applyBorder="1" applyAlignment="1" applyProtection="1">
      <alignment horizontal="right"/>
    </xf>
    <xf numFmtId="0" fontId="5" fillId="2" borderId="8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right"/>
    </xf>
    <xf numFmtId="0" fontId="4" fillId="2" borderId="9" xfId="1" applyFont="1" applyFill="1" applyBorder="1" applyProtection="1"/>
    <xf numFmtId="0" fontId="5" fillId="4" borderId="8" xfId="1" applyFont="1" applyFill="1" applyBorder="1" applyAlignment="1" applyProtection="1">
      <alignment horizontal="left"/>
    </xf>
    <xf numFmtId="0" fontId="29" fillId="2" borderId="0" xfId="1" applyFont="1" applyFill="1" applyProtection="1"/>
    <xf numFmtId="0" fontId="8" fillId="2" borderId="0" xfId="1" applyFont="1" applyFill="1" applyBorder="1" applyAlignment="1" applyProtection="1">
      <alignment horizontal="center"/>
    </xf>
    <xf numFmtId="0" fontId="3" fillId="2" borderId="0" xfId="1" applyFont="1" applyFill="1" applyAlignment="1" applyProtection="1"/>
    <xf numFmtId="0" fontId="33" fillId="2" borderId="0" xfId="1" applyFont="1" applyFill="1" applyBorder="1" applyAlignment="1" applyProtection="1">
      <alignment horizontal="left"/>
    </xf>
    <xf numFmtId="0" fontId="13" fillId="2" borderId="0" xfId="1" applyFont="1" applyFill="1" applyBorder="1" applyAlignment="1" applyProtection="1">
      <alignment horizontal="center"/>
    </xf>
    <xf numFmtId="0" fontId="13" fillId="2" borderId="0" xfId="1" applyFont="1" applyFill="1" applyAlignment="1" applyProtection="1"/>
    <xf numFmtId="0" fontId="33" fillId="2" borderId="0" xfId="1" applyFont="1" applyFill="1" applyBorder="1" applyAlignment="1" applyProtection="1"/>
    <xf numFmtId="0" fontId="33" fillId="2" borderId="0" xfId="1" applyFont="1" applyFill="1" applyAlignment="1" applyProtection="1"/>
    <xf numFmtId="0" fontId="33" fillId="2" borderId="0" xfId="1" applyFont="1" applyFill="1" applyBorder="1" applyAlignment="1" applyProtection="1">
      <alignment horizontal="left" vertical="center"/>
    </xf>
    <xf numFmtId="0" fontId="14" fillId="2" borderId="0" xfId="1" applyFont="1" applyFill="1" applyBorder="1" applyAlignment="1" applyProtection="1">
      <alignment horizontal="left" vertical="center"/>
    </xf>
    <xf numFmtId="0" fontId="34" fillId="2" borderId="0" xfId="1" applyFont="1" applyFill="1" applyBorder="1" applyAlignment="1" applyProtection="1">
      <alignment horizontal="center"/>
    </xf>
    <xf numFmtId="0" fontId="3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horizontal="center"/>
    </xf>
    <xf numFmtId="0" fontId="14" fillId="2" borderId="2" xfId="1" applyFont="1" applyFill="1" applyBorder="1" applyAlignment="1" applyProtection="1">
      <alignment horizontal="left"/>
    </xf>
    <xf numFmtId="0" fontId="33" fillId="2" borderId="2" xfId="1" applyFont="1" applyFill="1" applyBorder="1" applyAlignment="1" applyProtection="1">
      <alignment horizontal="left"/>
    </xf>
    <xf numFmtId="0" fontId="13" fillId="2" borderId="2" xfId="1" applyFont="1" applyFill="1" applyBorder="1" applyAlignment="1" applyProtection="1">
      <alignment horizontal="center"/>
    </xf>
    <xf numFmtId="0" fontId="33" fillId="2" borderId="8" xfId="1" applyFont="1" applyFill="1" applyBorder="1" applyAlignment="1" applyProtection="1">
      <alignment horizontal="left" vertical="center"/>
    </xf>
    <xf numFmtId="0" fontId="4" fillId="2" borderId="0" xfId="1" applyFont="1" applyFill="1" applyBorder="1" applyProtection="1"/>
    <xf numFmtId="0" fontId="29" fillId="2" borderId="0" xfId="1" applyFont="1" applyFill="1" applyBorder="1" applyProtection="1"/>
    <xf numFmtId="0" fontId="29" fillId="2" borderId="2" xfId="1" applyFont="1" applyFill="1" applyBorder="1" applyProtection="1"/>
    <xf numFmtId="0" fontId="33" fillId="2" borderId="5" xfId="1" applyFont="1" applyFill="1" applyBorder="1" applyAlignment="1" applyProtection="1">
      <alignment horizontal="left" vertical="center"/>
    </xf>
    <xf numFmtId="0" fontId="33" fillId="2" borderId="5" xfId="1" applyFont="1" applyFill="1" applyBorder="1" applyAlignment="1" applyProtection="1">
      <alignment horizontal="left"/>
    </xf>
    <xf numFmtId="0" fontId="13" fillId="2" borderId="5" xfId="1" applyFont="1" applyFill="1" applyBorder="1" applyAlignment="1" applyProtection="1">
      <alignment horizontal="center"/>
    </xf>
    <xf numFmtId="0" fontId="4" fillId="2" borderId="2" xfId="1" applyFont="1" applyFill="1" applyBorder="1" applyProtection="1"/>
    <xf numFmtId="0" fontId="22" fillId="2" borderId="0" xfId="1" applyFont="1" applyFill="1" applyProtection="1"/>
    <xf numFmtId="0" fontId="8" fillId="2" borderId="2" xfId="1" applyFont="1" applyFill="1" applyBorder="1" applyAlignment="1" applyProtection="1">
      <alignment horizontal="center"/>
    </xf>
    <xf numFmtId="0" fontId="41" fillId="2" borderId="10" xfId="1" applyFont="1" applyFill="1" applyBorder="1" applyAlignment="1" applyProtection="1">
      <alignment horizontal="center"/>
    </xf>
    <xf numFmtId="0" fontId="42" fillId="2" borderId="1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left" vertical="center"/>
    </xf>
    <xf numFmtId="0" fontId="48" fillId="2" borderId="0" xfId="1" applyFont="1" applyFill="1" applyBorder="1" applyAlignment="1" applyProtection="1">
      <alignment horizontal="left" vertical="center"/>
    </xf>
    <xf numFmtId="0" fontId="37" fillId="2" borderId="0" xfId="1" applyFont="1" applyFill="1" applyBorder="1" applyAlignment="1" applyProtection="1">
      <alignment horizontal="left" vertical="center"/>
    </xf>
    <xf numFmtId="0" fontId="40" fillId="2" borderId="0" xfId="1" applyFont="1" applyFill="1" applyBorder="1" applyAlignment="1" applyProtection="1">
      <alignment horizontal="left" vertical="center"/>
    </xf>
    <xf numFmtId="0" fontId="49" fillId="2" borderId="10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/>
    </xf>
    <xf numFmtId="0" fontId="4" fillId="2" borderId="5" xfId="1" applyFont="1" applyFill="1" applyBorder="1" applyProtection="1"/>
    <xf numFmtId="0" fontId="14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27" fillId="7" borderId="12" xfId="1" applyFont="1" applyFill="1" applyBorder="1" applyProtection="1"/>
    <xf numFmtId="0" fontId="25" fillId="7" borderId="11" xfId="1" applyFont="1" applyFill="1" applyBorder="1" applyProtection="1"/>
    <xf numFmtId="0" fontId="27" fillId="7" borderId="11" xfId="1" applyFont="1" applyFill="1" applyBorder="1" applyProtection="1"/>
    <xf numFmtId="0" fontId="3" fillId="7" borderId="11" xfId="1" applyFont="1" applyFill="1" applyBorder="1" applyAlignment="1" applyProtection="1">
      <alignment vertical="top"/>
    </xf>
    <xf numFmtId="0" fontId="8" fillId="7" borderId="2" xfId="1" applyFont="1" applyFill="1" applyBorder="1" applyAlignment="1" applyProtection="1">
      <alignment horizontal="center"/>
    </xf>
    <xf numFmtId="0" fontId="7" fillId="7" borderId="2" xfId="1" applyFont="1" applyFill="1" applyBorder="1" applyAlignment="1" applyProtection="1">
      <alignment horizontal="left"/>
    </xf>
    <xf numFmtId="0" fontId="45" fillId="7" borderId="0" xfId="1" applyFont="1" applyFill="1" applyBorder="1" applyProtection="1"/>
    <xf numFmtId="0" fontId="8" fillId="7" borderId="17" xfId="1" applyFont="1" applyFill="1" applyBorder="1" applyAlignment="1" applyProtection="1">
      <alignment horizontal="center"/>
    </xf>
    <xf numFmtId="0" fontId="7" fillId="7" borderId="17" xfId="1" applyFont="1" applyFill="1" applyBorder="1" applyAlignment="1" applyProtection="1">
      <alignment horizontal="left"/>
    </xf>
    <xf numFmtId="0" fontId="5" fillId="7" borderId="0" xfId="1" applyFont="1" applyFill="1" applyBorder="1" applyProtection="1"/>
    <xf numFmtId="0" fontId="6" fillId="7" borderId="0" xfId="1" applyFont="1" applyFill="1" applyBorder="1" applyProtection="1"/>
    <xf numFmtId="0" fontId="3" fillId="7" borderId="0" xfId="1" applyFont="1" applyFill="1" applyBorder="1" applyProtection="1"/>
    <xf numFmtId="0" fontId="3" fillId="7" borderId="0" xfId="1" applyFont="1" applyFill="1" applyBorder="1" applyAlignment="1" applyProtection="1">
      <alignment vertical="top"/>
    </xf>
    <xf numFmtId="0" fontId="8" fillId="7" borderId="0" xfId="1" applyFont="1" applyFill="1" applyBorder="1" applyAlignment="1" applyProtection="1">
      <alignment horizontal="left"/>
    </xf>
    <xf numFmtId="0" fontId="36" fillId="7" borderId="0" xfId="1" applyFont="1" applyFill="1" applyBorder="1" applyProtection="1"/>
    <xf numFmtId="0" fontId="8" fillId="7" borderId="16" xfId="1" applyFont="1" applyFill="1" applyBorder="1" applyAlignment="1" applyProtection="1">
      <alignment horizontal="left"/>
    </xf>
    <xf numFmtId="0" fontId="5" fillId="7" borderId="17" xfId="1" applyFont="1" applyFill="1" applyBorder="1" applyProtection="1"/>
    <xf numFmtId="0" fontId="6" fillId="7" borderId="17" xfId="1" applyFont="1" applyFill="1" applyBorder="1" applyProtection="1"/>
    <xf numFmtId="0" fontId="3" fillId="7" borderId="17" xfId="1" applyFont="1" applyFill="1" applyBorder="1" applyProtection="1"/>
    <xf numFmtId="0" fontId="3" fillId="7" borderId="17" xfId="1" applyFont="1" applyFill="1" applyBorder="1" applyAlignment="1" applyProtection="1">
      <alignment vertical="top"/>
    </xf>
    <xf numFmtId="0" fontId="3" fillId="7" borderId="18" xfId="1" applyFont="1" applyFill="1" applyBorder="1" applyAlignment="1" applyProtection="1">
      <alignment vertical="top"/>
    </xf>
    <xf numFmtId="0" fontId="56" fillId="2" borderId="0" xfId="1" applyFont="1" applyFill="1" applyBorder="1" applyAlignment="1" applyProtection="1">
      <alignment horizontal="center"/>
    </xf>
    <xf numFmtId="0" fontId="57" fillId="2" borderId="0" xfId="1" applyFont="1" applyFill="1" applyBorder="1" applyAlignment="1" applyProtection="1">
      <alignment horizontal="left"/>
    </xf>
    <xf numFmtId="0" fontId="58" fillId="2" borderId="0" xfId="1" applyFont="1" applyFill="1" applyBorder="1" applyProtection="1"/>
    <xf numFmtId="0" fontId="59" fillId="2" borderId="0" xfId="1" applyFont="1" applyFill="1" applyBorder="1" applyAlignment="1" applyProtection="1">
      <alignment horizontal="center"/>
    </xf>
    <xf numFmtId="0" fontId="57" fillId="2" borderId="0" xfId="1" applyFont="1" applyFill="1" applyBorder="1" applyProtection="1"/>
    <xf numFmtId="0" fontId="58" fillId="2" borderId="0" xfId="1" applyFont="1" applyFill="1" applyBorder="1" applyAlignment="1" applyProtection="1">
      <alignment vertical="top"/>
    </xf>
    <xf numFmtId="0" fontId="13" fillId="7" borderId="8" xfId="1" applyFont="1" applyFill="1" applyBorder="1" applyAlignment="1" applyProtection="1">
      <alignment horizontal="left"/>
    </xf>
    <xf numFmtId="0" fontId="14" fillId="7" borderId="0" xfId="1" applyFont="1" applyFill="1" applyBorder="1" applyProtection="1"/>
    <xf numFmtId="0" fontId="3" fillId="7" borderId="4" xfId="1" applyFont="1" applyFill="1" applyBorder="1" applyAlignment="1" applyProtection="1">
      <alignment vertical="top"/>
    </xf>
    <xf numFmtId="0" fontId="8" fillId="7" borderId="7" xfId="1" applyFont="1" applyFill="1" applyBorder="1" applyAlignment="1" applyProtection="1">
      <alignment horizontal="left"/>
    </xf>
    <xf numFmtId="0" fontId="45" fillId="7" borderId="4" xfId="1" applyFont="1" applyFill="1" applyBorder="1" applyAlignment="1" applyProtection="1">
      <alignment vertical="top"/>
    </xf>
    <xf numFmtId="0" fontId="8" fillId="7" borderId="8" xfId="1" applyFont="1" applyFill="1" applyBorder="1" applyAlignment="1" applyProtection="1">
      <alignment horizontal="left"/>
    </xf>
    <xf numFmtId="0" fontId="36" fillId="7" borderId="5" xfId="1" applyFont="1" applyFill="1" applyBorder="1" applyProtection="1"/>
    <xf numFmtId="0" fontId="45" fillId="7" borderId="5" xfId="1" applyFont="1" applyFill="1" applyBorder="1" applyProtection="1"/>
    <xf numFmtId="0" fontId="45" fillId="7" borderId="5" xfId="1" applyFont="1" applyFill="1" applyBorder="1" applyAlignment="1" applyProtection="1">
      <alignment vertical="top"/>
    </xf>
    <xf numFmtId="0" fontId="45" fillId="7" borderId="6" xfId="1" applyFont="1" applyFill="1" applyBorder="1" applyAlignment="1" applyProtection="1">
      <alignment vertical="top"/>
    </xf>
    <xf numFmtId="0" fontId="5" fillId="7" borderId="2" xfId="1" applyFont="1" applyFill="1" applyBorder="1" applyProtection="1"/>
    <xf numFmtId="0" fontId="6" fillId="7" borderId="2" xfId="1" applyFont="1" applyFill="1" applyBorder="1" applyProtection="1"/>
    <xf numFmtId="0" fontId="3" fillId="7" borderId="2" xfId="1" applyFont="1" applyFill="1" applyBorder="1" applyProtection="1"/>
    <xf numFmtId="0" fontId="3" fillId="7" borderId="2" xfId="1" applyFont="1" applyFill="1" applyBorder="1" applyAlignment="1" applyProtection="1">
      <alignment vertical="top"/>
    </xf>
    <xf numFmtId="0" fontId="22" fillId="7" borderId="8" xfId="1" applyFont="1" applyFill="1" applyBorder="1" applyAlignment="1" applyProtection="1">
      <alignment horizontal="left"/>
    </xf>
    <xf numFmtId="0" fontId="10" fillId="7" borderId="0" xfId="1" applyFont="1" applyFill="1" applyBorder="1" applyAlignment="1" applyProtection="1">
      <alignment horizontal="center"/>
    </xf>
    <xf numFmtId="0" fontId="22" fillId="7" borderId="0" xfId="1" applyFont="1" applyFill="1" applyBorder="1" applyAlignment="1" applyProtection="1">
      <alignment horizontal="left"/>
    </xf>
    <xf numFmtId="0" fontId="61" fillId="7" borderId="0" xfId="1" applyFont="1" applyFill="1" applyBorder="1" applyProtection="1"/>
    <xf numFmtId="0" fontId="32" fillId="7" borderId="0" xfId="1" applyFont="1" applyFill="1" applyBorder="1" applyProtection="1"/>
    <xf numFmtId="0" fontId="22" fillId="7" borderId="0" xfId="1" applyFont="1" applyFill="1" applyBorder="1" applyProtection="1"/>
    <xf numFmtId="0" fontId="22" fillId="7" borderId="5" xfId="1" applyFont="1" applyFill="1" applyBorder="1" applyAlignment="1" applyProtection="1">
      <alignment horizontal="left"/>
    </xf>
    <xf numFmtId="0" fontId="61" fillId="7" borderId="5" xfId="1" applyFont="1" applyFill="1" applyBorder="1" applyProtection="1"/>
    <xf numFmtId="0" fontId="32" fillId="7" borderId="5" xfId="1" applyFont="1" applyFill="1" applyBorder="1" applyProtection="1"/>
    <xf numFmtId="0" fontId="22" fillId="7" borderId="5" xfId="1" applyFont="1" applyFill="1" applyBorder="1" applyProtection="1"/>
    <xf numFmtId="0" fontId="3" fillId="7" borderId="5" xfId="1" applyFont="1" applyFill="1" applyBorder="1" applyProtection="1"/>
    <xf numFmtId="0" fontId="5" fillId="2" borderId="0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horizontal="left"/>
    </xf>
    <xf numFmtId="0" fontId="12" fillId="2" borderId="0" xfId="1" applyFont="1" applyFill="1" applyBorder="1" applyAlignment="1" applyProtection="1">
      <alignment horizontal="left" vertical="center"/>
    </xf>
    <xf numFmtId="0" fontId="8" fillId="2" borderId="5" xfId="1" applyFont="1" applyFill="1" applyBorder="1" applyAlignment="1" applyProtection="1">
      <alignment horizontal="left"/>
    </xf>
    <xf numFmtId="0" fontId="13" fillId="2" borderId="2" xfId="1" applyFont="1" applyFill="1" applyBorder="1" applyAlignment="1" applyProtection="1">
      <alignment horizontal="left"/>
    </xf>
    <xf numFmtId="0" fontId="13" fillId="2" borderId="0" xfId="1" applyFont="1" applyFill="1" applyBorder="1" applyAlignment="1" applyProtection="1">
      <alignment horizontal="left"/>
    </xf>
    <xf numFmtId="0" fontId="8" fillId="2" borderId="14" xfId="1" applyFont="1" applyFill="1" applyBorder="1" applyAlignment="1" applyProtection="1">
      <alignment horizontal="left"/>
    </xf>
    <xf numFmtId="0" fontId="8" fillId="2" borderId="0" xfId="1" applyFont="1" applyFill="1" applyBorder="1" applyAlignment="1" applyProtection="1">
      <alignment horizontal="left"/>
    </xf>
    <xf numFmtId="0" fontId="16" fillId="7" borderId="0" xfId="1" applyFont="1" applyFill="1" applyBorder="1" applyAlignment="1" applyProtection="1">
      <alignment horizontal="left"/>
    </xf>
    <xf numFmtId="0" fontId="8" fillId="7" borderId="0" xfId="1" applyFont="1" applyFill="1" applyBorder="1" applyAlignment="1" applyProtection="1">
      <alignment horizontal="center"/>
    </xf>
    <xf numFmtId="0" fontId="7" fillId="7" borderId="0" xfId="1" applyFont="1" applyFill="1" applyBorder="1" applyAlignment="1" applyProtection="1">
      <alignment horizontal="left"/>
    </xf>
    <xf numFmtId="0" fontId="5" fillId="7" borderId="0" xfId="1" applyFont="1" applyFill="1" applyBorder="1" applyAlignment="1" applyProtection="1">
      <alignment horizontal="left"/>
    </xf>
    <xf numFmtId="0" fontId="63" fillId="2" borderId="10" xfId="1" applyFont="1" applyFill="1" applyBorder="1" applyAlignment="1" applyProtection="1">
      <alignment horizontal="center"/>
    </xf>
    <xf numFmtId="0" fontId="68" fillId="7" borderId="8" xfId="1" applyFont="1" applyFill="1" applyBorder="1" applyAlignment="1" applyProtection="1">
      <alignment horizontal="left"/>
    </xf>
    <xf numFmtId="0" fontId="4" fillId="7" borderId="0" xfId="1" applyFont="1" applyFill="1" applyProtection="1"/>
    <xf numFmtId="0" fontId="5" fillId="7" borderId="0" xfId="1" applyFont="1" applyFill="1" applyProtection="1"/>
    <xf numFmtId="0" fontId="5" fillId="7" borderId="0" xfId="1" applyFont="1" applyFill="1" applyAlignment="1" applyProtection="1">
      <alignment horizontal="right"/>
    </xf>
    <xf numFmtId="0" fontId="6" fillId="7" borderId="0" xfId="1" applyFont="1" applyFill="1" applyProtection="1"/>
    <xf numFmtId="0" fontId="3" fillId="7" borderId="0" xfId="1" applyFont="1" applyFill="1" applyProtection="1"/>
    <xf numFmtId="0" fontId="11" fillId="7" borderId="0" xfId="1" applyFont="1" applyFill="1" applyBorder="1" applyAlignment="1" applyProtection="1">
      <alignment horizontal="center"/>
    </xf>
    <xf numFmtId="0" fontId="50" fillId="2" borderId="0" xfId="1" applyFont="1" applyFill="1" applyBorder="1" applyAlignment="1" applyProtection="1">
      <alignment vertical="center" wrapText="1"/>
    </xf>
    <xf numFmtId="0" fontId="50" fillId="2" borderId="8" xfId="1" applyFont="1" applyFill="1" applyBorder="1" applyAlignment="1" applyProtection="1">
      <alignment horizontal="left" vertical="center"/>
    </xf>
    <xf numFmtId="0" fontId="21" fillId="2" borderId="8" xfId="1" applyFont="1" applyFill="1" applyBorder="1" applyAlignment="1" applyProtection="1">
      <alignment horizontal="left" vertical="center"/>
    </xf>
    <xf numFmtId="0" fontId="69" fillId="2" borderId="8" xfId="1" applyFont="1" applyFill="1" applyBorder="1" applyAlignment="1" applyProtection="1">
      <alignment horizontal="left" vertical="center"/>
    </xf>
    <xf numFmtId="0" fontId="71" fillId="6" borderId="20" xfId="1" applyFont="1" applyFill="1" applyBorder="1" applyAlignment="1" applyProtection="1">
      <alignment horizontal="left" vertical="center"/>
    </xf>
    <xf numFmtId="0" fontId="72" fillId="6" borderId="21" xfId="1" applyFont="1" applyFill="1" applyBorder="1" applyAlignment="1" applyProtection="1">
      <alignment horizontal="left" vertical="center"/>
    </xf>
    <xf numFmtId="0" fontId="73" fillId="6" borderId="22" xfId="1" applyFont="1" applyFill="1" applyBorder="1" applyAlignment="1" applyProtection="1">
      <alignment horizontal="left" vertical="center"/>
    </xf>
    <xf numFmtId="0" fontId="14" fillId="2" borderId="0" xfId="1" applyNumberFormat="1" applyFont="1" applyFill="1" applyAlignment="1" applyProtection="1"/>
    <xf numFmtId="0" fontId="3" fillId="6" borderId="20" xfId="1" applyFont="1" applyFill="1" applyBorder="1" applyProtection="1"/>
    <xf numFmtId="0" fontId="70" fillId="6" borderId="22" xfId="1" applyFont="1" applyFill="1" applyBorder="1" applyAlignment="1" applyProtection="1">
      <alignment horizontal="center"/>
    </xf>
    <xf numFmtId="0" fontId="3" fillId="8" borderId="0" xfId="1" applyFont="1" applyFill="1" applyProtection="1"/>
    <xf numFmtId="0" fontId="16" fillId="9" borderId="2" xfId="1" applyFont="1" applyFill="1" applyBorder="1" applyAlignment="1" applyProtection="1">
      <alignment horizontal="left"/>
    </xf>
    <xf numFmtId="0" fontId="7" fillId="9" borderId="2" xfId="1" applyFont="1" applyFill="1" applyBorder="1" applyAlignment="1" applyProtection="1">
      <alignment horizontal="left"/>
    </xf>
    <xf numFmtId="0" fontId="8" fillId="9" borderId="2" xfId="1" applyFont="1" applyFill="1" applyBorder="1" applyAlignment="1" applyProtection="1">
      <alignment horizontal="center"/>
    </xf>
    <xf numFmtId="0" fontId="3" fillId="9" borderId="3" xfId="1" applyFont="1" applyFill="1" applyBorder="1" applyAlignment="1" applyProtection="1">
      <alignment vertical="top"/>
    </xf>
    <xf numFmtId="0" fontId="13" fillId="5" borderId="2" xfId="1" applyFont="1" applyFill="1" applyBorder="1" applyAlignment="1" applyProtection="1">
      <alignment horizontal="left"/>
    </xf>
    <xf numFmtId="0" fontId="16" fillId="5" borderId="2" xfId="1" applyFont="1" applyFill="1" applyBorder="1" applyAlignment="1" applyProtection="1">
      <alignment horizontal="left"/>
    </xf>
    <xf numFmtId="0" fontId="7" fillId="5" borderId="2" xfId="1" applyFont="1" applyFill="1" applyBorder="1" applyAlignment="1" applyProtection="1">
      <alignment horizontal="left"/>
    </xf>
    <xf numFmtId="0" fontId="8" fillId="5" borderId="2" xfId="1" applyFont="1" applyFill="1" applyBorder="1" applyAlignment="1" applyProtection="1">
      <alignment horizontal="center"/>
    </xf>
    <xf numFmtId="0" fontId="3" fillId="5" borderId="3" xfId="1" applyFont="1" applyFill="1" applyBorder="1" applyAlignment="1" applyProtection="1">
      <alignment vertical="top"/>
    </xf>
    <xf numFmtId="0" fontId="26" fillId="7" borderId="0" xfId="1" applyFont="1" applyFill="1" applyBorder="1" applyAlignment="1" applyProtection="1">
      <alignment vertical="center"/>
    </xf>
    <xf numFmtId="0" fontId="80" fillId="2" borderId="5" xfId="1" applyFont="1" applyFill="1" applyBorder="1" applyAlignment="1" applyProtection="1">
      <alignment horizontal="left" vertical="center"/>
    </xf>
    <xf numFmtId="0" fontId="61" fillId="2" borderId="5" xfId="1" applyFont="1" applyFill="1" applyBorder="1" applyAlignment="1" applyProtection="1">
      <alignment horizontal="left"/>
    </xf>
    <xf numFmtId="0" fontId="3" fillId="7" borderId="3" xfId="1" applyFont="1" applyFill="1" applyBorder="1" applyAlignment="1" applyProtection="1">
      <alignment vertical="top"/>
    </xf>
    <xf numFmtId="0" fontId="30" fillId="7" borderId="8" xfId="1" applyFont="1" applyFill="1" applyBorder="1" applyAlignment="1" applyProtection="1">
      <alignment horizontal="left"/>
    </xf>
    <xf numFmtId="0" fontId="28" fillId="7" borderId="8" xfId="1" applyFont="1" applyFill="1" applyBorder="1" applyAlignment="1" applyProtection="1">
      <alignment horizontal="left"/>
    </xf>
    <xf numFmtId="0" fontId="28" fillId="7" borderId="9" xfId="1" applyFont="1" applyFill="1" applyBorder="1" applyAlignment="1" applyProtection="1">
      <alignment horizontal="left"/>
    </xf>
    <xf numFmtId="0" fontId="11" fillId="7" borderId="5" xfId="1" applyFont="1" applyFill="1" applyBorder="1" applyAlignment="1" applyProtection="1">
      <alignment horizontal="center"/>
    </xf>
    <xf numFmtId="0" fontId="28" fillId="7" borderId="5" xfId="1" applyFont="1" applyFill="1" applyBorder="1" applyAlignment="1" applyProtection="1">
      <alignment horizontal="left"/>
    </xf>
    <xf numFmtId="0" fontId="24" fillId="7" borderId="5" xfId="1" applyFont="1" applyFill="1" applyBorder="1" applyProtection="1"/>
    <xf numFmtId="0" fontId="31" fillId="7" borderId="5" xfId="1" applyFont="1" applyFill="1" applyBorder="1" applyProtection="1"/>
    <xf numFmtId="0" fontId="20" fillId="7" borderId="5" xfId="1" applyFont="1" applyFill="1" applyBorder="1" applyProtection="1"/>
    <xf numFmtId="0" fontId="3" fillId="7" borderId="5" xfId="1" applyFont="1" applyFill="1" applyBorder="1" applyAlignment="1" applyProtection="1">
      <alignment vertical="top"/>
    </xf>
    <xf numFmtId="0" fontId="3" fillId="7" borderId="6" xfId="1" applyFont="1" applyFill="1" applyBorder="1" applyAlignment="1" applyProtection="1">
      <alignment vertical="top"/>
    </xf>
    <xf numFmtId="0" fontId="13" fillId="9" borderId="7" xfId="1" applyFont="1" applyFill="1" applyBorder="1" applyAlignment="1" applyProtection="1">
      <alignment horizontal="left"/>
    </xf>
    <xf numFmtId="0" fontId="3" fillId="7" borderId="7" xfId="1" applyFont="1" applyFill="1" applyBorder="1" applyProtection="1"/>
    <xf numFmtId="0" fontId="3" fillId="7" borderId="3" xfId="1" applyFont="1" applyFill="1" applyBorder="1" applyProtection="1"/>
    <xf numFmtId="0" fontId="5" fillId="7" borderId="8" xfId="1" applyFont="1" applyFill="1" applyBorder="1" applyAlignment="1" applyProtection="1">
      <alignment horizontal="left"/>
    </xf>
    <xf numFmtId="0" fontId="3" fillId="7" borderId="1" xfId="1" applyFont="1" applyFill="1" applyBorder="1" applyProtection="1"/>
    <xf numFmtId="0" fontId="3" fillId="7" borderId="4" xfId="1" applyFont="1" applyFill="1" applyBorder="1" applyProtection="1"/>
    <xf numFmtId="0" fontId="3" fillId="7" borderId="8" xfId="1" applyFont="1" applyFill="1" applyBorder="1" applyProtection="1"/>
    <xf numFmtId="0" fontId="3" fillId="7" borderId="9" xfId="1" applyFont="1" applyFill="1" applyBorder="1" applyProtection="1"/>
    <xf numFmtId="0" fontId="3" fillId="7" borderId="6" xfId="1" applyFont="1" applyFill="1" applyBorder="1" applyProtection="1"/>
    <xf numFmtId="0" fontId="3" fillId="6" borderId="2" xfId="1" applyFont="1" applyFill="1" applyBorder="1" applyProtection="1"/>
    <xf numFmtId="0" fontId="3" fillId="6" borderId="0" xfId="1" applyFont="1" applyFill="1" applyBorder="1" applyProtection="1"/>
    <xf numFmtId="0" fontId="29" fillId="6" borderId="2" xfId="1" applyFont="1" applyFill="1" applyBorder="1" applyProtection="1"/>
    <xf numFmtId="0" fontId="3" fillId="6" borderId="0" xfId="1" applyFont="1" applyFill="1" applyProtection="1"/>
    <xf numFmtId="0" fontId="36" fillId="6" borderId="0" xfId="1" applyFont="1" applyFill="1" applyAlignment="1" applyProtection="1">
      <alignment vertical="top"/>
    </xf>
    <xf numFmtId="0" fontId="27" fillId="9" borderId="12" xfId="1" applyFont="1" applyFill="1" applyBorder="1" applyProtection="1"/>
    <xf numFmtId="0" fontId="27" fillId="9" borderId="11" xfId="1" applyFont="1" applyFill="1" applyBorder="1" applyProtection="1"/>
    <xf numFmtId="0" fontId="3" fillId="9" borderId="11" xfId="1" applyFont="1" applyFill="1" applyBorder="1" applyAlignment="1" applyProtection="1">
      <alignment vertical="top"/>
    </xf>
    <xf numFmtId="0" fontId="14" fillId="7" borderId="0" xfId="1" applyFont="1" applyFill="1" applyBorder="1" applyAlignment="1" applyProtection="1">
      <alignment vertical="center"/>
    </xf>
    <xf numFmtId="0" fontId="7" fillId="2" borderId="8" xfId="1" applyFont="1" applyFill="1" applyBorder="1" applyAlignment="1" applyProtection="1">
      <alignment vertical="top"/>
    </xf>
    <xf numFmtId="0" fontId="7" fillId="2" borderId="0" xfId="1" applyFont="1" applyFill="1" applyBorder="1" applyAlignment="1" applyProtection="1">
      <alignment vertical="top"/>
    </xf>
    <xf numFmtId="0" fontId="7" fillId="2" borderId="4" xfId="1" applyFont="1" applyFill="1" applyBorder="1" applyAlignment="1" applyProtection="1">
      <alignment vertical="top"/>
    </xf>
    <xf numFmtId="0" fontId="7" fillId="2" borderId="9" xfId="1" applyFont="1" applyFill="1" applyBorder="1" applyAlignment="1" applyProtection="1">
      <alignment vertical="top"/>
    </xf>
    <xf numFmtId="0" fontId="7" fillId="2" borderId="5" xfId="1" applyFont="1" applyFill="1" applyBorder="1" applyAlignment="1" applyProtection="1">
      <alignment vertical="top"/>
    </xf>
    <xf numFmtId="0" fontId="7" fillId="2" borderId="6" xfId="1" applyFont="1" applyFill="1" applyBorder="1" applyAlignment="1" applyProtection="1">
      <alignment vertical="top"/>
    </xf>
    <xf numFmtId="0" fontId="61" fillId="2" borderId="0" xfId="1" applyFont="1" applyFill="1" applyBorder="1" applyAlignment="1" applyProtection="1">
      <alignment horizontal="left" vertical="center"/>
    </xf>
    <xf numFmtId="0" fontId="83" fillId="2" borderId="5" xfId="1" applyFont="1" applyFill="1" applyBorder="1" applyAlignment="1" applyProtection="1">
      <alignment vertical="top"/>
    </xf>
    <xf numFmtId="0" fontId="61" fillId="2" borderId="5" xfId="1" applyFont="1" applyFill="1" applyBorder="1" applyAlignment="1" applyProtection="1">
      <alignment horizontal="left" vertical="center"/>
    </xf>
    <xf numFmtId="0" fontId="64" fillId="6" borderId="2" xfId="1" applyFont="1" applyFill="1" applyBorder="1" applyAlignment="1" applyProtection="1">
      <alignment vertical="top"/>
    </xf>
    <xf numFmtId="0" fontId="70" fillId="7" borderId="0" xfId="1" applyFont="1" applyFill="1" applyBorder="1" applyProtection="1"/>
    <xf numFmtId="0" fontId="13" fillId="5" borderId="7" xfId="1" applyFont="1" applyFill="1" applyBorder="1" applyAlignment="1" applyProtection="1">
      <alignment horizontal="left"/>
    </xf>
    <xf numFmtId="0" fontId="85" fillId="7" borderId="10" xfId="1" applyFont="1" applyFill="1" applyBorder="1" applyAlignment="1" applyProtection="1">
      <alignment horizontal="center" vertical="center"/>
    </xf>
    <xf numFmtId="0" fontId="70" fillId="6" borderId="10" xfId="1" applyFont="1" applyFill="1" applyBorder="1" applyAlignment="1" applyProtection="1">
      <alignment horizontal="center" vertical="center"/>
    </xf>
    <xf numFmtId="0" fontId="5" fillId="7" borderId="0" xfId="1" applyFont="1" applyFill="1" applyBorder="1" applyAlignment="1" applyProtection="1">
      <alignment wrapText="1"/>
    </xf>
    <xf numFmtId="0" fontId="7" fillId="6" borderId="2" xfId="1" applyFont="1" applyFill="1" applyBorder="1" applyAlignment="1" applyProtection="1">
      <alignment vertical="top"/>
    </xf>
    <xf numFmtId="0" fontId="13" fillId="6" borderId="2" xfId="1" applyFont="1" applyFill="1" applyBorder="1" applyAlignment="1" applyProtection="1">
      <alignment horizontal="left"/>
    </xf>
    <xf numFmtId="0" fontId="69" fillId="6" borderId="10" xfId="1" applyFont="1" applyFill="1" applyBorder="1" applyAlignment="1" applyProtection="1">
      <alignment horizontal="center" vertical="center"/>
    </xf>
    <xf numFmtId="0" fontId="62" fillId="3" borderId="0" xfId="1" applyFont="1" applyFill="1" applyProtection="1"/>
    <xf numFmtId="0" fontId="69" fillId="6" borderId="10" xfId="1" applyFont="1" applyFill="1" applyBorder="1" applyAlignment="1" applyProtection="1">
      <alignment horizontal="center"/>
    </xf>
    <xf numFmtId="0" fontId="10" fillId="7" borderId="5" xfId="1" applyFont="1" applyFill="1" applyBorder="1" applyAlignment="1" applyProtection="1">
      <alignment horizontal="center"/>
    </xf>
    <xf numFmtId="0" fontId="64" fillId="6" borderId="7" xfId="1" applyFont="1" applyFill="1" applyBorder="1" applyAlignment="1" applyProtection="1">
      <alignment vertical="top"/>
    </xf>
    <xf numFmtId="0" fontId="70" fillId="6" borderId="12" xfId="1" applyFont="1" applyFill="1" applyBorder="1" applyProtection="1"/>
    <xf numFmtId="0" fontId="54" fillId="6" borderId="10" xfId="1" applyFont="1" applyFill="1" applyBorder="1" applyAlignment="1" applyProtection="1">
      <alignment horizontal="center"/>
      <protection locked="0"/>
    </xf>
    <xf numFmtId="0" fontId="41" fillId="2" borderId="10" xfId="1" applyFont="1" applyFill="1" applyBorder="1" applyAlignment="1" applyProtection="1">
      <alignment horizontal="center"/>
      <protection locked="0"/>
    </xf>
    <xf numFmtId="0" fontId="10" fillId="7" borderId="0" xfId="1" applyFont="1" applyFill="1" applyBorder="1" applyAlignment="1" applyProtection="1">
      <alignment horizontal="left"/>
    </xf>
    <xf numFmtId="0" fontId="22" fillId="7" borderId="8" xfId="1" applyFont="1" applyFill="1" applyBorder="1" applyAlignment="1" applyProtection="1"/>
    <xf numFmtId="0" fontId="10" fillId="7" borderId="0" xfId="1" applyFont="1" applyFill="1" applyBorder="1" applyAlignment="1" applyProtection="1"/>
    <xf numFmtId="0" fontId="10" fillId="7" borderId="4" xfId="1" applyFont="1" applyFill="1" applyBorder="1" applyAlignment="1" applyProtection="1"/>
    <xf numFmtId="0" fontId="22" fillId="7" borderId="0" xfId="1" applyFont="1" applyFill="1" applyBorder="1" applyAlignment="1" applyProtection="1"/>
    <xf numFmtId="0" fontId="10" fillId="7" borderId="14" xfId="1" applyFont="1" applyFill="1" applyBorder="1" applyAlignment="1" applyProtection="1">
      <alignment horizontal="left"/>
    </xf>
    <xf numFmtId="0" fontId="14" fillId="7" borderId="0" xfId="1" applyFont="1" applyFill="1" applyBorder="1" applyAlignment="1" applyProtection="1">
      <alignment horizontal="left"/>
    </xf>
    <xf numFmtId="0" fontId="69" fillId="7" borderId="0" xfId="1" applyFont="1" applyFill="1" applyBorder="1" applyAlignment="1" applyProtection="1"/>
    <xf numFmtId="0" fontId="5" fillId="7" borderId="2" xfId="1" applyFont="1" applyFill="1" applyBorder="1" applyAlignment="1" applyProtection="1">
      <alignment horizontal="left"/>
    </xf>
    <xf numFmtId="0" fontId="22" fillId="6" borderId="5" xfId="1" applyFont="1" applyFill="1" applyBorder="1" applyAlignment="1" applyProtection="1"/>
    <xf numFmtId="0" fontId="81" fillId="6" borderId="5" xfId="1" applyFont="1" applyFill="1" applyBorder="1" applyAlignment="1" applyProtection="1"/>
    <xf numFmtId="0" fontId="36" fillId="6" borderId="5" xfId="1" applyFont="1" applyFill="1" applyBorder="1" applyAlignment="1" applyProtection="1">
      <alignment vertical="top"/>
    </xf>
    <xf numFmtId="0" fontId="83" fillId="7" borderId="0" xfId="1" applyFont="1" applyFill="1" applyBorder="1" applyAlignment="1" applyProtection="1">
      <alignment horizontal="left"/>
    </xf>
    <xf numFmtId="0" fontId="70" fillId="7" borderId="0" xfId="1" applyFont="1" applyFill="1" applyBorder="1" applyAlignment="1" applyProtection="1">
      <alignment vertical="center"/>
    </xf>
    <xf numFmtId="0" fontId="17" fillId="7" borderId="0" xfId="1" applyFont="1" applyFill="1" applyBorder="1" applyAlignment="1" applyProtection="1">
      <alignment vertical="center"/>
    </xf>
    <xf numFmtId="0" fontId="61" fillId="2" borderId="0" xfId="1" applyFont="1" applyFill="1" applyAlignment="1" applyProtection="1"/>
    <xf numFmtId="0" fontId="69" fillId="2" borderId="5" xfId="1" applyFont="1" applyFill="1" applyBorder="1" applyAlignment="1" applyProtection="1">
      <alignment horizontal="left" vertical="center"/>
    </xf>
    <xf numFmtId="0" fontId="96" fillId="2" borderId="0" xfId="1" applyFont="1" applyFill="1" applyAlignment="1" applyProtection="1">
      <alignment horizontal="left"/>
    </xf>
    <xf numFmtId="0" fontId="70" fillId="7" borderId="0" xfId="1" applyFont="1" applyFill="1" applyBorder="1" applyAlignment="1" applyProtection="1">
      <alignment horizontal="left" vertical="center"/>
    </xf>
    <xf numFmtId="0" fontId="95" fillId="6" borderId="10" xfId="1" applyFont="1" applyFill="1" applyBorder="1" applyAlignment="1" applyProtection="1">
      <alignment horizontal="center"/>
      <protection locked="0"/>
    </xf>
    <xf numFmtId="0" fontId="94" fillId="6" borderId="10" xfId="1" applyFont="1" applyFill="1" applyBorder="1" applyAlignment="1" applyProtection="1">
      <protection locked="0"/>
    </xf>
    <xf numFmtId="0" fontId="70" fillId="2" borderId="0" xfId="1" applyFont="1" applyFill="1" applyAlignment="1" applyProtection="1"/>
    <xf numFmtId="0" fontId="92" fillId="2" borderId="0" xfId="1" applyFont="1" applyFill="1" applyAlignment="1" applyProtection="1"/>
    <xf numFmtId="0" fontId="92" fillId="2" borderId="0" xfId="1" applyFont="1" applyFill="1" applyBorder="1" applyAlignment="1" applyProtection="1"/>
    <xf numFmtId="0" fontId="96" fillId="2" borderId="0" xfId="1" applyFont="1" applyFill="1" applyAlignment="1" applyProtection="1"/>
    <xf numFmtId="0" fontId="96" fillId="3" borderId="0" xfId="1" applyFont="1" applyFill="1" applyProtection="1"/>
    <xf numFmtId="0" fontId="69" fillId="2" borderId="0" xfId="1" applyFont="1" applyFill="1" applyAlignment="1" applyProtection="1"/>
    <xf numFmtId="3" fontId="69" fillId="2" borderId="8" xfId="1" applyNumberFormat="1" applyFont="1" applyFill="1" applyBorder="1" applyAlignment="1" applyProtection="1">
      <alignment vertical="center"/>
    </xf>
    <xf numFmtId="3" fontId="70" fillId="2" borderId="0" xfId="1" applyNumberFormat="1" applyFont="1" applyFill="1" applyBorder="1" applyAlignment="1" applyProtection="1">
      <alignment vertical="center"/>
    </xf>
    <xf numFmtId="3" fontId="69" fillId="2" borderId="4" xfId="1" applyNumberFormat="1" applyFont="1" applyFill="1" applyBorder="1" applyAlignment="1" applyProtection="1">
      <alignment vertical="center"/>
    </xf>
    <xf numFmtId="0" fontId="41" fillId="6" borderId="10" xfId="1" applyFont="1" applyFill="1" applyBorder="1" applyAlignment="1" applyProtection="1">
      <alignment horizontal="center"/>
      <protection locked="0"/>
    </xf>
    <xf numFmtId="0" fontId="70" fillId="2" borderId="0" xfId="1" applyFont="1" applyFill="1" applyBorder="1" applyAlignment="1" applyProtection="1">
      <alignment vertical="center"/>
    </xf>
    <xf numFmtId="0" fontId="22" fillId="7" borderId="9" xfId="1" applyFont="1" applyFill="1" applyBorder="1" applyAlignment="1" applyProtection="1"/>
    <xf numFmtId="0" fontId="22" fillId="7" borderId="5" xfId="1" applyFont="1" applyFill="1" applyBorder="1" applyAlignment="1" applyProtection="1"/>
    <xf numFmtId="0" fontId="10" fillId="7" borderId="5" xfId="1" applyFont="1" applyFill="1" applyBorder="1" applyAlignment="1" applyProtection="1"/>
    <xf numFmtId="0" fontId="10" fillId="7" borderId="6" xfId="1" applyFont="1" applyFill="1" applyBorder="1" applyAlignment="1" applyProtection="1"/>
    <xf numFmtId="0" fontId="32" fillId="2" borderId="0" xfId="1" applyFont="1" applyFill="1" applyBorder="1" applyAlignment="1" applyProtection="1">
      <alignment vertical="top"/>
    </xf>
    <xf numFmtId="0" fontId="32" fillId="2" borderId="0" xfId="1" applyFont="1" applyFill="1" applyBorder="1" applyAlignment="1" applyProtection="1"/>
    <xf numFmtId="0" fontId="13" fillId="2" borderId="0" xfId="1" applyFont="1" applyFill="1" applyBorder="1" applyAlignment="1" applyProtection="1">
      <alignment horizontal="left" vertical="center"/>
    </xf>
    <xf numFmtId="0" fontId="10" fillId="7" borderId="4" xfId="1" applyFont="1" applyFill="1" applyBorder="1" applyAlignment="1" applyProtection="1">
      <alignment horizontal="left"/>
    </xf>
    <xf numFmtId="0" fontId="22" fillId="7" borderId="13" xfId="1" applyFont="1" applyFill="1" applyBorder="1" applyAlignment="1" applyProtection="1">
      <alignment horizontal="left"/>
    </xf>
    <xf numFmtId="0" fontId="10" fillId="7" borderId="15" xfId="1" applyFont="1" applyFill="1" applyBorder="1" applyAlignment="1" applyProtection="1">
      <alignment horizontal="left"/>
    </xf>
    <xf numFmtId="0" fontId="62" fillId="7" borderId="0" xfId="1" applyFont="1" applyFill="1" applyBorder="1" applyAlignment="1" applyProtection="1"/>
    <xf numFmtId="0" fontId="32" fillId="7" borderId="0" xfId="1" applyFont="1" applyFill="1" applyBorder="1" applyAlignment="1" applyProtection="1"/>
    <xf numFmtId="0" fontId="8" fillId="2" borderId="0" xfId="1" applyFont="1" applyFill="1" applyAlignment="1" applyProtection="1">
      <alignment horizontal="center"/>
    </xf>
    <xf numFmtId="0" fontId="22" fillId="7" borderId="9" xfId="1" applyFont="1" applyFill="1" applyBorder="1" applyAlignment="1" applyProtection="1">
      <alignment horizontal="left"/>
    </xf>
    <xf numFmtId="0" fontId="70" fillId="6" borderId="11" xfId="1" applyFont="1" applyFill="1" applyBorder="1" applyProtection="1"/>
    <xf numFmtId="0" fontId="3" fillId="6" borderId="11" xfId="1" applyFont="1" applyFill="1" applyBorder="1" applyProtection="1"/>
    <xf numFmtId="0" fontId="3" fillId="6" borderId="19" xfId="1" applyFont="1" applyFill="1" applyBorder="1" applyProtection="1"/>
    <xf numFmtId="0" fontId="70" fillId="9" borderId="12" xfId="1" applyFont="1" applyFill="1" applyBorder="1" applyProtection="1"/>
    <xf numFmtId="0" fontId="70" fillId="9" borderId="11" xfId="1" applyFont="1" applyFill="1" applyBorder="1" applyProtection="1"/>
    <xf numFmtId="0" fontId="70" fillId="9" borderId="19" xfId="1" applyFont="1" applyFill="1" applyBorder="1" applyProtection="1"/>
    <xf numFmtId="0" fontId="3" fillId="9" borderId="11" xfId="1" applyFont="1" applyFill="1" applyBorder="1" applyProtection="1"/>
    <xf numFmtId="0" fontId="3" fillId="9" borderId="19" xfId="1" applyFont="1" applyFill="1" applyBorder="1" applyProtection="1"/>
    <xf numFmtId="0" fontId="25" fillId="9" borderId="11" xfId="1" applyFont="1" applyFill="1" applyBorder="1" applyProtection="1">
      <protection locked="0"/>
    </xf>
    <xf numFmtId="0" fontId="62" fillId="2" borderId="0" xfId="1" applyFont="1" applyFill="1" applyAlignment="1" applyProtection="1">
      <alignment horizontal="left"/>
    </xf>
    <xf numFmtId="0" fontId="4" fillId="6" borderId="0" xfId="1" applyFont="1" applyFill="1" applyBorder="1" applyAlignment="1" applyProtection="1">
      <alignment wrapText="1"/>
    </xf>
    <xf numFmtId="0" fontId="115" fillId="3" borderId="0" xfId="4" applyFont="1" applyFill="1" applyProtection="1"/>
    <xf numFmtId="0" fontId="116" fillId="3" borderId="0" xfId="4" applyFont="1" applyFill="1" applyBorder="1" applyAlignment="1">
      <alignment vertical="center"/>
    </xf>
    <xf numFmtId="0" fontId="115" fillId="3" borderId="0" xfId="4" applyFont="1" applyFill="1" applyBorder="1" applyAlignment="1">
      <alignment vertical="center"/>
    </xf>
    <xf numFmtId="4" fontId="115" fillId="3" borderId="0" xfId="4" applyNumberFormat="1" applyFont="1" applyFill="1" applyAlignment="1" applyProtection="1">
      <alignment vertical="center"/>
    </xf>
    <xf numFmtId="0" fontId="115" fillId="3" borderId="0" xfId="4" applyFont="1" applyFill="1" applyBorder="1" applyAlignment="1" applyProtection="1">
      <alignment vertical="center"/>
    </xf>
    <xf numFmtId="4" fontId="115" fillId="0" borderId="0" xfId="4" applyNumberFormat="1" applyFont="1" applyFill="1" applyAlignment="1" applyProtection="1">
      <alignment vertical="center"/>
    </xf>
    <xf numFmtId="0" fontId="115" fillId="0" borderId="0" xfId="4" applyFont="1" applyFill="1" applyBorder="1" applyAlignment="1" applyProtection="1">
      <alignment vertical="center"/>
    </xf>
    <xf numFmtId="0" fontId="115" fillId="0" borderId="0" xfId="4" applyFont="1" applyFill="1" applyProtection="1"/>
    <xf numFmtId="0" fontId="115" fillId="3" borderId="0" xfId="4" applyFont="1" applyFill="1"/>
    <xf numFmtId="0" fontId="115" fillId="0" borderId="0" xfId="4" applyFont="1" applyFill="1"/>
    <xf numFmtId="0" fontId="5" fillId="2" borderId="27" xfId="4" applyFont="1" applyFill="1" applyBorder="1"/>
    <xf numFmtId="0" fontId="5" fillId="2" borderId="0" xfId="4" applyFont="1" applyFill="1" applyBorder="1"/>
    <xf numFmtId="0" fontId="5" fillId="2" borderId="28" xfId="4" applyFont="1" applyFill="1" applyBorder="1"/>
    <xf numFmtId="0" fontId="4" fillId="2" borderId="27" xfId="4" applyFont="1" applyFill="1" applyBorder="1" applyAlignment="1">
      <alignment horizontal="right"/>
    </xf>
    <xf numFmtId="0" fontId="70" fillId="2" borderId="0" xfId="4" applyFont="1" applyFill="1" applyBorder="1"/>
    <xf numFmtId="168" fontId="4" fillId="2" borderId="0" xfId="4" applyNumberFormat="1" applyFont="1" applyFill="1" applyBorder="1" applyAlignment="1">
      <alignment horizontal="right"/>
    </xf>
    <xf numFmtId="0" fontId="117" fillId="2" borderId="0" xfId="4" applyFont="1" applyFill="1" applyBorder="1"/>
    <xf numFmtId="0" fontId="118" fillId="2" borderId="0" xfId="4" applyFont="1" applyFill="1" applyBorder="1"/>
    <xf numFmtId="0" fontId="118" fillId="2" borderId="28" xfId="4" applyFont="1" applyFill="1" applyBorder="1"/>
    <xf numFmtId="0" fontId="5" fillId="0" borderId="0" xfId="4" applyFont="1" applyFill="1"/>
    <xf numFmtId="0" fontId="5" fillId="2" borderId="29" xfId="4" applyFont="1" applyFill="1" applyBorder="1"/>
    <xf numFmtId="0" fontId="5" fillId="2" borderId="30" xfId="4" applyFont="1" applyFill="1" applyBorder="1"/>
    <xf numFmtId="0" fontId="119" fillId="2" borderId="30" xfId="4" applyFont="1" applyFill="1" applyBorder="1"/>
    <xf numFmtId="0" fontId="5" fillId="2" borderId="31" xfId="4" applyFont="1" applyFill="1" applyBorder="1"/>
    <xf numFmtId="0" fontId="5" fillId="3" borderId="0" xfId="4" applyFont="1" applyFill="1"/>
    <xf numFmtId="167" fontId="38" fillId="11" borderId="25" xfId="4" applyNumberFormat="1" applyFont="1" applyFill="1" applyBorder="1" applyAlignment="1">
      <alignment horizontal="center"/>
    </xf>
    <xf numFmtId="167" fontId="38" fillId="11" borderId="26" xfId="4" applyNumberFormat="1" applyFont="1" applyFill="1" applyBorder="1" applyAlignment="1">
      <alignment horizontal="center"/>
    </xf>
    <xf numFmtId="0" fontId="120" fillId="11" borderId="25" xfId="4" applyFont="1" applyFill="1" applyBorder="1" applyAlignment="1"/>
    <xf numFmtId="0" fontId="61" fillId="2" borderId="0" xfId="4" applyFont="1" applyFill="1" applyBorder="1"/>
    <xf numFmtId="0" fontId="123" fillId="12" borderId="0" xfId="4" applyFont="1" applyFill="1" applyBorder="1" applyAlignment="1">
      <alignment horizontal="center"/>
    </xf>
    <xf numFmtId="0" fontId="4" fillId="11" borderId="24" xfId="4" applyFont="1" applyFill="1" applyBorder="1" applyAlignment="1"/>
    <xf numFmtId="0" fontId="126" fillId="2" borderId="0" xfId="4" applyFont="1" applyFill="1" applyBorder="1"/>
    <xf numFmtId="0" fontId="117" fillId="6" borderId="0" xfId="4" applyFont="1" applyFill="1" applyBorder="1"/>
    <xf numFmtId="0" fontId="5" fillId="6" borderId="0" xfId="4" applyFont="1" applyFill="1" applyBorder="1"/>
    <xf numFmtId="0" fontId="61" fillId="6" borderId="0" xfId="4" applyFont="1" applyFill="1" applyBorder="1"/>
    <xf numFmtId="0" fontId="118" fillId="6" borderId="0" xfId="4" applyFont="1" applyFill="1" applyBorder="1"/>
    <xf numFmtId="0" fontId="126" fillId="6" borderId="0" xfId="4" applyFont="1" applyFill="1" applyBorder="1"/>
    <xf numFmtId="0" fontId="3" fillId="6" borderId="0" xfId="1" applyFont="1" applyFill="1" applyBorder="1" applyAlignment="1" applyProtection="1">
      <alignment vertical="center"/>
    </xf>
    <xf numFmtId="0" fontId="3" fillId="8" borderId="0" xfId="1" applyFont="1" applyFill="1" applyAlignment="1" applyProtection="1">
      <alignment horizontal="right"/>
    </xf>
    <xf numFmtId="0" fontId="69" fillId="6" borderId="20" xfId="1" applyFont="1" applyFill="1" applyBorder="1" applyAlignment="1" applyProtection="1">
      <alignment horizontal="center" vertical="center"/>
    </xf>
    <xf numFmtId="0" fontId="69" fillId="6" borderId="22" xfId="1" applyFont="1" applyFill="1" applyBorder="1" applyAlignment="1" applyProtection="1">
      <alignment horizontal="center" vertical="center"/>
    </xf>
    <xf numFmtId="0" fontId="23" fillId="7" borderId="11" xfId="1" applyFont="1" applyFill="1" applyBorder="1" applyAlignment="1" applyProtection="1">
      <alignment horizontal="center"/>
      <protection locked="0"/>
    </xf>
    <xf numFmtId="164" fontId="17" fillId="7" borderId="11" xfId="1" applyNumberFormat="1" applyFont="1" applyFill="1" applyBorder="1" applyAlignment="1" applyProtection="1">
      <alignment horizontal="center"/>
      <protection locked="0"/>
    </xf>
    <xf numFmtId="164" fontId="17" fillId="7" borderId="19" xfId="1" applyNumberFormat="1" applyFont="1" applyFill="1" applyBorder="1" applyAlignment="1" applyProtection="1">
      <alignment horizontal="center"/>
      <protection locked="0"/>
    </xf>
    <xf numFmtId="0" fontId="22" fillId="2" borderId="2" xfId="1" applyFont="1" applyFill="1" applyBorder="1" applyAlignment="1" applyProtection="1">
      <alignment horizontal="center"/>
    </xf>
    <xf numFmtId="0" fontId="16" fillId="2" borderId="0" xfId="1" applyFont="1" applyFill="1" applyAlignment="1" applyProtection="1">
      <alignment horizontal="center"/>
    </xf>
    <xf numFmtId="0" fontId="55" fillId="5" borderId="12" xfId="1" applyFont="1" applyFill="1" applyBorder="1" applyAlignment="1" applyProtection="1">
      <alignment horizontal="left" vertical="center"/>
      <protection locked="0"/>
    </xf>
    <xf numFmtId="0" fontId="55" fillId="5" borderId="11" xfId="1" applyFont="1" applyFill="1" applyBorder="1" applyAlignment="1" applyProtection="1">
      <alignment horizontal="left" vertical="center"/>
      <protection locked="0"/>
    </xf>
    <xf numFmtId="0" fontId="55" fillId="5" borderId="19" xfId="1" applyFont="1" applyFill="1" applyBorder="1" applyAlignment="1" applyProtection="1">
      <alignment horizontal="left" vertical="center"/>
      <protection locked="0"/>
    </xf>
    <xf numFmtId="0" fontId="88" fillId="2" borderId="0" xfId="1" applyFont="1" applyFill="1" applyAlignment="1" applyProtection="1">
      <alignment horizontal="center"/>
    </xf>
    <xf numFmtId="165" fontId="35" fillId="4" borderId="12" xfId="1" applyNumberFormat="1" applyFont="1" applyFill="1" applyBorder="1" applyAlignment="1" applyProtection="1">
      <alignment horizontal="center" vertical="center"/>
      <protection locked="0"/>
    </xf>
    <xf numFmtId="165" fontId="35" fillId="4" borderId="19" xfId="1" applyNumberFormat="1" applyFont="1" applyFill="1" applyBorder="1" applyAlignment="1" applyProtection="1">
      <alignment horizontal="center" vertical="center"/>
      <protection locked="0"/>
    </xf>
    <xf numFmtId="166" fontId="53" fillId="4" borderId="12" xfId="1" applyNumberFormat="1" applyFont="1" applyFill="1" applyBorder="1" applyAlignment="1" applyProtection="1">
      <alignment horizontal="center" vertical="center"/>
      <protection locked="0"/>
    </xf>
    <xf numFmtId="166" fontId="53" fillId="4" borderId="11" xfId="1" applyNumberFormat="1" applyFont="1" applyFill="1" applyBorder="1" applyAlignment="1" applyProtection="1">
      <alignment horizontal="center" vertical="center"/>
      <protection locked="0"/>
    </xf>
    <xf numFmtId="166" fontId="53" fillId="4" borderId="19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top"/>
    </xf>
    <xf numFmtId="0" fontId="16" fillId="5" borderId="12" xfId="1" applyFont="1" applyFill="1" applyBorder="1" applyAlignment="1" applyProtection="1">
      <alignment horizontal="center"/>
      <protection locked="0"/>
    </xf>
    <xf numFmtId="0" fontId="16" fillId="5" borderId="11" xfId="1" applyFont="1" applyFill="1" applyBorder="1" applyAlignment="1" applyProtection="1">
      <alignment horizontal="center"/>
      <protection locked="0"/>
    </xf>
    <xf numFmtId="0" fontId="16" fillId="5" borderId="19" xfId="1" applyFont="1" applyFill="1" applyBorder="1" applyAlignment="1" applyProtection="1">
      <alignment horizontal="center"/>
      <protection locked="0"/>
    </xf>
    <xf numFmtId="0" fontId="82" fillId="2" borderId="0" xfId="1" applyFont="1" applyFill="1" applyAlignment="1" applyProtection="1">
      <alignment horizontal="center"/>
    </xf>
    <xf numFmtId="0" fontId="10" fillId="5" borderId="12" xfId="1" applyFont="1" applyFill="1" applyBorder="1" applyAlignment="1" applyProtection="1">
      <alignment horizontal="center" vertical="center"/>
      <protection locked="0"/>
    </xf>
    <xf numFmtId="0" fontId="10" fillId="5" borderId="11" xfId="1" applyFont="1" applyFill="1" applyBorder="1" applyAlignment="1" applyProtection="1">
      <alignment horizontal="center" vertical="center"/>
      <protection locked="0"/>
    </xf>
    <xf numFmtId="0" fontId="10" fillId="5" borderId="19" xfId="1" applyFont="1" applyFill="1" applyBorder="1" applyAlignment="1" applyProtection="1">
      <alignment horizontal="center" vertical="center"/>
      <protection locked="0"/>
    </xf>
    <xf numFmtId="0" fontId="82" fillId="6" borderId="2" xfId="1" applyFont="1" applyFill="1" applyBorder="1" applyAlignment="1" applyProtection="1">
      <alignment horizontal="center"/>
    </xf>
    <xf numFmtId="0" fontId="70" fillId="6" borderId="20" xfId="1" applyFont="1" applyFill="1" applyBorder="1" applyAlignment="1" applyProtection="1">
      <alignment horizontal="center" vertical="center"/>
    </xf>
    <xf numFmtId="0" fontId="70" fillId="6" borderId="22" xfId="1" applyFont="1" applyFill="1" applyBorder="1" applyAlignment="1" applyProtection="1">
      <alignment horizontal="center" vertical="center"/>
    </xf>
    <xf numFmtId="0" fontId="14" fillId="4" borderId="7" xfId="1" applyFont="1" applyFill="1" applyBorder="1" applyAlignment="1" applyProtection="1">
      <alignment horizontal="center" vertical="center"/>
      <protection locked="0"/>
    </xf>
    <xf numFmtId="0" fontId="14" fillId="4" borderId="2" xfId="1" applyFont="1" applyFill="1" applyBorder="1" applyAlignment="1" applyProtection="1">
      <alignment horizontal="center" vertical="center"/>
      <protection locked="0"/>
    </xf>
    <xf numFmtId="0" fontId="14" fillId="4" borderId="3" xfId="1" applyFont="1" applyFill="1" applyBorder="1" applyAlignment="1" applyProtection="1">
      <alignment horizontal="center" vertical="center"/>
      <protection locked="0"/>
    </xf>
    <xf numFmtId="0" fontId="14" fillId="4" borderId="8" xfId="1" applyFont="1" applyFill="1" applyBorder="1" applyAlignment="1" applyProtection="1">
      <alignment horizontal="center" vertical="center"/>
      <protection locked="0"/>
    </xf>
    <xf numFmtId="0" fontId="14" fillId="4" borderId="0" xfId="1" applyFont="1" applyFill="1" applyBorder="1" applyAlignment="1" applyProtection="1">
      <alignment horizontal="center" vertical="center"/>
      <protection locked="0"/>
    </xf>
    <xf numFmtId="0" fontId="14" fillId="4" borderId="4" xfId="1" applyFont="1" applyFill="1" applyBorder="1" applyAlignment="1" applyProtection="1">
      <alignment horizontal="center" vertical="center"/>
      <protection locked="0"/>
    </xf>
    <xf numFmtId="0" fontId="14" fillId="4" borderId="9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/>
      <protection locked="0"/>
    </xf>
    <xf numFmtId="0" fontId="14" fillId="4" borderId="6" xfId="1" applyFont="1" applyFill="1" applyBorder="1" applyAlignment="1" applyProtection="1">
      <alignment horizontal="center" vertical="center"/>
      <protection locked="0"/>
    </xf>
    <xf numFmtId="164" fontId="43" fillId="4" borderId="12" xfId="1" applyNumberFormat="1" applyFont="1" applyFill="1" applyBorder="1" applyAlignment="1" applyProtection="1">
      <alignment horizontal="center" vertical="center"/>
      <protection locked="0"/>
    </xf>
    <xf numFmtId="164" fontId="43" fillId="4" borderId="11" xfId="1" applyNumberFormat="1" applyFont="1" applyFill="1" applyBorder="1" applyAlignment="1" applyProtection="1">
      <alignment horizontal="center" vertical="center"/>
      <protection locked="0"/>
    </xf>
    <xf numFmtId="164" fontId="43" fillId="4" borderId="19" xfId="1" applyNumberFormat="1" applyFont="1" applyFill="1" applyBorder="1" applyAlignment="1" applyProtection="1">
      <alignment horizontal="center" vertical="center"/>
      <protection locked="0"/>
    </xf>
    <xf numFmtId="10" fontId="38" fillId="6" borderId="12" xfId="2" applyNumberFormat="1" applyFont="1" applyFill="1" applyBorder="1" applyAlignment="1" applyProtection="1">
      <alignment horizontal="center" vertical="center"/>
      <protection locked="0"/>
    </xf>
    <xf numFmtId="10" fontId="38" fillId="6" borderId="19" xfId="2" applyNumberFormat="1" applyFont="1" applyFill="1" applyBorder="1" applyAlignment="1" applyProtection="1">
      <alignment horizontal="center" vertical="center"/>
      <protection locked="0"/>
    </xf>
    <xf numFmtId="0" fontId="52" fillId="2" borderId="0" xfId="1" applyFont="1" applyFill="1" applyBorder="1" applyAlignment="1" applyProtection="1">
      <alignment horizontal="center" textRotation="90" wrapText="1"/>
    </xf>
    <xf numFmtId="0" fontId="84" fillId="5" borderId="7" xfId="1" applyFont="1" applyFill="1" applyBorder="1" applyAlignment="1" applyProtection="1">
      <alignment horizontal="center" vertical="center"/>
      <protection locked="0"/>
    </xf>
    <xf numFmtId="0" fontId="84" fillId="5" borderId="2" xfId="1" applyFont="1" applyFill="1" applyBorder="1" applyAlignment="1" applyProtection="1">
      <alignment horizontal="center" vertical="center"/>
      <protection locked="0"/>
    </xf>
    <xf numFmtId="0" fontId="84" fillId="5" borderId="3" xfId="1" applyFont="1" applyFill="1" applyBorder="1" applyAlignment="1" applyProtection="1">
      <alignment horizontal="center" vertical="center"/>
      <protection locked="0"/>
    </xf>
    <xf numFmtId="0" fontId="84" fillId="5" borderId="9" xfId="1" applyFont="1" applyFill="1" applyBorder="1" applyAlignment="1" applyProtection="1">
      <alignment horizontal="center" vertical="center"/>
      <protection locked="0"/>
    </xf>
    <xf numFmtId="0" fontId="84" fillId="5" borderId="5" xfId="1" applyFont="1" applyFill="1" applyBorder="1" applyAlignment="1" applyProtection="1">
      <alignment horizontal="center" vertical="center"/>
      <protection locked="0"/>
    </xf>
    <xf numFmtId="0" fontId="84" fillId="5" borderId="6" xfId="1" applyFont="1" applyFill="1" applyBorder="1" applyAlignment="1" applyProtection="1">
      <alignment horizontal="center" vertical="center"/>
      <protection locked="0"/>
    </xf>
    <xf numFmtId="0" fontId="86" fillId="7" borderId="0" xfId="1" applyFont="1" applyFill="1" applyBorder="1" applyAlignment="1" applyProtection="1">
      <alignment horizontal="center" vertical="center"/>
    </xf>
    <xf numFmtId="0" fontId="88" fillId="2" borderId="11" xfId="1" applyFont="1" applyFill="1" applyBorder="1" applyAlignment="1" applyProtection="1">
      <alignment horizontal="center"/>
    </xf>
    <xf numFmtId="0" fontId="13" fillId="5" borderId="7" xfId="1" applyFont="1" applyFill="1" applyBorder="1" applyAlignment="1" applyProtection="1">
      <alignment horizontal="center" vertical="center"/>
      <protection locked="0"/>
    </xf>
    <xf numFmtId="0" fontId="13" fillId="5" borderId="2" xfId="1" applyFont="1" applyFill="1" applyBorder="1" applyAlignment="1" applyProtection="1">
      <alignment horizontal="center" vertical="center"/>
      <protection locked="0"/>
    </xf>
    <xf numFmtId="0" fontId="13" fillId="5" borderId="3" xfId="1" applyFont="1" applyFill="1" applyBorder="1" applyAlignment="1" applyProtection="1">
      <alignment horizontal="center" vertical="center"/>
      <protection locked="0"/>
    </xf>
    <xf numFmtId="0" fontId="13" fillId="5" borderId="9" xfId="1" applyFont="1" applyFill="1" applyBorder="1" applyAlignment="1" applyProtection="1">
      <alignment horizontal="center" vertical="center"/>
      <protection locked="0"/>
    </xf>
    <xf numFmtId="0" fontId="13" fillId="5" borderId="5" xfId="1" applyFont="1" applyFill="1" applyBorder="1" applyAlignment="1" applyProtection="1">
      <alignment horizontal="center" vertical="center"/>
      <protection locked="0"/>
    </xf>
    <xf numFmtId="0" fontId="13" fillId="5" borderId="6" xfId="1" applyFont="1" applyFill="1" applyBorder="1" applyAlignment="1" applyProtection="1">
      <alignment horizontal="center" vertical="center"/>
      <protection locked="0"/>
    </xf>
    <xf numFmtId="0" fontId="87" fillId="6" borderId="2" xfId="1" applyFont="1" applyFill="1" applyBorder="1" applyAlignment="1" applyProtection="1">
      <alignment horizontal="center"/>
    </xf>
    <xf numFmtId="0" fontId="88" fillId="7" borderId="7" xfId="1" applyFont="1" applyFill="1" applyBorder="1" applyAlignment="1" applyProtection="1">
      <alignment horizontal="center"/>
    </xf>
    <xf numFmtId="0" fontId="88" fillId="7" borderId="2" xfId="1" applyFont="1" applyFill="1" applyBorder="1" applyAlignment="1" applyProtection="1">
      <alignment horizontal="center"/>
    </xf>
    <xf numFmtId="0" fontId="88" fillId="7" borderId="3" xfId="1" applyFont="1" applyFill="1" applyBorder="1" applyAlignment="1" applyProtection="1">
      <alignment horizontal="center"/>
    </xf>
    <xf numFmtId="0" fontId="101" fillId="7" borderId="17" xfId="1" applyFont="1" applyFill="1" applyBorder="1" applyAlignment="1" applyProtection="1">
      <alignment horizontal="center"/>
    </xf>
    <xf numFmtId="0" fontId="58" fillId="7" borderId="17" xfId="1" applyFont="1" applyFill="1" applyBorder="1" applyAlignment="1" applyProtection="1">
      <alignment horizontal="center" vertical="center"/>
    </xf>
    <xf numFmtId="0" fontId="71" fillId="2" borderId="0" xfId="1" applyFont="1" applyFill="1" applyBorder="1" applyAlignment="1" applyProtection="1">
      <alignment horizontal="center" vertical="center"/>
    </xf>
    <xf numFmtId="0" fontId="75" fillId="6" borderId="0" xfId="1" applyFont="1" applyFill="1" applyBorder="1" applyAlignment="1" applyProtection="1">
      <alignment horizontal="center" vertical="center"/>
    </xf>
    <xf numFmtId="0" fontId="109" fillId="4" borderId="5" xfId="1" applyFont="1" applyFill="1" applyBorder="1" applyAlignment="1" applyProtection="1">
      <alignment horizontal="center"/>
      <protection locked="0"/>
    </xf>
    <xf numFmtId="0" fontId="109" fillId="4" borderId="6" xfId="1" applyFont="1" applyFill="1" applyBorder="1" applyAlignment="1" applyProtection="1">
      <alignment horizontal="center"/>
      <protection locked="0"/>
    </xf>
    <xf numFmtId="0" fontId="3" fillId="4" borderId="0" xfId="1" applyFont="1" applyFill="1" applyBorder="1" applyAlignment="1" applyProtection="1">
      <alignment horizontal="center"/>
      <protection locked="0"/>
    </xf>
    <xf numFmtId="0" fontId="3" fillId="4" borderId="4" xfId="1" applyFont="1" applyFill="1" applyBorder="1" applyAlignment="1" applyProtection="1">
      <alignment horizontal="center"/>
      <protection locked="0"/>
    </xf>
    <xf numFmtId="0" fontId="82" fillId="2" borderId="5" xfId="1" applyFont="1" applyFill="1" applyBorder="1" applyAlignment="1" applyProtection="1">
      <alignment horizontal="center"/>
    </xf>
    <xf numFmtId="0" fontId="90" fillId="6" borderId="2" xfId="1" applyFont="1" applyFill="1" applyBorder="1" applyAlignment="1" applyProtection="1">
      <alignment horizontal="center" vertical="top"/>
    </xf>
    <xf numFmtId="3" fontId="70" fillId="2" borderId="1" xfId="1" applyNumberFormat="1" applyFont="1" applyFill="1" applyBorder="1" applyAlignment="1" applyProtection="1">
      <alignment horizontal="center" vertical="center"/>
      <protection locked="0"/>
    </xf>
    <xf numFmtId="0" fontId="89" fillId="6" borderId="2" xfId="1" applyFont="1" applyFill="1" applyBorder="1" applyAlignment="1" applyProtection="1">
      <alignment horizontal="center" vertical="center"/>
    </xf>
    <xf numFmtId="0" fontId="101" fillId="2" borderId="8" xfId="1" applyFont="1" applyFill="1" applyBorder="1" applyAlignment="1" applyProtection="1">
      <alignment horizontal="center"/>
    </xf>
    <xf numFmtId="0" fontId="101" fillId="2" borderId="0" xfId="1" applyFont="1" applyFill="1" applyBorder="1" applyAlignment="1" applyProtection="1">
      <alignment horizontal="center"/>
    </xf>
    <xf numFmtId="0" fontId="88" fillId="2" borderId="5" xfId="1" applyFont="1" applyFill="1" applyBorder="1" applyAlignment="1" applyProtection="1">
      <alignment horizontal="center"/>
    </xf>
    <xf numFmtId="4" fontId="46" fillId="4" borderId="12" xfId="1" applyNumberFormat="1" applyFont="1" applyFill="1" applyBorder="1" applyAlignment="1" applyProtection="1">
      <alignment horizontal="center" vertical="center"/>
      <protection locked="0"/>
    </xf>
    <xf numFmtId="4" fontId="46" fillId="4" borderId="11" xfId="1" applyNumberFormat="1" applyFont="1" applyFill="1" applyBorder="1" applyAlignment="1" applyProtection="1">
      <alignment horizontal="center" vertical="center"/>
      <protection locked="0"/>
    </xf>
    <xf numFmtId="4" fontId="46" fillId="4" borderId="19" xfId="1" applyNumberFormat="1" applyFont="1" applyFill="1" applyBorder="1" applyAlignment="1" applyProtection="1">
      <alignment horizontal="center" vertical="center"/>
      <protection locked="0"/>
    </xf>
    <xf numFmtId="0" fontId="10" fillId="9" borderId="12" xfId="1" quotePrefix="1" applyFont="1" applyFill="1" applyBorder="1" applyAlignment="1" applyProtection="1">
      <alignment horizontal="center" vertical="center"/>
      <protection locked="0"/>
    </xf>
    <xf numFmtId="0" fontId="10" fillId="9" borderId="11" xfId="1" applyFont="1" applyFill="1" applyBorder="1" applyAlignment="1" applyProtection="1">
      <alignment horizontal="center" vertical="center"/>
      <protection locked="0"/>
    </xf>
    <xf numFmtId="0" fontId="10" fillId="9" borderId="19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10" fillId="10" borderId="12" xfId="1" applyFont="1" applyFill="1" applyBorder="1" applyAlignment="1" applyProtection="1">
      <alignment horizontal="center" vertical="center"/>
      <protection locked="0"/>
    </xf>
    <xf numFmtId="0" fontId="10" fillId="10" borderId="11" xfId="1" applyFont="1" applyFill="1" applyBorder="1" applyAlignment="1" applyProtection="1">
      <alignment horizontal="center" vertical="center"/>
      <protection locked="0"/>
    </xf>
    <xf numFmtId="0" fontId="10" fillId="10" borderId="19" xfId="1" applyFont="1" applyFill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/>
      <protection locked="0"/>
    </xf>
    <xf numFmtId="0" fontId="5" fillId="2" borderId="5" xfId="1" applyFont="1" applyFill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center"/>
      <protection locked="0"/>
    </xf>
    <xf numFmtId="0" fontId="112" fillId="2" borderId="0" xfId="1" applyFont="1" applyFill="1" applyBorder="1" applyAlignment="1" applyProtection="1">
      <alignment horizontal="center"/>
      <protection locked="0"/>
    </xf>
    <xf numFmtId="0" fontId="112" fillId="2" borderId="5" xfId="1" applyFont="1" applyFill="1" applyBorder="1" applyAlignment="1" applyProtection="1">
      <alignment horizontal="center"/>
      <protection locked="0"/>
    </xf>
    <xf numFmtId="0" fontId="89" fillId="2" borderId="11" xfId="1" applyFont="1" applyFill="1" applyBorder="1" applyAlignment="1" applyProtection="1">
      <alignment horizontal="center"/>
    </xf>
    <xf numFmtId="0" fontId="104" fillId="2" borderId="0" xfId="1" applyFont="1" applyFill="1" applyBorder="1" applyAlignment="1" applyProtection="1">
      <alignment horizontal="center" vertical="center"/>
    </xf>
    <xf numFmtId="0" fontId="104" fillId="2" borderId="4" xfId="1" applyFont="1" applyFill="1" applyBorder="1" applyAlignment="1" applyProtection="1">
      <alignment horizontal="center" vertical="center"/>
    </xf>
    <xf numFmtId="165" fontId="35" fillId="7" borderId="12" xfId="1" applyNumberFormat="1" applyFont="1" applyFill="1" applyBorder="1" applyAlignment="1" applyProtection="1">
      <alignment horizontal="center" vertical="center"/>
    </xf>
    <xf numFmtId="165" fontId="35" fillId="7" borderId="19" xfId="1" applyNumberFormat="1" applyFont="1" applyFill="1" applyBorder="1" applyAlignment="1" applyProtection="1">
      <alignment horizontal="center" vertical="center"/>
    </xf>
    <xf numFmtId="0" fontId="22" fillId="7" borderId="9" xfId="1" applyFont="1" applyFill="1" applyBorder="1" applyAlignment="1" applyProtection="1">
      <alignment horizontal="left"/>
    </xf>
    <xf numFmtId="0" fontId="10" fillId="7" borderId="5" xfId="1" applyFont="1" applyFill="1" applyBorder="1" applyAlignment="1" applyProtection="1">
      <alignment horizontal="left"/>
    </xf>
    <xf numFmtId="0" fontId="10" fillId="7" borderId="6" xfId="1" applyFont="1" applyFill="1" applyBorder="1" applyAlignment="1" applyProtection="1">
      <alignment horizontal="left"/>
    </xf>
    <xf numFmtId="166" fontId="39" fillId="6" borderId="12" xfId="1" applyNumberFormat="1" applyFont="1" applyFill="1" applyBorder="1" applyAlignment="1" applyProtection="1">
      <alignment horizontal="center" vertical="center"/>
      <protection locked="0"/>
    </xf>
    <xf numFmtId="166" fontId="39" fillId="6" borderId="11" xfId="1" applyNumberFormat="1" applyFont="1" applyFill="1" applyBorder="1" applyAlignment="1" applyProtection="1">
      <alignment horizontal="center" vertical="center"/>
      <protection locked="0"/>
    </xf>
    <xf numFmtId="166" fontId="39" fillId="6" borderId="19" xfId="1" applyNumberFormat="1" applyFont="1" applyFill="1" applyBorder="1" applyAlignment="1" applyProtection="1">
      <alignment horizontal="center" vertical="center"/>
      <protection locked="0"/>
    </xf>
    <xf numFmtId="0" fontId="13" fillId="9" borderId="12" xfId="1" applyNumberFormat="1" applyFont="1" applyFill="1" applyBorder="1" applyAlignment="1" applyProtection="1">
      <alignment horizontal="center" vertical="center"/>
    </xf>
    <xf numFmtId="0" fontId="13" fillId="9" borderId="11" xfId="1" applyNumberFormat="1" applyFont="1" applyFill="1" applyBorder="1" applyAlignment="1" applyProtection="1">
      <alignment horizontal="center" vertical="center"/>
    </xf>
    <xf numFmtId="0" fontId="13" fillId="9" borderId="19" xfId="1" applyNumberFormat="1" applyFont="1" applyFill="1" applyBorder="1" applyAlignment="1" applyProtection="1">
      <alignment horizontal="center" vertical="center"/>
    </xf>
    <xf numFmtId="0" fontId="82" fillId="2" borderId="0" xfId="1" applyFont="1" applyFill="1" applyBorder="1" applyAlignment="1" applyProtection="1">
      <alignment horizontal="center" vertical="center"/>
    </xf>
    <xf numFmtId="0" fontId="82" fillId="6" borderId="0" xfId="1" applyFont="1" applyFill="1" applyBorder="1" applyAlignment="1" applyProtection="1">
      <alignment horizontal="center" vertical="center"/>
    </xf>
    <xf numFmtId="0" fontId="82" fillId="2" borderId="0" xfId="1" applyFont="1" applyFill="1" applyBorder="1" applyAlignment="1" applyProtection="1">
      <alignment horizontal="center" vertical="top"/>
    </xf>
    <xf numFmtId="0" fontId="98" fillId="7" borderId="0" xfId="1" applyFont="1" applyFill="1" applyBorder="1" applyAlignment="1" applyProtection="1">
      <alignment horizontal="center" vertical="center"/>
    </xf>
    <xf numFmtId="0" fontId="106" fillId="2" borderId="11" xfId="1" applyFont="1" applyFill="1" applyBorder="1" applyAlignment="1" applyProtection="1">
      <alignment horizontal="center"/>
    </xf>
    <xf numFmtId="0" fontId="23" fillId="9" borderId="11" xfId="1" applyFont="1" applyFill="1" applyBorder="1" applyAlignment="1" applyProtection="1">
      <alignment horizontal="center"/>
      <protection locked="0"/>
    </xf>
    <xf numFmtId="164" fontId="17" fillId="9" borderId="11" xfId="1" applyNumberFormat="1" applyFont="1" applyFill="1" applyBorder="1" applyAlignment="1" applyProtection="1">
      <alignment horizontal="center"/>
      <protection locked="0"/>
    </xf>
    <xf numFmtId="164" fontId="17" fillId="9" borderId="19" xfId="1" applyNumberFormat="1" applyFont="1" applyFill="1" applyBorder="1" applyAlignment="1" applyProtection="1">
      <alignment horizontal="center"/>
      <protection locked="0"/>
    </xf>
    <xf numFmtId="0" fontId="74" fillId="7" borderId="0" xfId="1" applyFont="1" applyFill="1" applyAlignment="1" applyProtection="1">
      <alignment horizontal="center"/>
    </xf>
    <xf numFmtId="0" fontId="55" fillId="7" borderId="12" xfId="1" applyFont="1" applyFill="1" applyBorder="1" applyAlignment="1" applyProtection="1">
      <alignment horizontal="left" vertical="center"/>
      <protection locked="0"/>
    </xf>
    <xf numFmtId="0" fontId="55" fillId="7" borderId="11" xfId="1" applyFont="1" applyFill="1" applyBorder="1" applyAlignment="1" applyProtection="1">
      <alignment horizontal="left" vertical="center"/>
      <protection locked="0"/>
    </xf>
    <xf numFmtId="0" fontId="55" fillId="7" borderId="19" xfId="1" applyFont="1" applyFill="1" applyBorder="1" applyAlignment="1" applyProtection="1">
      <alignment horizontal="left" vertical="center"/>
      <protection locked="0"/>
    </xf>
    <xf numFmtId="166" fontId="92" fillId="6" borderId="7" xfId="1" applyNumberFormat="1" applyFont="1" applyFill="1" applyBorder="1" applyAlignment="1" applyProtection="1">
      <alignment horizontal="center" vertical="center"/>
      <protection locked="0"/>
    </xf>
    <xf numFmtId="166" fontId="92" fillId="6" borderId="2" xfId="1" applyNumberFormat="1" applyFont="1" applyFill="1" applyBorder="1" applyAlignment="1" applyProtection="1">
      <alignment horizontal="center" vertical="center"/>
      <protection locked="0"/>
    </xf>
    <xf numFmtId="166" fontId="92" fillId="6" borderId="3" xfId="1" applyNumberFormat="1" applyFont="1" applyFill="1" applyBorder="1" applyAlignment="1" applyProtection="1">
      <alignment horizontal="center" vertical="center"/>
      <protection locked="0"/>
    </xf>
    <xf numFmtId="166" fontId="92" fillId="6" borderId="9" xfId="1" applyNumberFormat="1" applyFont="1" applyFill="1" applyBorder="1" applyAlignment="1" applyProtection="1">
      <alignment horizontal="center" vertical="center"/>
      <protection locked="0"/>
    </xf>
    <xf numFmtId="166" fontId="92" fillId="6" borderId="5" xfId="1" applyNumberFormat="1" applyFont="1" applyFill="1" applyBorder="1" applyAlignment="1" applyProtection="1">
      <alignment horizontal="center" vertical="center"/>
      <protection locked="0"/>
    </xf>
    <xf numFmtId="166" fontId="92" fillId="6" borderId="6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top"/>
    </xf>
    <xf numFmtId="0" fontId="90" fillId="2" borderId="2" xfId="1" applyFont="1" applyFill="1" applyBorder="1" applyAlignment="1" applyProtection="1">
      <alignment horizontal="center"/>
    </xf>
    <xf numFmtId="0" fontId="14" fillId="6" borderId="7" xfId="1" applyFont="1" applyFill="1" applyBorder="1" applyAlignment="1" applyProtection="1">
      <alignment horizontal="center" vertical="center"/>
      <protection locked="0"/>
    </xf>
    <xf numFmtId="0" fontId="14" fillId="6" borderId="2" xfId="1" applyFont="1" applyFill="1" applyBorder="1" applyAlignment="1" applyProtection="1">
      <alignment horizontal="center" vertical="center"/>
      <protection locked="0"/>
    </xf>
    <xf numFmtId="0" fontId="14" fillId="6" borderId="3" xfId="1" applyFont="1" applyFill="1" applyBorder="1" applyAlignment="1" applyProtection="1">
      <alignment horizontal="center" vertical="center"/>
      <protection locked="0"/>
    </xf>
    <xf numFmtId="0" fontId="14" fillId="6" borderId="8" xfId="1" applyFont="1" applyFill="1" applyBorder="1" applyAlignment="1" applyProtection="1">
      <alignment horizontal="center" vertical="center"/>
      <protection locked="0"/>
    </xf>
    <xf numFmtId="0" fontId="14" fillId="6" borderId="0" xfId="1" applyFont="1" applyFill="1" applyBorder="1" applyAlignment="1" applyProtection="1">
      <alignment horizontal="center" vertical="center"/>
      <protection locked="0"/>
    </xf>
    <xf numFmtId="0" fontId="14" fillId="6" borderId="4" xfId="1" applyFont="1" applyFill="1" applyBorder="1" applyAlignment="1" applyProtection="1">
      <alignment horizontal="center" vertical="center"/>
      <protection locked="0"/>
    </xf>
    <xf numFmtId="0" fontId="14" fillId="6" borderId="9" xfId="1" applyFont="1" applyFill="1" applyBorder="1" applyAlignment="1" applyProtection="1">
      <alignment horizontal="center" vertical="center"/>
      <protection locked="0"/>
    </xf>
    <xf numFmtId="0" fontId="14" fillId="6" borderId="5" xfId="1" applyFont="1" applyFill="1" applyBorder="1" applyAlignment="1" applyProtection="1">
      <alignment horizontal="center" vertical="center"/>
      <protection locked="0"/>
    </xf>
    <xf numFmtId="0" fontId="14" fillId="6" borderId="6" xfId="1" applyFont="1" applyFill="1" applyBorder="1" applyAlignment="1" applyProtection="1">
      <alignment horizontal="center" vertical="center"/>
      <protection locked="0"/>
    </xf>
    <xf numFmtId="0" fontId="4" fillId="6" borderId="5" xfId="1" applyFont="1" applyFill="1" applyBorder="1" applyAlignment="1" applyProtection="1">
      <alignment horizontal="center" wrapText="1"/>
    </xf>
    <xf numFmtId="0" fontId="10" fillId="10" borderId="12" xfId="1" applyFont="1" applyFill="1" applyBorder="1" applyAlignment="1" applyProtection="1">
      <alignment horizontal="center" vertical="center"/>
    </xf>
    <xf numFmtId="0" fontId="10" fillId="10" borderId="11" xfId="1" applyFont="1" applyFill="1" applyBorder="1" applyAlignment="1" applyProtection="1">
      <alignment horizontal="center" vertical="center"/>
    </xf>
    <xf numFmtId="0" fontId="10" fillId="10" borderId="19" xfId="1" applyFont="1" applyFill="1" applyBorder="1" applyAlignment="1" applyProtection="1">
      <alignment horizontal="center" vertical="center"/>
    </xf>
    <xf numFmtId="0" fontId="8" fillId="2" borderId="0" xfId="1" applyFont="1" applyFill="1" applyAlignment="1" applyProtection="1">
      <alignment horizontal="center"/>
    </xf>
    <xf numFmtId="0" fontId="10" fillId="5" borderId="12" xfId="1" applyFont="1" applyFill="1" applyBorder="1" applyAlignment="1" applyProtection="1">
      <alignment horizontal="center" vertical="center"/>
    </xf>
    <xf numFmtId="0" fontId="10" fillId="5" borderId="11" xfId="1" applyFont="1" applyFill="1" applyBorder="1" applyAlignment="1" applyProtection="1">
      <alignment horizontal="center" vertical="center"/>
    </xf>
    <xf numFmtId="0" fontId="10" fillId="5" borderId="19" xfId="1" applyFont="1" applyFill="1" applyBorder="1" applyAlignment="1" applyProtection="1">
      <alignment horizontal="center" vertical="center"/>
    </xf>
    <xf numFmtId="0" fontId="10" fillId="9" borderId="12" xfId="1" applyFont="1" applyFill="1" applyBorder="1" applyAlignment="1" applyProtection="1">
      <alignment horizontal="center" vertical="center"/>
    </xf>
    <xf numFmtId="0" fontId="10" fillId="9" borderId="11" xfId="1" applyFont="1" applyFill="1" applyBorder="1" applyAlignment="1" applyProtection="1">
      <alignment horizontal="center" vertical="center"/>
    </xf>
    <xf numFmtId="0" fontId="10" fillId="9" borderId="19" xfId="1" applyFont="1" applyFill="1" applyBorder="1" applyAlignment="1" applyProtection="1">
      <alignment horizontal="center" vertical="center"/>
    </xf>
    <xf numFmtId="0" fontId="52" fillId="2" borderId="4" xfId="1" applyFont="1" applyFill="1" applyBorder="1" applyAlignment="1" applyProtection="1">
      <alignment horizontal="center" textRotation="90" wrapText="1"/>
    </xf>
    <xf numFmtId="0" fontId="51" fillId="5" borderId="7" xfId="1" applyFont="1" applyFill="1" applyBorder="1" applyAlignment="1" applyProtection="1">
      <alignment horizontal="center" vertical="center"/>
    </xf>
    <xf numFmtId="0" fontId="51" fillId="5" borderId="2" xfId="1" applyFont="1" applyFill="1" applyBorder="1" applyAlignment="1" applyProtection="1">
      <alignment horizontal="center" vertical="center"/>
    </xf>
    <xf numFmtId="0" fontId="51" fillId="5" borderId="3" xfId="1" applyFont="1" applyFill="1" applyBorder="1" applyAlignment="1" applyProtection="1">
      <alignment horizontal="center" vertical="center"/>
    </xf>
    <xf numFmtId="0" fontId="51" fillId="5" borderId="9" xfId="1" applyFont="1" applyFill="1" applyBorder="1" applyAlignment="1" applyProtection="1">
      <alignment horizontal="center" vertical="center"/>
    </xf>
    <xf numFmtId="0" fontId="51" fillId="5" borderId="5" xfId="1" applyFont="1" applyFill="1" applyBorder="1" applyAlignment="1" applyProtection="1">
      <alignment horizontal="center" vertical="center"/>
    </xf>
    <xf numFmtId="0" fontId="51" fillId="5" borderId="6" xfId="1" applyFont="1" applyFill="1" applyBorder="1" applyAlignment="1" applyProtection="1">
      <alignment horizontal="center" vertical="center"/>
    </xf>
    <xf numFmtId="0" fontId="87" fillId="2" borderId="2" xfId="1" applyFont="1" applyFill="1" applyBorder="1" applyAlignment="1" applyProtection="1">
      <alignment horizontal="center"/>
    </xf>
    <xf numFmtId="1" fontId="92" fillId="7" borderId="12" xfId="1" quotePrefix="1" applyNumberFormat="1" applyFont="1" applyFill="1" applyBorder="1" applyAlignment="1" applyProtection="1">
      <alignment horizontal="center" vertical="center"/>
      <protection locked="0"/>
    </xf>
    <xf numFmtId="1" fontId="92" fillId="7" borderId="11" xfId="1" applyNumberFormat="1" applyFont="1" applyFill="1" applyBorder="1" applyAlignment="1" applyProtection="1">
      <alignment horizontal="center" vertical="center"/>
      <protection locked="0"/>
    </xf>
    <xf numFmtId="1" fontId="92" fillId="7" borderId="19" xfId="1" applyNumberFormat="1" applyFont="1" applyFill="1" applyBorder="1" applyAlignment="1" applyProtection="1">
      <alignment horizontal="center" vertical="center"/>
      <protection locked="0"/>
    </xf>
    <xf numFmtId="0" fontId="65" fillId="2" borderId="2" xfId="1" applyFont="1" applyFill="1" applyBorder="1" applyAlignment="1" applyProtection="1">
      <alignment horizontal="center"/>
    </xf>
    <xf numFmtId="0" fontId="58" fillId="2" borderId="11" xfId="1" applyFont="1" applyFill="1" applyBorder="1" applyAlignment="1" applyProtection="1">
      <alignment horizontal="center"/>
    </xf>
    <xf numFmtId="0" fontId="58" fillId="2" borderId="5" xfId="1" applyFont="1" applyFill="1" applyBorder="1" applyAlignment="1" applyProtection="1">
      <alignment horizontal="center"/>
    </xf>
    <xf numFmtId="0" fontId="109" fillId="2" borderId="0" xfId="1" applyFont="1" applyFill="1" applyBorder="1" applyAlignment="1" applyProtection="1">
      <alignment horizontal="center"/>
      <protection locked="0"/>
    </xf>
    <xf numFmtId="0" fontId="109" fillId="2" borderId="4" xfId="1" applyFont="1" applyFill="1" applyBorder="1" applyAlignment="1" applyProtection="1">
      <alignment horizontal="center"/>
      <protection locked="0"/>
    </xf>
    <xf numFmtId="0" fontId="109" fillId="2" borderId="5" xfId="1" applyFont="1" applyFill="1" applyBorder="1" applyAlignment="1" applyProtection="1">
      <alignment horizontal="center"/>
      <protection locked="0"/>
    </xf>
    <xf numFmtId="0" fontId="109" fillId="2" borderId="6" xfId="1" applyFont="1" applyFill="1" applyBorder="1" applyAlignment="1" applyProtection="1">
      <alignment horizontal="center"/>
      <protection locked="0"/>
    </xf>
    <xf numFmtId="0" fontId="109" fillId="7" borderId="0" xfId="1" applyFont="1" applyFill="1" applyBorder="1" applyAlignment="1" applyProtection="1">
      <alignment horizontal="center"/>
      <protection locked="0"/>
    </xf>
    <xf numFmtId="0" fontId="109" fillId="7" borderId="4" xfId="1" applyFont="1" applyFill="1" applyBorder="1" applyAlignment="1" applyProtection="1">
      <alignment horizontal="center"/>
      <protection locked="0"/>
    </xf>
    <xf numFmtId="0" fontId="109" fillId="7" borderId="5" xfId="1" applyFont="1" applyFill="1" applyBorder="1" applyAlignment="1" applyProtection="1">
      <alignment horizontal="center"/>
      <protection locked="0"/>
    </xf>
    <xf numFmtId="0" fontId="109" fillId="7" borderId="6" xfId="1" applyFont="1" applyFill="1" applyBorder="1" applyAlignment="1" applyProtection="1">
      <alignment horizontal="center"/>
      <protection locked="0"/>
    </xf>
    <xf numFmtId="0" fontId="107" fillId="6" borderId="7" xfId="1" applyFont="1" applyFill="1" applyBorder="1" applyAlignment="1" applyProtection="1">
      <alignment horizontal="center" vertical="center"/>
      <protection locked="0"/>
    </xf>
    <xf numFmtId="0" fontId="107" fillId="6" borderId="2" xfId="1" applyFont="1" applyFill="1" applyBorder="1" applyAlignment="1" applyProtection="1">
      <alignment horizontal="center" vertical="center"/>
      <protection locked="0"/>
    </xf>
    <xf numFmtId="0" fontId="107" fillId="6" borderId="3" xfId="1" applyFont="1" applyFill="1" applyBorder="1" applyAlignment="1" applyProtection="1">
      <alignment horizontal="center" vertical="center"/>
      <protection locked="0"/>
    </xf>
    <xf numFmtId="0" fontId="107" fillId="6" borderId="8" xfId="1" applyFont="1" applyFill="1" applyBorder="1" applyAlignment="1" applyProtection="1">
      <alignment horizontal="center" vertical="center"/>
      <protection locked="0"/>
    </xf>
    <xf numFmtId="0" fontId="107" fillId="6" borderId="0" xfId="1" applyFont="1" applyFill="1" applyBorder="1" applyAlignment="1" applyProtection="1">
      <alignment horizontal="center" vertical="center"/>
      <protection locked="0"/>
    </xf>
    <xf numFmtId="0" fontId="107" fillId="6" borderId="4" xfId="1" applyFont="1" applyFill="1" applyBorder="1" applyAlignment="1" applyProtection="1">
      <alignment horizontal="center" vertical="center"/>
      <protection locked="0"/>
    </xf>
    <xf numFmtId="0" fontId="107" fillId="6" borderId="9" xfId="1" applyFont="1" applyFill="1" applyBorder="1" applyAlignment="1" applyProtection="1">
      <alignment horizontal="center" vertical="center"/>
      <protection locked="0"/>
    </xf>
    <xf numFmtId="0" fontId="107" fillId="6" borderId="5" xfId="1" applyFont="1" applyFill="1" applyBorder="1" applyAlignment="1" applyProtection="1">
      <alignment horizontal="center" vertical="center"/>
      <protection locked="0"/>
    </xf>
    <xf numFmtId="0" fontId="107" fillId="6" borderId="6" xfId="1" applyFont="1" applyFill="1" applyBorder="1" applyAlignment="1" applyProtection="1">
      <alignment horizontal="center" vertical="center"/>
      <protection locked="0"/>
    </xf>
    <xf numFmtId="0" fontId="72" fillId="6" borderId="0" xfId="1" applyFont="1" applyFill="1" applyBorder="1" applyAlignment="1" applyProtection="1">
      <alignment horizontal="center"/>
    </xf>
    <xf numFmtId="166" fontId="108" fillId="6" borderId="7" xfId="1" applyNumberFormat="1" applyFont="1" applyFill="1" applyBorder="1" applyAlignment="1" applyProtection="1">
      <alignment horizontal="center" vertical="center"/>
      <protection locked="0"/>
    </xf>
    <xf numFmtId="166" fontId="108" fillId="6" borderId="2" xfId="1" applyNumberFormat="1" applyFont="1" applyFill="1" applyBorder="1" applyAlignment="1" applyProtection="1">
      <alignment horizontal="center" vertical="center"/>
      <protection locked="0"/>
    </xf>
    <xf numFmtId="166" fontId="108" fillId="6" borderId="3" xfId="1" applyNumberFormat="1" applyFont="1" applyFill="1" applyBorder="1" applyAlignment="1" applyProtection="1">
      <alignment horizontal="center" vertical="center"/>
      <protection locked="0"/>
    </xf>
    <xf numFmtId="166" fontId="108" fillId="6" borderId="9" xfId="1" applyNumberFormat="1" applyFont="1" applyFill="1" applyBorder="1" applyAlignment="1" applyProtection="1">
      <alignment horizontal="center" vertical="center"/>
      <protection locked="0"/>
    </xf>
    <xf numFmtId="166" fontId="108" fillId="6" borderId="5" xfId="1" applyNumberFormat="1" applyFont="1" applyFill="1" applyBorder="1" applyAlignment="1" applyProtection="1">
      <alignment horizontal="center" vertical="center"/>
      <protection locked="0"/>
    </xf>
    <xf numFmtId="166" fontId="108" fillId="6" borderId="6" xfId="1" applyNumberFormat="1" applyFont="1" applyFill="1" applyBorder="1" applyAlignment="1" applyProtection="1">
      <alignment horizontal="center" vertical="center"/>
      <protection locked="0"/>
    </xf>
    <xf numFmtId="0" fontId="105" fillId="7" borderId="1" xfId="1" applyFont="1" applyFill="1" applyBorder="1" applyAlignment="1" applyProtection="1">
      <alignment horizontal="center"/>
      <protection locked="0"/>
    </xf>
    <xf numFmtId="0" fontId="70" fillId="8" borderId="9" xfId="1" applyFont="1" applyFill="1" applyBorder="1" applyAlignment="1" applyProtection="1">
      <alignment horizontal="center"/>
    </xf>
    <xf numFmtId="0" fontId="70" fillId="8" borderId="5" xfId="1" applyFont="1" applyFill="1" applyBorder="1" applyAlignment="1" applyProtection="1">
      <alignment horizontal="center"/>
    </xf>
    <xf numFmtId="0" fontId="70" fillId="8" borderId="6" xfId="1" applyFont="1" applyFill="1" applyBorder="1" applyAlignment="1" applyProtection="1">
      <alignment horizontal="center"/>
    </xf>
    <xf numFmtId="0" fontId="16" fillId="7" borderId="0" xfId="1" applyFont="1" applyFill="1" applyAlignment="1" applyProtection="1">
      <alignment horizontal="center"/>
    </xf>
    <xf numFmtId="0" fontId="70" fillId="8" borderId="7" xfId="1" applyFont="1" applyFill="1" applyBorder="1" applyAlignment="1" applyProtection="1">
      <alignment horizontal="center"/>
    </xf>
    <xf numFmtId="0" fontId="70" fillId="8" borderId="2" xfId="1" applyFont="1" applyFill="1" applyBorder="1" applyAlignment="1" applyProtection="1">
      <alignment horizontal="center"/>
    </xf>
    <xf numFmtId="0" fontId="70" fillId="8" borderId="3" xfId="1" applyFont="1" applyFill="1" applyBorder="1" applyAlignment="1" applyProtection="1">
      <alignment horizontal="center"/>
    </xf>
    <xf numFmtId="0" fontId="70" fillId="8" borderId="8" xfId="1" applyFont="1" applyFill="1" applyBorder="1" applyAlignment="1" applyProtection="1">
      <alignment horizontal="center"/>
    </xf>
    <xf numFmtId="0" fontId="70" fillId="8" borderId="0" xfId="1" applyFont="1" applyFill="1" applyBorder="1" applyAlignment="1" applyProtection="1">
      <alignment horizontal="center"/>
    </xf>
    <xf numFmtId="0" fontId="70" fillId="8" borderId="4" xfId="1" applyFont="1" applyFill="1" applyBorder="1" applyAlignment="1" applyProtection="1">
      <alignment horizontal="center"/>
    </xf>
    <xf numFmtId="0" fontId="93" fillId="6" borderId="0" xfId="1" applyFont="1" applyFill="1" applyBorder="1" applyAlignment="1" applyProtection="1">
      <alignment horizontal="center" vertical="center"/>
    </xf>
    <xf numFmtId="0" fontId="90" fillId="2" borderId="0" xfId="1" applyFont="1" applyFill="1" applyBorder="1" applyAlignment="1" applyProtection="1">
      <alignment horizontal="center"/>
    </xf>
    <xf numFmtId="0" fontId="100" fillId="2" borderId="17" xfId="1" applyFont="1" applyFill="1" applyBorder="1" applyAlignment="1" applyProtection="1">
      <alignment horizontal="center"/>
    </xf>
    <xf numFmtId="0" fontId="69" fillId="7" borderId="0" xfId="1" applyFont="1" applyFill="1" applyBorder="1" applyAlignment="1" applyProtection="1">
      <alignment horizontal="center"/>
    </xf>
    <xf numFmtId="0" fontId="105" fillId="7" borderId="23" xfId="1" applyFont="1" applyFill="1" applyBorder="1" applyAlignment="1" applyProtection="1">
      <alignment horizontal="center" vertical="top"/>
    </xf>
    <xf numFmtId="1" fontId="13" fillId="7" borderId="12" xfId="1" applyNumberFormat="1" applyFont="1" applyFill="1" applyBorder="1" applyAlignment="1" applyProtection="1">
      <alignment horizontal="center" vertical="center"/>
      <protection locked="0"/>
    </xf>
    <xf numFmtId="1" fontId="13" fillId="7" borderId="11" xfId="1" applyNumberFormat="1" applyFont="1" applyFill="1" applyBorder="1" applyAlignment="1" applyProtection="1">
      <alignment horizontal="center" vertical="center"/>
      <protection locked="0"/>
    </xf>
    <xf numFmtId="1" fontId="13" fillId="7" borderId="19" xfId="1" applyNumberFormat="1" applyFon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3"/>
    <cellStyle name="Normal 2 2" xfId="4"/>
    <cellStyle name="Normal_AVD-REPORT-2000" xfId="1"/>
    <cellStyle name="Percent" xfId="2" builtinId="5"/>
  </cellStyles>
  <dxfs count="93">
    <dxf>
      <fill>
        <patternFill>
          <bgColor rgb="FFFFFFCC"/>
        </patternFill>
      </fill>
    </dxf>
    <dxf>
      <fill>
        <patternFill>
          <bgColor rgb="FFF2FFE5"/>
        </patternFill>
      </fill>
    </dxf>
    <dxf>
      <fill>
        <patternFill>
          <bgColor rgb="FFF3F3FF"/>
        </patternFill>
      </fill>
    </dxf>
    <dxf>
      <font>
        <color rgb="FF000099"/>
      </font>
    </dxf>
    <dxf>
      <font>
        <color rgb="FF003300"/>
      </font>
    </dxf>
    <dxf>
      <font>
        <color rgb="FF000099"/>
      </font>
    </dxf>
    <dxf>
      <font>
        <color rgb="FF003300"/>
      </font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theme="0" tint="-4.9989318521683403E-2"/>
      </font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  <dxf>
      <font>
        <color rgb="FFC00000"/>
      </font>
    </dxf>
    <dxf>
      <font>
        <color rgb="FFA50021"/>
      </font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3F3FF"/>
      </font>
    </dxf>
    <dxf>
      <font>
        <color rgb="FFF2FFE5"/>
      </font>
    </dxf>
    <dxf>
      <font>
        <color rgb="FFFFFFCC"/>
      </font>
    </dxf>
    <dxf>
      <font>
        <color theme="0" tint="-4.9989318521683403E-2"/>
      </font>
    </dxf>
    <dxf>
      <fill>
        <patternFill>
          <bgColor rgb="FFFFFFCC"/>
        </patternFill>
      </fill>
    </dxf>
    <dxf>
      <font>
        <color rgb="FFF2FFE5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rgb="FFF2FFE5"/>
        </patternFill>
      </fill>
    </dxf>
    <dxf>
      <fill>
        <patternFill>
          <bgColor rgb="FFF3F3FF"/>
        </patternFill>
      </fill>
    </dxf>
    <dxf>
      <font>
        <color rgb="FF000099"/>
      </font>
    </dxf>
    <dxf>
      <font>
        <color rgb="FF003300"/>
      </font>
    </dxf>
    <dxf>
      <font>
        <color rgb="FF000099"/>
      </font>
    </dxf>
    <dxf>
      <font>
        <color rgb="FF003300"/>
      </font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theme="0"/>
      </font>
      <fill>
        <patternFill>
          <bgColor theme="0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theme="0" tint="-4.9989318521683403E-2"/>
      </font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3F3FF"/>
      </font>
    </dxf>
    <dxf>
      <font>
        <color rgb="FFF2FFE5"/>
      </font>
    </dxf>
    <dxf>
      <font>
        <color rgb="FFFFFFCC"/>
      </font>
    </dxf>
    <dxf>
      <font>
        <color theme="0" tint="-4.9989318521683403E-2"/>
      </font>
    </dxf>
    <dxf>
      <fill>
        <patternFill>
          <bgColor rgb="FFFFFFCC"/>
        </patternFill>
      </fill>
    </dxf>
    <dxf>
      <font>
        <color rgb="FFF2FFE5"/>
      </font>
      <fill>
        <patternFill>
          <bgColor theme="0" tint="-4.9989318521683403E-2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ont>
        <color rgb="FFFFFF00"/>
      </font>
      <fill>
        <patternFill>
          <bgColor rgb="FFA50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2FFE5"/>
        </patternFill>
      </fill>
    </dxf>
    <dxf>
      <fill>
        <patternFill>
          <bgColor rgb="FFF3F3FF"/>
        </patternFill>
      </fill>
    </dxf>
    <dxf>
      <font>
        <color rgb="FF000099"/>
      </font>
    </dxf>
    <dxf>
      <font>
        <color rgb="FF003300"/>
      </font>
    </dxf>
    <dxf>
      <font>
        <color rgb="FF000099"/>
      </font>
    </dxf>
    <dxf>
      <font>
        <color rgb="FF003300"/>
      </font>
    </dxf>
  </dxfs>
  <tableStyles count="0" defaultTableStyle="TableStyleMedium2" defaultPivotStyle="PivotStyleLight16"/>
  <colors>
    <mruColors>
      <color rgb="FF000099"/>
      <color rgb="FF660066"/>
      <color rgb="FFA50021"/>
      <color rgb="FFFFFFFF"/>
      <color rgb="FFF2FFE5"/>
      <color rgb="FFFFFFCC"/>
      <color rgb="FFF5FEBE"/>
      <color rgb="FF800000"/>
      <color rgb="FFF3F3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zoomScaleNormal="100" workbookViewId="0"/>
  </sheetViews>
  <sheetFormatPr defaultColWidth="9.140625" defaultRowHeight="15.75" x14ac:dyDescent="0.25"/>
  <cols>
    <col min="1" max="1" width="0.7109375" style="339" customWidth="1"/>
    <col min="2" max="2" width="2.7109375" style="349" customWidth="1"/>
    <col min="3" max="3" width="3.7109375" style="349" customWidth="1"/>
    <col min="4" max="4" width="10.28515625" style="349" customWidth="1"/>
    <col min="5" max="5" width="9.42578125" style="349" customWidth="1"/>
    <col min="6" max="6" width="6" style="349" customWidth="1"/>
    <col min="7" max="7" width="5.85546875" style="349" customWidth="1"/>
    <col min="8" max="8" width="13.140625" style="349" customWidth="1"/>
    <col min="9" max="9" width="11.140625" style="349" customWidth="1"/>
    <col min="10" max="10" width="10.28515625" style="349" customWidth="1"/>
    <col min="11" max="11" width="16" style="349" customWidth="1"/>
    <col min="12" max="12" width="24.28515625" style="349" customWidth="1"/>
    <col min="13" max="13" width="7.28515625" style="349" customWidth="1"/>
    <col min="14" max="14" width="13" style="339" customWidth="1"/>
    <col min="15" max="16384" width="9.140625" style="339"/>
  </cols>
  <sheetData>
    <row r="1" spans="1:49" s="337" customFormat="1" ht="9.75" customHeight="1" thickBot="1" x14ac:dyDescent="0.3">
      <c r="A1" s="330"/>
      <c r="B1" s="331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3"/>
      <c r="O1" s="333"/>
      <c r="P1" s="333"/>
      <c r="Q1" s="333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5"/>
      <c r="AH1" s="335"/>
      <c r="AI1" s="335"/>
      <c r="AJ1" s="336"/>
      <c r="AK1" s="335"/>
      <c r="AL1" s="335"/>
      <c r="AM1" s="335"/>
      <c r="AN1" s="335"/>
      <c r="AO1" s="335"/>
      <c r="AP1" s="335"/>
      <c r="AQ1" s="336"/>
      <c r="AR1" s="335"/>
      <c r="AS1" s="335"/>
      <c r="AT1" s="335"/>
      <c r="AU1" s="335"/>
      <c r="AV1" s="335"/>
      <c r="AW1" s="335"/>
    </row>
    <row r="2" spans="1:49" ht="16.5" thickBot="1" x14ac:dyDescent="0.3">
      <c r="A2" s="338"/>
      <c r="B2" s="360" t="s">
        <v>119</v>
      </c>
      <c r="C2" s="357"/>
      <c r="D2" s="357"/>
      <c r="E2" s="357"/>
      <c r="F2" s="357"/>
      <c r="G2" s="357"/>
      <c r="H2" s="357"/>
      <c r="I2" s="357"/>
      <c r="J2" s="357"/>
      <c r="K2" s="357"/>
      <c r="L2" s="355"/>
      <c r="M2" s="356"/>
      <c r="N2" s="333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</row>
    <row r="3" spans="1:49" ht="3" customHeight="1" thickTop="1" x14ac:dyDescent="0.25">
      <c r="A3" s="338"/>
      <c r="B3" s="340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2"/>
      <c r="N3" s="333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</row>
    <row r="4" spans="1:49" x14ac:dyDescent="0.25">
      <c r="A4" s="338"/>
      <c r="B4" s="343" t="s">
        <v>95</v>
      </c>
      <c r="C4" s="344" t="s">
        <v>96</v>
      </c>
      <c r="D4" s="341"/>
      <c r="E4" s="341"/>
      <c r="F4" s="341"/>
      <c r="G4" s="341"/>
      <c r="H4" s="341"/>
      <c r="I4" s="341"/>
      <c r="J4" s="341"/>
      <c r="K4" s="341"/>
      <c r="L4" s="341"/>
      <c r="M4" s="342"/>
      <c r="N4" s="333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</row>
    <row r="5" spans="1:49" x14ac:dyDescent="0.25">
      <c r="A5" s="338"/>
      <c r="B5" s="340"/>
      <c r="C5" s="345">
        <v>1</v>
      </c>
      <c r="D5" s="341" t="s">
        <v>97</v>
      </c>
      <c r="E5" s="341"/>
      <c r="F5" s="341"/>
      <c r="G5" s="341"/>
      <c r="H5" s="341"/>
      <c r="I5" s="341"/>
      <c r="J5" s="341"/>
      <c r="K5" s="341"/>
      <c r="L5" s="341"/>
      <c r="M5" s="342"/>
      <c r="N5" s="333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</row>
    <row r="6" spans="1:49" x14ac:dyDescent="0.25">
      <c r="A6" s="338"/>
      <c r="B6" s="340"/>
      <c r="C6" s="345">
        <f>1+C5</f>
        <v>2</v>
      </c>
      <c r="D6" s="341" t="s">
        <v>98</v>
      </c>
      <c r="E6" s="341"/>
      <c r="F6" s="341"/>
      <c r="G6" s="341"/>
      <c r="H6" s="341"/>
      <c r="I6" s="341"/>
      <c r="J6" s="341"/>
      <c r="K6" s="341"/>
      <c r="L6" s="341"/>
      <c r="M6" s="342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</row>
    <row r="7" spans="1:49" x14ac:dyDescent="0.25">
      <c r="A7" s="338"/>
      <c r="B7" s="340"/>
      <c r="C7" s="345">
        <f>1+C6</f>
        <v>3</v>
      </c>
      <c r="D7" s="341" t="s">
        <v>99</v>
      </c>
      <c r="E7" s="341"/>
      <c r="F7" s="341"/>
      <c r="G7" s="341"/>
      <c r="H7" s="341"/>
      <c r="I7" s="341"/>
      <c r="J7" s="341"/>
      <c r="K7" s="341"/>
      <c r="L7" s="341"/>
      <c r="M7" s="342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</row>
    <row r="8" spans="1:49" x14ac:dyDescent="0.25">
      <c r="A8" s="338"/>
      <c r="B8" s="340"/>
      <c r="C8" s="345">
        <f>1+C7</f>
        <v>4</v>
      </c>
      <c r="D8" s="341" t="s">
        <v>102</v>
      </c>
      <c r="E8" s="341"/>
      <c r="F8" s="341"/>
      <c r="G8" s="341"/>
      <c r="H8" s="341"/>
      <c r="I8" s="341"/>
      <c r="J8" s="341"/>
      <c r="K8" s="341"/>
      <c r="L8" s="341"/>
      <c r="M8" s="342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</row>
    <row r="9" spans="1:49" x14ac:dyDescent="0.25">
      <c r="A9" s="338"/>
      <c r="B9" s="340"/>
      <c r="C9" s="345"/>
      <c r="D9" s="341" t="s">
        <v>101</v>
      </c>
      <c r="E9" s="341"/>
      <c r="F9" s="341"/>
      <c r="G9" s="341"/>
      <c r="H9" s="341"/>
      <c r="I9" s="341"/>
      <c r="J9" s="341"/>
      <c r="K9" s="341"/>
      <c r="L9" s="341"/>
      <c r="M9" s="342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</row>
    <row r="10" spans="1:49" x14ac:dyDescent="0.25">
      <c r="A10" s="338"/>
      <c r="B10" s="340"/>
      <c r="C10" s="345">
        <f>1+C8</f>
        <v>5</v>
      </c>
      <c r="D10" s="358" t="s">
        <v>103</v>
      </c>
      <c r="E10" s="346"/>
      <c r="F10" s="346"/>
      <c r="G10" s="346"/>
      <c r="H10" s="346"/>
      <c r="I10" s="346"/>
      <c r="J10" s="346"/>
      <c r="K10" s="346"/>
      <c r="L10" s="341"/>
      <c r="M10" s="342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</row>
    <row r="11" spans="1:49" x14ac:dyDescent="0.25">
      <c r="A11" s="338"/>
      <c r="B11" s="340"/>
      <c r="C11" s="345"/>
      <c r="D11" s="341" t="s">
        <v>104</v>
      </c>
      <c r="E11" s="347"/>
      <c r="F11" s="347"/>
      <c r="G11" s="347"/>
      <c r="H11" s="347"/>
      <c r="I11" s="347"/>
      <c r="J11" s="347"/>
      <c r="K11" s="347"/>
      <c r="L11" s="347"/>
      <c r="M11" s="34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</row>
    <row r="12" spans="1:49" x14ac:dyDescent="0.25">
      <c r="A12" s="338"/>
      <c r="B12" s="340"/>
      <c r="C12" s="345"/>
      <c r="D12" s="358" t="s">
        <v>105</v>
      </c>
      <c r="E12" s="346"/>
      <c r="F12" s="346"/>
      <c r="G12" s="346"/>
      <c r="H12" s="346"/>
      <c r="I12" s="346"/>
      <c r="J12" s="346"/>
      <c r="K12" s="346"/>
      <c r="L12" s="341"/>
      <c r="M12" s="342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</row>
    <row r="13" spans="1:49" x14ac:dyDescent="0.25">
      <c r="A13" s="338"/>
      <c r="B13" s="340"/>
      <c r="C13" s="345">
        <f>1+C10</f>
        <v>6</v>
      </c>
      <c r="D13" s="358" t="s">
        <v>108</v>
      </c>
      <c r="E13" s="346"/>
      <c r="F13" s="346"/>
      <c r="G13" s="346"/>
      <c r="H13" s="346"/>
      <c r="I13" s="346"/>
      <c r="J13" s="346"/>
      <c r="K13" s="346"/>
      <c r="L13" s="341"/>
      <c r="M13" s="342"/>
      <c r="N13" s="338"/>
      <c r="O13" s="338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</row>
    <row r="14" spans="1:49" x14ac:dyDescent="0.25">
      <c r="A14" s="338"/>
      <c r="B14" s="340"/>
      <c r="C14" s="345"/>
      <c r="D14" s="341" t="s">
        <v>107</v>
      </c>
      <c r="E14" s="346"/>
      <c r="F14" s="346"/>
      <c r="G14" s="346"/>
      <c r="H14" s="346"/>
      <c r="I14" s="346"/>
      <c r="J14" s="346"/>
      <c r="K14" s="346"/>
      <c r="L14" s="359" t="s">
        <v>106</v>
      </c>
      <c r="M14" s="342" t="s">
        <v>100</v>
      </c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</row>
    <row r="15" spans="1:49" x14ac:dyDescent="0.25">
      <c r="A15" s="338"/>
      <c r="B15" s="340"/>
      <c r="C15" s="345">
        <f>1+C13</f>
        <v>7</v>
      </c>
      <c r="D15" s="364" t="s">
        <v>110</v>
      </c>
      <c r="E15" s="362"/>
      <c r="F15" s="362"/>
      <c r="G15" s="362"/>
      <c r="H15" s="362"/>
      <c r="I15" s="362"/>
      <c r="J15" s="362"/>
      <c r="K15" s="362"/>
      <c r="L15" s="363"/>
      <c r="M15" s="342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/>
      <c r="AF15" s="338"/>
    </row>
    <row r="16" spans="1:49" x14ac:dyDescent="0.25">
      <c r="A16" s="338"/>
      <c r="B16" s="340"/>
      <c r="C16" s="345"/>
      <c r="D16" s="363" t="s">
        <v>112</v>
      </c>
      <c r="E16" s="365"/>
      <c r="F16" s="365"/>
      <c r="G16" s="365"/>
      <c r="H16" s="365"/>
      <c r="I16" s="365"/>
      <c r="J16" s="365"/>
      <c r="K16" s="365"/>
      <c r="L16" s="365"/>
      <c r="M16" s="34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</row>
    <row r="17" spans="1:32" x14ac:dyDescent="0.25">
      <c r="A17" s="338"/>
      <c r="B17" s="340"/>
      <c r="C17" s="345"/>
      <c r="D17" s="363" t="s">
        <v>113</v>
      </c>
      <c r="E17" s="362"/>
      <c r="F17" s="362"/>
      <c r="G17" s="362"/>
      <c r="H17" s="362"/>
      <c r="I17" s="362"/>
      <c r="J17" s="362"/>
      <c r="K17" s="362"/>
      <c r="L17" s="363"/>
      <c r="M17" s="342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</row>
    <row r="18" spans="1:32" x14ac:dyDescent="0.25">
      <c r="A18" s="338"/>
      <c r="B18" s="340"/>
      <c r="C18" s="345"/>
      <c r="D18" s="363" t="s">
        <v>114</v>
      </c>
      <c r="E18" s="362"/>
      <c r="F18" s="362"/>
      <c r="G18" s="362"/>
      <c r="H18" s="362"/>
      <c r="I18" s="362"/>
      <c r="J18" s="362"/>
      <c r="K18" s="362"/>
      <c r="L18" s="363"/>
      <c r="M18" s="342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</row>
    <row r="19" spans="1:32" x14ac:dyDescent="0.25">
      <c r="A19" s="338"/>
      <c r="B19" s="340"/>
      <c r="C19" s="345">
        <f>1+C15</f>
        <v>8</v>
      </c>
      <c r="D19" s="364" t="s">
        <v>117</v>
      </c>
      <c r="E19" s="362"/>
      <c r="F19" s="362"/>
      <c r="G19" s="362"/>
      <c r="H19" s="362"/>
      <c r="I19" s="362"/>
      <c r="J19" s="362"/>
      <c r="K19" s="362"/>
      <c r="L19" s="363"/>
      <c r="M19" s="342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</row>
    <row r="20" spans="1:32" x14ac:dyDescent="0.25">
      <c r="A20" s="338"/>
      <c r="B20" s="340"/>
      <c r="C20" s="345"/>
      <c r="D20" s="363" t="s">
        <v>118</v>
      </c>
      <c r="E20" s="362"/>
      <c r="F20" s="362"/>
      <c r="G20" s="362"/>
      <c r="H20" s="362"/>
      <c r="I20" s="362"/>
      <c r="J20" s="362"/>
      <c r="K20" s="362"/>
      <c r="L20" s="363"/>
      <c r="M20" s="342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</row>
    <row r="21" spans="1:32" x14ac:dyDescent="0.25">
      <c r="A21" s="338"/>
      <c r="B21" s="340"/>
      <c r="C21" s="345">
        <f>1+C19</f>
        <v>9</v>
      </c>
      <c r="D21" s="364" t="s">
        <v>111</v>
      </c>
      <c r="E21" s="362"/>
      <c r="F21" s="362"/>
      <c r="G21" s="362"/>
      <c r="H21" s="362"/>
      <c r="I21" s="362"/>
      <c r="J21" s="362"/>
      <c r="K21" s="362"/>
      <c r="L21" s="363"/>
      <c r="M21" s="342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</row>
    <row r="22" spans="1:32" x14ac:dyDescent="0.25">
      <c r="A22" s="338"/>
      <c r="B22" s="340"/>
      <c r="C22" s="345"/>
      <c r="D22" s="363" t="s">
        <v>116</v>
      </c>
      <c r="E22" s="362"/>
      <c r="F22" s="362"/>
      <c r="G22" s="362"/>
      <c r="H22" s="362"/>
      <c r="I22" s="362"/>
      <c r="J22" s="362"/>
      <c r="K22" s="362"/>
      <c r="L22" s="363"/>
      <c r="M22" s="342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</row>
    <row r="23" spans="1:32" x14ac:dyDescent="0.25">
      <c r="A23" s="338"/>
      <c r="B23" s="340"/>
      <c r="C23" s="345"/>
      <c r="D23" s="363" t="s">
        <v>115</v>
      </c>
      <c r="E23" s="362"/>
      <c r="F23" s="362"/>
      <c r="G23" s="362"/>
      <c r="H23" s="362"/>
      <c r="I23" s="362"/>
      <c r="J23" s="362"/>
      <c r="K23" s="362"/>
      <c r="L23" s="363"/>
      <c r="M23" s="342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</row>
    <row r="24" spans="1:32" x14ac:dyDescent="0.25">
      <c r="A24" s="338"/>
      <c r="B24" s="340"/>
      <c r="C24" s="345">
        <f>1+C21</f>
        <v>10</v>
      </c>
      <c r="D24" s="364" t="s">
        <v>120</v>
      </c>
      <c r="E24" s="362"/>
      <c r="F24" s="362"/>
      <c r="G24" s="362"/>
      <c r="H24" s="362"/>
      <c r="I24" s="362"/>
      <c r="J24" s="362"/>
      <c r="K24" s="362"/>
      <c r="L24" s="363"/>
      <c r="M24" s="342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</row>
    <row r="25" spans="1:32" x14ac:dyDescent="0.25">
      <c r="A25" s="338"/>
      <c r="B25" s="340"/>
      <c r="C25" s="345"/>
      <c r="D25" s="363" t="s">
        <v>121</v>
      </c>
      <c r="E25" s="362"/>
      <c r="F25" s="362"/>
      <c r="G25" s="362"/>
      <c r="H25" s="362"/>
      <c r="I25" s="362"/>
      <c r="J25" s="362"/>
      <c r="K25" s="362"/>
      <c r="L25" s="363"/>
      <c r="M25" s="342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</row>
    <row r="26" spans="1:32" x14ac:dyDescent="0.25">
      <c r="A26" s="338"/>
      <c r="B26" s="340"/>
      <c r="C26" s="345"/>
      <c r="D26" s="363" t="s">
        <v>122</v>
      </c>
      <c r="E26" s="362"/>
      <c r="F26" s="362"/>
      <c r="G26" s="362"/>
      <c r="H26" s="362"/>
      <c r="I26" s="362"/>
      <c r="J26" s="362"/>
      <c r="K26" s="362"/>
      <c r="L26" s="363"/>
      <c r="M26" s="342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</row>
    <row r="27" spans="1:32" x14ac:dyDescent="0.25">
      <c r="A27" s="338"/>
      <c r="B27" s="340"/>
      <c r="C27" s="345"/>
      <c r="D27" s="364" t="s">
        <v>123</v>
      </c>
      <c r="E27" s="362"/>
      <c r="F27" s="362"/>
      <c r="G27" s="362"/>
      <c r="H27" s="362"/>
      <c r="I27" s="362"/>
      <c r="J27" s="362"/>
      <c r="K27" s="362"/>
      <c r="L27" s="363"/>
      <c r="M27" s="342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</row>
    <row r="28" spans="1:32" x14ac:dyDescent="0.25">
      <c r="A28" s="338"/>
      <c r="B28" s="340"/>
      <c r="C28" s="345"/>
      <c r="D28" s="366" t="s">
        <v>127</v>
      </c>
      <c r="E28" s="362"/>
      <c r="F28" s="362"/>
      <c r="G28" s="362"/>
      <c r="H28" s="362"/>
      <c r="I28" s="362"/>
      <c r="J28" s="362"/>
      <c r="K28" s="362"/>
      <c r="L28" s="363"/>
      <c r="M28" s="342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</row>
    <row r="29" spans="1:32" x14ac:dyDescent="0.25">
      <c r="A29" s="338"/>
      <c r="B29" s="340"/>
      <c r="C29" s="345"/>
      <c r="D29" s="361" t="s">
        <v>124</v>
      </c>
      <c r="E29" s="346"/>
      <c r="F29" s="346"/>
      <c r="G29" s="346"/>
      <c r="H29" s="346"/>
      <c r="I29" s="346"/>
      <c r="J29" s="346"/>
      <c r="K29" s="362"/>
      <c r="L29" s="363"/>
      <c r="M29" s="342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</row>
    <row r="30" spans="1:32" ht="6" customHeight="1" thickBot="1" x14ac:dyDescent="0.3">
      <c r="A30" s="338"/>
      <c r="B30" s="350"/>
      <c r="C30" s="351"/>
      <c r="D30" s="352"/>
      <c r="E30" s="351"/>
      <c r="F30" s="351"/>
      <c r="G30" s="351"/>
      <c r="H30" s="351"/>
      <c r="I30" s="351"/>
      <c r="J30" s="351"/>
      <c r="K30" s="351"/>
      <c r="L30" s="351"/>
      <c r="M30" s="353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</row>
    <row r="31" spans="1:32" ht="16.5" thickTop="1" x14ac:dyDescent="0.25">
      <c r="A31" s="338"/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  <c r="M31" s="354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</row>
    <row r="32" spans="1:32" x14ac:dyDescent="0.25">
      <c r="A32" s="338"/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</row>
    <row r="33" spans="1:32" x14ac:dyDescent="0.25">
      <c r="A33" s="338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</row>
    <row r="34" spans="1:32" x14ac:dyDescent="0.25">
      <c r="A34" s="338"/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</row>
    <row r="35" spans="1:32" x14ac:dyDescent="0.25">
      <c r="A35" s="338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</row>
    <row r="36" spans="1:32" x14ac:dyDescent="0.25">
      <c r="A36" s="338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</row>
    <row r="37" spans="1:32" x14ac:dyDescent="0.25">
      <c r="A37" s="338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</row>
    <row r="38" spans="1:32" x14ac:dyDescent="0.25">
      <c r="A38" s="338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</row>
    <row r="39" spans="1:32" x14ac:dyDescent="0.25">
      <c r="A39" s="338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</row>
    <row r="40" spans="1:32" x14ac:dyDescent="0.25">
      <c r="A40" s="338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</row>
    <row r="41" spans="1:32" x14ac:dyDescent="0.25">
      <c r="A41" s="338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</row>
    <row r="42" spans="1:32" x14ac:dyDescent="0.25">
      <c r="A42" s="338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</row>
    <row r="43" spans="1:32" x14ac:dyDescent="0.25">
      <c r="A43" s="338"/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</row>
    <row r="44" spans="1:32" x14ac:dyDescent="0.25">
      <c r="A44" s="338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</row>
    <row r="45" spans="1:32" x14ac:dyDescent="0.25">
      <c r="A45" s="338"/>
      <c r="B45" s="354"/>
      <c r="C45" s="354"/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</row>
    <row r="46" spans="1:32" ht="15" customHeight="1" x14ac:dyDescent="0.25">
      <c r="A46" s="338"/>
      <c r="B46" s="354"/>
      <c r="C46" s="354"/>
      <c r="D46" s="354"/>
      <c r="E46" s="354"/>
      <c r="F46" s="354"/>
      <c r="G46" s="354"/>
      <c r="H46" s="354"/>
      <c r="I46" s="354"/>
      <c r="J46" s="354"/>
      <c r="K46" s="354"/>
      <c r="L46" s="354"/>
      <c r="M46" s="354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</row>
    <row r="47" spans="1:32" ht="15" customHeight="1" x14ac:dyDescent="0.25">
      <c r="A47" s="338"/>
      <c r="B47" s="354"/>
      <c r="C47" s="354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</row>
    <row r="48" spans="1:32" ht="15" customHeight="1" x14ac:dyDescent="0.25">
      <c r="A48" s="338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</row>
    <row r="49" spans="1:32" ht="15" customHeight="1" x14ac:dyDescent="0.25">
      <c r="A49" s="338"/>
      <c r="B49" s="354"/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</row>
    <row r="50" spans="1:32" x14ac:dyDescent="0.25">
      <c r="A50" s="338"/>
      <c r="B50" s="354"/>
      <c r="C50" s="354"/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</row>
  </sheetData>
  <sheetProtection password="889B" sheet="1"/>
  <pageMargins left="0.15748031496062992" right="0.15748031496062992" top="0.43307086614173229" bottom="0.23622047244094491" header="0.23622047244094491" footer="0.19685039370078741"/>
  <pageSetup paperSize="9" scale="85" orientation="portrait" r:id="rId1"/>
  <headerFooter alignWithMargins="0">
    <oddHeader>&amp;C&amp;"Times New Roman CYR,Bold"&amp;12- &amp;P / &amp;N -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65"/>
  <sheetViews>
    <sheetView showZeros="0" workbookViewId="0">
      <pane xSplit="27" ySplit="8" topLeftCell="AB9" activePane="bottomRight" state="frozen"/>
      <selection pane="topRight" activeCell="AB1" sqref="AB1"/>
      <selection pane="bottomLeft" activeCell="A9" sqref="A9"/>
      <selection pane="bottomRight" activeCell="AB9" sqref="AB9"/>
    </sheetView>
  </sheetViews>
  <sheetFormatPr defaultRowHeight="12.75" x14ac:dyDescent="0.2"/>
  <cols>
    <col min="1" max="1" width="1.7109375" style="3" customWidth="1"/>
    <col min="2" max="2" width="2.85546875" style="3" customWidth="1"/>
    <col min="3" max="3" width="3.7109375" style="3" customWidth="1"/>
    <col min="4" max="4" width="2.7109375" style="3" customWidth="1"/>
    <col min="5" max="5" width="12.85546875" style="3" customWidth="1"/>
    <col min="6" max="6" width="2.140625" style="3" customWidth="1"/>
    <col min="7" max="7" width="6" style="13" customWidth="1"/>
    <col min="8" max="8" width="7.85546875" style="3" customWidth="1"/>
    <col min="9" max="9" width="3.7109375" style="3" customWidth="1"/>
    <col min="10" max="10" width="4.7109375" style="3" customWidth="1"/>
    <col min="11" max="11" width="4.42578125" style="3" customWidth="1"/>
    <col min="12" max="12" width="2.85546875" style="3" customWidth="1"/>
    <col min="13" max="13" width="1.28515625" style="3" customWidth="1"/>
    <col min="14" max="14" width="3.7109375" style="3" customWidth="1"/>
    <col min="15" max="15" width="3.5703125" style="3" customWidth="1"/>
    <col min="16" max="16" width="4.5703125" style="3" customWidth="1"/>
    <col min="17" max="17" width="1.7109375" style="3" customWidth="1"/>
    <col min="18" max="18" width="5.7109375" style="3" customWidth="1"/>
    <col min="19" max="19" width="3.7109375" style="3" customWidth="1"/>
    <col min="20" max="20" width="2" style="3" customWidth="1"/>
    <col min="21" max="21" width="3.85546875" style="3" customWidth="1"/>
    <col min="22" max="22" width="6.7109375" style="3" customWidth="1"/>
    <col min="23" max="23" width="2.28515625" style="3" customWidth="1"/>
    <col min="24" max="24" width="2.5703125" style="3" customWidth="1"/>
    <col min="25" max="25" width="7.28515625" style="3" customWidth="1"/>
    <col min="26" max="26" width="2.5703125" style="3" customWidth="1"/>
    <col min="27" max="27" width="2" style="3" customWidth="1"/>
    <col min="28" max="28" width="1.7109375" style="3" customWidth="1"/>
    <col min="29" max="29" width="9.140625" style="3"/>
    <col min="30" max="30" width="45.7109375" style="3" hidden="1" customWidth="1"/>
    <col min="31" max="31" width="9.140625" style="3"/>
    <col min="32" max="32" width="2.85546875" style="3" customWidth="1"/>
    <col min="33" max="33" width="9.140625" style="3"/>
    <col min="34" max="34" width="4.42578125" style="3" hidden="1" customWidth="1"/>
    <col min="35" max="35" width="9.140625" style="3"/>
    <col min="36" max="36" width="2.85546875" style="3" customWidth="1"/>
    <col min="37" max="37" width="9.140625" style="3"/>
    <col min="38" max="38" width="4.42578125" style="3" hidden="1" customWidth="1"/>
    <col min="39" max="16384" width="9.140625" style="3"/>
  </cols>
  <sheetData>
    <row r="1" spans="2:27" ht="3" customHeight="1" x14ac:dyDescent="0.2"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2.5" customHeight="1" x14ac:dyDescent="0.25">
      <c r="B2" s="4"/>
      <c r="C2" s="4"/>
      <c r="D2" s="124" t="s">
        <v>12</v>
      </c>
      <c r="E2" s="125"/>
      <c r="F2" s="371"/>
      <c r="G2" s="371"/>
      <c r="H2" s="371"/>
      <c r="I2" s="126" t="s">
        <v>9</v>
      </c>
      <c r="J2" s="127"/>
      <c r="K2" s="372"/>
      <c r="L2" s="372"/>
      <c r="M2" s="372"/>
      <c r="N2" s="372"/>
      <c r="O2" s="373"/>
      <c r="P2" s="1"/>
      <c r="Q2" s="45" t="s">
        <v>56</v>
      </c>
      <c r="R2" s="45"/>
      <c r="S2" s="5"/>
      <c r="T2" s="5"/>
      <c r="U2" s="5"/>
      <c r="V2" s="5"/>
      <c r="W2" s="5"/>
      <c r="X2" s="5"/>
      <c r="Y2" s="5"/>
      <c r="Z2" s="5"/>
      <c r="AA2" s="5"/>
    </row>
    <row r="3" spans="2:27" ht="22.5" customHeight="1" x14ac:dyDescent="0.25">
      <c r="B3" s="4"/>
      <c r="C3" s="4"/>
      <c r="D3" s="374" t="s">
        <v>8</v>
      </c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"/>
      <c r="Q3" s="376" t="s">
        <v>32</v>
      </c>
      <c r="R3" s="377"/>
      <c r="S3" s="377"/>
      <c r="T3" s="377"/>
      <c r="U3" s="377"/>
      <c r="V3" s="377"/>
      <c r="W3" s="377"/>
      <c r="X3" s="377"/>
      <c r="Y3" s="377"/>
      <c r="Z3" s="378"/>
      <c r="AA3" s="5"/>
    </row>
    <row r="4" spans="2:27" ht="15" customHeight="1" x14ac:dyDescent="0.3">
      <c r="B4" s="317"/>
      <c r="C4" s="317"/>
      <c r="D4" s="317"/>
      <c r="E4" s="317"/>
      <c r="F4" s="317"/>
      <c r="G4" s="317"/>
      <c r="H4" s="317"/>
      <c r="I4" s="4"/>
      <c r="J4" s="5"/>
      <c r="K4" s="1"/>
      <c r="L4" s="1"/>
      <c r="M4" s="1"/>
      <c r="N4" s="1"/>
      <c r="O4" s="1"/>
      <c r="P4" s="1"/>
      <c r="Q4" s="1" t="s">
        <v>29</v>
      </c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19.5" customHeight="1" x14ac:dyDescent="0.35">
      <c r="B5" s="375" t="s">
        <v>37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</row>
    <row r="6" spans="2:27" ht="3" customHeight="1" x14ac:dyDescent="0.25">
      <c r="B6" s="6"/>
      <c r="C6" s="6"/>
      <c r="D6" s="6"/>
      <c r="E6" s="4"/>
      <c r="F6" s="4"/>
      <c r="G6" s="7"/>
      <c r="H6" s="4"/>
      <c r="I6" s="4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2:27" ht="15.75" customHeight="1" x14ac:dyDescent="0.3">
      <c r="B7" s="375" t="s">
        <v>36</v>
      </c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</row>
    <row r="8" spans="2:27" ht="12.75" customHeight="1" x14ac:dyDescent="0.25">
      <c r="B8" s="379">
        <f>+IF(OR(N10&lt;&gt;0,V10&lt;&gt;0,G11&lt;&gt;0,K13&lt;&gt;0,R15&lt;&gt;0,C22&lt;&gt;0,N22&lt;&gt;0,N23&lt;&gt;0,I41&lt;&gt;0,C45&lt;&gt;0,N45&lt;&gt;0,G46&lt;&gt;0,C48&lt;&gt;0,+P56&lt;&gt;0),"Установени са грешки при попълване на формуляра!",0)</f>
        <v>0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</row>
    <row r="9" spans="2:27" ht="22.5" customHeight="1" x14ac:dyDescent="0.3">
      <c r="B9" s="35" t="s">
        <v>44</v>
      </c>
      <c r="C9" s="14"/>
      <c r="D9" s="386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8"/>
      <c r="V9" s="203" t="s">
        <v>43</v>
      </c>
      <c r="W9" s="66"/>
      <c r="X9" s="5"/>
      <c r="Y9" s="380"/>
      <c r="Z9" s="381"/>
      <c r="AA9" s="5"/>
    </row>
    <row r="10" spans="2:27" s="39" customFormat="1" ht="18.75" customHeight="1" x14ac:dyDescent="0.25">
      <c r="B10" s="37"/>
      <c r="C10" s="37"/>
      <c r="D10" s="249" t="s">
        <v>87</v>
      </c>
      <c r="E10" s="249"/>
      <c r="F10" s="249"/>
      <c r="G10" s="249"/>
      <c r="H10" s="249"/>
      <c r="I10" s="249"/>
      <c r="J10" s="249"/>
      <c r="K10" s="249"/>
      <c r="L10" s="249"/>
      <c r="M10" s="249"/>
      <c r="N10" s="393">
        <f>+IF(+AND(+D9=0,Y9&gt;0),"Попълни наименование!",0)</f>
        <v>0</v>
      </c>
      <c r="O10" s="393"/>
      <c r="P10" s="393"/>
      <c r="Q10" s="393"/>
      <c r="R10" s="393"/>
      <c r="S10" s="393"/>
      <c r="T10" s="393"/>
      <c r="U10" s="393"/>
      <c r="V10" s="389">
        <f>+IF(+AND(+D9&lt;&gt;0,Y9=0),"Попълни ЕБК код!",0)</f>
        <v>0</v>
      </c>
      <c r="W10" s="389"/>
      <c r="X10" s="389"/>
      <c r="Y10" s="389"/>
      <c r="Z10" s="389"/>
      <c r="AA10" s="5"/>
    </row>
    <row r="11" spans="2:27" ht="15.75" customHeight="1" x14ac:dyDescent="0.3">
      <c r="B11" s="35" t="s">
        <v>5</v>
      </c>
      <c r="C11" s="35"/>
      <c r="D11" s="317"/>
      <c r="E11" s="15"/>
      <c r="F11" s="317"/>
      <c r="G11" s="443">
        <f>+IF(+AND(+D13=0,+SUM(AH25:AH39)&gt;0),"Въведи сума!",0)</f>
        <v>0</v>
      </c>
      <c r="H11" s="443"/>
      <c r="I11" s="443"/>
      <c r="J11" s="2"/>
      <c r="K11" s="1"/>
      <c r="L11" s="1"/>
      <c r="M11" s="1"/>
      <c r="N11" s="1"/>
      <c r="O11" s="1"/>
      <c r="P11" s="5"/>
      <c r="Q11" s="35"/>
      <c r="R11" s="35"/>
      <c r="S11" s="35" t="s">
        <v>4</v>
      </c>
      <c r="T11" s="5"/>
      <c r="U11" s="35"/>
      <c r="V11" s="5"/>
      <c r="W11" s="5"/>
      <c r="X11" s="5"/>
      <c r="Y11" s="5"/>
      <c r="Z11" s="5"/>
      <c r="AA11" s="5"/>
    </row>
    <row r="12" spans="2:27" ht="6" customHeight="1" x14ac:dyDescent="0.3">
      <c r="B12" s="40"/>
      <c r="C12" s="177"/>
      <c r="D12" s="110"/>
      <c r="E12" s="17"/>
      <c r="F12" s="110"/>
      <c r="G12" s="110"/>
      <c r="H12" s="110"/>
      <c r="I12" s="41"/>
      <c r="J12" s="42"/>
      <c r="K12" s="43"/>
      <c r="L12" s="43"/>
      <c r="M12" s="43"/>
      <c r="N12" s="43"/>
      <c r="O12" s="43"/>
      <c r="P12" s="55"/>
      <c r="Q12" s="35"/>
      <c r="R12" s="52"/>
      <c r="S12" s="44"/>
      <c r="T12" s="44"/>
      <c r="U12" s="44"/>
      <c r="V12" s="44"/>
      <c r="W12" s="44"/>
      <c r="X12" s="44"/>
      <c r="Y12" s="44"/>
      <c r="Z12" s="44"/>
      <c r="AA12" s="18"/>
    </row>
    <row r="13" spans="2:27" ht="27" customHeight="1" x14ac:dyDescent="0.3">
      <c r="B13" s="32"/>
      <c r="C13" s="178"/>
      <c r="D13" s="444"/>
      <c r="E13" s="445"/>
      <c r="F13" s="445"/>
      <c r="G13" s="445"/>
      <c r="H13" s="446"/>
      <c r="I13" s="311" t="s">
        <v>82</v>
      </c>
      <c r="J13" s="311"/>
      <c r="K13" s="464">
        <f>+IF(AND(D13&gt;0,E15=0),"Въведи сумата словом!",0)</f>
        <v>0</v>
      </c>
      <c r="L13" s="464"/>
      <c r="M13" s="464"/>
      <c r="N13" s="464"/>
      <c r="O13" s="464"/>
      <c r="P13" s="465"/>
      <c r="Q13" s="35"/>
      <c r="R13" s="53"/>
      <c r="S13" s="382"/>
      <c r="T13" s="383"/>
      <c r="U13" s="383"/>
      <c r="V13" s="383"/>
      <c r="W13" s="383"/>
      <c r="X13" s="383"/>
      <c r="Y13" s="384"/>
      <c r="Z13" s="8"/>
      <c r="AA13" s="31"/>
    </row>
    <row r="14" spans="2:27" ht="3.75" customHeight="1" x14ac:dyDescent="0.3">
      <c r="B14" s="32"/>
      <c r="C14" s="178"/>
      <c r="D14" s="51"/>
      <c r="E14" s="49"/>
      <c r="F14" s="49"/>
      <c r="G14" s="49"/>
      <c r="H14" s="47"/>
      <c r="I14" s="11"/>
      <c r="J14" s="46"/>
      <c r="K14" s="8"/>
      <c r="L14" s="8"/>
      <c r="M14" s="33"/>
      <c r="N14" s="48"/>
      <c r="O14" s="8"/>
      <c r="P14" s="56"/>
      <c r="Q14" s="35"/>
      <c r="R14" s="53"/>
      <c r="S14" s="385"/>
      <c r="T14" s="385"/>
      <c r="U14" s="385"/>
      <c r="V14" s="385"/>
      <c r="W14" s="385"/>
      <c r="X14" s="385"/>
      <c r="Y14" s="385"/>
      <c r="Z14" s="50"/>
      <c r="AA14" s="31"/>
    </row>
    <row r="15" spans="2:27" ht="16.5" customHeight="1" x14ac:dyDescent="0.3">
      <c r="B15" s="300" t="s">
        <v>72</v>
      </c>
      <c r="C15" s="301"/>
      <c r="D15" s="301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302" t="s">
        <v>71</v>
      </c>
      <c r="Q15" s="35"/>
      <c r="R15" s="441">
        <f>+IF(D13&gt;0,+IF(S13=0,"Въведи дата!",0),0)</f>
        <v>0</v>
      </c>
      <c r="S15" s="442"/>
      <c r="T15" s="442"/>
      <c r="U15" s="442"/>
      <c r="V15" s="310" t="s">
        <v>7</v>
      </c>
      <c r="W15" s="310"/>
      <c r="X15" s="310"/>
      <c r="Y15" s="309"/>
      <c r="Z15" s="50"/>
      <c r="AA15" s="31"/>
    </row>
    <row r="16" spans="2:27" ht="3.75" customHeight="1" x14ac:dyDescent="0.3">
      <c r="B16" s="30"/>
      <c r="C16" s="179"/>
      <c r="D16" s="21"/>
      <c r="E16" s="22"/>
      <c r="F16" s="21"/>
      <c r="G16" s="21"/>
      <c r="H16" s="21"/>
      <c r="I16" s="23"/>
      <c r="J16" s="24"/>
      <c r="K16" s="25"/>
      <c r="L16" s="25"/>
      <c r="M16" s="25"/>
      <c r="N16" s="25"/>
      <c r="O16" s="25"/>
      <c r="P16" s="57"/>
      <c r="Q16" s="35"/>
      <c r="R16" s="54"/>
      <c r="S16" s="26"/>
      <c r="T16" s="26"/>
      <c r="U16" s="26"/>
      <c r="V16" s="26"/>
      <c r="W16" s="26"/>
      <c r="X16" s="26"/>
      <c r="Y16" s="26"/>
      <c r="Z16" s="26"/>
      <c r="AA16" s="27"/>
    </row>
    <row r="17" spans="2:39" ht="3" customHeight="1" x14ac:dyDescent="0.25">
      <c r="B17" s="6"/>
      <c r="C17" s="6"/>
      <c r="D17" s="6"/>
      <c r="E17" s="4"/>
      <c r="F17" s="4"/>
      <c r="G17" s="7"/>
      <c r="H17" s="4"/>
      <c r="I17" s="4"/>
      <c r="J17" s="2"/>
      <c r="K17" s="1"/>
      <c r="L17" s="1"/>
      <c r="M17" s="1"/>
      <c r="N17" s="1"/>
      <c r="O17" s="1"/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2:39" ht="18" customHeight="1" x14ac:dyDescent="0.3">
      <c r="B18" s="16" t="s">
        <v>6</v>
      </c>
      <c r="C18" s="16"/>
      <c r="D18" s="317"/>
      <c r="E18" s="10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5"/>
    </row>
    <row r="19" spans="2:39" ht="15" customHeight="1" x14ac:dyDescent="0.3">
      <c r="B19" s="269" t="s">
        <v>61</v>
      </c>
      <c r="C19" s="264"/>
      <c r="D19" s="110"/>
      <c r="E19" s="1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8"/>
    </row>
    <row r="20" spans="2:39" ht="18" customHeight="1" x14ac:dyDescent="0.6">
      <c r="B20" s="29"/>
      <c r="C20" s="181"/>
      <c r="D20" s="145"/>
      <c r="E20" s="146" t="s">
        <v>1</v>
      </c>
      <c r="F20" s="147"/>
      <c r="G20" s="148"/>
      <c r="H20" s="149" t="s">
        <v>2</v>
      </c>
      <c r="I20" s="147"/>
      <c r="J20" s="148"/>
      <c r="K20" s="149"/>
      <c r="L20" s="147"/>
      <c r="M20" s="147"/>
      <c r="N20" s="8"/>
      <c r="O20" s="188" t="s">
        <v>34</v>
      </c>
      <c r="P20" s="116" t="s">
        <v>33</v>
      </c>
      <c r="Q20" s="36"/>
      <c r="R20" s="8"/>
      <c r="S20" s="8"/>
      <c r="T20" s="8"/>
      <c r="U20" s="148"/>
      <c r="V20" s="149" t="s">
        <v>3</v>
      </c>
      <c r="W20" s="147"/>
      <c r="X20" s="150"/>
      <c r="Y20" s="150"/>
      <c r="Z20" s="150"/>
      <c r="AA20" s="20"/>
    </row>
    <row r="21" spans="2:39" ht="6.75" customHeight="1" x14ac:dyDescent="0.3">
      <c r="B21" s="30"/>
      <c r="C21" s="179"/>
      <c r="D21" s="21"/>
      <c r="E21" s="22"/>
      <c r="F21" s="21"/>
      <c r="G21" s="21"/>
      <c r="H21" s="21"/>
      <c r="I21" s="23"/>
      <c r="J21" s="24"/>
      <c r="K21" s="25"/>
      <c r="L21" s="25"/>
      <c r="M21" s="25"/>
      <c r="N21" s="25"/>
      <c r="O21" s="25"/>
      <c r="P21" s="25"/>
      <c r="Q21" s="25"/>
      <c r="R21" s="26"/>
      <c r="S21" s="26"/>
      <c r="T21" s="26"/>
      <c r="U21" s="26"/>
      <c r="V21" s="26"/>
      <c r="W21" s="26"/>
      <c r="X21" s="26"/>
      <c r="Y21" s="26"/>
      <c r="Z21" s="26"/>
      <c r="AA21" s="27"/>
    </row>
    <row r="22" spans="2:39" ht="18" customHeight="1" x14ac:dyDescent="0.2">
      <c r="B22" s="263"/>
      <c r="C22" s="440">
        <f>+IF(OR(AH25=1,AH29=1),+IF(+AH38=1,"При попълнена клетка M25 или M29, не се попълва клетка M38!",0),IF(AND(AH33=1,AH38=0),"При попълнена клетка M33 се попълва и клетка M38!",+IF(AND(AH33=0,AH38=1),"При попълнена клетка M38 следва да е попълнена и клетка M33!",+IF(AND(AH33=0,AH38=0),0,0))))</f>
        <v>0</v>
      </c>
      <c r="D22" s="440"/>
      <c r="E22" s="440"/>
      <c r="F22" s="440"/>
      <c r="G22" s="440"/>
      <c r="H22" s="440"/>
      <c r="I22" s="440"/>
      <c r="J22" s="440"/>
      <c r="K22" s="440"/>
      <c r="L22" s="440"/>
      <c r="M22" s="257"/>
      <c r="N22" s="438">
        <f>+IF(+SUM(AH25:AH33)&gt;1,"Може да се попълва само една от клетки M25, M29 и M33!",0)</f>
        <v>0</v>
      </c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257"/>
    </row>
    <row r="23" spans="2:39" ht="15.75" customHeight="1" x14ac:dyDescent="0.3">
      <c r="B23" s="35" t="s">
        <v>13</v>
      </c>
      <c r="C23" s="35"/>
      <c r="D23" s="317"/>
      <c r="E23" s="15"/>
      <c r="F23" s="317"/>
      <c r="G23" s="317"/>
      <c r="H23" s="317"/>
      <c r="I23" s="4"/>
      <c r="J23" s="2"/>
      <c r="K23" s="1"/>
      <c r="L23" s="1"/>
      <c r="M23" s="1"/>
      <c r="N23" s="437">
        <f>+IF(AND(+OR(AL25=0,AL29=0,AL33=0,AL38=0),+SUM(AH25:AH39)&gt;0),"Номерът на сметката следва да започва с BG!",0)</f>
        <v>0</v>
      </c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5"/>
      <c r="AH23" s="266"/>
      <c r="AL23" s="266"/>
    </row>
    <row r="24" spans="2:39" ht="4.5" customHeight="1" x14ac:dyDescent="0.3">
      <c r="B24" s="40"/>
      <c r="C24" s="177"/>
      <c r="D24" s="110"/>
      <c r="E24" s="17"/>
      <c r="F24" s="110"/>
      <c r="G24" s="110"/>
      <c r="H24" s="110"/>
      <c r="I24" s="41"/>
      <c r="J24" s="42"/>
      <c r="K24" s="43"/>
      <c r="L24" s="43"/>
      <c r="M24" s="43"/>
      <c r="N24" s="43"/>
      <c r="O24" s="43"/>
      <c r="P24" s="43"/>
      <c r="Q24" s="43"/>
      <c r="R24" s="44"/>
      <c r="S24" s="44"/>
      <c r="T24" s="44"/>
      <c r="U24" s="44"/>
      <c r="V24" s="44"/>
      <c r="W24" s="44"/>
      <c r="X24" s="44"/>
      <c r="Y24" s="44"/>
      <c r="Z24" s="44"/>
      <c r="AA24" s="18"/>
      <c r="AH24" s="266"/>
      <c r="AL24" s="266"/>
    </row>
    <row r="25" spans="2:39" ht="35.25" customHeight="1" x14ac:dyDescent="0.3">
      <c r="B25" s="456" t="s">
        <v>24</v>
      </c>
      <c r="C25" s="452"/>
      <c r="D25" s="452"/>
      <c r="E25" s="452"/>
      <c r="F25" s="452"/>
      <c r="G25" s="113"/>
      <c r="H25" s="86"/>
      <c r="I25" s="113" t="s">
        <v>23</v>
      </c>
      <c r="J25" s="46"/>
      <c r="K25" s="8"/>
      <c r="L25" s="8"/>
      <c r="M25" s="390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2"/>
      <c r="AA25" s="31"/>
      <c r="AC25" s="206"/>
      <c r="AD25" s="261" t="str">
        <f>+LEFT(+TRIM(M25),2)</f>
        <v/>
      </c>
      <c r="AE25" s="206"/>
      <c r="AG25" s="206"/>
      <c r="AH25" s="265">
        <f>+IF(M25&lt;&gt;0,1,0)</f>
        <v>0</v>
      </c>
      <c r="AI25" s="206"/>
      <c r="AK25" s="206"/>
      <c r="AL25" s="265">
        <f>+IF(AND(AH25=1,COUNTIF(AD25,"BG")=1),1,+IF(AH25=0,1,0))</f>
        <v>1</v>
      </c>
      <c r="AM25" s="206"/>
    </row>
    <row r="26" spans="2:39" ht="4.5" customHeight="1" x14ac:dyDescent="0.3">
      <c r="B26" s="30"/>
      <c r="C26" s="179"/>
      <c r="D26" s="21"/>
      <c r="E26" s="22"/>
      <c r="F26" s="21"/>
      <c r="G26" s="21"/>
      <c r="H26" s="21"/>
      <c r="I26" s="23"/>
      <c r="J26" s="24"/>
      <c r="K26" s="25"/>
      <c r="L26" s="25"/>
      <c r="M26" s="25"/>
      <c r="N26" s="25"/>
      <c r="O26" s="25"/>
      <c r="P26" s="25"/>
      <c r="Q26" s="25"/>
      <c r="R26" s="26"/>
      <c r="S26" s="26"/>
      <c r="T26" s="26"/>
      <c r="U26" s="26"/>
      <c r="V26" s="26"/>
      <c r="W26" s="26"/>
      <c r="X26" s="26"/>
      <c r="Y26" s="26"/>
      <c r="Z26" s="26"/>
      <c r="AA26" s="27"/>
      <c r="AC26" s="206"/>
      <c r="AD26" s="206"/>
      <c r="AE26" s="206"/>
      <c r="AH26" s="266"/>
      <c r="AL26" s="266"/>
    </row>
    <row r="27" spans="2:39" ht="5.25" customHeight="1" x14ac:dyDescent="0.3">
      <c r="B27" s="14"/>
      <c r="C27" s="14"/>
      <c r="D27" s="317"/>
      <c r="E27" s="10"/>
      <c r="F27" s="317"/>
      <c r="G27" s="317"/>
      <c r="H27" s="317"/>
      <c r="I27" s="4"/>
      <c r="J27" s="2"/>
      <c r="K27" s="1"/>
      <c r="L27" s="1"/>
      <c r="M27" s="1"/>
      <c r="N27" s="1"/>
      <c r="O27" s="1"/>
      <c r="P27" s="1"/>
      <c r="Q27" s="1"/>
      <c r="R27" s="5"/>
      <c r="S27" s="5"/>
      <c r="T27" s="5"/>
      <c r="U27" s="5"/>
      <c r="V27" s="5"/>
      <c r="W27" s="5"/>
      <c r="X27" s="5"/>
      <c r="Y27" s="5"/>
      <c r="Z27" s="5"/>
      <c r="AA27" s="5"/>
      <c r="AC27" s="206"/>
      <c r="AD27" s="206"/>
      <c r="AE27" s="206"/>
      <c r="AH27" s="266"/>
      <c r="AL27" s="266"/>
    </row>
    <row r="28" spans="2:39" ht="4.5" customHeight="1" x14ac:dyDescent="0.3">
      <c r="B28" s="40"/>
      <c r="C28" s="177"/>
      <c r="D28" s="110"/>
      <c r="E28" s="17"/>
      <c r="F28" s="110"/>
      <c r="G28" s="110"/>
      <c r="H28" s="110"/>
      <c r="I28" s="41"/>
      <c r="J28" s="42"/>
      <c r="K28" s="43"/>
      <c r="L28" s="43"/>
      <c r="M28" s="43"/>
      <c r="N28" s="43"/>
      <c r="O28" s="43"/>
      <c r="P28" s="43"/>
      <c r="Q28" s="43"/>
      <c r="R28" s="44"/>
      <c r="S28" s="44"/>
      <c r="T28" s="44"/>
      <c r="U28" s="44"/>
      <c r="V28" s="44"/>
      <c r="W28" s="44"/>
      <c r="X28" s="44"/>
      <c r="Y28" s="44"/>
      <c r="Z28" s="44"/>
      <c r="AA28" s="18"/>
      <c r="AC28" s="206"/>
      <c r="AD28" s="206"/>
      <c r="AE28" s="206"/>
      <c r="AH28" s="266"/>
      <c r="AL28" s="266"/>
    </row>
    <row r="29" spans="2:39" ht="35.25" customHeight="1" x14ac:dyDescent="0.2">
      <c r="B29" s="450" t="s">
        <v>35</v>
      </c>
      <c r="C29" s="451"/>
      <c r="D29" s="451"/>
      <c r="E29" s="451"/>
      <c r="F29" s="451"/>
      <c r="G29" s="451"/>
      <c r="H29" s="451"/>
      <c r="I29" s="113" t="s">
        <v>23</v>
      </c>
      <c r="J29" s="46"/>
      <c r="K29" s="8"/>
      <c r="L29" s="8"/>
      <c r="M29" s="447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9"/>
      <c r="AA29" s="31"/>
      <c r="AC29" s="206"/>
      <c r="AD29" s="261" t="str">
        <f>+LEFT(+TRIM(M29),2)</f>
        <v/>
      </c>
      <c r="AE29" s="206"/>
      <c r="AG29" s="206"/>
      <c r="AH29" s="265">
        <f>+IF(M29&lt;&gt;0,1,0)</f>
        <v>0</v>
      </c>
      <c r="AI29" s="206"/>
      <c r="AK29" s="206"/>
      <c r="AL29" s="265">
        <f>+IF(AND(AH29=1,COUNTIF(AD29,"BG")=1),1,+IF(AH29=0,1,0))</f>
        <v>1</v>
      </c>
      <c r="AM29" s="206"/>
    </row>
    <row r="30" spans="2:39" ht="4.5" customHeight="1" x14ac:dyDescent="0.3">
      <c r="B30" s="30"/>
      <c r="C30" s="179"/>
      <c r="D30" s="21"/>
      <c r="E30" s="22"/>
      <c r="F30" s="21"/>
      <c r="G30" s="21"/>
      <c r="H30" s="21"/>
      <c r="I30" s="23"/>
      <c r="J30" s="24"/>
      <c r="K30" s="25"/>
      <c r="L30" s="25"/>
      <c r="M30" s="25"/>
      <c r="N30" s="25"/>
      <c r="O30" s="25"/>
      <c r="P30" s="25"/>
      <c r="Q30" s="25"/>
      <c r="R30" s="26"/>
      <c r="S30" s="26"/>
      <c r="T30" s="26"/>
      <c r="U30" s="26"/>
      <c r="V30" s="26"/>
      <c r="W30" s="26"/>
      <c r="X30" s="26"/>
      <c r="Y30" s="26"/>
      <c r="Z30" s="26"/>
      <c r="AA30" s="27"/>
      <c r="AC30" s="206"/>
      <c r="AD30" s="206"/>
      <c r="AE30" s="206"/>
      <c r="AH30" s="266"/>
      <c r="AL30" s="266"/>
    </row>
    <row r="31" spans="2:39" ht="5.25" customHeight="1" x14ac:dyDescent="0.3">
      <c r="B31" s="14"/>
      <c r="C31" s="14"/>
      <c r="D31" s="317"/>
      <c r="E31" s="10"/>
      <c r="F31" s="317"/>
      <c r="G31" s="317"/>
      <c r="H31" s="317"/>
      <c r="I31" s="4"/>
      <c r="J31" s="2"/>
      <c r="K31" s="1"/>
      <c r="L31" s="1"/>
      <c r="M31" s="1"/>
      <c r="N31" s="1"/>
      <c r="O31" s="1"/>
      <c r="P31" s="1"/>
      <c r="Q31" s="1"/>
      <c r="R31" s="5"/>
      <c r="S31" s="5"/>
      <c r="T31" s="5"/>
      <c r="U31" s="5"/>
      <c r="V31" s="5"/>
      <c r="W31" s="5"/>
      <c r="X31" s="5"/>
      <c r="Y31" s="5"/>
      <c r="Z31" s="5"/>
      <c r="AA31" s="5"/>
      <c r="AC31" s="206"/>
      <c r="AD31" s="206"/>
      <c r="AE31" s="206"/>
      <c r="AH31" s="266"/>
      <c r="AL31" s="266"/>
    </row>
    <row r="32" spans="2:39" ht="4.5" customHeight="1" x14ac:dyDescent="0.3">
      <c r="B32" s="40"/>
      <c r="C32" s="177"/>
      <c r="D32" s="110"/>
      <c r="E32" s="17"/>
      <c r="F32" s="110"/>
      <c r="G32" s="110"/>
      <c r="H32" s="110"/>
      <c r="I32" s="41"/>
      <c r="J32" s="42"/>
      <c r="K32" s="43"/>
      <c r="L32" s="43"/>
      <c r="M32" s="43"/>
      <c r="N32" s="43"/>
      <c r="O32" s="43"/>
      <c r="P32" s="43"/>
      <c r="Q32" s="43"/>
      <c r="R32" s="44"/>
      <c r="S32" s="44"/>
      <c r="T32" s="44"/>
      <c r="U32" s="44"/>
      <c r="V32" s="44"/>
      <c r="W32" s="44"/>
      <c r="X32" s="44"/>
      <c r="Y32" s="44"/>
      <c r="Z32" s="44"/>
      <c r="AA32" s="18"/>
      <c r="AC32" s="206"/>
      <c r="AD32" s="206"/>
      <c r="AE32" s="206"/>
      <c r="AH32" s="266"/>
      <c r="AL32" s="266"/>
    </row>
    <row r="33" spans="2:39" ht="35.25" customHeight="1" x14ac:dyDescent="0.3">
      <c r="B33" s="450" t="s">
        <v>25</v>
      </c>
      <c r="C33" s="451"/>
      <c r="D33" s="452"/>
      <c r="E33" s="452"/>
      <c r="F33" s="452"/>
      <c r="G33" s="113"/>
      <c r="H33" s="86"/>
      <c r="I33" s="113" t="s">
        <v>23</v>
      </c>
      <c r="J33" s="46"/>
      <c r="K33" s="8"/>
      <c r="L33" s="8"/>
      <c r="M33" s="453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5"/>
      <c r="AA33" s="31"/>
      <c r="AC33" s="206"/>
      <c r="AD33" s="261" t="str">
        <f>+LEFT(+TRIM(M33),2)</f>
        <v/>
      </c>
      <c r="AE33" s="206"/>
      <c r="AG33" s="206"/>
      <c r="AH33" s="265">
        <f>+IF(M33&lt;&gt;0,1,0)</f>
        <v>0</v>
      </c>
      <c r="AI33" s="206"/>
      <c r="AK33" s="206"/>
      <c r="AL33" s="265">
        <f>+IF(AND(AH33=1,COUNTIF(AD33,"BG")=1),1,+IF(AH33=0,1,0))</f>
        <v>1</v>
      </c>
      <c r="AM33" s="206"/>
    </row>
    <row r="34" spans="2:39" ht="4.5" customHeight="1" x14ac:dyDescent="0.3">
      <c r="B34" s="58"/>
      <c r="C34" s="182"/>
      <c r="D34" s="59"/>
      <c r="E34" s="60"/>
      <c r="F34" s="59"/>
      <c r="G34" s="59"/>
      <c r="H34" s="59"/>
      <c r="I34" s="61"/>
      <c r="J34" s="62"/>
      <c r="K34" s="63"/>
      <c r="L34" s="63"/>
      <c r="M34" s="63"/>
      <c r="N34" s="63"/>
      <c r="O34" s="63"/>
      <c r="P34" s="63"/>
      <c r="Q34" s="63"/>
      <c r="R34" s="64"/>
      <c r="S34" s="64"/>
      <c r="T34" s="64"/>
      <c r="U34" s="64"/>
      <c r="V34" s="64"/>
      <c r="W34" s="64"/>
      <c r="X34" s="64"/>
      <c r="Y34" s="64"/>
      <c r="Z34" s="64"/>
      <c r="AA34" s="65"/>
      <c r="AH34" s="266"/>
      <c r="AL34" s="266"/>
    </row>
    <row r="35" spans="2:39" ht="3.75" customHeight="1" x14ac:dyDescent="0.3">
      <c r="B35" s="118"/>
      <c r="C35" s="183"/>
      <c r="D35" s="86"/>
      <c r="E35" s="10"/>
      <c r="F35" s="86"/>
      <c r="G35" s="86"/>
      <c r="H35" s="86"/>
      <c r="I35" s="11"/>
      <c r="J35" s="46"/>
      <c r="K35" s="8"/>
      <c r="L35" s="8"/>
      <c r="M35" s="8"/>
      <c r="N35" s="8"/>
      <c r="O35" s="8"/>
      <c r="P35" s="8"/>
      <c r="Q35" s="8"/>
      <c r="R35" s="19"/>
      <c r="S35" s="19"/>
      <c r="T35" s="19"/>
      <c r="U35" s="19"/>
      <c r="V35" s="19"/>
      <c r="W35" s="19"/>
      <c r="X35" s="19"/>
      <c r="Y35" s="19"/>
      <c r="Z35" s="19"/>
      <c r="AA35" s="20"/>
      <c r="AH35" s="266"/>
      <c r="AL35" s="266"/>
    </row>
    <row r="36" spans="2:39" ht="15.75" customHeight="1" x14ac:dyDescent="0.2">
      <c r="B36" s="197" t="s">
        <v>70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20"/>
      <c r="AH36" s="266"/>
      <c r="AL36" s="266"/>
    </row>
    <row r="37" spans="2:39" ht="3.75" customHeight="1" x14ac:dyDescent="0.3">
      <c r="B37" s="118"/>
      <c r="C37" s="183"/>
      <c r="D37" s="86"/>
      <c r="E37" s="10"/>
      <c r="F37" s="86"/>
      <c r="G37" s="86"/>
      <c r="H37" s="86"/>
      <c r="I37" s="11"/>
      <c r="J37" s="46"/>
      <c r="K37" s="8"/>
      <c r="L37" s="8"/>
      <c r="M37" s="8"/>
      <c r="N37" s="8"/>
      <c r="O37" s="8"/>
      <c r="P37" s="8"/>
      <c r="Q37" s="8"/>
      <c r="R37" s="19"/>
      <c r="S37" s="19"/>
      <c r="T37" s="19"/>
      <c r="U37" s="19"/>
      <c r="V37" s="19"/>
      <c r="W37" s="19"/>
      <c r="X37" s="19"/>
      <c r="Y37" s="19"/>
      <c r="Z37" s="19"/>
      <c r="AA37" s="20"/>
      <c r="AH37" s="266"/>
      <c r="AL37" s="266"/>
    </row>
    <row r="38" spans="2:39" ht="15.75" customHeight="1" x14ac:dyDescent="0.2">
      <c r="B38" s="198"/>
      <c r="C38" s="431" t="s">
        <v>39</v>
      </c>
      <c r="D38" s="431"/>
      <c r="E38" s="431"/>
      <c r="F38" s="431"/>
      <c r="G38" s="431"/>
      <c r="H38" s="431"/>
      <c r="I38" s="431"/>
      <c r="J38" s="431"/>
      <c r="K38" s="196"/>
      <c r="L38" s="410" t="s">
        <v>23</v>
      </c>
      <c r="M38" s="411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3"/>
      <c r="AA38" s="20"/>
      <c r="AC38" s="206"/>
      <c r="AD38" s="394" t="str">
        <f>+LEFT(+TRIM(M38),2)</f>
        <v/>
      </c>
      <c r="AE38" s="206"/>
      <c r="AG38" s="206"/>
      <c r="AH38" s="369">
        <f>+IF(M38&lt;&gt;0,1,0)</f>
        <v>0</v>
      </c>
      <c r="AI38" s="206"/>
      <c r="AK38" s="206"/>
      <c r="AL38" s="369">
        <f>+IF(AND(AH38=1,COUNTIF(AD38,"BG")=1),1,+IF(AH38=0,1,0))</f>
        <v>1</v>
      </c>
      <c r="AM38" s="206"/>
    </row>
    <row r="39" spans="2:39" ht="15.75" customHeight="1" x14ac:dyDescent="0.2">
      <c r="B39" s="199"/>
      <c r="C39" s="432" t="str">
        <f>+IF(C38="бюджетна сметка","(съгласно т. 17 от ДДС № 03/2024 г.)",+IF(C38="сметка за средства от Европейския съюз","(съгласно т. 18 от ДДС № 03/2024 г.)","(съгласно т. 19 от ДДС № 03/2024 г.)"))</f>
        <v>(съгласно т. 19 от ДДС № 03/2024 г.)</v>
      </c>
      <c r="D39" s="432"/>
      <c r="E39" s="432"/>
      <c r="F39" s="432"/>
      <c r="G39" s="432"/>
      <c r="H39" s="432"/>
      <c r="I39" s="432"/>
      <c r="J39" s="432"/>
      <c r="K39" s="196"/>
      <c r="L39" s="410"/>
      <c r="M39" s="414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6"/>
      <c r="AA39" s="20"/>
      <c r="AC39" s="206"/>
      <c r="AD39" s="395" t="str">
        <f t="shared" ref="AD39" si="0">+LEFT(M39,2)</f>
        <v/>
      </c>
      <c r="AE39" s="206"/>
      <c r="AG39" s="206"/>
      <c r="AH39" s="370"/>
      <c r="AI39" s="206"/>
      <c r="AK39" s="206"/>
      <c r="AL39" s="370"/>
      <c r="AM39" s="206"/>
    </row>
    <row r="40" spans="2:39" ht="4.5" customHeight="1" x14ac:dyDescent="0.3">
      <c r="B40" s="30"/>
      <c r="C40" s="179"/>
      <c r="D40" s="21"/>
      <c r="E40" s="22"/>
      <c r="F40" s="21"/>
      <c r="G40" s="21"/>
      <c r="H40" s="21"/>
      <c r="I40" s="23"/>
      <c r="J40" s="24"/>
      <c r="K40" s="25"/>
      <c r="L40" s="25"/>
      <c r="M40" s="25"/>
      <c r="N40" s="25"/>
      <c r="O40" s="25"/>
      <c r="P40" s="25"/>
      <c r="Q40" s="25"/>
      <c r="R40" s="26"/>
      <c r="S40" s="26"/>
      <c r="T40" s="26"/>
      <c r="U40" s="26"/>
      <c r="V40" s="26"/>
      <c r="W40" s="26"/>
      <c r="X40" s="26"/>
      <c r="Y40" s="26"/>
      <c r="Z40" s="26"/>
      <c r="AA40" s="27"/>
      <c r="AH40" s="266"/>
      <c r="AL40" s="266"/>
    </row>
    <row r="41" spans="2:39" ht="21" customHeight="1" x14ac:dyDescent="0.3">
      <c r="B41" s="16"/>
      <c r="C41" s="16"/>
      <c r="D41" s="35" t="s">
        <v>10</v>
      </c>
      <c r="E41" s="10"/>
      <c r="F41" s="317"/>
      <c r="G41" s="317"/>
      <c r="H41" s="317"/>
      <c r="I41" s="418">
        <f>+IF(COUNTIF(AH46:AH48,"X")&gt;1,"Грешка! Може да се избира само една база за лихвен процент!",0)</f>
        <v>0</v>
      </c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317"/>
      <c r="AA41" s="5"/>
      <c r="AC41" s="206"/>
      <c r="AD41" s="260" t="s">
        <v>58</v>
      </c>
      <c r="AE41" s="206"/>
      <c r="AH41" s="266"/>
      <c r="AL41" s="266"/>
    </row>
    <row r="42" spans="2:39" ht="6.75" customHeight="1" x14ac:dyDescent="0.3">
      <c r="B42" s="28"/>
      <c r="C42" s="180"/>
      <c r="D42" s="110"/>
      <c r="E42" s="17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8"/>
      <c r="AC42" s="206"/>
      <c r="AD42" s="206"/>
      <c r="AE42" s="206"/>
      <c r="AH42" s="266"/>
      <c r="AL42" s="266"/>
    </row>
    <row r="43" spans="2:39" ht="18" customHeight="1" x14ac:dyDescent="0.5">
      <c r="B43" s="29"/>
      <c r="C43" s="272"/>
      <c r="D43" s="304" t="s">
        <v>78</v>
      </c>
      <c r="E43" s="121"/>
      <c r="F43" s="122"/>
      <c r="G43" s="34"/>
      <c r="H43" s="367"/>
      <c r="I43" s="367"/>
      <c r="J43" s="367"/>
      <c r="K43" s="367"/>
      <c r="L43" s="367"/>
      <c r="M43" s="34"/>
      <c r="N43" s="272"/>
      <c r="O43" s="176" t="s">
        <v>79</v>
      </c>
      <c r="P43" s="34"/>
      <c r="Q43" s="34"/>
      <c r="R43" s="8"/>
      <c r="S43" s="8"/>
      <c r="T43" s="8"/>
      <c r="U43" s="240"/>
      <c r="V43" s="240"/>
      <c r="W43" s="240"/>
      <c r="X43" s="240"/>
      <c r="Y43" s="240"/>
      <c r="Z43" s="240"/>
      <c r="AA43" s="20"/>
      <c r="AC43" s="206"/>
      <c r="AD43" s="260" t="s">
        <v>57</v>
      </c>
      <c r="AE43" s="206"/>
      <c r="AH43" s="266"/>
      <c r="AL43" s="266"/>
    </row>
    <row r="44" spans="2:39" ht="4.5" customHeight="1" x14ac:dyDescent="0.3">
      <c r="B44" s="58"/>
      <c r="C44" s="182"/>
      <c r="D44" s="59"/>
      <c r="E44" s="60"/>
      <c r="F44" s="59"/>
      <c r="G44" s="59"/>
      <c r="H44" s="59"/>
      <c r="I44" s="61"/>
      <c r="J44" s="62"/>
      <c r="K44" s="63"/>
      <c r="L44" s="63"/>
      <c r="M44" s="63"/>
      <c r="N44" s="63"/>
      <c r="O44" s="63"/>
      <c r="P44" s="63"/>
      <c r="Q44" s="63"/>
      <c r="R44" s="64"/>
      <c r="S44" s="64"/>
      <c r="T44" s="64"/>
      <c r="U44" s="64"/>
      <c r="V44" s="64"/>
      <c r="W44" s="64"/>
      <c r="X44" s="64"/>
      <c r="Y44" s="64"/>
      <c r="Z44" s="64"/>
      <c r="AA44" s="65"/>
      <c r="AC44" s="206"/>
      <c r="AD44" s="206"/>
      <c r="AE44" s="206"/>
      <c r="AH44" s="266"/>
      <c r="AL44" s="266"/>
    </row>
    <row r="45" spans="2:39" ht="12.75" customHeight="1" x14ac:dyDescent="0.3">
      <c r="B45" s="139"/>
      <c r="C45" s="429">
        <f>+IF(AND(COUNTIF(AH25:AH33,1)=0,COUNTIF(AH46:AH48,"X")&gt;0),"Няма въведена сметка!",0)</f>
        <v>0</v>
      </c>
      <c r="D45" s="429"/>
      <c r="E45" s="429"/>
      <c r="F45" s="429"/>
      <c r="G45" s="429"/>
      <c r="H45" s="429"/>
      <c r="I45" s="429"/>
      <c r="J45" s="429"/>
      <c r="K45" s="429"/>
      <c r="L45" s="429"/>
      <c r="M45" s="142"/>
      <c r="N45" s="430">
        <f>+IF(AND(COUNTIF(AH25:AH33,1)&gt;0,COUNTIF(AH46:AH48,"X")=0),"Въведи клетка C43 или клетка N43 или клетки C46 и Y46!",0)</f>
        <v>0</v>
      </c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144"/>
      <c r="AC45" s="206"/>
      <c r="AD45" s="206"/>
      <c r="AE45" s="206"/>
      <c r="AH45" s="266"/>
      <c r="AL45" s="266"/>
    </row>
    <row r="46" spans="2:39" ht="18" customHeight="1" x14ac:dyDescent="0.5">
      <c r="B46" s="151"/>
      <c r="C46" s="303"/>
      <c r="D46" s="247" t="s">
        <v>51</v>
      </c>
      <c r="E46" s="152"/>
      <c r="F46" s="134"/>
      <c r="G46" s="417">
        <f>+IF(+C46="X",+IF(+Y46=0,AD43,0),+IF(+AND(Y46&gt;0,+AH46+AH47=0),+AD41,0))</f>
        <v>0</v>
      </c>
      <c r="H46" s="417"/>
      <c r="I46" s="417"/>
      <c r="J46" s="417"/>
      <c r="K46" s="417"/>
      <c r="L46" s="417"/>
      <c r="M46" s="417"/>
      <c r="N46" s="417"/>
      <c r="O46" s="417"/>
      <c r="P46" s="291" t="s">
        <v>73</v>
      </c>
      <c r="Q46" s="258"/>
      <c r="R46" s="135"/>
      <c r="S46" s="135"/>
      <c r="T46" s="135"/>
      <c r="U46" s="135"/>
      <c r="V46" s="135"/>
      <c r="W46" s="135"/>
      <c r="X46" s="135"/>
      <c r="Y46" s="408"/>
      <c r="Z46" s="409"/>
      <c r="AA46" s="153"/>
      <c r="AC46" s="206"/>
      <c r="AD46" s="204"/>
      <c r="AE46" s="206"/>
      <c r="AG46" s="206"/>
      <c r="AH46" s="265">
        <f>+C43</f>
        <v>0</v>
      </c>
      <c r="AI46" s="206"/>
      <c r="AL46" s="266"/>
    </row>
    <row r="47" spans="2:39" ht="16.5" customHeight="1" x14ac:dyDescent="0.3">
      <c r="B47" s="305" t="s">
        <v>80</v>
      </c>
      <c r="C47" s="306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8"/>
      <c r="AC47" s="206"/>
      <c r="AD47" s="205" t="s">
        <v>45</v>
      </c>
      <c r="AE47" s="206"/>
      <c r="AG47" s="206"/>
      <c r="AH47" s="267">
        <f>+N43</f>
        <v>0</v>
      </c>
      <c r="AI47" s="206"/>
      <c r="AL47" s="266"/>
    </row>
    <row r="48" spans="2:39" ht="16.5" customHeight="1" x14ac:dyDescent="0.25">
      <c r="B48" s="6"/>
      <c r="C48" s="425">
        <f>+IF(OR(C43="X",N43="X"),+IF(OR(Y46&gt;0,C46="X"),"Грешка! При попълнена клетка C43 или клетка N43 не може да се попълват клетки C46 и Y46!",0),0)</f>
        <v>0</v>
      </c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1"/>
      <c r="AA48" s="1"/>
      <c r="AC48" s="206"/>
      <c r="AD48" s="206"/>
      <c r="AE48" s="206"/>
      <c r="AG48" s="206"/>
      <c r="AH48" s="267">
        <f>+C46</f>
        <v>0</v>
      </c>
      <c r="AI48" s="206"/>
      <c r="AL48" s="266"/>
    </row>
    <row r="49" spans="2:31" ht="2.25" customHeight="1" x14ac:dyDescent="0.3">
      <c r="B49" s="6"/>
      <c r="C49" s="6"/>
      <c r="D49" s="109"/>
      <c r="E49" s="4"/>
      <c r="F49" s="4"/>
      <c r="G49" s="7"/>
      <c r="H49" s="4"/>
      <c r="I49" s="4"/>
      <c r="J49" s="2"/>
      <c r="K49" s="1"/>
      <c r="L49" s="1"/>
      <c r="M49" s="1"/>
      <c r="N49" s="8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C49" s="206"/>
      <c r="AD49" s="206"/>
      <c r="AE49" s="206"/>
    </row>
    <row r="50" spans="2:31" ht="16.5" customHeight="1" x14ac:dyDescent="0.3">
      <c r="B50" s="6" t="s">
        <v>90</v>
      </c>
      <c r="C50" s="6"/>
      <c r="D50" s="85"/>
      <c r="E50" s="4"/>
      <c r="F50" s="4"/>
      <c r="G50" s="7"/>
      <c r="H50" s="4"/>
      <c r="I50" s="4"/>
      <c r="J50" s="2"/>
      <c r="K50" s="1"/>
      <c r="L50" s="1"/>
      <c r="M50" s="1"/>
      <c r="N50" s="6" t="s">
        <v>91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C50" s="206"/>
      <c r="AD50" s="206"/>
      <c r="AE50" s="206"/>
    </row>
    <row r="51" spans="2:31" ht="9.75" customHeight="1" x14ac:dyDescent="0.25">
      <c r="B51" s="6"/>
      <c r="C51" s="79"/>
      <c r="D51" s="41"/>
      <c r="E51" s="41"/>
      <c r="F51" s="41"/>
      <c r="G51" s="80"/>
      <c r="H51" s="41"/>
      <c r="I51" s="41"/>
      <c r="J51" s="42"/>
      <c r="K51" s="43"/>
      <c r="L51" s="55"/>
      <c r="M51" s="1"/>
      <c r="N51" s="69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1"/>
      <c r="AA51" s="1"/>
      <c r="AC51" s="206"/>
      <c r="AD51" s="206"/>
      <c r="AE51" s="206"/>
    </row>
    <row r="52" spans="2:31" ht="16.5" customHeight="1" x14ac:dyDescent="0.25">
      <c r="B52" s="6"/>
      <c r="C52" s="81" t="s">
        <v>0</v>
      </c>
      <c r="D52" s="11"/>
      <c r="E52" s="11"/>
      <c r="F52" s="11"/>
      <c r="G52" s="82"/>
      <c r="H52" s="67"/>
      <c r="I52" s="67"/>
      <c r="J52" s="68"/>
      <c r="K52" s="12"/>
      <c r="L52" s="56"/>
      <c r="M52" s="1"/>
      <c r="N52" s="84" t="s">
        <v>16</v>
      </c>
      <c r="O52" s="73"/>
      <c r="P52" s="74"/>
      <c r="Q52" s="74"/>
      <c r="R52" s="74"/>
      <c r="S52" s="74"/>
      <c r="T52" s="74"/>
      <c r="U52" s="75"/>
      <c r="V52" s="75"/>
      <c r="W52" s="75"/>
      <c r="X52" s="75"/>
      <c r="Y52" s="75"/>
      <c r="Z52" s="76"/>
      <c r="AA52" s="1"/>
      <c r="AC52" s="206"/>
      <c r="AD52" s="200" t="s">
        <v>41</v>
      </c>
      <c r="AE52" s="206"/>
    </row>
    <row r="53" spans="2:31" ht="16.5" customHeight="1" x14ac:dyDescent="0.25">
      <c r="B53" s="6"/>
      <c r="C53" s="81"/>
      <c r="D53" s="11"/>
      <c r="E53" s="11"/>
      <c r="F53" s="11"/>
      <c r="G53" s="457"/>
      <c r="H53" s="457"/>
      <c r="I53" s="457"/>
      <c r="J53" s="457"/>
      <c r="K53" s="457"/>
      <c r="L53" s="458"/>
      <c r="M53" s="1"/>
      <c r="N53" s="72"/>
      <c r="O53" s="73"/>
      <c r="P53" s="74"/>
      <c r="Q53" s="74"/>
      <c r="R53" s="74"/>
      <c r="S53" s="74"/>
      <c r="T53" s="74"/>
      <c r="U53" s="435"/>
      <c r="V53" s="435"/>
      <c r="W53" s="435"/>
      <c r="X53" s="435"/>
      <c r="Y53" s="435"/>
      <c r="Z53" s="436"/>
      <c r="AA53" s="1"/>
      <c r="AC53" s="206"/>
      <c r="AD53" s="201" t="s">
        <v>40</v>
      </c>
      <c r="AE53" s="206"/>
    </row>
    <row r="54" spans="2:31" ht="16.5" customHeight="1" x14ac:dyDescent="0.25">
      <c r="B54" s="6"/>
      <c r="C54" s="81" t="s">
        <v>14</v>
      </c>
      <c r="D54" s="11"/>
      <c r="E54" s="11"/>
      <c r="F54" s="11"/>
      <c r="G54" s="82"/>
      <c r="H54" s="67"/>
      <c r="I54" s="67"/>
      <c r="J54" s="68"/>
      <c r="K54" s="12"/>
      <c r="L54" s="56"/>
      <c r="M54" s="1"/>
      <c r="N54" s="84" t="s">
        <v>17</v>
      </c>
      <c r="O54" s="73"/>
      <c r="P54" s="74"/>
      <c r="Q54" s="74"/>
      <c r="R54" s="74"/>
      <c r="S54" s="74"/>
      <c r="T54" s="74"/>
      <c r="U54" s="75"/>
      <c r="V54" s="75"/>
      <c r="W54" s="75"/>
      <c r="X54" s="75"/>
      <c r="Y54" s="75"/>
      <c r="Z54" s="76"/>
      <c r="AA54" s="1"/>
      <c r="AC54" s="206"/>
      <c r="AD54" s="202" t="s">
        <v>39</v>
      </c>
      <c r="AE54" s="206"/>
    </row>
    <row r="55" spans="2:31" ht="14.25" customHeight="1" x14ac:dyDescent="0.25">
      <c r="B55" s="6"/>
      <c r="C55" s="83"/>
      <c r="D55" s="23"/>
      <c r="E55" s="23"/>
      <c r="F55" s="23"/>
      <c r="G55" s="459"/>
      <c r="H55" s="459"/>
      <c r="I55" s="459"/>
      <c r="J55" s="459"/>
      <c r="K55" s="459"/>
      <c r="L55" s="460"/>
      <c r="M55" s="1"/>
      <c r="N55" s="77"/>
      <c r="O55" s="78"/>
      <c r="P55" s="78"/>
      <c r="Q55" s="78"/>
      <c r="R55" s="78"/>
      <c r="S55" s="78"/>
      <c r="T55" s="78"/>
      <c r="U55" s="433"/>
      <c r="V55" s="433"/>
      <c r="W55" s="433"/>
      <c r="X55" s="433"/>
      <c r="Y55" s="433"/>
      <c r="Z55" s="434"/>
      <c r="AA55" s="1"/>
    </row>
    <row r="56" spans="2:31" ht="13.5" customHeight="1" x14ac:dyDescent="0.3">
      <c r="B56" s="328" t="s">
        <v>86</v>
      </c>
      <c r="C56" s="328"/>
      <c r="D56" s="35"/>
      <c r="E56" s="10"/>
      <c r="F56" s="461"/>
      <c r="G56" s="462"/>
      <c r="H56" s="462"/>
      <c r="I56" s="462"/>
      <c r="J56" s="462"/>
      <c r="K56" s="462"/>
      <c r="L56" s="462"/>
      <c r="M56" s="462"/>
      <c r="N56" s="461"/>
      <c r="O56" s="461"/>
      <c r="P56" s="463">
        <f>+IF(+AND(F56=0,+COUNTIF(AH25:AH39,1)&gt;0),"Въведи телефон и e-mail за контакт!",0)</f>
        <v>0</v>
      </c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5"/>
    </row>
    <row r="57" spans="2:31" ht="24" customHeight="1" x14ac:dyDescent="0.3">
      <c r="B57" s="259"/>
      <c r="C57" s="211"/>
      <c r="D57" s="212" t="s">
        <v>11</v>
      </c>
      <c r="E57" s="213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5"/>
    </row>
    <row r="58" spans="2:31" ht="13.5" customHeight="1" x14ac:dyDescent="0.25">
      <c r="B58" s="426">
        <f>+B8</f>
        <v>0</v>
      </c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8"/>
    </row>
    <row r="59" spans="2:31" ht="15.75" customHeight="1" x14ac:dyDescent="0.3">
      <c r="B59" s="151"/>
      <c r="C59" s="419"/>
      <c r="D59" s="420"/>
      <c r="E59" s="420"/>
      <c r="F59" s="420"/>
      <c r="G59" s="420"/>
      <c r="H59" s="420"/>
      <c r="I59" s="420"/>
      <c r="J59" s="421"/>
      <c r="K59" s="187" t="s">
        <v>60</v>
      </c>
      <c r="L59" s="135"/>
      <c r="M59" s="135"/>
      <c r="N59" s="135"/>
      <c r="O59" s="135"/>
      <c r="P59" s="135"/>
      <c r="Q59" s="135"/>
      <c r="R59" s="136"/>
      <c r="S59" s="136"/>
      <c r="T59" s="136"/>
      <c r="U59" s="136"/>
      <c r="V59" s="136"/>
      <c r="W59" s="136"/>
      <c r="X59" s="136"/>
      <c r="Y59" s="136"/>
      <c r="Z59" s="130"/>
      <c r="AA59" s="155"/>
    </row>
    <row r="60" spans="2:31" ht="13.5" customHeight="1" x14ac:dyDescent="0.3">
      <c r="B60" s="151"/>
      <c r="C60" s="422"/>
      <c r="D60" s="423"/>
      <c r="E60" s="423"/>
      <c r="F60" s="423"/>
      <c r="G60" s="423"/>
      <c r="H60" s="423"/>
      <c r="I60" s="423"/>
      <c r="J60" s="424"/>
      <c r="K60" s="187" t="s">
        <v>59</v>
      </c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155"/>
    </row>
    <row r="61" spans="2:31" ht="6.75" customHeight="1" x14ac:dyDescent="0.3">
      <c r="B61" s="156"/>
      <c r="C61" s="137"/>
      <c r="D61" s="185"/>
      <c r="E61" s="186"/>
      <c r="F61" s="185"/>
      <c r="G61" s="185"/>
      <c r="H61" s="185"/>
      <c r="I61" s="133"/>
      <c r="J61" s="134"/>
      <c r="K61" s="135"/>
      <c r="L61" s="135"/>
      <c r="M61" s="135"/>
      <c r="N61" s="396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8"/>
      <c r="Z61" s="136"/>
      <c r="AA61" s="153"/>
    </row>
    <row r="62" spans="2:31" ht="24.75" customHeight="1" x14ac:dyDescent="0.3">
      <c r="B62" s="189" t="s">
        <v>38</v>
      </c>
      <c r="C62" s="184"/>
      <c r="D62" s="137"/>
      <c r="E62" s="405"/>
      <c r="F62" s="406"/>
      <c r="G62" s="406"/>
      <c r="H62" s="407"/>
      <c r="I62" s="133"/>
      <c r="J62" s="134"/>
      <c r="K62" s="135"/>
      <c r="L62" s="135"/>
      <c r="M62" s="135"/>
      <c r="N62" s="399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1"/>
      <c r="Z62" s="136"/>
      <c r="AA62" s="153"/>
    </row>
    <row r="63" spans="2:31" ht="13.5" customHeight="1" x14ac:dyDescent="0.3">
      <c r="B63" s="165" t="s">
        <v>77</v>
      </c>
      <c r="C63" s="167"/>
      <c r="D63" s="166"/>
      <c r="E63" s="167"/>
      <c r="F63" s="166"/>
      <c r="G63" s="166"/>
      <c r="H63" s="166"/>
      <c r="I63" s="168"/>
      <c r="J63" s="169"/>
      <c r="K63" s="170"/>
      <c r="L63" s="170"/>
      <c r="M63" s="138"/>
      <c r="N63" s="402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4"/>
      <c r="Z63" s="136"/>
      <c r="AA63" s="153"/>
    </row>
    <row r="64" spans="2:31" ht="13.5" customHeight="1" x14ac:dyDescent="0.3">
      <c r="B64" s="318" t="s">
        <v>18</v>
      </c>
      <c r="C64" s="171"/>
      <c r="D64" s="268"/>
      <c r="E64" s="171"/>
      <c r="F64" s="268"/>
      <c r="G64" s="268"/>
      <c r="H64" s="268"/>
      <c r="I64" s="172"/>
      <c r="J64" s="173"/>
      <c r="K64" s="174"/>
      <c r="L64" s="174"/>
      <c r="M64" s="157"/>
      <c r="N64" s="175" t="s">
        <v>46</v>
      </c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59"/>
      <c r="AA64" s="160"/>
    </row>
    <row r="65" spans="2:27" ht="3.75" customHeight="1" x14ac:dyDescent="0.2"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9"/>
      <c r="U65" s="9"/>
      <c r="V65" s="9"/>
      <c r="W65" s="9"/>
      <c r="X65" s="9"/>
      <c r="Y65" s="9"/>
      <c r="Z65" s="8"/>
      <c r="AA65" s="8"/>
    </row>
  </sheetData>
  <sheetProtection password="889B" sheet="1" objects="1" scenarios="1"/>
  <mergeCells count="50">
    <mergeCell ref="G53:L53"/>
    <mergeCell ref="G55:L55"/>
    <mergeCell ref="F56:O56"/>
    <mergeCell ref="P56:Z56"/>
    <mergeCell ref="K13:P13"/>
    <mergeCell ref="G11:I11"/>
    <mergeCell ref="D13:H13"/>
    <mergeCell ref="M29:Z29"/>
    <mergeCell ref="B33:F33"/>
    <mergeCell ref="M33:Z33"/>
    <mergeCell ref="B25:F25"/>
    <mergeCell ref="B29:H29"/>
    <mergeCell ref="AH38:AH39"/>
    <mergeCell ref="N23:Z23"/>
    <mergeCell ref="N22:Z22"/>
    <mergeCell ref="E15:O15"/>
    <mergeCell ref="C22:L22"/>
    <mergeCell ref="R15:U15"/>
    <mergeCell ref="N61:Y63"/>
    <mergeCell ref="E62:H62"/>
    <mergeCell ref="Y46:Z46"/>
    <mergeCell ref="L38:L39"/>
    <mergeCell ref="M38:Z39"/>
    <mergeCell ref="G46:O46"/>
    <mergeCell ref="I41:Y41"/>
    <mergeCell ref="C59:J60"/>
    <mergeCell ref="C48:Y48"/>
    <mergeCell ref="B58:AA58"/>
    <mergeCell ref="C45:L45"/>
    <mergeCell ref="N45:Z45"/>
    <mergeCell ref="C38:J38"/>
    <mergeCell ref="C39:J39"/>
    <mergeCell ref="U55:Z55"/>
    <mergeCell ref="U53:Z53"/>
    <mergeCell ref="AL38:AL39"/>
    <mergeCell ref="F2:H2"/>
    <mergeCell ref="K2:O2"/>
    <mergeCell ref="D3:O3"/>
    <mergeCell ref="B5:AA5"/>
    <mergeCell ref="B7:AA7"/>
    <mergeCell ref="Q3:Z3"/>
    <mergeCell ref="B8:AA8"/>
    <mergeCell ref="Y9:Z9"/>
    <mergeCell ref="S13:Y13"/>
    <mergeCell ref="S14:Y14"/>
    <mergeCell ref="D9:U9"/>
    <mergeCell ref="V10:Z10"/>
    <mergeCell ref="M25:Z25"/>
    <mergeCell ref="N10:U10"/>
    <mergeCell ref="AD38:AD39"/>
  </mergeCells>
  <phoneticPr fontId="0" type="noConversion"/>
  <conditionalFormatting sqref="C39:J39 L38:L39">
    <cfRule type="expression" dxfId="92" priority="27">
      <formula>$C$38=$AD$54</formula>
    </cfRule>
    <cfRule type="expression" dxfId="91" priority="28">
      <formula>$C$38=$AD$53</formula>
    </cfRule>
  </conditionalFormatting>
  <conditionalFormatting sqref="C38:J38">
    <cfRule type="cellIs" dxfId="90" priority="25" operator="equal">
      <formula>$AD$54</formula>
    </cfRule>
    <cfRule type="cellIs" dxfId="89" priority="26" operator="equal">
      <formula>$AD$53</formula>
    </cfRule>
  </conditionalFormatting>
  <conditionalFormatting sqref="M38:Z39">
    <cfRule type="expression" dxfId="88" priority="21">
      <formula>$C$38=$AD$54</formula>
    </cfRule>
    <cfRule type="expression" dxfId="87" priority="22">
      <formula>$C$38=$AD$53</formula>
    </cfRule>
  </conditionalFormatting>
  <conditionalFormatting sqref="C43 C46 N43">
    <cfRule type="cellIs" dxfId="86" priority="20" operator="equal">
      <formula>$AD$47</formula>
    </cfRule>
  </conditionalFormatting>
  <conditionalFormatting sqref="Y46:Z46">
    <cfRule type="cellIs" dxfId="85" priority="19" operator="greaterThan">
      <formula>0</formula>
    </cfRule>
  </conditionalFormatting>
  <conditionalFormatting sqref="G46:O46 C48">
    <cfRule type="cellIs" dxfId="84" priority="18" operator="notEqual">
      <formula>0</formula>
    </cfRule>
  </conditionalFormatting>
  <conditionalFormatting sqref="I41:Y41">
    <cfRule type="cellIs" dxfId="83" priority="17" operator="notEqual">
      <formula>0</formula>
    </cfRule>
  </conditionalFormatting>
  <conditionalFormatting sqref="N23:Z23">
    <cfRule type="cellIs" dxfId="82" priority="15" operator="notEqual">
      <formula>0</formula>
    </cfRule>
  </conditionalFormatting>
  <conditionalFormatting sqref="N22:Z22">
    <cfRule type="cellIs" dxfId="81" priority="14" operator="notEqual">
      <formula>0</formula>
    </cfRule>
  </conditionalFormatting>
  <conditionalFormatting sqref="C22">
    <cfRule type="cellIs" dxfId="80" priority="11" operator="notEqual">
      <formula>0</formula>
    </cfRule>
  </conditionalFormatting>
  <conditionalFormatting sqref="B8:AA8">
    <cfRule type="cellIs" dxfId="79" priority="10" operator="notEqual">
      <formula>0</formula>
    </cfRule>
  </conditionalFormatting>
  <conditionalFormatting sqref="B58:AA58">
    <cfRule type="cellIs" dxfId="78" priority="9" operator="notEqual">
      <formula>0</formula>
    </cfRule>
  </conditionalFormatting>
  <conditionalFormatting sqref="V10:Z10">
    <cfRule type="cellIs" dxfId="77" priority="8" operator="notEqual">
      <formula>0</formula>
    </cfRule>
  </conditionalFormatting>
  <conditionalFormatting sqref="C45:L45">
    <cfRule type="cellIs" dxfId="76" priority="7" operator="notEqual">
      <formula>0</formula>
    </cfRule>
  </conditionalFormatting>
  <conditionalFormatting sqref="N45:Z45">
    <cfRule type="cellIs" dxfId="75" priority="6" operator="notEqual">
      <formula>0</formula>
    </cfRule>
  </conditionalFormatting>
  <conditionalFormatting sqref="N10:U10">
    <cfRule type="cellIs" dxfId="74" priority="5" operator="notEqual">
      <formula>0</formula>
    </cfRule>
  </conditionalFormatting>
  <conditionalFormatting sqref="R15:U15">
    <cfRule type="cellIs" dxfId="73" priority="4" operator="notEqual">
      <formula>0</formula>
    </cfRule>
  </conditionalFormatting>
  <conditionalFormatting sqref="K13:P13">
    <cfRule type="cellIs" dxfId="72" priority="3" operator="notEqual">
      <formula>0</formula>
    </cfRule>
  </conditionalFormatting>
  <conditionalFormatting sqref="G11:I11">
    <cfRule type="cellIs" dxfId="71" priority="2" operator="notEqual">
      <formula>0</formula>
    </cfRule>
  </conditionalFormatting>
  <conditionalFormatting sqref="P56:Z56">
    <cfRule type="cellIs" dxfId="70" priority="1" operator="notEqual">
      <formula>0</formula>
    </cfRule>
  </conditionalFormatting>
  <dataValidations count="5">
    <dataValidation type="list" allowBlank="1" showInputMessage="1" showErrorMessage="1" sqref="C38:J38">
      <formula1>$AD$52:$AD$54</formula1>
    </dataValidation>
    <dataValidation type="list" allowBlank="1" showInputMessage="1" showErrorMessage="1" sqref="C43 N43 C46">
      <formula1>$AD$46:$AD$47</formula1>
    </dataValidation>
    <dataValidation type="whole" allowBlank="1" showInputMessage="1" showErrorMessage="1" error="Въде код по ЕБК като цяло цяло число в интервала от 0001 до 9999!" sqref="Y9:Z9">
      <formula1>1</formula1>
      <formula2>9999</formula2>
    </dataValidation>
    <dataValidation type="whole" operator="greaterThan" allowBlank="1" showInputMessage="1" showErrorMessage="1" error="Въведи датата като число във формат ДДММГГГГ, без интервали и други знаци!" sqref="S13:Y13">
      <formula1>2024</formula1>
    </dataValidation>
    <dataValidation type="whole" operator="greaterThanOrEqual" allowBlank="1" showInputMessage="1" showErrorMessage="1" error="Въведи  цяло число по-голямо или равно на 1 000 000!" sqref="D13">
      <formula1>1000000</formula1>
    </dataValidation>
  </dataValidations>
  <pageMargins left="0.16" right="0.16" top="0.25" bottom="0.24" header="0.16" footer="0.18"/>
  <pageSetup paperSize="9" scale="95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63"/>
  <sheetViews>
    <sheetView showZeros="0" workbookViewId="0">
      <pane xSplit="27" ySplit="8" topLeftCell="AB9" activePane="bottomRight" state="frozen"/>
      <selection pane="topRight" activeCell="AB1" sqref="AB1"/>
      <selection pane="bottomLeft" activeCell="A9" sqref="A9"/>
      <selection pane="bottomRight" activeCell="AB9" sqref="AB9"/>
    </sheetView>
  </sheetViews>
  <sheetFormatPr defaultRowHeight="12.75" x14ac:dyDescent="0.2"/>
  <cols>
    <col min="1" max="1" width="1.7109375" style="3" customWidth="1"/>
    <col min="2" max="2" width="2.28515625" style="3" customWidth="1"/>
    <col min="3" max="3" width="3.7109375" style="3" customWidth="1"/>
    <col min="4" max="4" width="2.28515625" style="3" customWidth="1"/>
    <col min="5" max="5" width="14.140625" style="3" customWidth="1"/>
    <col min="6" max="6" width="4.28515625" style="3" customWidth="1"/>
    <col min="7" max="7" width="3.85546875" style="13" customWidth="1"/>
    <col min="8" max="8" width="8.7109375" style="3" customWidth="1"/>
    <col min="9" max="9" width="5.85546875" style="3" customWidth="1"/>
    <col min="10" max="10" width="5.28515625" style="3" customWidth="1"/>
    <col min="11" max="11" width="4.42578125" style="3" customWidth="1"/>
    <col min="12" max="12" width="2.140625" style="3" customWidth="1"/>
    <col min="13" max="13" width="1.28515625" style="3" customWidth="1"/>
    <col min="14" max="14" width="4" style="3" customWidth="1"/>
    <col min="15" max="15" width="2.5703125" style="3" customWidth="1"/>
    <col min="16" max="16" width="3.140625" style="3" customWidth="1"/>
    <col min="17" max="17" width="4" style="3" customWidth="1"/>
    <col min="18" max="18" width="5.140625" style="3" customWidth="1"/>
    <col min="19" max="19" width="3.7109375" style="3" customWidth="1"/>
    <col min="20" max="20" width="2" style="3" customWidth="1"/>
    <col min="21" max="21" width="3.85546875" style="3" customWidth="1"/>
    <col min="22" max="22" width="7" style="3" customWidth="1"/>
    <col min="23" max="23" width="3.28515625" style="3" customWidth="1"/>
    <col min="24" max="24" width="2.5703125" style="3" customWidth="1"/>
    <col min="25" max="25" width="3.42578125" style="3" customWidth="1"/>
    <col min="26" max="26" width="3.5703125" style="3" customWidth="1"/>
    <col min="27" max="27" width="1" style="3" customWidth="1"/>
    <col min="28" max="28" width="1.7109375" style="3" customWidth="1"/>
    <col min="29" max="29" width="9.140625" style="3"/>
    <col min="30" max="30" width="45.7109375" style="3" hidden="1" customWidth="1"/>
    <col min="31" max="31" width="9.140625" style="3"/>
    <col min="32" max="32" width="2.85546875" style="3" customWidth="1"/>
    <col min="33" max="33" width="9.140625" style="3"/>
    <col min="34" max="34" width="4.42578125" style="3" hidden="1" customWidth="1"/>
    <col min="35" max="35" width="9.140625" style="3"/>
    <col min="36" max="36" width="2.85546875" style="3" customWidth="1"/>
    <col min="37" max="37" width="9.140625" style="3"/>
    <col min="38" max="38" width="4.42578125" style="3" hidden="1" customWidth="1"/>
    <col min="39" max="16384" width="9.140625" style="3"/>
  </cols>
  <sheetData>
    <row r="1" spans="2:39" ht="3" customHeight="1" x14ac:dyDescent="0.2"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39" ht="22.5" customHeight="1" x14ac:dyDescent="0.25">
      <c r="B2" s="4"/>
      <c r="C2" s="244" t="s">
        <v>12</v>
      </c>
      <c r="D2" s="245"/>
      <c r="E2" s="327"/>
      <c r="F2" s="482"/>
      <c r="G2" s="482"/>
      <c r="H2" s="482"/>
      <c r="I2" s="245" t="s">
        <v>9</v>
      </c>
      <c r="J2" s="246"/>
      <c r="K2" s="483"/>
      <c r="L2" s="483"/>
      <c r="M2" s="483"/>
      <c r="N2" s="483"/>
      <c r="O2" s="484"/>
      <c r="P2" s="1"/>
      <c r="Q2" s="45" t="s">
        <v>85</v>
      </c>
      <c r="R2" s="45"/>
      <c r="S2" s="5"/>
      <c r="T2" s="5"/>
      <c r="U2" s="5"/>
      <c r="V2" s="5"/>
      <c r="W2" s="5"/>
      <c r="X2" s="5"/>
      <c r="Y2" s="5"/>
      <c r="Z2" s="5"/>
      <c r="AA2" s="5"/>
    </row>
    <row r="3" spans="2:39" ht="21.75" customHeight="1" x14ac:dyDescent="0.25">
      <c r="B3" s="4"/>
      <c r="C3" s="374" t="s">
        <v>8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"/>
      <c r="Q3" s="486" t="s">
        <v>31</v>
      </c>
      <c r="R3" s="487"/>
      <c r="S3" s="487"/>
      <c r="T3" s="487"/>
      <c r="U3" s="487"/>
      <c r="V3" s="487"/>
      <c r="W3" s="487"/>
      <c r="X3" s="487"/>
      <c r="Y3" s="487"/>
      <c r="Z3" s="488"/>
      <c r="AA3" s="5"/>
    </row>
    <row r="4" spans="2:39" ht="14.25" customHeight="1" x14ac:dyDescent="0.3">
      <c r="B4" s="317"/>
      <c r="C4" s="317"/>
      <c r="D4" s="317"/>
      <c r="E4" s="317"/>
      <c r="F4" s="317"/>
      <c r="G4" s="317"/>
      <c r="H4" s="317"/>
      <c r="I4" s="4"/>
      <c r="J4" s="5"/>
      <c r="K4" s="1"/>
      <c r="L4" s="1"/>
      <c r="M4" s="1"/>
      <c r="N4" s="1"/>
      <c r="O4" s="1"/>
      <c r="P4" s="1"/>
      <c r="Q4" s="5" t="s">
        <v>30</v>
      </c>
      <c r="R4" s="5"/>
      <c r="S4" s="5"/>
      <c r="T4" s="5"/>
      <c r="U4" s="5"/>
      <c r="V4" s="5"/>
      <c r="W4" s="5"/>
      <c r="X4" s="5"/>
      <c r="Y4" s="5"/>
      <c r="Z4" s="5"/>
      <c r="AA4" s="5"/>
    </row>
    <row r="5" spans="2:39" ht="22.5" customHeight="1" x14ac:dyDescent="0.3">
      <c r="B5" s="485" t="s">
        <v>48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</row>
    <row r="6" spans="2:39" ht="3" customHeight="1" x14ac:dyDescent="0.25">
      <c r="B6" s="190"/>
      <c r="C6" s="190"/>
      <c r="D6" s="190"/>
      <c r="E6" s="191"/>
      <c r="F6" s="191"/>
      <c r="G6" s="192"/>
      <c r="H6" s="191"/>
      <c r="I6" s="191"/>
      <c r="J6" s="193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</row>
    <row r="7" spans="2:39" ht="18" customHeight="1" x14ac:dyDescent="0.3">
      <c r="B7" s="485" t="s">
        <v>49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</row>
    <row r="8" spans="2:39" ht="13.5" customHeight="1" x14ac:dyDescent="0.25">
      <c r="B8" s="379">
        <f>+IF(OR(L10&lt;&gt;0,V10&lt;&gt;0,M13&lt;&gt;0,C24&lt;&gt;0,C15&lt;&gt;0,Q15&lt;&gt;0,O24&lt;&gt;0,H27&lt;&gt;0,C29&lt;&gt;0,+N29&lt;&gt;0,M32&lt;&gt;0,M36&lt;&gt;0,M40&lt;&gt;0,M48&lt;&gt;0,P56&lt;&gt;0),"Установени са грешки при попълване на формуляра!",0)</f>
        <v>0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</row>
    <row r="9" spans="2:39" ht="21" customHeight="1" x14ac:dyDescent="0.3">
      <c r="B9" s="14" t="s">
        <v>28</v>
      </c>
      <c r="C9" s="474">
        <f>+'Deposit-opening'!D9</f>
        <v>0</v>
      </c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6"/>
      <c r="V9" s="203" t="s">
        <v>43</v>
      </c>
      <c r="W9" s="66"/>
      <c r="X9" s="5"/>
      <c r="Y9" s="466">
        <f>+'Deposit-opening'!Y9</f>
        <v>0</v>
      </c>
      <c r="Z9" s="467"/>
      <c r="AA9" s="5"/>
    </row>
    <row r="10" spans="2:39" s="39" customFormat="1" ht="15.75" customHeight="1" x14ac:dyDescent="0.25">
      <c r="B10" s="37"/>
      <c r="C10" s="249" t="s">
        <v>88</v>
      </c>
      <c r="D10" s="38"/>
      <c r="E10" s="249"/>
      <c r="F10" s="249"/>
      <c r="G10" s="249"/>
      <c r="H10" s="249"/>
      <c r="I10" s="249"/>
      <c r="J10" s="249"/>
      <c r="K10" s="249"/>
      <c r="L10" s="393">
        <f>+IF(+AND(+C9=0,Y9&gt;0),"Попълни наименование!",0)</f>
        <v>0</v>
      </c>
      <c r="M10" s="393"/>
      <c r="N10" s="393"/>
      <c r="O10" s="393"/>
      <c r="P10" s="393"/>
      <c r="Q10" s="393"/>
      <c r="R10" s="393"/>
      <c r="S10" s="393"/>
      <c r="T10" s="393"/>
      <c r="U10" s="393"/>
      <c r="V10" s="389">
        <f>+IF(+AND(+C9&lt;&gt;0,Y9=0),"Попълни ЕБК код!",0)</f>
        <v>0</v>
      </c>
      <c r="W10" s="389"/>
      <c r="X10" s="389"/>
      <c r="Y10" s="389"/>
      <c r="Z10" s="389"/>
      <c r="AA10" s="5"/>
    </row>
    <row r="11" spans="2:39" ht="3" customHeight="1" x14ac:dyDescent="0.25">
      <c r="B11" s="6"/>
      <c r="C11" s="6"/>
      <c r="D11" s="6"/>
      <c r="E11" s="4"/>
      <c r="F11" s="4"/>
      <c r="G11" s="7"/>
      <c r="H11" s="4"/>
      <c r="I11" s="4"/>
      <c r="J11" s="2"/>
      <c r="K11" s="1"/>
      <c r="L11" s="1"/>
      <c r="M11" s="1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39" s="298" customFormat="1" ht="23.25" customHeight="1" x14ac:dyDescent="0.3">
      <c r="B12" s="299" t="s">
        <v>75</v>
      </c>
      <c r="C12" s="294"/>
      <c r="D12" s="295"/>
      <c r="E12" s="296"/>
      <c r="F12" s="295"/>
      <c r="G12" s="295"/>
      <c r="H12" s="295"/>
      <c r="I12" s="295"/>
      <c r="J12" s="295"/>
      <c r="K12" s="295"/>
      <c r="L12" s="295"/>
      <c r="M12" s="525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7"/>
      <c r="AA12" s="297" t="s">
        <v>19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2:39" ht="13.5" customHeight="1" x14ac:dyDescent="0.3">
      <c r="B13" s="289" t="s">
        <v>76</v>
      </c>
      <c r="C13" s="256"/>
      <c r="D13" s="105"/>
      <c r="E13" s="218"/>
      <c r="F13" s="107"/>
      <c r="G13" s="107"/>
      <c r="H13" s="107"/>
      <c r="I13" s="107"/>
      <c r="J13" s="107"/>
      <c r="K13" s="107"/>
      <c r="L13" s="107"/>
      <c r="M13" s="481">
        <f>+IF(AND(OR(G24="X",C27="X"),M12=0),"Въведи номер на дапозитната сметка за закриване!",0)</f>
        <v>0</v>
      </c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26"/>
    </row>
    <row r="14" spans="2:39" ht="3.75" customHeight="1" x14ac:dyDescent="0.3">
      <c r="B14" s="28"/>
      <c r="C14" s="98"/>
      <c r="D14" s="98"/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10"/>
      <c r="S14" s="110"/>
      <c r="T14" s="110"/>
      <c r="U14" s="110"/>
      <c r="V14" s="110"/>
      <c r="W14" s="110"/>
      <c r="X14" s="110"/>
      <c r="Y14" s="110"/>
      <c r="Z14" s="110"/>
      <c r="AA14" s="18"/>
    </row>
    <row r="15" spans="2:39" ht="16.5" customHeight="1" x14ac:dyDescent="0.5">
      <c r="B15" s="101"/>
      <c r="C15" s="478">
        <f>+IF(COUNTIF(G15:G19,"x")&gt;1,"Грешка",0)</f>
        <v>0</v>
      </c>
      <c r="D15" s="478"/>
      <c r="E15" s="478"/>
      <c r="F15" s="89"/>
      <c r="G15" s="117" t="str">
        <f>+IF('Deposit-opening'!M25&gt;0,"X","")</f>
        <v/>
      </c>
      <c r="H15" s="114" t="s">
        <v>20</v>
      </c>
      <c r="I15" s="89"/>
      <c r="J15" s="89"/>
      <c r="K15" s="89"/>
      <c r="L15" s="89"/>
      <c r="M15" s="94"/>
      <c r="N15" s="89"/>
      <c r="O15" s="89"/>
      <c r="P15" s="89"/>
      <c r="Q15" s="479">
        <f>+IF(COUNTIF(G15:G19,"x")&gt;1,"Може да се маркира само една клетка!",0)</f>
        <v>0</v>
      </c>
      <c r="R15" s="479"/>
      <c r="S15" s="479"/>
      <c r="T15" s="479"/>
      <c r="U15" s="479"/>
      <c r="V15" s="479"/>
      <c r="W15" s="479"/>
      <c r="X15" s="479"/>
      <c r="Y15" s="479"/>
      <c r="Z15" s="479"/>
      <c r="AA15" s="20"/>
    </row>
    <row r="16" spans="2:39" ht="6" customHeight="1" x14ac:dyDescent="0.2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50"/>
    </row>
    <row r="17" spans="2:38" ht="16.5" customHeight="1" x14ac:dyDescent="0.5">
      <c r="B17" s="101"/>
      <c r="C17" s="254"/>
      <c r="D17" s="93"/>
      <c r="E17" s="88"/>
      <c r="F17" s="89"/>
      <c r="G17" s="111" t="str">
        <f>+IF('Deposit-opening'!M29&gt;0,"X","")</f>
        <v/>
      </c>
      <c r="H17" s="115" t="s">
        <v>27</v>
      </c>
      <c r="I17" s="95"/>
      <c r="J17" s="95"/>
      <c r="K17" s="95"/>
      <c r="L17" s="95"/>
      <c r="M17" s="96"/>
      <c r="N17" s="95"/>
      <c r="O17" s="95"/>
      <c r="P17" s="95"/>
      <c r="Q17" s="95"/>
      <c r="R17" s="97"/>
      <c r="S17" s="86"/>
      <c r="T17" s="86"/>
      <c r="U17" s="86"/>
      <c r="V17" s="86"/>
      <c r="W17" s="86"/>
      <c r="X17" s="86"/>
      <c r="Y17" s="86"/>
      <c r="Z17" s="86"/>
      <c r="AA17" s="20"/>
    </row>
    <row r="18" spans="2:38" ht="6" customHeight="1" x14ac:dyDescent="0.2"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50"/>
    </row>
    <row r="19" spans="2:38" ht="16.5" customHeight="1" x14ac:dyDescent="0.5">
      <c r="B19" s="101"/>
      <c r="C19" s="254"/>
      <c r="D19" s="93"/>
      <c r="E19" s="88"/>
      <c r="F19" s="89"/>
      <c r="G19" s="112" t="str">
        <f>+IF('Deposit-opening'!M33&gt;0,"X","")</f>
        <v/>
      </c>
      <c r="H19" s="116" t="s">
        <v>26</v>
      </c>
      <c r="I19" s="89"/>
      <c r="J19" s="89"/>
      <c r="K19" s="89"/>
      <c r="L19" s="89"/>
      <c r="M19" s="94"/>
      <c r="N19" s="89"/>
      <c r="O19" s="89"/>
      <c r="P19" s="89"/>
      <c r="Q19" s="89"/>
      <c r="R19" s="86"/>
      <c r="S19" s="86"/>
      <c r="T19" s="86"/>
      <c r="U19" s="86"/>
      <c r="V19" s="86"/>
      <c r="W19" s="86"/>
      <c r="X19" s="86"/>
      <c r="Y19" s="86"/>
      <c r="Z19" s="86"/>
      <c r="AA19" s="20"/>
    </row>
    <row r="20" spans="2:38" ht="17.25" customHeight="1" x14ac:dyDescent="0.3">
      <c r="B20" s="251"/>
      <c r="C20" s="256"/>
      <c r="D20" s="105"/>
      <c r="E20" s="106"/>
      <c r="F20" s="252"/>
      <c r="G20" s="252"/>
      <c r="H20" s="252" t="s">
        <v>55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5"/>
      <c r="S20" s="252"/>
      <c r="T20" s="252"/>
      <c r="U20" s="252"/>
      <c r="V20" s="252"/>
      <c r="W20" s="252"/>
      <c r="X20" s="252"/>
      <c r="Y20" s="252"/>
      <c r="Z20" s="252"/>
      <c r="AA20" s="253"/>
    </row>
    <row r="21" spans="2:38" ht="3.75" customHeight="1" x14ac:dyDescent="0.3">
      <c r="B21" s="14"/>
      <c r="C21" s="317"/>
      <c r="D21" s="317"/>
      <c r="E21" s="10"/>
      <c r="F21" s="317"/>
      <c r="G21" s="317"/>
      <c r="H21" s="317"/>
      <c r="I21" s="4"/>
      <c r="J21" s="2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38" ht="14.25" customHeight="1" x14ac:dyDescent="0.3">
      <c r="B22" s="35"/>
      <c r="C22" s="288" t="s">
        <v>21</v>
      </c>
      <c r="D22" s="92"/>
      <c r="E22" s="15"/>
      <c r="F22" s="317"/>
      <c r="G22" s="317"/>
      <c r="H22" s="317"/>
      <c r="I22" s="4"/>
      <c r="J22" s="2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38" ht="4.5" customHeight="1" x14ac:dyDescent="0.3">
      <c r="B23" s="28"/>
      <c r="C23" s="110"/>
      <c r="D23" s="110"/>
      <c r="E23" s="1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8"/>
      <c r="AH23" s="266"/>
      <c r="AL23" s="266"/>
    </row>
    <row r="24" spans="2:38" ht="18" customHeight="1" x14ac:dyDescent="0.5">
      <c r="B24" s="29"/>
      <c r="C24" s="477">
        <f>+IF(AND(G24="x",C27="x"),"Грешка!",0)</f>
        <v>0</v>
      </c>
      <c r="D24" s="477"/>
      <c r="E24" s="477"/>
      <c r="F24" s="8"/>
      <c r="G24" s="272"/>
      <c r="H24" s="123" t="s">
        <v>47</v>
      </c>
      <c r="I24" s="122"/>
      <c r="J24" s="34"/>
      <c r="K24" s="34"/>
      <c r="L24" s="34"/>
      <c r="M24" s="34"/>
      <c r="N24" s="34"/>
      <c r="O24" s="478">
        <f>+IF(AND(G24="x",C27="x"),"Не може да има две дати на закриване!",0)</f>
        <v>0</v>
      </c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20"/>
      <c r="AH24" s="266"/>
      <c r="AL24" s="266"/>
    </row>
    <row r="25" spans="2:38" ht="4.5" customHeight="1" x14ac:dyDescent="0.3">
      <c r="B25" s="58"/>
      <c r="C25" s="59"/>
      <c r="D25" s="59"/>
      <c r="E25" s="60"/>
      <c r="F25" s="59"/>
      <c r="G25" s="59"/>
      <c r="H25" s="59"/>
      <c r="I25" s="61"/>
      <c r="J25" s="62"/>
      <c r="K25" s="63"/>
      <c r="L25" s="63"/>
      <c r="M25" s="63"/>
      <c r="N25" s="63"/>
      <c r="O25" s="63"/>
      <c r="P25" s="63"/>
      <c r="Q25" s="63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2:38" ht="9" customHeight="1" x14ac:dyDescent="0.3">
      <c r="B26" s="139"/>
      <c r="C26" s="131"/>
      <c r="D26" s="131"/>
      <c r="E26" s="132"/>
      <c r="F26" s="131"/>
      <c r="G26" s="131"/>
      <c r="H26" s="131"/>
      <c r="I26" s="140"/>
      <c r="J26" s="141"/>
      <c r="K26" s="142"/>
      <c r="L26" s="142"/>
      <c r="M26" s="142"/>
      <c r="N26" s="142"/>
      <c r="O26" s="142"/>
      <c r="P26" s="142"/>
      <c r="Q26" s="142"/>
      <c r="R26" s="143"/>
      <c r="S26" s="143"/>
      <c r="T26" s="143"/>
      <c r="U26" s="143"/>
      <c r="V26" s="143"/>
      <c r="W26" s="143"/>
      <c r="X26" s="143"/>
      <c r="Y26" s="143"/>
      <c r="Z26" s="143"/>
      <c r="AA26" s="144"/>
    </row>
    <row r="27" spans="2:38" ht="18.75" customHeight="1" x14ac:dyDescent="0.55000000000000004">
      <c r="B27" s="151"/>
      <c r="C27" s="271"/>
      <c r="D27" s="287" t="s">
        <v>83</v>
      </c>
      <c r="E27" s="216"/>
      <c r="F27" s="134"/>
      <c r="G27" s="135"/>
      <c r="H27" s="480">
        <f>+IF(AND(C27=0,G24=0,T27&gt;0),"Маркирай клетка C27!",+IF(AND(C27="X",G24=0,T27=0),"Въведи дата в клетка T27",0))</f>
        <v>0</v>
      </c>
      <c r="I27" s="480"/>
      <c r="J27" s="480"/>
      <c r="K27" s="480"/>
      <c r="L27" s="480"/>
      <c r="M27" s="480"/>
      <c r="N27" s="480"/>
      <c r="O27" s="480"/>
      <c r="P27" s="480"/>
      <c r="Q27" s="480"/>
      <c r="R27" s="247" t="s">
        <v>62</v>
      </c>
      <c r="S27" s="135"/>
      <c r="T27" s="471"/>
      <c r="U27" s="472"/>
      <c r="V27" s="472"/>
      <c r="W27" s="472"/>
      <c r="X27" s="472"/>
      <c r="Y27" s="472"/>
      <c r="Z27" s="473"/>
      <c r="AA27" s="153"/>
    </row>
    <row r="28" spans="2:38" ht="16.5" customHeight="1" x14ac:dyDescent="0.3">
      <c r="B28" s="468" t="s">
        <v>54</v>
      </c>
      <c r="C28" s="469"/>
      <c r="D28" s="469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70"/>
    </row>
    <row r="29" spans="2:38" ht="14.25" customHeight="1" x14ac:dyDescent="0.3">
      <c r="B29" s="14"/>
      <c r="C29" s="528">
        <f>+IF(OR(+'Deposit-opening'!AH25=1,+'Deposit-opening'!AH29=1),+IF(+'Deposit-opening'!AH38=1,"При попълнена клетка M33 или M37, не се попълва клетка M38!",0),IF(AND('Deposit-opening'!AH33=1,'Deposit-opening'!AH38=0),"При попълнена клетка M41 се попълва и клетка M46!",+IF(AND(+'Deposit-opening'!AH33=0,+'Deposit-opening'!AH38=1),"При попълнена клетка M46 следва да е попълнена и клетка M41!",+IF(AND(+'Deposit-opening'!AH33=0,+'Deposit-opening'!AH38=0),0,0))))</f>
        <v>0</v>
      </c>
      <c r="D29" s="528"/>
      <c r="E29" s="528"/>
      <c r="F29" s="528"/>
      <c r="G29" s="528"/>
      <c r="H29" s="528"/>
      <c r="I29" s="528"/>
      <c r="J29" s="528"/>
      <c r="K29" s="528"/>
      <c r="L29" s="528"/>
      <c r="M29" s="1"/>
      <c r="N29" s="496">
        <f>+IF('Deposit-opening'!N22=0,0,"Грешка! Следва да е попълнена само една сметка!")</f>
        <v>0</v>
      </c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5"/>
    </row>
    <row r="30" spans="2:38" ht="14.25" customHeight="1" x14ac:dyDescent="0.3">
      <c r="B30" s="92" t="s">
        <v>53</v>
      </c>
      <c r="C30" s="92"/>
      <c r="D30" s="92"/>
      <c r="E30" s="15"/>
      <c r="F30" s="317"/>
      <c r="G30" s="317"/>
      <c r="H30" s="317"/>
      <c r="I30" s="4"/>
      <c r="J30" s="2"/>
      <c r="K30" s="1"/>
      <c r="L30" s="1"/>
      <c r="M30" s="1"/>
      <c r="N30" s="1"/>
      <c r="O30" s="1"/>
      <c r="P30" s="1"/>
      <c r="Q30" s="1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38" ht="15" customHeight="1" x14ac:dyDescent="0.2">
      <c r="B31" s="495" t="s">
        <v>52</v>
      </c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</row>
    <row r="32" spans="2:38" ht="12.75" customHeight="1" x14ac:dyDescent="0.3">
      <c r="B32" s="40"/>
      <c r="C32" s="110"/>
      <c r="D32" s="110"/>
      <c r="E32" s="17"/>
      <c r="F32" s="110"/>
      <c r="G32" s="110"/>
      <c r="H32" s="110"/>
      <c r="I32" s="41"/>
      <c r="J32" s="42"/>
      <c r="K32" s="43"/>
      <c r="L32" s="43"/>
      <c r="M32" s="529">
        <f>+IF(AND(AH33=1,AD33="BG"),0,+IF(AH33=0,0,"Номерът на сметката следва да започва с BG!"))</f>
        <v>0</v>
      </c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529"/>
      <c r="AA32" s="18"/>
    </row>
    <row r="33" spans="2:39" ht="35.25" customHeight="1" x14ac:dyDescent="0.3">
      <c r="B33" s="456" t="s">
        <v>24</v>
      </c>
      <c r="C33" s="452"/>
      <c r="D33" s="452"/>
      <c r="E33" s="452"/>
      <c r="F33" s="452"/>
      <c r="G33" s="113"/>
      <c r="H33" s="86"/>
      <c r="I33" s="113" t="s">
        <v>23</v>
      </c>
      <c r="J33" s="46"/>
      <c r="K33" s="8"/>
      <c r="L33" s="8"/>
      <c r="M33" s="511">
        <f>+IF('Deposit-opening'!M25&gt;0,+'Deposit-opening'!M25,0)</f>
        <v>0</v>
      </c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31"/>
      <c r="AC33" s="206"/>
      <c r="AD33" s="261" t="str">
        <f>+LEFT(+TRIM(M33),2)</f>
        <v>0</v>
      </c>
      <c r="AE33" s="206"/>
      <c r="AG33" s="206"/>
      <c r="AH33" s="265">
        <f>+IF(M33&lt;&gt;0,1,0)</f>
        <v>0</v>
      </c>
      <c r="AI33" s="206"/>
      <c r="AK33" s="206"/>
      <c r="AL33" s="265">
        <f>+IF(AND(AH33=1,COUNTIF(AD33,"BG")=1),1,+IF(AH33=0,1,0))</f>
        <v>1</v>
      </c>
      <c r="AM33" s="206"/>
    </row>
    <row r="34" spans="2:39" ht="9" customHeight="1" x14ac:dyDescent="0.3">
      <c r="B34" s="30"/>
      <c r="C34" s="21"/>
      <c r="D34" s="21"/>
      <c r="E34" s="22"/>
      <c r="F34" s="21"/>
      <c r="G34" s="21"/>
      <c r="H34" s="21"/>
      <c r="I34" s="23"/>
      <c r="J34" s="24"/>
      <c r="K34" s="25"/>
      <c r="L34" s="25"/>
      <c r="M34" s="25"/>
      <c r="N34" s="25"/>
      <c r="O34" s="25"/>
      <c r="P34" s="25"/>
      <c r="Q34" s="25"/>
      <c r="R34" s="26"/>
      <c r="S34" s="26"/>
      <c r="T34" s="26"/>
      <c r="U34" s="26"/>
      <c r="V34" s="26"/>
      <c r="W34" s="26"/>
      <c r="X34" s="26"/>
      <c r="Y34" s="26"/>
      <c r="Z34" s="26"/>
      <c r="AA34" s="27"/>
      <c r="AC34" s="206"/>
      <c r="AD34" s="206"/>
      <c r="AE34" s="206"/>
      <c r="AH34" s="266"/>
      <c r="AL34" s="266"/>
    </row>
    <row r="35" spans="2:39" ht="5.25" customHeight="1" x14ac:dyDescent="0.3">
      <c r="B35" s="14"/>
      <c r="C35" s="317"/>
      <c r="D35" s="317"/>
      <c r="E35" s="10"/>
      <c r="F35" s="317"/>
      <c r="G35" s="317"/>
      <c r="H35" s="317"/>
      <c r="I35" s="4"/>
      <c r="J35" s="2"/>
      <c r="K35" s="1"/>
      <c r="L35" s="1"/>
      <c r="M35" s="1"/>
      <c r="N35" s="1"/>
      <c r="O35" s="1"/>
      <c r="P35" s="1"/>
      <c r="Q35" s="1"/>
      <c r="R35" s="5"/>
      <c r="S35" s="5"/>
      <c r="T35" s="5"/>
      <c r="U35" s="5"/>
      <c r="V35" s="5"/>
      <c r="W35" s="5"/>
      <c r="X35" s="5"/>
      <c r="Y35" s="5"/>
      <c r="Z35" s="5"/>
      <c r="AA35" s="5"/>
      <c r="AC35" s="206"/>
      <c r="AD35" s="206"/>
      <c r="AE35" s="206"/>
      <c r="AH35" s="266"/>
      <c r="AL35" s="266"/>
    </row>
    <row r="36" spans="2:39" ht="12.75" customHeight="1" x14ac:dyDescent="0.3">
      <c r="B36" s="40"/>
      <c r="C36" s="110"/>
      <c r="D36" s="110"/>
      <c r="E36" s="17"/>
      <c r="F36" s="110"/>
      <c r="G36" s="110"/>
      <c r="H36" s="110"/>
      <c r="I36" s="41"/>
      <c r="J36" s="42"/>
      <c r="K36" s="43"/>
      <c r="L36" s="43"/>
      <c r="M36" s="529">
        <f>+IF(AND(AH37=1,AD37="BG"),0,+IF(AH37=0,0,"Номерът на сметката следва да започва с BG!"))</f>
        <v>0</v>
      </c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18"/>
      <c r="AC36" s="206"/>
      <c r="AD36" s="206"/>
      <c r="AE36" s="206"/>
      <c r="AH36" s="266"/>
      <c r="AL36" s="266"/>
    </row>
    <row r="37" spans="2:39" ht="35.25" customHeight="1" x14ac:dyDescent="0.2">
      <c r="B37" s="450" t="s">
        <v>35</v>
      </c>
      <c r="C37" s="451"/>
      <c r="D37" s="451"/>
      <c r="E37" s="451"/>
      <c r="F37" s="451"/>
      <c r="G37" s="451"/>
      <c r="H37" s="451"/>
      <c r="I37" s="113" t="s">
        <v>23</v>
      </c>
      <c r="J37" s="46"/>
      <c r="K37" s="8"/>
      <c r="L37" s="8"/>
      <c r="M37" s="514">
        <f>+IF('Deposit-opening'!M29&gt;0,+'Deposit-opening'!M29,0)</f>
        <v>0</v>
      </c>
      <c r="N37" s="515"/>
      <c r="O37" s="515"/>
      <c r="P37" s="515"/>
      <c r="Q37" s="515"/>
      <c r="R37" s="515"/>
      <c r="S37" s="515"/>
      <c r="T37" s="515"/>
      <c r="U37" s="515"/>
      <c r="V37" s="515"/>
      <c r="W37" s="515"/>
      <c r="X37" s="515"/>
      <c r="Y37" s="515"/>
      <c r="Z37" s="516"/>
      <c r="AA37" s="31"/>
      <c r="AC37" s="206"/>
      <c r="AD37" s="261" t="str">
        <f>+LEFT(+TRIM(M37),2)</f>
        <v>0</v>
      </c>
      <c r="AE37" s="206"/>
      <c r="AG37" s="206"/>
      <c r="AH37" s="265">
        <f>+IF(M37&lt;&gt;0,1,0)</f>
        <v>0</v>
      </c>
      <c r="AI37" s="206"/>
      <c r="AK37" s="206"/>
      <c r="AL37" s="265">
        <f>+IF(AND(AH37=1,COUNTIF(AD37,"BG")=1),1,+IF(AH37=0,1,0))</f>
        <v>1</v>
      </c>
      <c r="AM37" s="206"/>
    </row>
    <row r="38" spans="2:39" ht="9" customHeight="1" x14ac:dyDescent="0.3">
      <c r="B38" s="30"/>
      <c r="C38" s="21"/>
      <c r="D38" s="21"/>
      <c r="E38" s="22"/>
      <c r="F38" s="21"/>
      <c r="G38" s="21"/>
      <c r="H38" s="21"/>
      <c r="I38" s="23"/>
      <c r="J38" s="24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7"/>
      <c r="AC38" s="206"/>
      <c r="AD38" s="206"/>
      <c r="AE38" s="206"/>
      <c r="AH38" s="266"/>
      <c r="AL38" s="266"/>
    </row>
    <row r="39" spans="2:39" ht="5.25" customHeight="1" x14ac:dyDescent="0.3">
      <c r="B39" s="510"/>
      <c r="C39" s="510"/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C39" s="206"/>
      <c r="AD39" s="206"/>
      <c r="AE39" s="206"/>
      <c r="AH39" s="266"/>
      <c r="AL39" s="266"/>
    </row>
    <row r="40" spans="2:39" ht="12.75" customHeight="1" x14ac:dyDescent="0.3">
      <c r="B40" s="40"/>
      <c r="C40" s="110"/>
      <c r="D40" s="110"/>
      <c r="E40" s="17"/>
      <c r="F40" s="110"/>
      <c r="G40" s="110"/>
      <c r="H40" s="110"/>
      <c r="I40" s="41"/>
      <c r="J40" s="42"/>
      <c r="K40" s="43"/>
      <c r="L40" s="43"/>
      <c r="M40" s="529">
        <f>+IF(AND(AH41=1,AD41="BG"),0,+IF(AH41=0,0,"Номерът на сметката следва да започва с BG!"))</f>
        <v>0</v>
      </c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18"/>
      <c r="AC40" s="206"/>
      <c r="AD40" s="206"/>
      <c r="AE40" s="206"/>
      <c r="AH40" s="266"/>
      <c r="AL40" s="266"/>
    </row>
    <row r="41" spans="2:39" ht="35.25" customHeight="1" x14ac:dyDescent="0.3">
      <c r="B41" s="450" t="s">
        <v>25</v>
      </c>
      <c r="C41" s="452"/>
      <c r="D41" s="452"/>
      <c r="E41" s="452"/>
      <c r="F41" s="452"/>
      <c r="G41" s="113"/>
      <c r="H41" s="86"/>
      <c r="I41" s="113" t="s">
        <v>23</v>
      </c>
      <c r="J41" s="46"/>
      <c r="K41" s="8"/>
      <c r="L41" s="8"/>
      <c r="M41" s="507">
        <f>+IF(+'Deposit-opening'!M33&gt;0,+'Deposit-opening'!M33,0)</f>
        <v>0</v>
      </c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9"/>
      <c r="AA41" s="31"/>
      <c r="AC41" s="206"/>
      <c r="AD41" s="261" t="str">
        <f>+LEFT(+TRIM(M41),2)</f>
        <v>0</v>
      </c>
      <c r="AE41" s="206"/>
      <c r="AG41" s="206"/>
      <c r="AH41" s="265">
        <f>+IF(M41&lt;&gt;0,1,0)</f>
        <v>0</v>
      </c>
      <c r="AI41" s="206"/>
      <c r="AK41" s="206"/>
      <c r="AL41" s="265">
        <f>+IF(AND(AH41=1,COUNTIF(AD41,"BG")=1),1,+IF(AH41=0,1,0))</f>
        <v>1</v>
      </c>
      <c r="AM41" s="206"/>
    </row>
    <row r="42" spans="2:39" ht="4.5" customHeight="1" x14ac:dyDescent="0.3">
      <c r="B42" s="58"/>
      <c r="C42" s="59"/>
      <c r="D42" s="59"/>
      <c r="E42" s="60"/>
      <c r="F42" s="59"/>
      <c r="G42" s="59"/>
      <c r="H42" s="59"/>
      <c r="I42" s="61"/>
      <c r="J42" s="62"/>
      <c r="K42" s="63"/>
      <c r="L42" s="63"/>
      <c r="M42" s="63"/>
      <c r="N42" s="63"/>
      <c r="O42" s="63"/>
      <c r="P42" s="63"/>
      <c r="Q42" s="63"/>
      <c r="R42" s="64"/>
      <c r="S42" s="64"/>
      <c r="T42" s="64"/>
      <c r="U42" s="64"/>
      <c r="V42" s="64"/>
      <c r="W42" s="64"/>
      <c r="X42" s="64"/>
      <c r="Y42" s="64"/>
      <c r="Z42" s="64"/>
      <c r="AA42" s="65"/>
      <c r="AH42" s="266"/>
      <c r="AL42" s="266"/>
    </row>
    <row r="43" spans="2:39" ht="2.25" customHeight="1" x14ac:dyDescent="0.3">
      <c r="B43" s="118"/>
      <c r="C43" s="183"/>
      <c r="D43" s="86"/>
      <c r="E43" s="10"/>
      <c r="F43" s="86"/>
      <c r="G43" s="86"/>
      <c r="H43" s="86"/>
      <c r="I43" s="11"/>
      <c r="J43" s="46"/>
      <c r="K43" s="8"/>
      <c r="L43" s="8"/>
      <c r="M43" s="8"/>
      <c r="N43" s="8"/>
      <c r="O43" s="8"/>
      <c r="P43" s="8"/>
      <c r="Q43" s="8"/>
      <c r="R43" s="19"/>
      <c r="S43" s="19"/>
      <c r="T43" s="19"/>
      <c r="U43" s="19"/>
      <c r="V43" s="19"/>
      <c r="W43" s="19"/>
      <c r="X43" s="19"/>
      <c r="Y43" s="19"/>
      <c r="Z43" s="19"/>
      <c r="AA43" s="20"/>
      <c r="AH43" s="266"/>
      <c r="AL43" s="266"/>
    </row>
    <row r="44" spans="2:39" ht="15.75" customHeight="1" x14ac:dyDescent="0.2">
      <c r="B44" s="197" t="s">
        <v>42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20"/>
      <c r="AH44" s="266"/>
      <c r="AL44" s="266"/>
    </row>
    <row r="45" spans="2:39" ht="3.75" customHeight="1" x14ac:dyDescent="0.3">
      <c r="B45" s="118"/>
      <c r="C45" s="183"/>
      <c r="D45" s="86"/>
      <c r="E45" s="10"/>
      <c r="F45" s="86"/>
      <c r="G45" s="86"/>
      <c r="H45" s="86"/>
      <c r="I45" s="11"/>
      <c r="J45" s="46"/>
      <c r="K45" s="8"/>
      <c r="L45" s="8"/>
      <c r="M45" s="8"/>
      <c r="N45" s="8"/>
      <c r="O45" s="8"/>
      <c r="P45" s="8"/>
      <c r="Q45" s="8"/>
      <c r="R45" s="19"/>
      <c r="S45" s="19"/>
      <c r="T45" s="19"/>
      <c r="U45" s="19"/>
      <c r="V45" s="19"/>
      <c r="W45" s="19"/>
      <c r="X45" s="19"/>
      <c r="Y45" s="19"/>
      <c r="Z45" s="19"/>
      <c r="AA45" s="20"/>
      <c r="AH45" s="266"/>
      <c r="AL45" s="266"/>
    </row>
    <row r="46" spans="2:39" ht="15.75" customHeight="1" x14ac:dyDescent="0.2">
      <c r="B46" s="198"/>
      <c r="C46" s="431" t="str">
        <f>+'Deposit-opening'!C38:J38</f>
        <v>сметка за чужди средства</v>
      </c>
      <c r="D46" s="431"/>
      <c r="E46" s="431"/>
      <c r="F46" s="431"/>
      <c r="G46" s="431"/>
      <c r="H46" s="431"/>
      <c r="I46" s="431"/>
      <c r="J46" s="431"/>
      <c r="K46" s="196"/>
      <c r="L46" s="517" t="s">
        <v>23</v>
      </c>
      <c r="M46" s="518">
        <f>+IF(+'Deposit-opening'!M38&gt;0,+'Deposit-opening'!M38,0)</f>
        <v>0</v>
      </c>
      <c r="N46" s="519"/>
      <c r="O46" s="519"/>
      <c r="P46" s="519"/>
      <c r="Q46" s="519"/>
      <c r="R46" s="519"/>
      <c r="S46" s="519"/>
      <c r="T46" s="519"/>
      <c r="U46" s="519"/>
      <c r="V46" s="519"/>
      <c r="W46" s="519"/>
      <c r="X46" s="519"/>
      <c r="Y46" s="519"/>
      <c r="Z46" s="520"/>
      <c r="AA46" s="20"/>
      <c r="AC46" s="206"/>
      <c r="AD46" s="394" t="str">
        <f>+LEFT(+TRIM(M46),2)</f>
        <v>0</v>
      </c>
      <c r="AE46" s="206"/>
      <c r="AG46" s="206"/>
      <c r="AH46" s="369">
        <f>+IF(M46&lt;&gt;0,1,0)</f>
        <v>0</v>
      </c>
      <c r="AI46" s="206"/>
      <c r="AK46" s="206"/>
      <c r="AL46" s="369">
        <f>+IF(AND(AH46=1,COUNTIF(AD46,"BG")=1),1,+IF(AH46=0,1,0))</f>
        <v>1</v>
      </c>
      <c r="AM46" s="206"/>
    </row>
    <row r="47" spans="2:39" ht="15.75" customHeight="1" x14ac:dyDescent="0.2">
      <c r="B47" s="199"/>
      <c r="C47" s="432" t="str">
        <f>+IF(C46="бюджетна сметка","(съгласно т. 17 от ДДС № 03/2024 г.)",+IF(C46="сметка за средства от Европейския съюз","(съгласно т. 18 от ДДС № 03/2024 г.)","(съгласно т. 19 от ДДС № 03/2024 г.)"))</f>
        <v>(съгласно т. 19 от ДДС № 03/2024 г.)</v>
      </c>
      <c r="D47" s="432"/>
      <c r="E47" s="432"/>
      <c r="F47" s="432"/>
      <c r="G47" s="432"/>
      <c r="H47" s="432"/>
      <c r="I47" s="432"/>
      <c r="J47" s="432"/>
      <c r="K47" s="196"/>
      <c r="L47" s="517"/>
      <c r="M47" s="521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3"/>
      <c r="AA47" s="20"/>
      <c r="AC47" s="206"/>
      <c r="AD47" s="395"/>
      <c r="AE47" s="206"/>
      <c r="AG47" s="206"/>
      <c r="AH47" s="370"/>
      <c r="AI47" s="206"/>
      <c r="AK47" s="206"/>
      <c r="AL47" s="370"/>
      <c r="AM47" s="206"/>
    </row>
    <row r="48" spans="2:39" ht="12.75" customHeight="1" x14ac:dyDescent="0.3">
      <c r="B48" s="30"/>
      <c r="C48" s="179"/>
      <c r="D48" s="21"/>
      <c r="E48" s="22"/>
      <c r="F48" s="21"/>
      <c r="G48" s="21"/>
      <c r="H48" s="21"/>
      <c r="I48" s="23"/>
      <c r="J48" s="24"/>
      <c r="K48" s="25"/>
      <c r="L48" s="25"/>
      <c r="M48" s="530">
        <f>+IF(AND(AH46=1,AD46="BG"),0,+IF(AH46=0,0,"Номерът на сметката следва да започва с BG!"))</f>
        <v>0</v>
      </c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27"/>
      <c r="AH48" s="266"/>
      <c r="AL48" s="266"/>
    </row>
    <row r="49" spans="2:38" ht="14.25" customHeight="1" x14ac:dyDescent="0.25">
      <c r="B49" s="524">
        <f>+B8</f>
        <v>0</v>
      </c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S49" s="524"/>
      <c r="T49" s="524"/>
      <c r="U49" s="524"/>
      <c r="V49" s="524"/>
      <c r="W49" s="524"/>
      <c r="X49" s="524"/>
      <c r="Y49" s="524"/>
      <c r="Z49" s="524"/>
      <c r="AA49" s="524"/>
      <c r="AL49" s="266"/>
    </row>
    <row r="50" spans="2:38" ht="32.25" customHeight="1" x14ac:dyDescent="0.3">
      <c r="B50" s="102"/>
      <c r="C50" s="103" t="s">
        <v>15</v>
      </c>
      <c r="D50" s="103"/>
      <c r="E50" s="11"/>
      <c r="F50" s="11"/>
      <c r="G50" s="82"/>
      <c r="H50" s="11"/>
      <c r="I50" s="11"/>
      <c r="J50" s="46"/>
      <c r="K50" s="8"/>
      <c r="L50" s="8"/>
      <c r="M50" s="240"/>
      <c r="N50" s="506" t="s">
        <v>92</v>
      </c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329"/>
      <c r="AL50" s="266"/>
    </row>
    <row r="51" spans="2:38" ht="9.75" customHeight="1" x14ac:dyDescent="0.25">
      <c r="B51" s="6"/>
      <c r="C51" s="79"/>
      <c r="D51" s="108"/>
      <c r="E51" s="41"/>
      <c r="F51" s="41"/>
      <c r="G51" s="80"/>
      <c r="H51" s="41"/>
      <c r="I51" s="41"/>
      <c r="J51" s="42"/>
      <c r="K51" s="43"/>
      <c r="L51" s="55"/>
      <c r="M51" s="242"/>
      <c r="N51" s="231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232"/>
      <c r="AA51" s="240"/>
      <c r="AL51" s="266"/>
    </row>
    <row r="52" spans="2:38" ht="16.5" customHeight="1" x14ac:dyDescent="0.25">
      <c r="B52" s="6"/>
      <c r="C52" s="81" t="s">
        <v>0</v>
      </c>
      <c r="D52" s="119"/>
      <c r="E52" s="11"/>
      <c r="F52" s="11"/>
      <c r="G52" s="82"/>
      <c r="H52" s="67"/>
      <c r="I52" s="67"/>
      <c r="J52" s="68"/>
      <c r="K52" s="12"/>
      <c r="L52" s="56"/>
      <c r="M52" s="242"/>
      <c r="N52" s="233" t="s">
        <v>16</v>
      </c>
      <c r="O52" s="187"/>
      <c r="P52" s="135"/>
      <c r="Q52" s="135"/>
      <c r="R52" s="135"/>
      <c r="S52" s="135"/>
      <c r="T52" s="135"/>
      <c r="U52" s="234"/>
      <c r="V52" s="234"/>
      <c r="W52" s="234"/>
      <c r="X52" s="234"/>
      <c r="Y52" s="234"/>
      <c r="Z52" s="235"/>
      <c r="AA52" s="240"/>
      <c r="AL52" s="266"/>
    </row>
    <row r="53" spans="2:38" ht="16.5" customHeight="1" x14ac:dyDescent="0.25">
      <c r="B53" s="6"/>
      <c r="C53" s="81"/>
      <c r="D53" s="119"/>
      <c r="E53" s="11"/>
      <c r="F53" s="11"/>
      <c r="G53" s="531"/>
      <c r="H53" s="531"/>
      <c r="I53" s="531"/>
      <c r="J53" s="531"/>
      <c r="K53" s="531"/>
      <c r="L53" s="532"/>
      <c r="M53" s="242"/>
      <c r="N53" s="236"/>
      <c r="O53" s="187"/>
      <c r="P53" s="135"/>
      <c r="Q53" s="135"/>
      <c r="R53" s="135"/>
      <c r="S53" s="135"/>
      <c r="T53" s="535"/>
      <c r="U53" s="535"/>
      <c r="V53" s="535"/>
      <c r="W53" s="535"/>
      <c r="X53" s="535"/>
      <c r="Y53" s="535"/>
      <c r="Z53" s="536"/>
      <c r="AA53" s="240"/>
      <c r="AL53" s="266"/>
    </row>
    <row r="54" spans="2:38" ht="16.5" customHeight="1" x14ac:dyDescent="0.25">
      <c r="B54" s="6"/>
      <c r="C54" s="81" t="s">
        <v>14</v>
      </c>
      <c r="D54" s="119"/>
      <c r="E54" s="11"/>
      <c r="F54" s="11"/>
      <c r="G54" s="82"/>
      <c r="H54" s="67"/>
      <c r="I54" s="67"/>
      <c r="J54" s="68"/>
      <c r="K54" s="12"/>
      <c r="L54" s="56"/>
      <c r="M54" s="242"/>
      <c r="N54" s="233" t="s">
        <v>17</v>
      </c>
      <c r="O54" s="187"/>
      <c r="P54" s="135"/>
      <c r="Q54" s="135"/>
      <c r="R54" s="135"/>
      <c r="S54" s="135"/>
      <c r="T54" s="135"/>
      <c r="U54" s="234"/>
      <c r="V54" s="234"/>
      <c r="W54" s="234"/>
      <c r="X54" s="234"/>
      <c r="Y54" s="234"/>
      <c r="Z54" s="235"/>
      <c r="AA54" s="240"/>
      <c r="AL54" s="266"/>
    </row>
    <row r="55" spans="2:38" ht="12.75" customHeight="1" x14ac:dyDescent="0.25">
      <c r="B55" s="6"/>
      <c r="C55" s="83"/>
      <c r="D55" s="120"/>
      <c r="E55" s="23"/>
      <c r="F55" s="23"/>
      <c r="G55" s="533"/>
      <c r="H55" s="533"/>
      <c r="I55" s="533"/>
      <c r="J55" s="533"/>
      <c r="K55" s="533"/>
      <c r="L55" s="534"/>
      <c r="M55" s="240"/>
      <c r="N55" s="237"/>
      <c r="O55" s="175"/>
      <c r="P55" s="175"/>
      <c r="Q55" s="175"/>
      <c r="R55" s="175"/>
      <c r="S55" s="175"/>
      <c r="T55" s="537"/>
      <c r="U55" s="537"/>
      <c r="V55" s="537"/>
      <c r="W55" s="537"/>
      <c r="X55" s="537"/>
      <c r="Y55" s="537"/>
      <c r="Z55" s="538"/>
      <c r="AA55" s="240"/>
      <c r="AL55" s="266"/>
    </row>
    <row r="56" spans="2:38" ht="15" customHeight="1" x14ac:dyDescent="0.3">
      <c r="B56" s="328" t="s">
        <v>86</v>
      </c>
      <c r="C56" s="328"/>
      <c r="D56" s="35"/>
      <c r="E56" s="10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3">
        <f>+IF(+AND(+F56=0,COUNTIF(AH33:AH47,1)&gt;0),"Въведи телефон и e-mail за контакт!",0)</f>
        <v>0</v>
      </c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243"/>
    </row>
    <row r="57" spans="2:38" ht="18.75" customHeight="1" x14ac:dyDescent="0.3">
      <c r="B57" s="230"/>
      <c r="C57" s="207" t="s">
        <v>11</v>
      </c>
      <c r="D57" s="207"/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10"/>
    </row>
    <row r="58" spans="2:38" ht="4.5" customHeight="1" x14ac:dyDescent="0.3">
      <c r="B58" s="154"/>
      <c r="C58" s="128"/>
      <c r="D58" s="128"/>
      <c r="E58" s="129"/>
      <c r="F58" s="128"/>
      <c r="G58" s="128"/>
      <c r="H58" s="128"/>
      <c r="I58" s="161"/>
      <c r="J58" s="162"/>
      <c r="K58" s="163"/>
      <c r="L58" s="163"/>
      <c r="M58" s="163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64"/>
      <c r="Z58" s="164"/>
      <c r="AA58" s="219"/>
    </row>
    <row r="59" spans="2:38" ht="11.25" customHeight="1" x14ac:dyDescent="0.3">
      <c r="B59" s="156"/>
      <c r="C59" s="285"/>
      <c r="D59" s="285"/>
      <c r="E59" s="285" t="s">
        <v>65</v>
      </c>
      <c r="F59" s="185"/>
      <c r="G59" s="185"/>
      <c r="H59" s="185"/>
      <c r="I59" s="133"/>
      <c r="J59" s="134"/>
      <c r="K59" s="135"/>
      <c r="L59" s="135"/>
      <c r="M59" s="135"/>
      <c r="N59" s="497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9"/>
      <c r="Z59" s="136"/>
      <c r="AA59" s="153"/>
    </row>
    <row r="60" spans="2:38" ht="17.25" customHeight="1" x14ac:dyDescent="0.3">
      <c r="B60" s="220"/>
      <c r="C60" s="285"/>
      <c r="D60" s="285"/>
      <c r="E60" s="489"/>
      <c r="F60" s="490"/>
      <c r="G60" s="490"/>
      <c r="H60" s="490"/>
      <c r="I60" s="490"/>
      <c r="J60" s="490"/>
      <c r="K60" s="491"/>
      <c r="L60" s="135"/>
      <c r="M60" s="135"/>
      <c r="N60" s="500"/>
      <c r="O60" s="501"/>
      <c r="P60" s="501"/>
      <c r="Q60" s="501"/>
      <c r="R60" s="501"/>
      <c r="S60" s="501"/>
      <c r="T60" s="501"/>
      <c r="U60" s="501"/>
      <c r="V60" s="501"/>
      <c r="W60" s="501"/>
      <c r="X60" s="501"/>
      <c r="Y60" s="502"/>
      <c r="Z60" s="136"/>
      <c r="AA60" s="153"/>
    </row>
    <row r="61" spans="2:38" ht="13.5" customHeight="1" x14ac:dyDescent="0.25">
      <c r="B61" s="221"/>
      <c r="C61" s="285"/>
      <c r="D61" s="285"/>
      <c r="E61" s="492"/>
      <c r="F61" s="493"/>
      <c r="G61" s="493"/>
      <c r="H61" s="493"/>
      <c r="I61" s="493"/>
      <c r="J61" s="493"/>
      <c r="K61" s="494"/>
      <c r="L61" s="135"/>
      <c r="M61" s="135"/>
      <c r="N61" s="503"/>
      <c r="O61" s="504"/>
      <c r="P61" s="504"/>
      <c r="Q61" s="504"/>
      <c r="R61" s="504"/>
      <c r="S61" s="504"/>
      <c r="T61" s="504"/>
      <c r="U61" s="504"/>
      <c r="V61" s="504"/>
      <c r="W61" s="504"/>
      <c r="X61" s="504"/>
      <c r="Y61" s="505"/>
      <c r="Z61" s="136"/>
      <c r="AA61" s="153"/>
    </row>
    <row r="62" spans="2:38" ht="13.5" customHeight="1" x14ac:dyDescent="0.3">
      <c r="B62" s="222"/>
      <c r="C62" s="223"/>
      <c r="D62" s="223"/>
      <c r="E62" s="224"/>
      <c r="F62" s="223"/>
      <c r="G62" s="223"/>
      <c r="H62" s="223"/>
      <c r="I62" s="225"/>
      <c r="J62" s="226"/>
      <c r="K62" s="175"/>
      <c r="L62" s="175"/>
      <c r="M62" s="175"/>
      <c r="N62" s="175" t="s">
        <v>22</v>
      </c>
      <c r="O62" s="227"/>
      <c r="P62" s="175"/>
      <c r="Q62" s="175"/>
      <c r="R62" s="228"/>
      <c r="S62" s="228"/>
      <c r="T62" s="228"/>
      <c r="U62" s="228"/>
      <c r="V62" s="228"/>
      <c r="W62" s="228"/>
      <c r="X62" s="228"/>
      <c r="Y62" s="228"/>
      <c r="Z62" s="228"/>
      <c r="AA62" s="229"/>
    </row>
    <row r="63" spans="2:38" ht="3.75" customHeight="1" x14ac:dyDescent="0.2"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9"/>
      <c r="U63" s="9"/>
      <c r="V63" s="9"/>
      <c r="W63" s="9"/>
      <c r="X63" s="9"/>
      <c r="Y63" s="9"/>
      <c r="Z63" s="8"/>
      <c r="AA63" s="8"/>
    </row>
  </sheetData>
  <sheetProtection password="889B" sheet="1" objects="1" scenarios="1"/>
  <mergeCells count="51">
    <mergeCell ref="F56:O56"/>
    <mergeCell ref="P56:Z56"/>
    <mergeCell ref="G53:L53"/>
    <mergeCell ref="G55:L55"/>
    <mergeCell ref="T53:Z53"/>
    <mergeCell ref="T55:Z55"/>
    <mergeCell ref="AH46:AH47"/>
    <mergeCell ref="AL46:AL47"/>
    <mergeCell ref="B49:AA49"/>
    <mergeCell ref="V10:Z10"/>
    <mergeCell ref="M12:Z12"/>
    <mergeCell ref="C29:L29"/>
    <mergeCell ref="M32:Z32"/>
    <mergeCell ref="M36:Z36"/>
    <mergeCell ref="M40:Z40"/>
    <mergeCell ref="M48:Z48"/>
    <mergeCell ref="AD46:AD47"/>
    <mergeCell ref="E60:K61"/>
    <mergeCell ref="B31:AA31"/>
    <mergeCell ref="N29:Z29"/>
    <mergeCell ref="N59:Y61"/>
    <mergeCell ref="B33:F33"/>
    <mergeCell ref="N50:Z50"/>
    <mergeCell ref="B41:F41"/>
    <mergeCell ref="M41:Z41"/>
    <mergeCell ref="B39:AA39"/>
    <mergeCell ref="M33:Z33"/>
    <mergeCell ref="M37:Z37"/>
    <mergeCell ref="C46:J46"/>
    <mergeCell ref="L46:L47"/>
    <mergeCell ref="M46:Z47"/>
    <mergeCell ref="C47:J47"/>
    <mergeCell ref="B37:H37"/>
    <mergeCell ref="F2:H2"/>
    <mergeCell ref="K2:O2"/>
    <mergeCell ref="C3:O3"/>
    <mergeCell ref="B5:AA5"/>
    <mergeCell ref="B7:AA7"/>
    <mergeCell ref="Q3:Z3"/>
    <mergeCell ref="B8:AA8"/>
    <mergeCell ref="Y9:Z9"/>
    <mergeCell ref="B28:AA28"/>
    <mergeCell ref="T27:Z27"/>
    <mergeCell ref="C9:U9"/>
    <mergeCell ref="C24:E24"/>
    <mergeCell ref="O24:Z24"/>
    <mergeCell ref="C15:E15"/>
    <mergeCell ref="Q15:Z15"/>
    <mergeCell ref="L10:U10"/>
    <mergeCell ref="H27:Q27"/>
    <mergeCell ref="M13:Z13"/>
  </mergeCells>
  <phoneticPr fontId="0" type="noConversion"/>
  <conditionalFormatting sqref="C9">
    <cfRule type="cellIs" dxfId="69" priority="38" operator="equal">
      <formula>0</formula>
    </cfRule>
  </conditionalFormatting>
  <conditionalFormatting sqref="T27:Z27">
    <cfRule type="cellIs" dxfId="68" priority="28" operator="greaterThan">
      <formula>0</formula>
    </cfRule>
  </conditionalFormatting>
  <conditionalFormatting sqref="M12">
    <cfRule type="cellIs" dxfId="67" priority="27" operator="equal">
      <formula>0</formula>
    </cfRule>
  </conditionalFormatting>
  <conditionalFormatting sqref="M33:Z33">
    <cfRule type="cellIs" dxfId="66" priority="25" operator="equal">
      <formula>0</formula>
    </cfRule>
  </conditionalFormatting>
  <conditionalFormatting sqref="M37:Z37">
    <cfRule type="cellIs" dxfId="65" priority="24" operator="equal">
      <formula>0</formula>
    </cfRule>
  </conditionalFormatting>
  <conditionalFormatting sqref="M41:Z41">
    <cfRule type="cellIs" dxfId="64" priority="23" operator="equal">
      <formula>0</formula>
    </cfRule>
  </conditionalFormatting>
  <conditionalFormatting sqref="C24:E24">
    <cfRule type="cellIs" dxfId="63" priority="22" operator="notEqual">
      <formula>0</formula>
    </cfRule>
  </conditionalFormatting>
  <conditionalFormatting sqref="O24">
    <cfRule type="cellIs" dxfId="62" priority="21" operator="notEqual">
      <formula>0</formula>
    </cfRule>
  </conditionalFormatting>
  <conditionalFormatting sqref="C15:E15">
    <cfRule type="cellIs" dxfId="61" priority="20" operator="notEqual">
      <formula>0</formula>
    </cfRule>
  </conditionalFormatting>
  <conditionalFormatting sqref="Q15">
    <cfRule type="cellIs" dxfId="60" priority="19" operator="notEqual">
      <formula>0</formula>
    </cfRule>
  </conditionalFormatting>
  <conditionalFormatting sqref="N29:Z29">
    <cfRule type="cellIs" dxfId="59" priority="18" operator="notEqual">
      <formula>0</formula>
    </cfRule>
  </conditionalFormatting>
  <conditionalFormatting sqref="C29:L29">
    <cfRule type="cellIs" dxfId="58" priority="17" operator="notEqual">
      <formula>0</formula>
    </cfRule>
  </conditionalFormatting>
  <conditionalFormatting sqref="B8:AA8">
    <cfRule type="cellIs" dxfId="57" priority="16" operator="notEqual">
      <formula>0</formula>
    </cfRule>
  </conditionalFormatting>
  <conditionalFormatting sqref="B49:AA49">
    <cfRule type="cellIs" dxfId="56" priority="15" operator="notEqual">
      <formula>0</formula>
    </cfRule>
  </conditionalFormatting>
  <conditionalFormatting sqref="V10:Z10">
    <cfRule type="cellIs" dxfId="55" priority="14" operator="notEqual">
      <formula>0</formula>
    </cfRule>
  </conditionalFormatting>
  <conditionalFormatting sqref="L10">
    <cfRule type="cellIs" dxfId="54" priority="13" operator="notEqual">
      <formula>0</formula>
    </cfRule>
  </conditionalFormatting>
  <conditionalFormatting sqref="Y9:Z9">
    <cfRule type="cellIs" dxfId="53" priority="12" operator="equal">
      <formula>0</formula>
    </cfRule>
  </conditionalFormatting>
  <conditionalFormatting sqref="H27:Q27">
    <cfRule type="cellIs" dxfId="52" priority="11" operator="notEqual">
      <formula>0</formula>
    </cfRule>
  </conditionalFormatting>
  <conditionalFormatting sqref="M13:Z13">
    <cfRule type="cellIs" dxfId="51" priority="10" operator="notEqual">
      <formula>0</formula>
    </cfRule>
  </conditionalFormatting>
  <conditionalFormatting sqref="M46:Z47">
    <cfRule type="cellIs" dxfId="50" priority="1" operator="equal">
      <formula>0</formula>
    </cfRule>
  </conditionalFormatting>
  <conditionalFormatting sqref="M32:Z32">
    <cfRule type="cellIs" dxfId="49" priority="9" operator="notEqual">
      <formula>0</formula>
    </cfRule>
  </conditionalFormatting>
  <conditionalFormatting sqref="P56:Z56">
    <cfRule type="cellIs" dxfId="48" priority="5" operator="notEqual">
      <formula>0</formula>
    </cfRule>
  </conditionalFormatting>
  <conditionalFormatting sqref="M36:Z36">
    <cfRule type="cellIs" dxfId="47" priority="4" operator="notEqual">
      <formula>0</formula>
    </cfRule>
  </conditionalFormatting>
  <conditionalFormatting sqref="M40:Z40">
    <cfRule type="cellIs" dxfId="46" priority="3" operator="notEqual">
      <formula>0</formula>
    </cfRule>
  </conditionalFormatting>
  <conditionalFormatting sqref="M48:Z48">
    <cfRule type="cellIs" dxfId="45" priority="2" operator="notEqual">
      <formula>0</formula>
    </cfRule>
  </conditionalFormatting>
  <dataValidations count="2">
    <dataValidation type="whole" allowBlank="1" showInputMessage="1" showErrorMessage="1" error="Въде код по ЕБК като цяло цяло число в интервала от 0100 до 9999!" sqref="Y9:Z9">
      <formula1>1</formula1>
      <formula2>9999</formula2>
    </dataValidation>
    <dataValidation type="whole" operator="greaterThan" allowBlank="1" showInputMessage="1" showErrorMessage="1" error="Въведи датата като число във формат ДДММГГГГ, без интервали и други знаци!" sqref="T27:Z27">
      <formula1>2024</formula1>
    </dataValidation>
  </dataValidations>
  <pageMargins left="0.16" right="0.18" top="0.32" bottom="0.21" header="0.2" footer="0.18"/>
  <pageSetup paperSize="9" scale="95" orientation="portrait" horizontalDpi="4294967292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80F6A3B1-FFD0-4A5C-9470-974D064B2ADE}">
            <xm:f>'Deposit-opening'!$C$38='Deposit-opening'!$AD$54</xm:f>
            <x14:dxf>
              <font>
                <color rgb="FF003300"/>
              </font>
            </x14:dxf>
          </x14:cfRule>
          <x14:cfRule type="expression" priority="37" id="{5A2296DE-77E9-464A-8056-0D2362507558}">
            <xm:f>'Deposit-opening'!$C$38='Deposit-opening'!$AD$53</xm:f>
            <x14:dxf>
              <font>
                <color rgb="FF000099"/>
              </font>
            </x14:dxf>
          </x14:cfRule>
          <xm:sqref>C47:J47 L46:L47</xm:sqref>
        </x14:conditionalFormatting>
        <x14:conditionalFormatting xmlns:xm="http://schemas.microsoft.com/office/excel/2006/main">
          <x14:cfRule type="cellIs" priority="34" operator="equal" id="{6EB1B72A-8A3F-44AA-899B-F686D6B326AF}">
            <xm:f>'Deposit-opening'!$AD$54</xm:f>
            <x14:dxf>
              <font>
                <color rgb="FF003300"/>
              </font>
            </x14:dxf>
          </x14:cfRule>
          <x14:cfRule type="cellIs" priority="35" operator="equal" id="{BE4016E9-9F24-4527-A102-F096647BC377}">
            <xm:f>'Deposit-opening'!$AD$53</xm:f>
            <x14:dxf>
              <font>
                <color rgb="FF000099"/>
              </font>
            </x14:dxf>
          </x14:cfRule>
          <xm:sqref>C46:J46</xm:sqref>
        </x14:conditionalFormatting>
        <x14:conditionalFormatting xmlns:xm="http://schemas.microsoft.com/office/excel/2006/main">
          <x14:cfRule type="expression" priority="30" id="{65667832-FB1D-48D9-8BEF-CF8543700D40}">
            <xm:f>'Deposit-opening'!$C$38='Deposit-opening'!$AD$54</xm:f>
            <x14:dxf>
              <fill>
                <patternFill>
                  <bgColor rgb="FFF3F3FF"/>
                </patternFill>
              </fill>
            </x14:dxf>
          </x14:cfRule>
          <x14:cfRule type="expression" priority="31" id="{0005DD1E-A4EE-4187-A8C1-46CFD30A5B3E}">
            <xm:f>'Deposit-opening'!$C$38='Deposit-opening'!$AD$53</xm:f>
            <x14:dxf>
              <fill>
                <patternFill>
                  <bgColor rgb="FFF2FFE5"/>
                </patternFill>
              </fill>
            </x14:dxf>
          </x14:cfRule>
          <xm:sqref>M46:Z47</xm:sqref>
        </x14:conditionalFormatting>
        <x14:conditionalFormatting xmlns:xm="http://schemas.microsoft.com/office/excel/2006/main">
          <x14:cfRule type="cellIs" priority="29" operator="equal" id="{D1F2E2C3-6186-4B53-B1D8-0B76A72F6094}">
            <xm:f>'Deposit-opening'!$AD$47</xm:f>
            <x14:dxf>
              <fill>
                <patternFill>
                  <bgColor rgb="FFFFFFCC"/>
                </patternFill>
              </fill>
            </x14:dxf>
          </x14:cfRule>
          <xm:sqref>G15 G17 G19 G24 C27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'Deposit-opening'!$AD$46:$AD$47</xm:f>
          </x14:formula1>
          <xm:sqref>C27 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3"/>
  <sheetViews>
    <sheetView showZeros="0" workbookViewId="0">
      <pane xSplit="28" ySplit="8" topLeftCell="AC9" activePane="bottomRight" state="frozen"/>
      <selection pane="topRight" activeCell="AC1" sqref="AC1"/>
      <selection pane="bottomLeft" activeCell="A9" sqref="A9"/>
      <selection pane="bottomRight" activeCell="AC9" sqref="AC9"/>
    </sheetView>
  </sheetViews>
  <sheetFormatPr defaultRowHeight="12.75" x14ac:dyDescent="0.2"/>
  <cols>
    <col min="1" max="1" width="1.7109375" style="3" customWidth="1"/>
    <col min="2" max="2" width="2.28515625" style="3" customWidth="1"/>
    <col min="3" max="3" width="3.7109375" style="3" customWidth="1"/>
    <col min="4" max="4" width="3.140625" style="3" customWidth="1"/>
    <col min="5" max="5" width="13.85546875" style="3" customWidth="1"/>
    <col min="6" max="6" width="3.7109375" style="3" customWidth="1"/>
    <col min="7" max="7" width="3.85546875" style="13" customWidth="1"/>
    <col min="8" max="8" width="8" style="3" customWidth="1"/>
    <col min="9" max="9" width="3.7109375" style="3" customWidth="1"/>
    <col min="10" max="10" width="5.42578125" style="3" customWidth="1"/>
    <col min="11" max="11" width="4.7109375" style="3" customWidth="1"/>
    <col min="12" max="12" width="2.85546875" style="3" customWidth="1"/>
    <col min="13" max="13" width="1.28515625" style="3" customWidth="1"/>
    <col min="14" max="14" width="4" style="3" customWidth="1"/>
    <col min="15" max="15" width="2.5703125" style="3" customWidth="1"/>
    <col min="16" max="16" width="3.140625" style="3" customWidth="1"/>
    <col min="17" max="17" width="4" style="3" customWidth="1"/>
    <col min="18" max="18" width="5.140625" style="3" customWidth="1"/>
    <col min="19" max="19" width="4.140625" style="3" customWidth="1"/>
    <col min="20" max="20" width="2" style="3" customWidth="1"/>
    <col min="21" max="21" width="3.85546875" style="3" customWidth="1"/>
    <col min="22" max="22" width="6.42578125" style="3" customWidth="1"/>
    <col min="23" max="23" width="3.28515625" style="3" customWidth="1"/>
    <col min="24" max="24" width="3" style="3" customWidth="1"/>
    <col min="25" max="25" width="3.7109375" style="3" customWidth="1"/>
    <col min="26" max="26" width="3.85546875" style="3" customWidth="1"/>
    <col min="27" max="27" width="1.28515625" style="3" customWidth="1"/>
    <col min="28" max="28" width="1.7109375" style="3" customWidth="1"/>
    <col min="29" max="29" width="9.140625" style="3"/>
    <col min="30" max="30" width="45.7109375" style="3" hidden="1" customWidth="1"/>
    <col min="31" max="31" width="9.140625" style="3"/>
    <col min="32" max="32" width="2.85546875" style="3" customWidth="1"/>
    <col min="33" max="33" width="9.140625" style="3"/>
    <col min="34" max="34" width="4.42578125" style="3" hidden="1" customWidth="1"/>
    <col min="35" max="35" width="9.140625" style="3"/>
    <col min="36" max="36" width="2.85546875" style="3" customWidth="1"/>
    <col min="37" max="37" width="9.140625" style="3"/>
    <col min="38" max="38" width="4.42578125" style="3" hidden="1" customWidth="1"/>
    <col min="39" max="16384" width="9.140625" style="3"/>
  </cols>
  <sheetData>
    <row r="1" spans="2:39" ht="3" customHeight="1" x14ac:dyDescent="0.2"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39" ht="22.5" customHeight="1" x14ac:dyDescent="0.25">
      <c r="B2" s="4"/>
      <c r="C2" s="244" t="s">
        <v>12</v>
      </c>
      <c r="D2" s="245"/>
      <c r="E2" s="327"/>
      <c r="F2" s="482"/>
      <c r="G2" s="482"/>
      <c r="H2" s="482"/>
      <c r="I2" s="245" t="s">
        <v>9</v>
      </c>
      <c r="J2" s="246"/>
      <c r="K2" s="483"/>
      <c r="L2" s="483"/>
      <c r="M2" s="483"/>
      <c r="N2" s="483"/>
      <c r="O2" s="484"/>
      <c r="P2" s="1"/>
      <c r="Q2" s="45" t="s">
        <v>109</v>
      </c>
      <c r="R2" s="45"/>
      <c r="S2" s="5"/>
      <c r="T2" s="5"/>
      <c r="U2" s="5"/>
      <c r="V2" s="5"/>
      <c r="W2" s="5"/>
      <c r="X2" s="5"/>
      <c r="Y2" s="5"/>
      <c r="Z2" s="5"/>
      <c r="AA2" s="5"/>
    </row>
    <row r="3" spans="2:39" ht="21.75" customHeight="1" x14ac:dyDescent="0.25">
      <c r="B3" s="4"/>
      <c r="C3" s="374" t="s">
        <v>8</v>
      </c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"/>
      <c r="Q3" s="486" t="s">
        <v>31</v>
      </c>
      <c r="R3" s="487"/>
      <c r="S3" s="487"/>
      <c r="T3" s="487"/>
      <c r="U3" s="487"/>
      <c r="V3" s="487"/>
      <c r="W3" s="487"/>
      <c r="X3" s="487"/>
      <c r="Y3" s="487"/>
      <c r="Z3" s="488"/>
      <c r="AA3" s="5"/>
    </row>
    <row r="4" spans="2:39" ht="15" customHeight="1" x14ac:dyDescent="0.3">
      <c r="B4" s="317"/>
      <c r="C4" s="317"/>
      <c r="D4" s="317"/>
      <c r="E4" s="317"/>
      <c r="F4" s="317"/>
      <c r="G4" s="317"/>
      <c r="H4" s="317"/>
      <c r="I4" s="4"/>
      <c r="J4" s="5"/>
      <c r="K4" s="1"/>
      <c r="L4" s="1"/>
      <c r="M4" s="1"/>
      <c r="N4" s="1"/>
      <c r="O4" s="1"/>
      <c r="P4" s="1"/>
      <c r="Q4" s="5" t="s">
        <v>74</v>
      </c>
      <c r="R4" s="5"/>
      <c r="S4" s="5"/>
      <c r="T4" s="5"/>
      <c r="U4" s="5"/>
      <c r="V4" s="5"/>
      <c r="W4" s="5"/>
      <c r="X4" s="5"/>
      <c r="Y4" s="5"/>
      <c r="Z4" s="5"/>
      <c r="AA4" s="5"/>
    </row>
    <row r="5" spans="2:39" ht="22.5" customHeight="1" x14ac:dyDescent="0.35">
      <c r="B5" s="559" t="s">
        <v>125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C5" s="322" t="s">
        <v>67</v>
      </c>
      <c r="AD5" s="323"/>
      <c r="AE5" s="324"/>
      <c r="AF5" s="325"/>
      <c r="AG5" s="325"/>
      <c r="AH5" s="325"/>
      <c r="AI5" s="325"/>
      <c r="AJ5" s="325"/>
      <c r="AK5" s="325"/>
      <c r="AL5" s="325"/>
      <c r="AM5" s="326"/>
    </row>
    <row r="6" spans="2:39" ht="3" customHeight="1" x14ac:dyDescent="0.25">
      <c r="B6" s="190"/>
      <c r="C6" s="190"/>
      <c r="D6" s="190"/>
      <c r="E6" s="191"/>
      <c r="F6" s="191"/>
      <c r="G6" s="192"/>
      <c r="H6" s="191"/>
      <c r="I6" s="191"/>
      <c r="J6" s="193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</row>
    <row r="7" spans="2:39" ht="20.25" customHeight="1" x14ac:dyDescent="0.3">
      <c r="B7" s="559" t="s">
        <v>126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C7" s="270" t="s">
        <v>81</v>
      </c>
      <c r="AD7" s="319"/>
      <c r="AE7" s="319"/>
      <c r="AF7" s="320"/>
      <c r="AG7" s="320"/>
      <c r="AH7" s="320"/>
      <c r="AI7" s="320"/>
      <c r="AJ7" s="320"/>
      <c r="AK7" s="320"/>
      <c r="AL7" s="320"/>
      <c r="AM7" s="321"/>
    </row>
    <row r="8" spans="2:39" ht="13.5" customHeight="1" x14ac:dyDescent="0.25">
      <c r="B8" s="379">
        <f>+IF(OR(L10&lt;&gt;0,V10&lt;&gt;0,M13&lt;&gt;0,C24&lt;&gt;0,C15&lt;&gt;0),"Установени са грешки при попълване на формуляра!",0)</f>
        <v>0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</row>
    <row r="9" spans="2:39" ht="20.25" customHeight="1" x14ac:dyDescent="0.3">
      <c r="B9" s="14" t="s">
        <v>28</v>
      </c>
      <c r="C9" s="474">
        <f>+'Deposit-opening'!D9</f>
        <v>0</v>
      </c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6"/>
      <c r="V9" s="203" t="s">
        <v>43</v>
      </c>
      <c r="W9" s="66"/>
      <c r="X9" s="5"/>
      <c r="Y9" s="466">
        <f>+'Deposit-opening'!Y9</f>
        <v>0</v>
      </c>
      <c r="Z9" s="467"/>
      <c r="AA9" s="5"/>
    </row>
    <row r="10" spans="2:39" s="39" customFormat="1" ht="15.75" customHeight="1" x14ac:dyDescent="0.25">
      <c r="B10" s="37"/>
      <c r="C10" s="249" t="s">
        <v>89</v>
      </c>
      <c r="D10" s="38"/>
      <c r="E10" s="249"/>
      <c r="F10" s="249"/>
      <c r="G10" s="249"/>
      <c r="H10" s="249"/>
      <c r="I10" s="249"/>
      <c r="J10" s="249"/>
      <c r="K10" s="249"/>
      <c r="L10" s="393">
        <f>+IF(+AND(+C9=0,Y9&gt;0),"Попълни наименование!",0)</f>
        <v>0</v>
      </c>
      <c r="M10" s="393"/>
      <c r="N10" s="393"/>
      <c r="O10" s="393"/>
      <c r="P10" s="393"/>
      <c r="Q10" s="393"/>
      <c r="R10" s="393"/>
      <c r="S10" s="393"/>
      <c r="T10" s="393"/>
      <c r="U10" s="393"/>
      <c r="V10" s="389">
        <f>+IF(+AND(+C9&lt;&gt;0,Y9=0),"Попълни ЕБК код!",0)</f>
        <v>0</v>
      </c>
      <c r="W10" s="389"/>
      <c r="X10" s="389"/>
      <c r="Y10" s="389"/>
      <c r="Z10" s="389"/>
      <c r="AA10" s="5"/>
    </row>
    <row r="11" spans="2:39" ht="6" customHeight="1" x14ac:dyDescent="0.25">
      <c r="B11" s="6"/>
      <c r="C11" s="6"/>
      <c r="D11" s="6"/>
      <c r="E11" s="4"/>
      <c r="F11" s="4"/>
      <c r="G11" s="7"/>
      <c r="H11" s="4"/>
      <c r="I11" s="4"/>
      <c r="J11" s="2"/>
      <c r="K11" s="1"/>
      <c r="L11" s="1"/>
      <c r="M11" s="1"/>
      <c r="N11" s="1"/>
      <c r="O11" s="1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2:39" ht="23.25" customHeight="1" x14ac:dyDescent="0.3">
      <c r="B12" s="288"/>
      <c r="C12" s="288" t="s">
        <v>50</v>
      </c>
      <c r="D12" s="92"/>
      <c r="E12" s="91"/>
      <c r="F12" s="90"/>
      <c r="G12" s="90"/>
      <c r="H12" s="90"/>
      <c r="I12" s="90"/>
      <c r="J12" s="90"/>
      <c r="K12" s="90"/>
      <c r="L12" s="90"/>
      <c r="M12" s="571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3"/>
      <c r="AA12" s="87" t="s">
        <v>19</v>
      </c>
    </row>
    <row r="13" spans="2:39" ht="13.5" customHeight="1" x14ac:dyDescent="0.3">
      <c r="B13" s="217"/>
      <c r="C13" s="289" t="s">
        <v>69</v>
      </c>
      <c r="D13" s="105"/>
      <c r="E13" s="218"/>
      <c r="F13" s="107"/>
      <c r="G13" s="107"/>
      <c r="H13" s="107"/>
      <c r="I13" s="107"/>
      <c r="J13" s="107"/>
      <c r="K13" s="107"/>
      <c r="L13" s="107"/>
      <c r="M13" s="481">
        <f>+IF(AND(OR(G24="X",C27="X"),M12=0),"Въведи номер на дапозитната сметка за закриване!",0)</f>
        <v>0</v>
      </c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26"/>
    </row>
    <row r="14" spans="2:39" ht="5.25" customHeight="1" x14ac:dyDescent="0.3">
      <c r="B14" s="28"/>
      <c r="C14" s="98"/>
      <c r="D14" s="98"/>
      <c r="E14" s="9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10"/>
      <c r="S14" s="110"/>
      <c r="T14" s="110"/>
      <c r="U14" s="110"/>
      <c r="V14" s="110"/>
      <c r="W14" s="110"/>
      <c r="X14" s="110"/>
      <c r="Y14" s="110"/>
      <c r="Z14" s="110"/>
      <c r="AA14" s="18"/>
    </row>
    <row r="15" spans="2:39" ht="16.5" customHeight="1" x14ac:dyDescent="0.5">
      <c r="B15" s="101"/>
      <c r="C15" s="478">
        <f>+IF(COUNTIF(G15:G19,"x")&gt;1,"Грешка",0)</f>
        <v>0</v>
      </c>
      <c r="D15" s="478"/>
      <c r="E15" s="478"/>
      <c r="F15" s="89"/>
      <c r="G15" s="117" t="str">
        <f>+IF('Deposit-opening'!M25&gt;0,"X","")</f>
        <v/>
      </c>
      <c r="H15" s="114" t="s">
        <v>20</v>
      </c>
      <c r="I15" s="89"/>
      <c r="J15" s="89"/>
      <c r="K15" s="89"/>
      <c r="L15" s="89"/>
      <c r="M15" s="94"/>
      <c r="N15" s="89"/>
      <c r="O15" s="89"/>
      <c r="P15" s="89"/>
      <c r="Q15" s="479">
        <f>+IF(COUNTIF(G15:G19,"x")&gt;1,"Може да се маркира само една клетка!",0)</f>
        <v>0</v>
      </c>
      <c r="R15" s="479"/>
      <c r="S15" s="479"/>
      <c r="T15" s="479"/>
      <c r="U15" s="479"/>
      <c r="V15" s="479"/>
      <c r="W15" s="479"/>
      <c r="X15" s="479"/>
      <c r="Y15" s="479"/>
      <c r="Z15" s="479"/>
      <c r="AA15" s="20"/>
    </row>
    <row r="16" spans="2:39" ht="6" customHeight="1" x14ac:dyDescent="0.2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50"/>
    </row>
    <row r="17" spans="2:27" ht="16.5" customHeight="1" x14ac:dyDescent="0.5">
      <c r="B17" s="101"/>
      <c r="C17" s="254"/>
      <c r="D17" s="93"/>
      <c r="E17" s="88"/>
      <c r="F17" s="89"/>
      <c r="G17" s="111" t="str">
        <f>+IF('Deposit-opening'!M29&gt;0,"X","")</f>
        <v/>
      </c>
      <c r="H17" s="115" t="s">
        <v>27</v>
      </c>
      <c r="I17" s="95"/>
      <c r="J17" s="95"/>
      <c r="K17" s="95"/>
      <c r="L17" s="95"/>
      <c r="M17" s="96"/>
      <c r="N17" s="95"/>
      <c r="O17" s="95"/>
      <c r="P17" s="95"/>
      <c r="Q17" s="95"/>
      <c r="R17" s="97"/>
      <c r="S17" s="86"/>
      <c r="T17" s="86"/>
      <c r="U17" s="86"/>
      <c r="V17" s="86"/>
      <c r="W17" s="86"/>
      <c r="X17" s="86"/>
      <c r="Y17" s="86"/>
      <c r="Z17" s="86"/>
      <c r="AA17" s="20"/>
    </row>
    <row r="18" spans="2:27" ht="6" customHeight="1" x14ac:dyDescent="0.2"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50"/>
    </row>
    <row r="19" spans="2:27" ht="16.5" customHeight="1" x14ac:dyDescent="0.5">
      <c r="B19" s="101"/>
      <c r="C19" s="254"/>
      <c r="D19" s="93"/>
      <c r="E19" s="88"/>
      <c r="F19" s="89"/>
      <c r="G19" s="112" t="str">
        <f>+IF('Deposit-opening'!M33&gt;0,"X","")</f>
        <v/>
      </c>
      <c r="H19" s="116" t="s">
        <v>26</v>
      </c>
      <c r="I19" s="89"/>
      <c r="J19" s="89"/>
      <c r="K19" s="89"/>
      <c r="L19" s="89"/>
      <c r="M19" s="94"/>
      <c r="N19" s="89"/>
      <c r="O19" s="89"/>
      <c r="P19" s="89"/>
      <c r="Q19" s="89"/>
      <c r="R19" s="86"/>
      <c r="S19" s="86"/>
      <c r="T19" s="86"/>
      <c r="U19" s="86"/>
      <c r="V19" s="86"/>
      <c r="W19" s="86"/>
      <c r="X19" s="86"/>
      <c r="Y19" s="86"/>
      <c r="Z19" s="86"/>
      <c r="AA19" s="20"/>
    </row>
    <row r="20" spans="2:27" ht="18.75" customHeight="1" x14ac:dyDescent="0.3">
      <c r="B20" s="251"/>
      <c r="C20" s="256"/>
      <c r="D20" s="105"/>
      <c r="E20" s="106"/>
      <c r="F20" s="252"/>
      <c r="G20" s="252"/>
      <c r="H20" s="252" t="s">
        <v>55</v>
      </c>
      <c r="I20" s="252"/>
      <c r="J20" s="252"/>
      <c r="K20" s="252"/>
      <c r="L20" s="252"/>
      <c r="M20" s="252"/>
      <c r="N20" s="252"/>
      <c r="O20" s="252"/>
      <c r="P20" s="252"/>
      <c r="Q20" s="252"/>
      <c r="R20" s="255"/>
      <c r="S20" s="252"/>
      <c r="T20" s="252"/>
      <c r="U20" s="252"/>
      <c r="V20" s="252"/>
      <c r="W20" s="252"/>
      <c r="X20" s="252"/>
      <c r="Y20" s="252"/>
      <c r="Z20" s="252"/>
      <c r="AA20" s="253"/>
    </row>
    <row r="21" spans="2:27" ht="6.75" customHeight="1" x14ac:dyDescent="0.3">
      <c r="B21" s="14"/>
      <c r="C21" s="317"/>
      <c r="D21" s="317"/>
      <c r="E21" s="10"/>
      <c r="F21" s="317"/>
      <c r="G21" s="317"/>
      <c r="H21" s="317"/>
      <c r="I21" s="4"/>
      <c r="J21" s="2"/>
      <c r="K21" s="1"/>
      <c r="L21" s="1"/>
      <c r="M21" s="1"/>
      <c r="N21" s="1"/>
      <c r="O21" s="1"/>
      <c r="P21" s="1"/>
      <c r="Q21" s="1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 ht="16.5" customHeight="1" x14ac:dyDescent="0.3">
      <c r="B22" s="35"/>
      <c r="C22" s="288" t="s">
        <v>21</v>
      </c>
      <c r="D22" s="92"/>
      <c r="E22" s="15"/>
      <c r="F22" s="317"/>
      <c r="G22" s="317"/>
      <c r="H22" s="317"/>
      <c r="I22" s="4"/>
      <c r="J22" s="2"/>
      <c r="K22" s="1"/>
      <c r="L22" s="1"/>
      <c r="M22" s="1"/>
      <c r="N22" s="1"/>
      <c r="O22" s="1"/>
      <c r="P22" s="1"/>
      <c r="Q22" s="1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6.75" customHeight="1" x14ac:dyDescent="0.3">
      <c r="B23" s="28"/>
      <c r="C23" s="110"/>
      <c r="D23" s="110"/>
      <c r="E23" s="1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8"/>
    </row>
    <row r="24" spans="2:27" ht="18" customHeight="1" x14ac:dyDescent="0.5">
      <c r="B24" s="29"/>
      <c r="C24" s="477">
        <f>+IF(OR(O24&lt;&gt;0,T26&lt;&gt;0,H27&lt;&gt;0,,C33&lt;&gt;0,N33&lt;&gt;0,M36&lt;&gt;0,M40&lt;&gt;0,M44&lt;&gt;0,M52&lt;&gt;0),"Грешка!",0)</f>
        <v>0</v>
      </c>
      <c r="D24" s="477"/>
      <c r="E24" s="477"/>
      <c r="F24" s="8"/>
      <c r="G24" s="272"/>
      <c r="H24" s="123" t="s">
        <v>47</v>
      </c>
      <c r="I24" s="122"/>
      <c r="J24" s="34"/>
      <c r="K24" s="34"/>
      <c r="L24" s="34"/>
      <c r="M24" s="34"/>
      <c r="N24" s="34"/>
      <c r="O24" s="566">
        <f>+IF(AND(G24="x",C27="x"),"Не може да има две дати на закриване!",0)</f>
        <v>0</v>
      </c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20"/>
    </row>
    <row r="25" spans="2:27" ht="4.5" customHeight="1" x14ac:dyDescent="0.3">
      <c r="B25" s="58"/>
      <c r="C25" s="59"/>
      <c r="D25" s="59"/>
      <c r="E25" s="60"/>
      <c r="F25" s="59"/>
      <c r="G25" s="59"/>
      <c r="H25" s="59"/>
      <c r="I25" s="61"/>
      <c r="J25" s="62"/>
      <c r="K25" s="63"/>
      <c r="L25" s="63"/>
      <c r="M25" s="63"/>
      <c r="N25" s="63"/>
      <c r="O25" s="63"/>
      <c r="P25" s="63"/>
      <c r="Q25" s="63"/>
      <c r="R25" s="64"/>
      <c r="S25" s="64"/>
      <c r="T25" s="64"/>
      <c r="U25" s="64"/>
      <c r="V25" s="64"/>
      <c r="W25" s="64"/>
      <c r="X25" s="64"/>
      <c r="Y25" s="64"/>
      <c r="Z25" s="64"/>
      <c r="AA25" s="65"/>
    </row>
    <row r="26" spans="2:27" ht="13.5" customHeight="1" x14ac:dyDescent="0.3">
      <c r="B26" s="139"/>
      <c r="C26" s="131"/>
      <c r="D26" s="131"/>
      <c r="E26" s="132"/>
      <c r="F26" s="131"/>
      <c r="G26" s="131"/>
      <c r="H26" s="131"/>
      <c r="I26" s="140"/>
      <c r="J26" s="141"/>
      <c r="K26" s="142"/>
      <c r="L26" s="142"/>
      <c r="M26" s="142"/>
      <c r="N26" s="142"/>
      <c r="O26" s="142"/>
      <c r="P26" s="142"/>
      <c r="Q26" s="142"/>
      <c r="R26" s="143"/>
      <c r="S26" s="143"/>
      <c r="T26" s="570">
        <f>+IF(AND(C27="X",G24=0,T27=0),"Въведи дата в клетка T27!",0)</f>
        <v>0</v>
      </c>
      <c r="U26" s="570"/>
      <c r="V26" s="570"/>
      <c r="W26" s="570"/>
      <c r="X26" s="570"/>
      <c r="Y26" s="570"/>
      <c r="Z26" s="570"/>
      <c r="AA26" s="144"/>
    </row>
    <row r="27" spans="2:27" ht="18.75" customHeight="1" x14ac:dyDescent="0.5">
      <c r="B27" s="151"/>
      <c r="C27" s="292"/>
      <c r="D27" s="287" t="s">
        <v>68</v>
      </c>
      <c r="E27" s="216"/>
      <c r="F27" s="134"/>
      <c r="G27" s="135"/>
      <c r="H27" s="480">
        <f>+IF(AND(D29="X",D31="X",G24=0),"Маркирай само едно основание!",+IF(AND(D29=0,D31=0,C27="X",G24=0),"Маркирай едно основание!",+IF(AND(C27=0,G24=0,COUNTIF(D29:D31,"X")&gt;0),"Маркирай клетка C27!",0)))</f>
        <v>0</v>
      </c>
      <c r="I27" s="480"/>
      <c r="J27" s="480"/>
      <c r="K27" s="480"/>
      <c r="L27" s="480"/>
      <c r="M27" s="480"/>
      <c r="N27" s="480"/>
      <c r="O27" s="480"/>
      <c r="P27" s="480"/>
      <c r="Q27" s="480"/>
      <c r="R27" s="286" t="s">
        <v>62</v>
      </c>
      <c r="S27" s="135"/>
      <c r="T27" s="471"/>
      <c r="U27" s="472"/>
      <c r="V27" s="472"/>
      <c r="W27" s="472"/>
      <c r="X27" s="472"/>
      <c r="Y27" s="472"/>
      <c r="Z27" s="473"/>
      <c r="AA27" s="153"/>
    </row>
    <row r="28" spans="2:27" ht="3.75" customHeight="1" x14ac:dyDescent="0.3">
      <c r="B28" s="165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312"/>
    </row>
    <row r="29" spans="2:27" ht="16.5" customHeight="1" x14ac:dyDescent="0.3">
      <c r="B29" s="274"/>
      <c r="C29" s="275"/>
      <c r="D29" s="293"/>
      <c r="E29" s="280" t="s">
        <v>63</v>
      </c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315"/>
      <c r="T29" s="277"/>
      <c r="U29" s="275"/>
      <c r="V29" s="316" t="s">
        <v>7</v>
      </c>
      <c r="W29" s="277"/>
      <c r="X29" s="316"/>
      <c r="Y29" s="275"/>
      <c r="Z29" s="275"/>
      <c r="AA29" s="276"/>
    </row>
    <row r="30" spans="2:27" ht="3.75" customHeight="1" x14ac:dyDescent="0.3">
      <c r="B30" s="165"/>
      <c r="C30" s="273"/>
      <c r="D30" s="273"/>
      <c r="E30" s="279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312"/>
    </row>
    <row r="31" spans="2:27" ht="16.5" customHeight="1" x14ac:dyDescent="0.3">
      <c r="B31" s="165"/>
      <c r="C31" s="273"/>
      <c r="D31" s="293"/>
      <c r="E31" s="280" t="s">
        <v>64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569" t="s">
        <v>84</v>
      </c>
      <c r="X31" s="569"/>
      <c r="Y31" s="569"/>
      <c r="Z31" s="569"/>
      <c r="AA31" s="312"/>
    </row>
    <row r="32" spans="2:27" ht="3.75" customHeight="1" x14ac:dyDescent="0.3">
      <c r="B32" s="313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314"/>
    </row>
    <row r="33" spans="2:39" ht="16.5" customHeight="1" x14ac:dyDescent="0.2">
      <c r="B33" s="290"/>
      <c r="C33" s="568">
        <f>+IF(OR(D29="X",D31="X"),IF(G24="X","Не се маркира клетка D29 или D31 при маркирана клетка G24!",0),0)</f>
        <v>0</v>
      </c>
      <c r="D33" s="568"/>
      <c r="E33" s="568"/>
      <c r="F33" s="568"/>
      <c r="G33" s="568"/>
      <c r="H33" s="568"/>
      <c r="I33" s="568"/>
      <c r="J33" s="568"/>
      <c r="K33" s="568"/>
      <c r="L33" s="568"/>
      <c r="M33" s="1"/>
      <c r="N33" s="567">
        <f>+IF('Deposit-opening'!N22=0,0,"Грешка! Следва да е попълнена само една сметка!")</f>
        <v>0</v>
      </c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"/>
    </row>
    <row r="34" spans="2:39" ht="14.25" customHeight="1" x14ac:dyDescent="0.3">
      <c r="B34" s="288" t="s">
        <v>53</v>
      </c>
      <c r="C34" s="92"/>
      <c r="D34" s="288"/>
      <c r="E34" s="15"/>
      <c r="F34" s="317"/>
      <c r="G34" s="317"/>
      <c r="H34" s="317"/>
      <c r="I34" s="4"/>
      <c r="J34" s="2"/>
      <c r="K34" s="1"/>
      <c r="L34" s="1"/>
      <c r="M34" s="1"/>
      <c r="N34" s="1"/>
      <c r="O34" s="1"/>
      <c r="P34" s="1"/>
      <c r="Q34" s="1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39" ht="15" customHeight="1" x14ac:dyDescent="0.2">
      <c r="B35" s="495" t="s">
        <v>52</v>
      </c>
      <c r="C35" s="495"/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</row>
    <row r="36" spans="2:39" ht="12.75" customHeight="1" x14ac:dyDescent="0.3">
      <c r="B36" s="40"/>
      <c r="C36" s="110"/>
      <c r="D36" s="110"/>
      <c r="E36" s="17"/>
      <c r="F36" s="110"/>
      <c r="G36" s="110"/>
      <c r="H36" s="110"/>
      <c r="I36" s="41"/>
      <c r="J36" s="42"/>
      <c r="K36" s="43"/>
      <c r="L36" s="43"/>
      <c r="M36" s="529">
        <f>+IF(AND(AH37=1,AD37="BG"),0,+IF(AH37=0,0,"Номерът на сметката следва да започва с BG!"))</f>
        <v>0</v>
      </c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529"/>
      <c r="AA36" s="18"/>
    </row>
    <row r="37" spans="2:39" ht="35.25" customHeight="1" x14ac:dyDescent="0.3">
      <c r="B37" s="456" t="s">
        <v>24</v>
      </c>
      <c r="C37" s="452"/>
      <c r="D37" s="452"/>
      <c r="E37" s="452"/>
      <c r="F37" s="452"/>
      <c r="G37" s="113"/>
      <c r="H37" s="86"/>
      <c r="I37" s="113" t="s">
        <v>23</v>
      </c>
      <c r="J37" s="46"/>
      <c r="K37" s="8"/>
      <c r="L37" s="8"/>
      <c r="M37" s="511">
        <f>+IF('Deposit-opening'!M25&gt;0,+'Deposit-opening'!M25,0)</f>
        <v>0</v>
      </c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3"/>
      <c r="AA37" s="31"/>
      <c r="AC37" s="206"/>
      <c r="AD37" s="261" t="str">
        <f>+LEFT(+TRIM(M37),2)</f>
        <v>0</v>
      </c>
      <c r="AE37" s="206"/>
      <c r="AG37" s="206"/>
      <c r="AH37" s="265">
        <f>+IF(M37&lt;&gt;0,1,0)</f>
        <v>0</v>
      </c>
      <c r="AI37" s="206"/>
      <c r="AK37" s="206"/>
      <c r="AL37" s="265">
        <f>+IF(AND(AH37=1,COUNTIF(AD37,"BG")=1),1,+IF(AH37=0,1,0))</f>
        <v>1</v>
      </c>
      <c r="AM37" s="206"/>
    </row>
    <row r="38" spans="2:39" ht="9" customHeight="1" x14ac:dyDescent="0.3">
      <c r="B38" s="30"/>
      <c r="C38" s="21"/>
      <c r="D38" s="21"/>
      <c r="E38" s="22"/>
      <c r="F38" s="21"/>
      <c r="G38" s="21"/>
      <c r="H38" s="21"/>
      <c r="I38" s="23"/>
      <c r="J38" s="24"/>
      <c r="K38" s="25"/>
      <c r="L38" s="25"/>
      <c r="M38" s="25"/>
      <c r="N38" s="25"/>
      <c r="O38" s="25"/>
      <c r="P38" s="25"/>
      <c r="Q38" s="25"/>
      <c r="R38" s="26"/>
      <c r="S38" s="26"/>
      <c r="T38" s="26"/>
      <c r="U38" s="26"/>
      <c r="V38" s="26"/>
      <c r="W38" s="26"/>
      <c r="X38" s="26"/>
      <c r="Y38" s="26"/>
      <c r="Z38" s="26"/>
      <c r="AA38" s="27"/>
      <c r="AC38" s="206"/>
      <c r="AD38" s="206"/>
      <c r="AE38" s="206"/>
      <c r="AH38" s="266"/>
      <c r="AL38" s="266"/>
    </row>
    <row r="39" spans="2:39" ht="5.25" customHeight="1" x14ac:dyDescent="0.3">
      <c r="B39" s="14"/>
      <c r="C39" s="317"/>
      <c r="D39" s="317"/>
      <c r="E39" s="10"/>
      <c r="F39" s="317"/>
      <c r="G39" s="317"/>
      <c r="H39" s="317"/>
      <c r="I39" s="4"/>
      <c r="J39" s="2"/>
      <c r="K39" s="1"/>
      <c r="L39" s="1"/>
      <c r="M39" s="1"/>
      <c r="N39" s="1"/>
      <c r="O39" s="1"/>
      <c r="P39" s="1"/>
      <c r="Q39" s="1"/>
      <c r="R39" s="5"/>
      <c r="S39" s="5"/>
      <c r="T39" s="5"/>
      <c r="U39" s="5"/>
      <c r="V39" s="5"/>
      <c r="W39" s="5"/>
      <c r="X39" s="5"/>
      <c r="Y39" s="5"/>
      <c r="Z39" s="5"/>
      <c r="AA39" s="5"/>
      <c r="AC39" s="206"/>
      <c r="AD39" s="206"/>
      <c r="AE39" s="206"/>
      <c r="AH39" s="266"/>
      <c r="AL39" s="266"/>
    </row>
    <row r="40" spans="2:39" ht="12.75" customHeight="1" x14ac:dyDescent="0.3">
      <c r="B40" s="40"/>
      <c r="C40" s="110"/>
      <c r="D40" s="110"/>
      <c r="E40" s="17"/>
      <c r="F40" s="110"/>
      <c r="G40" s="110"/>
      <c r="H40" s="110"/>
      <c r="I40" s="41"/>
      <c r="J40" s="42"/>
      <c r="K40" s="43"/>
      <c r="L40" s="43"/>
      <c r="M40" s="529">
        <f>+IF(AND(AH41=1,AD41="BG"),0,+IF(AH41=0,0,"Номерът на сметката следва да започва с BG!"))</f>
        <v>0</v>
      </c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18"/>
      <c r="AC40" s="206"/>
      <c r="AD40" s="206"/>
      <c r="AE40" s="206"/>
      <c r="AH40" s="266"/>
      <c r="AL40" s="266"/>
    </row>
    <row r="41" spans="2:39" ht="35.25" customHeight="1" x14ac:dyDescent="0.2">
      <c r="B41" s="450" t="s">
        <v>35</v>
      </c>
      <c r="C41" s="451"/>
      <c r="D41" s="451"/>
      <c r="E41" s="451"/>
      <c r="F41" s="451"/>
      <c r="G41" s="451"/>
      <c r="H41" s="451"/>
      <c r="I41" s="113" t="s">
        <v>23</v>
      </c>
      <c r="J41" s="46"/>
      <c r="K41" s="8"/>
      <c r="L41" s="8"/>
      <c r="M41" s="514">
        <f>+IF('Deposit-opening'!M29&gt;0,+'Deposit-opening'!M29,0)</f>
        <v>0</v>
      </c>
      <c r="N41" s="515"/>
      <c r="O41" s="515"/>
      <c r="P41" s="515"/>
      <c r="Q41" s="515"/>
      <c r="R41" s="515"/>
      <c r="S41" s="515"/>
      <c r="T41" s="515"/>
      <c r="U41" s="515"/>
      <c r="V41" s="515"/>
      <c r="W41" s="515"/>
      <c r="X41" s="515"/>
      <c r="Y41" s="515"/>
      <c r="Z41" s="516"/>
      <c r="AA41" s="31"/>
      <c r="AC41" s="206"/>
      <c r="AD41" s="261" t="str">
        <f>+LEFT(+TRIM(M41),2)</f>
        <v>0</v>
      </c>
      <c r="AE41" s="206"/>
      <c r="AG41" s="206"/>
      <c r="AH41" s="265">
        <f>+IF(M41&lt;&gt;0,1,0)</f>
        <v>0</v>
      </c>
      <c r="AI41" s="206"/>
      <c r="AK41" s="206"/>
      <c r="AL41" s="265">
        <f>+IF(AND(AH41=1,COUNTIF(AD41,"BG")=1),1,+IF(AH41=0,1,0))</f>
        <v>1</v>
      </c>
      <c r="AM41" s="206"/>
    </row>
    <row r="42" spans="2:39" ht="9" customHeight="1" x14ac:dyDescent="0.3">
      <c r="B42" s="30"/>
      <c r="C42" s="21"/>
      <c r="D42" s="21"/>
      <c r="E42" s="22"/>
      <c r="F42" s="21"/>
      <c r="G42" s="21"/>
      <c r="H42" s="21"/>
      <c r="I42" s="23"/>
      <c r="J42" s="24"/>
      <c r="K42" s="25"/>
      <c r="L42" s="25"/>
      <c r="M42" s="25"/>
      <c r="N42" s="25"/>
      <c r="O42" s="25"/>
      <c r="P42" s="25"/>
      <c r="Q42" s="25"/>
      <c r="R42" s="26"/>
      <c r="S42" s="26"/>
      <c r="T42" s="26"/>
      <c r="U42" s="26"/>
      <c r="V42" s="26"/>
      <c r="W42" s="26"/>
      <c r="X42" s="26"/>
      <c r="Y42" s="26"/>
      <c r="Z42" s="26"/>
      <c r="AA42" s="27"/>
      <c r="AC42" s="206"/>
      <c r="AD42" s="206"/>
      <c r="AE42" s="206"/>
      <c r="AH42" s="266"/>
      <c r="AL42" s="266"/>
    </row>
    <row r="43" spans="2:39" ht="5.25" customHeight="1" x14ac:dyDescent="0.3">
      <c r="B43" s="510"/>
      <c r="C43" s="510"/>
      <c r="D43" s="510"/>
      <c r="E43" s="510"/>
      <c r="F43" s="510"/>
      <c r="G43" s="510"/>
      <c r="H43" s="510"/>
      <c r="I43" s="510"/>
      <c r="J43" s="510"/>
      <c r="K43" s="510"/>
      <c r="L43" s="510"/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C43" s="206"/>
      <c r="AD43" s="206"/>
      <c r="AE43" s="206"/>
      <c r="AH43" s="266"/>
      <c r="AL43" s="266"/>
    </row>
    <row r="44" spans="2:39" ht="12.75" customHeight="1" x14ac:dyDescent="0.3">
      <c r="B44" s="40"/>
      <c r="C44" s="110"/>
      <c r="D44" s="110"/>
      <c r="E44" s="17"/>
      <c r="F44" s="110"/>
      <c r="G44" s="110"/>
      <c r="H44" s="110"/>
      <c r="I44" s="41"/>
      <c r="J44" s="42"/>
      <c r="K44" s="43"/>
      <c r="L44" s="43"/>
      <c r="M44" s="529">
        <f>+IF(AND(AH45=1,AD45="BG"),0,+IF(AH45=0,0,"Номерът на сметката следва да започва с BG!"))</f>
        <v>0</v>
      </c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529"/>
      <c r="AA44" s="18"/>
      <c r="AC44" s="206"/>
      <c r="AD44" s="206"/>
      <c r="AE44" s="206"/>
      <c r="AH44" s="266"/>
      <c r="AL44" s="266"/>
    </row>
    <row r="45" spans="2:39" ht="35.25" customHeight="1" x14ac:dyDescent="0.3">
      <c r="B45" s="450" t="s">
        <v>25</v>
      </c>
      <c r="C45" s="452"/>
      <c r="D45" s="452"/>
      <c r="E45" s="452"/>
      <c r="F45" s="452"/>
      <c r="G45" s="113"/>
      <c r="H45" s="86"/>
      <c r="I45" s="113" t="s">
        <v>23</v>
      </c>
      <c r="J45" s="46"/>
      <c r="K45" s="8"/>
      <c r="L45" s="8"/>
      <c r="M45" s="507">
        <f>+IF(+'Deposit-opening'!M33&gt;0,+'Deposit-opening'!M33,0)</f>
        <v>0</v>
      </c>
      <c r="N45" s="508"/>
      <c r="O45" s="508"/>
      <c r="P45" s="508"/>
      <c r="Q45" s="508"/>
      <c r="R45" s="508"/>
      <c r="S45" s="508"/>
      <c r="T45" s="508"/>
      <c r="U45" s="508"/>
      <c r="V45" s="508"/>
      <c r="W45" s="508"/>
      <c r="X45" s="508"/>
      <c r="Y45" s="508"/>
      <c r="Z45" s="509"/>
      <c r="AA45" s="31"/>
      <c r="AC45" s="206"/>
      <c r="AD45" s="261" t="str">
        <f>+LEFT(+TRIM(M45),2)</f>
        <v>0</v>
      </c>
      <c r="AE45" s="206"/>
      <c r="AG45" s="206"/>
      <c r="AH45" s="265">
        <f>+IF(M45&lt;&gt;0,1,0)</f>
        <v>0</v>
      </c>
      <c r="AI45" s="206"/>
      <c r="AK45" s="206"/>
      <c r="AL45" s="265">
        <f>+IF(AND(AH45=1,COUNTIF(AD45,"BG")=1),1,+IF(AH45=0,1,0))</f>
        <v>1</v>
      </c>
      <c r="AM45" s="206"/>
    </row>
    <row r="46" spans="2:39" ht="4.5" customHeight="1" x14ac:dyDescent="0.3">
      <c r="B46" s="58"/>
      <c r="C46" s="59"/>
      <c r="D46" s="59"/>
      <c r="E46" s="60"/>
      <c r="F46" s="59"/>
      <c r="G46" s="59"/>
      <c r="H46" s="59"/>
      <c r="I46" s="61"/>
      <c r="J46" s="62"/>
      <c r="K46" s="63"/>
      <c r="L46" s="63"/>
      <c r="M46" s="63"/>
      <c r="N46" s="63"/>
      <c r="O46" s="63"/>
      <c r="P46" s="63"/>
      <c r="Q46" s="63"/>
      <c r="R46" s="64"/>
      <c r="S46" s="64"/>
      <c r="T46" s="64"/>
      <c r="U46" s="64"/>
      <c r="V46" s="64"/>
      <c r="W46" s="64"/>
      <c r="X46" s="64"/>
      <c r="Y46" s="64"/>
      <c r="Z46" s="64"/>
      <c r="AA46" s="65"/>
      <c r="AH46" s="266"/>
      <c r="AL46" s="266"/>
    </row>
    <row r="47" spans="2:39" ht="3.75" customHeight="1" x14ac:dyDescent="0.3">
      <c r="B47" s="118"/>
      <c r="C47" s="183"/>
      <c r="D47" s="86"/>
      <c r="E47" s="10"/>
      <c r="F47" s="86"/>
      <c r="G47" s="86"/>
      <c r="H47" s="86"/>
      <c r="I47" s="11"/>
      <c r="J47" s="46"/>
      <c r="K47" s="8"/>
      <c r="L47" s="8"/>
      <c r="M47" s="8"/>
      <c r="N47" s="8"/>
      <c r="O47" s="8"/>
      <c r="P47" s="8"/>
      <c r="Q47" s="8"/>
      <c r="R47" s="19"/>
      <c r="S47" s="19"/>
      <c r="T47" s="19"/>
      <c r="U47" s="19"/>
      <c r="V47" s="19"/>
      <c r="W47" s="19"/>
      <c r="X47" s="19"/>
      <c r="Y47" s="19"/>
      <c r="Z47" s="19"/>
      <c r="AA47" s="20"/>
      <c r="AH47" s="266"/>
      <c r="AL47" s="266"/>
    </row>
    <row r="48" spans="2:39" ht="15.75" customHeight="1" x14ac:dyDescent="0.2">
      <c r="B48" s="197" t="s">
        <v>42</v>
      </c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20"/>
      <c r="AH48" s="266"/>
      <c r="AL48" s="266"/>
    </row>
    <row r="49" spans="2:39" ht="3.75" customHeight="1" x14ac:dyDescent="0.3">
      <c r="B49" s="118"/>
      <c r="C49" s="183"/>
      <c r="D49" s="86"/>
      <c r="E49" s="10"/>
      <c r="F49" s="86"/>
      <c r="G49" s="86"/>
      <c r="H49" s="86"/>
      <c r="I49" s="11"/>
      <c r="J49" s="46"/>
      <c r="K49" s="8"/>
      <c r="L49" s="8"/>
      <c r="M49" s="8"/>
      <c r="N49" s="8"/>
      <c r="O49" s="8"/>
      <c r="P49" s="8"/>
      <c r="Q49" s="8"/>
      <c r="R49" s="19"/>
      <c r="S49" s="19"/>
      <c r="T49" s="19"/>
      <c r="U49" s="19"/>
      <c r="V49" s="19"/>
      <c r="W49" s="19"/>
      <c r="X49" s="19"/>
      <c r="Y49" s="19"/>
      <c r="Z49" s="19"/>
      <c r="AA49" s="20"/>
      <c r="AH49" s="266"/>
      <c r="AL49" s="266"/>
    </row>
    <row r="50" spans="2:39" ht="15.75" customHeight="1" x14ac:dyDescent="0.2">
      <c r="B50" s="198"/>
      <c r="C50" s="431" t="str">
        <f>+'Deposit-opening'!C38:J38</f>
        <v>сметка за чужди средства</v>
      </c>
      <c r="D50" s="431"/>
      <c r="E50" s="431"/>
      <c r="F50" s="431"/>
      <c r="G50" s="431"/>
      <c r="H50" s="431"/>
      <c r="I50" s="431"/>
      <c r="J50" s="431"/>
      <c r="K50" s="196"/>
      <c r="L50" s="517" t="s">
        <v>23</v>
      </c>
      <c r="M50" s="518">
        <f>+IF(+'Deposit-opening'!M38&gt;0,+'Deposit-opening'!M38,0)</f>
        <v>0</v>
      </c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20"/>
      <c r="AA50" s="20"/>
      <c r="AC50" s="206"/>
      <c r="AD50" s="394" t="str">
        <f>+LEFT(+TRIM(M50),2)</f>
        <v>0</v>
      </c>
      <c r="AE50" s="206"/>
      <c r="AG50" s="206"/>
      <c r="AH50" s="369">
        <f>+IF(M50&lt;&gt;0,1,0)</f>
        <v>0</v>
      </c>
      <c r="AI50" s="206"/>
      <c r="AK50" s="206"/>
      <c r="AL50" s="369">
        <f>+IF(AND(AH50=1,COUNTIF(AD50,"BG")=1),1,+IF(AH50=0,1,0))</f>
        <v>1</v>
      </c>
      <c r="AM50" s="206"/>
    </row>
    <row r="51" spans="2:39" ht="15.75" customHeight="1" x14ac:dyDescent="0.2">
      <c r="B51" s="199"/>
      <c r="C51" s="432" t="str">
        <f>+IF(C50="бюджетна сметка","(съгласно т. 17 от ДДС № 03/2024 г.)",+IF(C50="сметка за средства от Европейския съюз","(съгласно т. 18 от ДДС № 03/2024 г.)","(съгласно т. 19 от ДДС № 03/2024 г.)"))</f>
        <v>(съгласно т. 19 от ДДС № 03/2024 г.)</v>
      </c>
      <c r="D51" s="432"/>
      <c r="E51" s="432"/>
      <c r="F51" s="432"/>
      <c r="G51" s="432"/>
      <c r="H51" s="432"/>
      <c r="I51" s="432"/>
      <c r="J51" s="432"/>
      <c r="K51" s="196"/>
      <c r="L51" s="517"/>
      <c r="M51" s="521"/>
      <c r="N51" s="522"/>
      <c r="O51" s="522"/>
      <c r="P51" s="522"/>
      <c r="Q51" s="522"/>
      <c r="R51" s="522"/>
      <c r="S51" s="522"/>
      <c r="T51" s="522"/>
      <c r="U51" s="522"/>
      <c r="V51" s="522"/>
      <c r="W51" s="522"/>
      <c r="X51" s="522"/>
      <c r="Y51" s="522"/>
      <c r="Z51" s="523"/>
      <c r="AA51" s="20"/>
      <c r="AC51" s="206"/>
      <c r="AD51" s="395"/>
      <c r="AE51" s="206"/>
      <c r="AG51" s="206"/>
      <c r="AH51" s="370"/>
      <c r="AI51" s="206"/>
      <c r="AK51" s="206"/>
      <c r="AL51" s="370"/>
      <c r="AM51" s="206"/>
    </row>
    <row r="52" spans="2:39" ht="12.75" customHeight="1" x14ac:dyDescent="0.3">
      <c r="B52" s="30"/>
      <c r="C52" s="179"/>
      <c r="D52" s="21"/>
      <c r="E52" s="22"/>
      <c r="F52" s="21"/>
      <c r="G52" s="21"/>
      <c r="H52" s="21"/>
      <c r="I52" s="23"/>
      <c r="J52" s="24"/>
      <c r="K52" s="25"/>
      <c r="L52" s="25"/>
      <c r="M52" s="530">
        <f>+IF(AND(AH50=1,AD50="BG"),0,+IF(AH50=0,0,"Номерът на сметката следва да започва с BG!"))</f>
        <v>0</v>
      </c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27"/>
    </row>
    <row r="53" spans="2:39" ht="3.75" customHeight="1" x14ac:dyDescent="0.3">
      <c r="B53" s="108"/>
      <c r="C53" s="104"/>
      <c r="D53" s="104"/>
      <c r="E53" s="41"/>
      <c r="F53" s="41"/>
      <c r="G53" s="80"/>
      <c r="H53" s="41"/>
      <c r="I53" s="41"/>
      <c r="J53" s="42"/>
      <c r="K53" s="43"/>
      <c r="L53" s="43"/>
      <c r="M53" s="239"/>
      <c r="N53" s="241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</row>
    <row r="54" spans="2:39" ht="15.75" customHeight="1" x14ac:dyDescent="0.25">
      <c r="B54" s="102"/>
      <c r="C54" s="548">
        <f>+IF(AND(+COUNTIF(G15:G19,"X")=1,G24="X",C24=0),B70,+IF(+AND(COUNTIF(G15:G19,"X")=1,C27="X",D29="X",D31=0,C24=0),B71,IF(AND(COUNTIF(G15:G19,"X")=1,C27="X",D29=0,D31="X",C24=0),B72,0)))</f>
        <v>0</v>
      </c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240"/>
    </row>
    <row r="55" spans="2:39" ht="3" customHeight="1" x14ac:dyDescent="0.3">
      <c r="B55" s="6"/>
      <c r="C55" s="103"/>
      <c r="D55" s="103"/>
      <c r="E55" s="11"/>
      <c r="F55" s="11"/>
      <c r="G55" s="82"/>
      <c r="H55" s="11"/>
      <c r="I55" s="11"/>
      <c r="J55" s="46"/>
      <c r="K55" s="46"/>
      <c r="L55" s="46"/>
      <c r="M55" s="8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40"/>
    </row>
    <row r="56" spans="2:39" ht="17.25" customHeight="1" x14ac:dyDescent="0.25">
      <c r="B56" s="6"/>
      <c r="C56" s="231"/>
      <c r="D56" s="281"/>
      <c r="E56" s="163"/>
      <c r="F56" s="163"/>
      <c r="G56" s="163"/>
      <c r="H56" s="163"/>
      <c r="I56" s="163"/>
      <c r="J56" s="163"/>
      <c r="K56" s="163"/>
      <c r="L56" s="232"/>
      <c r="M56" s="242"/>
      <c r="N56" s="236"/>
      <c r="O56" s="187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235"/>
      <c r="AA56" s="240"/>
    </row>
    <row r="57" spans="2:39" ht="17.25" customHeight="1" x14ac:dyDescent="0.25">
      <c r="B57" s="6"/>
      <c r="C57" s="233" t="s">
        <v>16</v>
      </c>
      <c r="D57" s="187"/>
      <c r="E57" s="135"/>
      <c r="F57" s="135"/>
      <c r="G57" s="555"/>
      <c r="H57" s="555"/>
      <c r="I57" s="555"/>
      <c r="J57" s="555"/>
      <c r="K57" s="555"/>
      <c r="L57" s="235"/>
      <c r="M57" s="242"/>
      <c r="N57" s="233" t="s">
        <v>17</v>
      </c>
      <c r="O57" s="187"/>
      <c r="P57" s="135"/>
      <c r="Q57" s="135"/>
      <c r="R57" s="135"/>
      <c r="S57" s="555"/>
      <c r="T57" s="555"/>
      <c r="U57" s="555"/>
      <c r="V57" s="555"/>
      <c r="W57" s="555"/>
      <c r="X57" s="555"/>
      <c r="Y57" s="555"/>
      <c r="Z57" s="235"/>
      <c r="AA57" s="240"/>
    </row>
    <row r="58" spans="2:39" ht="6" customHeight="1" x14ac:dyDescent="0.25">
      <c r="B58" s="6"/>
      <c r="C58" s="237"/>
      <c r="D58" s="175"/>
      <c r="E58" s="175"/>
      <c r="F58" s="175"/>
      <c r="G58" s="175"/>
      <c r="H58" s="175"/>
      <c r="I58" s="175"/>
      <c r="J58" s="175"/>
      <c r="K58" s="175"/>
      <c r="L58" s="238"/>
      <c r="M58" s="240"/>
      <c r="N58" s="237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238"/>
      <c r="AA58" s="240"/>
    </row>
    <row r="59" spans="2:39" ht="15" customHeight="1" x14ac:dyDescent="0.3">
      <c r="B59" s="16"/>
      <c r="C59" s="379">
        <f>+B8</f>
        <v>0</v>
      </c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243"/>
    </row>
    <row r="60" spans="2:39" ht="3" customHeight="1" x14ac:dyDescent="0.3">
      <c r="B60" s="16"/>
      <c r="C60" s="35"/>
      <c r="D60" s="35"/>
      <c r="E60" s="10"/>
      <c r="F60" s="317"/>
      <c r="G60" s="317"/>
      <c r="H60" s="317"/>
      <c r="I60" s="317"/>
      <c r="J60" s="317"/>
      <c r="K60" s="317"/>
      <c r="L60" s="317"/>
      <c r="M60" s="317"/>
      <c r="N60" s="282"/>
      <c r="O60" s="282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4"/>
      <c r="AA60" s="243"/>
    </row>
    <row r="61" spans="2:39" ht="18.75" customHeight="1" x14ac:dyDescent="0.3">
      <c r="B61" s="230"/>
      <c r="C61" s="207" t="s">
        <v>11</v>
      </c>
      <c r="D61" s="207"/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10"/>
    </row>
    <row r="62" spans="2:39" ht="5.25" customHeight="1" x14ac:dyDescent="0.3">
      <c r="B62" s="154"/>
      <c r="C62" s="128"/>
      <c r="D62" s="128"/>
      <c r="E62" s="129"/>
      <c r="F62" s="128"/>
      <c r="G62" s="128"/>
      <c r="H62" s="128"/>
      <c r="I62" s="161"/>
      <c r="J62" s="162"/>
      <c r="K62" s="163"/>
      <c r="L62" s="163"/>
      <c r="M62" s="163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64"/>
      <c r="AA62" s="219"/>
    </row>
    <row r="63" spans="2:39" ht="12" customHeight="1" x14ac:dyDescent="0.3">
      <c r="B63" s="156"/>
      <c r="C63" s="185"/>
      <c r="D63" s="185"/>
      <c r="E63" s="285" t="s">
        <v>65</v>
      </c>
      <c r="F63" s="185"/>
      <c r="G63" s="185"/>
      <c r="H63" s="185"/>
      <c r="I63" s="133"/>
      <c r="J63" s="134"/>
      <c r="K63" s="135"/>
      <c r="L63" s="135"/>
      <c r="M63" s="135"/>
      <c r="N63" s="539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1"/>
      <c r="Z63" s="136"/>
      <c r="AA63" s="153"/>
    </row>
    <row r="64" spans="2:39" ht="17.25" customHeight="1" x14ac:dyDescent="0.3">
      <c r="B64" s="220"/>
      <c r="C64" s="137"/>
      <c r="D64" s="137"/>
      <c r="E64" s="549"/>
      <c r="F64" s="550"/>
      <c r="G64" s="550"/>
      <c r="H64" s="550"/>
      <c r="I64" s="550"/>
      <c r="J64" s="550"/>
      <c r="K64" s="551"/>
      <c r="L64" s="135"/>
      <c r="M64" s="135"/>
      <c r="N64" s="542"/>
      <c r="O64" s="543"/>
      <c r="P64" s="543"/>
      <c r="Q64" s="543"/>
      <c r="R64" s="543"/>
      <c r="S64" s="543"/>
      <c r="T64" s="543"/>
      <c r="U64" s="543"/>
      <c r="V64" s="543"/>
      <c r="W64" s="543"/>
      <c r="X64" s="543"/>
      <c r="Y64" s="544"/>
      <c r="Z64" s="136"/>
      <c r="AA64" s="153"/>
    </row>
    <row r="65" spans="2:27" ht="13.5" customHeight="1" x14ac:dyDescent="0.3">
      <c r="B65" s="221"/>
      <c r="C65" s="195"/>
      <c r="D65" s="195"/>
      <c r="E65" s="552"/>
      <c r="F65" s="553"/>
      <c r="G65" s="553"/>
      <c r="H65" s="553"/>
      <c r="I65" s="553"/>
      <c r="J65" s="553"/>
      <c r="K65" s="554"/>
      <c r="L65" s="135"/>
      <c r="M65" s="135"/>
      <c r="N65" s="545"/>
      <c r="O65" s="546"/>
      <c r="P65" s="546"/>
      <c r="Q65" s="546"/>
      <c r="R65" s="546"/>
      <c r="S65" s="546"/>
      <c r="T65" s="546"/>
      <c r="U65" s="546"/>
      <c r="V65" s="546"/>
      <c r="W65" s="546"/>
      <c r="X65" s="546"/>
      <c r="Y65" s="547"/>
      <c r="Z65" s="136"/>
      <c r="AA65" s="153"/>
    </row>
    <row r="66" spans="2:27" ht="13.5" customHeight="1" x14ac:dyDescent="0.3">
      <c r="B66" s="222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175"/>
      <c r="N66" s="175" t="s">
        <v>46</v>
      </c>
      <c r="O66" s="175"/>
      <c r="P66" s="175"/>
      <c r="Q66" s="175"/>
      <c r="R66" s="228"/>
      <c r="S66" s="228"/>
      <c r="T66" s="228"/>
      <c r="U66" s="228"/>
      <c r="V66" s="228"/>
      <c r="W66" s="228"/>
      <c r="X66" s="228"/>
      <c r="Y66" s="228"/>
      <c r="Z66" s="228"/>
      <c r="AA66" s="229"/>
    </row>
    <row r="67" spans="2:27" ht="3.75" customHeight="1" x14ac:dyDescent="0.2">
      <c r="B67" s="8"/>
      <c r="C67" s="8"/>
      <c r="D67" s="8"/>
      <c r="E67" s="8"/>
      <c r="F67" s="8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9"/>
      <c r="U67" s="9"/>
      <c r="V67" s="9"/>
      <c r="W67" s="9"/>
      <c r="X67" s="9"/>
      <c r="Y67" s="9"/>
      <c r="Z67" s="8"/>
      <c r="AA67" s="8"/>
    </row>
    <row r="69" spans="2:27" x14ac:dyDescent="0.2">
      <c r="B69" s="206"/>
      <c r="C69" s="206"/>
      <c r="D69" s="206"/>
      <c r="E69" s="206"/>
      <c r="F69" s="206"/>
      <c r="G69" s="368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</row>
    <row r="70" spans="2:27" ht="15.75" hidden="1" customHeight="1" x14ac:dyDescent="0.25">
      <c r="B70" s="560" t="s">
        <v>66</v>
      </c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61"/>
      <c r="Q70" s="561"/>
      <c r="R70" s="561"/>
      <c r="S70" s="561"/>
      <c r="T70" s="561"/>
      <c r="U70" s="561"/>
      <c r="V70" s="561"/>
      <c r="W70" s="561"/>
      <c r="X70" s="561"/>
      <c r="Y70" s="561"/>
      <c r="Z70" s="561"/>
      <c r="AA70" s="562"/>
    </row>
    <row r="71" spans="2:27" ht="15.75" hidden="1" customHeight="1" x14ac:dyDescent="0.25">
      <c r="B71" s="563" t="s">
        <v>93</v>
      </c>
      <c r="C71" s="564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5"/>
    </row>
    <row r="72" spans="2:27" ht="15.75" hidden="1" customHeight="1" x14ac:dyDescent="0.25">
      <c r="B72" s="556" t="s">
        <v>94</v>
      </c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  <c r="R72" s="557"/>
      <c r="S72" s="557"/>
      <c r="T72" s="557"/>
      <c r="U72" s="557"/>
      <c r="V72" s="557"/>
      <c r="W72" s="557"/>
      <c r="X72" s="557"/>
      <c r="Y72" s="557"/>
      <c r="Z72" s="557"/>
      <c r="AA72" s="558"/>
    </row>
    <row r="73" spans="2:27" x14ac:dyDescent="0.2">
      <c r="B73" s="206"/>
      <c r="C73" s="206"/>
      <c r="D73" s="206"/>
      <c r="E73" s="206"/>
      <c r="F73" s="206"/>
      <c r="G73" s="368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</row>
  </sheetData>
  <sheetProtection password="889B" sheet="1" objects="1" scenarios="1"/>
  <mergeCells count="51">
    <mergeCell ref="AD50:AD51"/>
    <mergeCell ref="AH50:AH51"/>
    <mergeCell ref="AL50:AL51"/>
    <mergeCell ref="M40:Z40"/>
    <mergeCell ref="M44:Z44"/>
    <mergeCell ref="W31:Z31"/>
    <mergeCell ref="T26:Z26"/>
    <mergeCell ref="M13:Z13"/>
    <mergeCell ref="V10:Z10"/>
    <mergeCell ref="M12:Z12"/>
    <mergeCell ref="L10:U10"/>
    <mergeCell ref="B70:AA70"/>
    <mergeCell ref="B71:AA71"/>
    <mergeCell ref="O24:Z24"/>
    <mergeCell ref="T27:Z27"/>
    <mergeCell ref="N33:Z33"/>
    <mergeCell ref="B35:AA35"/>
    <mergeCell ref="H27:Q27"/>
    <mergeCell ref="C33:L33"/>
    <mergeCell ref="B37:F37"/>
    <mergeCell ref="M37:Z37"/>
    <mergeCell ref="B41:H41"/>
    <mergeCell ref="M41:Z41"/>
    <mergeCell ref="B43:AA43"/>
    <mergeCell ref="L50:L51"/>
    <mergeCell ref="M50:Z51"/>
    <mergeCell ref="C51:J51"/>
    <mergeCell ref="B72:AA72"/>
    <mergeCell ref="C15:E15"/>
    <mergeCell ref="Q15:Z15"/>
    <mergeCell ref="F2:H2"/>
    <mergeCell ref="K2:O2"/>
    <mergeCell ref="C3:O3"/>
    <mergeCell ref="Q3:Z3"/>
    <mergeCell ref="B5:AA5"/>
    <mergeCell ref="B7:AA7"/>
    <mergeCell ref="B8:AA8"/>
    <mergeCell ref="C9:U9"/>
    <mergeCell ref="Y9:Z9"/>
    <mergeCell ref="B45:F45"/>
    <mergeCell ref="M45:Z45"/>
    <mergeCell ref="C24:E24"/>
    <mergeCell ref="C50:J50"/>
    <mergeCell ref="N63:Y65"/>
    <mergeCell ref="C54:Z54"/>
    <mergeCell ref="E64:K65"/>
    <mergeCell ref="C59:Z59"/>
    <mergeCell ref="M36:Z36"/>
    <mergeCell ref="M52:Z52"/>
    <mergeCell ref="S57:Y57"/>
    <mergeCell ref="G57:K57"/>
  </mergeCells>
  <conditionalFormatting sqref="C9">
    <cfRule type="cellIs" dxfId="37" priority="46" operator="equal">
      <formula>0</formula>
    </cfRule>
  </conditionalFormatting>
  <conditionalFormatting sqref="T27:Z27">
    <cfRule type="cellIs" dxfId="36" priority="38" operator="greaterThan">
      <formula>0</formula>
    </cfRule>
  </conditionalFormatting>
  <conditionalFormatting sqref="M12">
    <cfRule type="cellIs" dxfId="35" priority="37" operator="equal">
      <formula>0</formula>
    </cfRule>
  </conditionalFormatting>
  <conditionalFormatting sqref="M37:Z37">
    <cfRule type="cellIs" dxfId="34" priority="35" operator="equal">
      <formula>0</formula>
    </cfRule>
  </conditionalFormatting>
  <conditionalFormatting sqref="M41:Z41">
    <cfRule type="cellIs" dxfId="33" priority="34" operator="equal">
      <formula>0</formula>
    </cfRule>
  </conditionalFormatting>
  <conditionalFormatting sqref="M45:Z45">
    <cfRule type="cellIs" dxfId="32" priority="33" operator="equal">
      <formula>0</formula>
    </cfRule>
  </conditionalFormatting>
  <conditionalFormatting sqref="C24:E24">
    <cfRule type="cellIs" dxfId="31" priority="32" operator="notEqual">
      <formula>0</formula>
    </cfRule>
  </conditionalFormatting>
  <conditionalFormatting sqref="O24">
    <cfRule type="cellIs" dxfId="30" priority="31" operator="notEqual">
      <formula>0</formula>
    </cfRule>
  </conditionalFormatting>
  <conditionalFormatting sqref="C15:E15">
    <cfRule type="cellIs" dxfId="29" priority="30" operator="notEqual">
      <formula>0</formula>
    </cfRule>
  </conditionalFormatting>
  <conditionalFormatting sqref="Q15">
    <cfRule type="cellIs" dxfId="28" priority="29" operator="notEqual">
      <formula>0</formula>
    </cfRule>
  </conditionalFormatting>
  <conditionalFormatting sqref="N33:Z33">
    <cfRule type="cellIs" dxfId="27" priority="28" operator="notEqual">
      <formula>0</formula>
    </cfRule>
  </conditionalFormatting>
  <conditionalFormatting sqref="C54:Z54">
    <cfRule type="cellIs" dxfId="26" priority="20" operator="equal">
      <formula>$B$72</formula>
    </cfRule>
    <cfRule type="cellIs" dxfId="25" priority="21" operator="equal">
      <formula>$B$71</formula>
    </cfRule>
    <cfRule type="cellIs" dxfId="24" priority="26" operator="equal">
      <formula>0</formula>
    </cfRule>
  </conditionalFormatting>
  <conditionalFormatting sqref="D31">
    <cfRule type="cellIs" dxfId="23" priority="25" operator="equal">
      <formula>"X"</formula>
    </cfRule>
  </conditionalFormatting>
  <conditionalFormatting sqref="D29">
    <cfRule type="cellIs" dxfId="22" priority="24" operator="equal">
      <formula>"X"</formula>
    </cfRule>
  </conditionalFormatting>
  <conditionalFormatting sqref="H27:Q27">
    <cfRule type="cellIs" dxfId="21" priority="22" operator="notEqual">
      <formula>0</formula>
    </cfRule>
  </conditionalFormatting>
  <conditionalFormatting sqref="C33:L33">
    <cfRule type="cellIs" dxfId="20" priority="18" operator="notEqual">
      <formula>0</formula>
    </cfRule>
  </conditionalFormatting>
  <conditionalFormatting sqref="E66:K66">
    <cfRule type="cellIs" dxfId="19" priority="17" operator="notEqual">
      <formula>0</formula>
    </cfRule>
  </conditionalFormatting>
  <conditionalFormatting sqref="B8:AA8">
    <cfRule type="cellIs" dxfId="18" priority="16" operator="notEqual">
      <formula>0</formula>
    </cfRule>
  </conditionalFormatting>
  <conditionalFormatting sqref="C59:Z59">
    <cfRule type="cellIs" dxfId="17" priority="15" operator="notEqual">
      <formula>0</formula>
    </cfRule>
  </conditionalFormatting>
  <conditionalFormatting sqref="V10:Z10">
    <cfRule type="cellIs" dxfId="16" priority="14" operator="notEqual">
      <formula>0</formula>
    </cfRule>
  </conditionalFormatting>
  <conditionalFormatting sqref="L10">
    <cfRule type="cellIs" dxfId="15" priority="13" operator="notEqual">
      <formula>0</formula>
    </cfRule>
  </conditionalFormatting>
  <conditionalFormatting sqref="Y9:Z9">
    <cfRule type="cellIs" dxfId="14" priority="12" operator="equal">
      <formula>0</formula>
    </cfRule>
  </conditionalFormatting>
  <conditionalFormatting sqref="T26:Z26">
    <cfRule type="cellIs" dxfId="13" priority="11" operator="notEqual">
      <formula>0</formula>
    </cfRule>
  </conditionalFormatting>
  <conditionalFormatting sqref="M13:Z13">
    <cfRule type="cellIs" dxfId="12" priority="10" operator="notEqual">
      <formula>0</formula>
    </cfRule>
  </conditionalFormatting>
  <conditionalFormatting sqref="M50:Z51">
    <cfRule type="cellIs" dxfId="11" priority="5" operator="equal">
      <formula>0</formula>
    </cfRule>
  </conditionalFormatting>
  <conditionalFormatting sqref="M36:Z36">
    <cfRule type="cellIs" dxfId="10" priority="4" operator="notEqual">
      <formula>0</formula>
    </cfRule>
  </conditionalFormatting>
  <conditionalFormatting sqref="M40:Z40">
    <cfRule type="cellIs" dxfId="9" priority="3" operator="notEqual">
      <formula>0</formula>
    </cfRule>
  </conditionalFormatting>
  <conditionalFormatting sqref="M44:Z44">
    <cfRule type="cellIs" dxfId="8" priority="2" operator="notEqual">
      <formula>0</formula>
    </cfRule>
  </conditionalFormatting>
  <conditionalFormatting sqref="M52:Z52">
    <cfRule type="cellIs" dxfId="7" priority="1" operator="notEqual">
      <formula>0</formula>
    </cfRule>
  </conditionalFormatting>
  <dataValidations count="2">
    <dataValidation type="whole" allowBlank="1" showInputMessage="1" showErrorMessage="1" error="Въде код по ЕБК като цяло цяло число в интервала от 0100 до 9999!" sqref="Y9:Z9">
      <formula1>1</formula1>
      <formula2>9999</formula2>
    </dataValidation>
    <dataValidation type="whole" operator="greaterThan" allowBlank="1" showInputMessage="1" showErrorMessage="1" error="Въведи датата като число във формат ДДММГГГГ, без интервали и други знаци!" sqref="T27:Z27">
      <formula1>2024</formula1>
    </dataValidation>
  </dataValidations>
  <pageMargins left="0.16" right="0.18" top="0.28999999999999998" bottom="0.21" header="0.2" footer="0.18"/>
  <pageSetup paperSize="9" scale="95" orientation="portrait" horizontalDpi="4294967292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0C73115E-A784-48AF-8B57-98A79D1CA98B}">
            <xm:f>'Deposit-opening'!$C$38='Deposit-opening'!$AD$54</xm:f>
            <x14:dxf>
              <font>
                <color rgb="FF003300"/>
              </font>
            </x14:dxf>
          </x14:cfRule>
          <x14:cfRule type="expression" priority="45" id="{E84162ED-E294-44ED-805E-9A748227A42C}">
            <xm:f>'Deposit-opening'!$C$38='Deposit-opening'!$AD$53</xm:f>
            <x14:dxf>
              <font>
                <color rgb="FF000099"/>
              </font>
            </x14:dxf>
          </x14:cfRule>
          <xm:sqref>C51:J51 L50:L51</xm:sqref>
        </x14:conditionalFormatting>
        <x14:conditionalFormatting xmlns:xm="http://schemas.microsoft.com/office/excel/2006/main">
          <x14:cfRule type="cellIs" priority="42" operator="equal" id="{3327AD12-CC93-4B11-ACC7-43CBEE317655}">
            <xm:f>'Deposit-opening'!$AD$54</xm:f>
            <x14:dxf>
              <font>
                <color rgb="FF003300"/>
              </font>
            </x14:dxf>
          </x14:cfRule>
          <x14:cfRule type="cellIs" priority="43" operator="equal" id="{654F9A85-056A-4CF0-A271-6AFDEE5475A5}">
            <xm:f>'Deposit-opening'!$AD$53</xm:f>
            <x14:dxf>
              <font>
                <color rgb="FF000099"/>
              </font>
            </x14:dxf>
          </x14:cfRule>
          <xm:sqref>C50:J50</xm:sqref>
        </x14:conditionalFormatting>
        <x14:conditionalFormatting xmlns:xm="http://schemas.microsoft.com/office/excel/2006/main">
          <x14:cfRule type="expression" priority="40" id="{CF136A62-A07D-413C-A023-0714ED1F1258}">
            <xm:f>'Deposit-opening'!$C$38='Deposit-opening'!$AD$54</xm:f>
            <x14:dxf>
              <fill>
                <patternFill>
                  <bgColor rgb="FFF3F3FF"/>
                </patternFill>
              </fill>
            </x14:dxf>
          </x14:cfRule>
          <x14:cfRule type="expression" priority="41" id="{B8CB2172-C968-4E1D-A579-52BF753ACF36}">
            <xm:f>'Deposit-opening'!$C$38='Deposit-opening'!$AD$53</xm:f>
            <x14:dxf>
              <fill>
                <patternFill>
                  <bgColor rgb="FFF2FFE5"/>
                </patternFill>
              </fill>
            </x14:dxf>
          </x14:cfRule>
          <xm:sqref>M50:Z51</xm:sqref>
        </x14:conditionalFormatting>
        <x14:conditionalFormatting xmlns:xm="http://schemas.microsoft.com/office/excel/2006/main">
          <x14:cfRule type="cellIs" priority="39" operator="equal" id="{C5111E68-E267-47E5-B9A1-AEA25A2904B9}">
            <xm:f>'Deposit-opening'!$AD$47</xm:f>
            <x14:dxf>
              <fill>
                <patternFill>
                  <bgColor rgb="FFFFFFCC"/>
                </patternFill>
              </fill>
            </x14:dxf>
          </x14:cfRule>
          <xm:sqref>G15 G17 G19 G24 C27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'Deposit-opening'!$AD$46:$AD$47</xm:f>
          </x14:formula1>
          <xm:sqref>C27 G24 D29 D31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Guidelines</vt:lpstr>
      <vt:lpstr>Deposit-opening</vt:lpstr>
      <vt:lpstr>Deposit-closing</vt:lpstr>
      <vt:lpstr>Deposit-closing-MF</vt:lpstr>
      <vt:lpstr>'Deposit-closing'!Print_Area</vt:lpstr>
      <vt:lpstr>'Deposit-closing-MF'!Print_Area</vt:lpstr>
      <vt:lpstr>'Deposit-opening'!Print_Area</vt:lpstr>
      <vt:lpstr>Guidelines!Print_Area</vt:lpstr>
    </vt:vector>
  </TitlesOfParts>
  <Company>Sofia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A.Dimitrov</dc:creator>
  <cp:lastModifiedBy>Nikola Pavlov</cp:lastModifiedBy>
  <cp:lastPrinted>2024-04-05T11:48:31Z</cp:lastPrinted>
  <dcterms:created xsi:type="dcterms:W3CDTF">2000-03-12T10:29:56Z</dcterms:created>
  <dcterms:modified xsi:type="dcterms:W3CDTF">2024-04-25T08:40:43Z</dcterms:modified>
</cp:coreProperties>
</file>