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2\10.2022\за ИНТЕРНЕТ\"/>
    </mc:Choice>
  </mc:AlternateContent>
  <bookViews>
    <workbookView xWindow="0" yWindow="0" windowWidth="18150" windowHeight="4635"/>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I66" i="1" s="1"/>
  <c r="F87" i="1"/>
  <c r="M86" i="1"/>
  <c r="L86" i="1"/>
  <c r="K86" i="1"/>
  <c r="J86" i="1"/>
  <c r="H86" i="1"/>
  <c r="G86" i="1"/>
  <c r="E86" i="1"/>
  <c r="F85" i="1"/>
  <c r="F84" i="1"/>
  <c r="F83" i="1"/>
  <c r="F82" i="1"/>
  <c r="F81" i="1"/>
  <c r="F80" i="1"/>
  <c r="F79" i="1"/>
  <c r="G77" i="1"/>
  <c r="M77" i="1"/>
  <c r="L77" i="1"/>
  <c r="K77" i="1"/>
  <c r="J77" i="1"/>
  <c r="I77" i="1"/>
  <c r="H77" i="1"/>
  <c r="E77" i="1"/>
  <c r="F76" i="1"/>
  <c r="F75" i="1"/>
  <c r="F74" i="1"/>
  <c r="F73" i="1"/>
  <c r="F72" i="1"/>
  <c r="F71" i="1"/>
  <c r="F70" i="1"/>
  <c r="H68" i="1"/>
  <c r="H66" i="1" s="1"/>
  <c r="F69" i="1"/>
  <c r="M68" i="1"/>
  <c r="L68" i="1"/>
  <c r="K68" i="1"/>
  <c r="K66" i="1" s="1"/>
  <c r="J68" i="1"/>
  <c r="I68" i="1"/>
  <c r="E68" i="1"/>
  <c r="E66" i="1" s="1"/>
  <c r="F67" i="1"/>
  <c r="M66" i="1"/>
  <c r="L66" i="1"/>
  <c r="J66" i="1"/>
  <c r="F63" i="1"/>
  <c r="F62" i="1"/>
  <c r="F61" i="1"/>
  <c r="F60" i="1"/>
  <c r="F59" i="1"/>
  <c r="F58" i="1"/>
  <c r="I56" i="1"/>
  <c r="F57" i="1"/>
  <c r="M56" i="1"/>
  <c r="L56" i="1"/>
  <c r="K56" i="1"/>
  <c r="J56" i="1"/>
  <c r="H56" i="1"/>
  <c r="G56" i="1"/>
  <c r="E56" i="1"/>
  <c r="F55" i="1"/>
  <c r="F54" i="1"/>
  <c r="F53" i="1"/>
  <c r="F52" i="1"/>
  <c r="F51" i="1"/>
  <c r="F50" i="1"/>
  <c r="F49" i="1"/>
  <c r="F48" i="1"/>
  <c r="F47" i="1"/>
  <c r="F46" i="1"/>
  <c r="F45" i="1"/>
  <c r="F44" i="1"/>
  <c r="F43" i="1"/>
  <c r="F42" i="1"/>
  <c r="F41" i="1"/>
  <c r="F40" i="1"/>
  <c r="F39" i="1" s="1"/>
  <c r="F38" i="1" s="1"/>
  <c r="J39" i="1"/>
  <c r="I39" i="1"/>
  <c r="I38" i="1" s="1"/>
  <c r="H39" i="1"/>
  <c r="H38" i="1" s="1"/>
  <c r="G39" i="1"/>
  <c r="E39" i="1"/>
  <c r="M38" i="1"/>
  <c r="L38" i="1"/>
  <c r="K38" i="1"/>
  <c r="J38" i="1"/>
  <c r="G38" i="1"/>
  <c r="E38" i="1"/>
  <c r="F37" i="1"/>
  <c r="F36" i="1"/>
  <c r="F35" i="1"/>
  <c r="F34" i="1"/>
  <c r="F33" i="1"/>
  <c r="F32" i="1"/>
  <c r="F31" i="1"/>
  <c r="F30" i="1"/>
  <c r="F29" i="1"/>
  <c r="F28" i="1"/>
  <c r="F27" i="1"/>
  <c r="F26" i="1"/>
  <c r="M25" i="1"/>
  <c r="L25" i="1"/>
  <c r="K25" i="1"/>
  <c r="J25" i="1"/>
  <c r="I25" i="1"/>
  <c r="H25" i="1"/>
  <c r="G25" i="1"/>
  <c r="E25" i="1"/>
  <c r="F24" i="1"/>
  <c r="J22" i="1"/>
  <c r="J64" i="1" s="1"/>
  <c r="I22" i="1"/>
  <c r="F23" i="1"/>
  <c r="M22" i="1"/>
  <c r="M64" i="1" s="1"/>
  <c r="M65" i="1" s="1"/>
  <c r="L22" i="1"/>
  <c r="L64" i="1" s="1"/>
  <c r="L65" i="1" s="1"/>
  <c r="K22" i="1"/>
  <c r="K64" i="1" s="1"/>
  <c r="H22" i="1"/>
  <c r="H64" i="1" s="1"/>
  <c r="G22" i="1"/>
  <c r="G64" i="1" s="1"/>
  <c r="E22" i="1"/>
  <c r="E64" i="1" s="1"/>
  <c r="J105" i="1" l="1"/>
  <c r="J65" i="1"/>
  <c r="F68" i="1"/>
  <c r="F66" i="1" s="1"/>
  <c r="E105" i="1"/>
  <c r="E65" i="1"/>
  <c r="F86" i="1"/>
  <c r="G105" i="1"/>
  <c r="G65" i="1"/>
  <c r="F22" i="1"/>
  <c r="H105" i="1"/>
  <c r="H65" i="1"/>
  <c r="F25" i="1"/>
  <c r="K65" i="1"/>
  <c r="I64" i="1"/>
  <c r="F56" i="1"/>
  <c r="F78" i="1"/>
  <c r="F77" i="1" s="1"/>
  <c r="G68" i="1"/>
  <c r="G66" i="1" s="1"/>
  <c r="F64" i="1" l="1"/>
  <c r="I105" i="1"/>
  <c r="I65" i="1"/>
  <c r="F105" i="1" l="1"/>
  <c r="F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<sst xmlns="http://schemas.openxmlformats.org/spreadsheetml/2006/main" count="252" uniqueCount="180">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</sst>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 &quot;-&quot;??_);_(@_)"/>
    <numFmt numFmtId="165" formatCode="dd\.m\.yyyy\ &quot;г.&quot;;@"/>
    <numFmt numFmtId="166" formatCode="000&quot; &quot;000&quot; &quot;000"/>
    <numFmt numFmtId="167" formatCode="0.0"/>
    <numFmt numFmtId="168"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
      <b/>
      <u/>
      <sz val="12"/>
      <color rgb="FF000099"/>
      <name val="Times New Roman CYR"/>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164"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5"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6"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7" fontId="3" fillId="2" borderId="10" xfId="0" applyNumberFormat="1" applyFont="1" applyFill="1" applyBorder="1" applyProtection="1"/>
    <xf numFmtId="167" fontId="3" fillId="2" borderId="11" xfId="0" applyNumberFormat="1" applyFont="1" applyFill="1" applyBorder="1" applyProtection="1"/>
    <xf numFmtId="167" fontId="3" fillId="2" borderId="0" xfId="0" applyNumberFormat="1" applyFont="1" applyFill="1" applyBorder="1" applyProtection="1"/>
    <xf numFmtId="167"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7" fontId="3" fillId="0" borderId="18" xfId="0" applyNumberFormat="1" applyFont="1" applyFill="1" applyBorder="1" applyAlignment="1" applyProtection="1">
      <alignment horizontal="center" vertical="center" wrapText="1"/>
    </xf>
    <xf numFmtId="167"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7"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7"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7"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7" fontId="10" fillId="0" borderId="0" xfId="0" applyNumberFormat="1" applyFont="1" applyProtection="1"/>
    <xf numFmtId="167" fontId="10" fillId="2" borderId="0" xfId="0" applyNumberFormat="1" applyFont="1" applyFill="1" applyProtection="1"/>
    <xf numFmtId="167" fontId="10" fillId="3" borderId="0" xfId="0" applyNumberFormat="1" applyFont="1" applyFill="1" applyBorder="1" applyProtection="1"/>
    <xf numFmtId="167"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164"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8" fontId="3" fillId="7" borderId="99" xfId="0" applyNumberFormat="1" applyFont="1" applyFill="1" applyBorder="1" applyAlignment="1" applyProtection="1"/>
    <xf numFmtId="168" fontId="10" fillId="8" borderId="100" xfId="0" applyNumberFormat="1" applyFont="1" applyFill="1" applyBorder="1" applyAlignment="1" applyProtection="1"/>
    <xf numFmtId="168" fontId="10" fillId="8" borderId="101" xfId="0" applyNumberFormat="1" applyFont="1" applyFill="1" applyBorder="1" applyAlignment="1" applyProtection="1"/>
    <xf numFmtId="168"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8" fontId="25" fillId="2" borderId="104" xfId="0" quotePrefix="1" applyNumberFormat="1" applyFont="1" applyFill="1" applyBorder="1" applyAlignment="1" applyProtection="1"/>
    <xf numFmtId="168" fontId="26" fillId="2" borderId="104" xfId="0" quotePrefix="1" applyNumberFormat="1" applyFont="1" applyFill="1" applyBorder="1" applyAlignment="1" applyProtection="1"/>
    <xf numFmtId="168"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8" fontId="3" fillId="7" borderId="32" xfId="0" applyNumberFormat="1" applyFont="1" applyFill="1" applyBorder="1" applyAlignment="1" applyProtection="1">
      <alignment horizontal="right"/>
    </xf>
    <xf numFmtId="168" fontId="10" fillId="8" borderId="33" xfId="0" applyNumberFormat="1" applyFont="1" applyFill="1" applyBorder="1" applyAlignment="1" applyProtection="1">
      <alignment horizontal="right"/>
    </xf>
    <xf numFmtId="168" fontId="10" fillId="8" borderId="34" xfId="0" applyNumberFormat="1" applyFont="1" applyFill="1" applyBorder="1" applyAlignment="1" applyProtection="1">
      <alignment horizontal="right"/>
    </xf>
    <xf numFmtId="168"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7"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7"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7" fontId="10" fillId="14" borderId="52" xfId="0" applyNumberFormat="1" applyFont="1" applyFill="1" applyBorder="1" applyProtection="1"/>
    <xf numFmtId="167"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7"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7" fontId="10" fillId="0" borderId="107" xfId="0" applyNumberFormat="1" applyFont="1" applyBorder="1" applyProtection="1"/>
    <xf numFmtId="167"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8" fontId="25" fillId="2" borderId="11" xfId="0" quotePrefix="1" applyNumberFormat="1" applyFont="1" applyFill="1" applyBorder="1" applyAlignment="1" applyProtection="1"/>
    <xf numFmtId="168"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12" fillId="2" borderId="0" xfId="2" applyFont="1" applyFill="1" applyBorder="1" applyAlignment="1" applyProtection="1">
      <alignment horizontal="right" vertical="center"/>
    </xf>
    <xf numFmtId="0" fontId="28"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29"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0" fillId="2" borderId="0" xfId="0" applyNumberFormat="1" applyFont="1" applyFill="1" applyBorder="1" applyProtection="1"/>
    <xf numFmtId="0" fontId="32"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7"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0" fontId="43" fillId="5" borderId="5" xfId="2" applyFont="1" applyFill="1" applyBorder="1" applyAlignment="1" applyProtection="1">
      <alignment horizontal="center" vertical="center"/>
    </xf>
    <xf numFmtId="3" fontId="33"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1"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9" formatCode="0000"/>
    </dxf>
    <dxf>
      <numFmt numFmtId="170" formatCode="0000&quot; &quot;0000"/>
    </dxf>
    <dxf>
      <numFmt numFmtId="171" formatCode="0000&quot; &quot;0000&quot; &quot;0000"/>
    </dxf>
    <dxf>
      <numFmt numFmtId="172"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3" formatCode="#,##0;\(#,##0\)"/>
      <fill>
        <patternFill>
          <bgColor rgb="FFFF0000"/>
        </patternFill>
      </fill>
    </dxf>
    <dxf>
      <font>
        <color rgb="FFFFFF00"/>
      </font>
      <numFmt numFmtId="173"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1/12.2021/ksf/B1_2021_12_PRB_KSF_2007_202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agrenirani pokazateli nf"/>
      <sheetName val="nf"/>
      <sheetName val="ОПТ 2007 2013"/>
      <sheetName val="ОПОС 2007 2013"/>
      <sheetName val="ОПАК 2007 2013"/>
      <sheetName val="ОПРР 2007 2013"/>
      <sheetName val="ОПК 2007 2013"/>
      <sheetName val="ОПЧР 2007 2013"/>
      <sheetName val="ОПЧР 2014 2020"/>
      <sheetName val="ОПХ 2014 2020"/>
      <sheetName val="ОПИК 2014 2020"/>
      <sheetName val="ОПРР 2014 2020"/>
      <sheetName val="ОПТТИ 2014 2020"/>
      <sheetName val="ОПДУ 2014 2020"/>
      <sheetName val="ОПНОИР 2014 2020"/>
      <sheetName val="ОПОС 2014 2020"/>
      <sheetName val="INF"/>
      <sheetName val="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mailto:k.gangarova@minfin.b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2" zoomScale="60" zoomScaleNormal="60" workbookViewId="0">
      <selection activeCell="F20" sqref="F2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44865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3994756900</v>
      </c>
      <c r="F22" s="102">
        <f t="shared" si="0"/>
        <v>1795463330</v>
      </c>
      <c r="G22" s="103">
        <f t="shared" si="0"/>
        <v>1795463330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-1065165</v>
      </c>
      <c r="G25" s="128">
        <f t="shared" ref="G25:M25" si="2">+G26+G30+G31+G32+G33</f>
        <v>-1065165</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80</v>
      </c>
      <c r="G26" s="134">
        <v>80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35906</v>
      </c>
      <c r="G31" s="169">
        <v>35906</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-1101151</v>
      </c>
      <c r="G32" s="169">
        <v>-1101151</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3994756900</v>
      </c>
      <c r="F37" s="199">
        <f t="shared" si="1"/>
        <v>1796528495</v>
      </c>
      <c r="G37" s="200">
        <v>1796528495</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4310827400</v>
      </c>
      <c r="F38" s="209">
        <f t="shared" si="3"/>
        <v>536729813</v>
      </c>
      <c r="G38" s="210">
        <f t="shared" si="3"/>
        <v>536729813</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100918500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52320700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30651900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17945900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593555800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105554400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560006400</v>
      </c>
      <c r="F48" s="168">
        <f t="shared" si="1"/>
        <v>157715116</v>
      </c>
      <c r="G48" s="163">
        <v>157715116</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1872125700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1078666600</v>
      </c>
      <c r="F50" s="168">
        <f t="shared" si="1"/>
        <v>379014697</v>
      </c>
      <c r="G50" s="169">
        <v>379014697</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670129300</v>
      </c>
      <c r="F56" s="293">
        <f t="shared" si="5"/>
        <v>-489578689</v>
      </c>
      <c r="G56" s="294">
        <f t="shared" si="5"/>
        <v>-489578689</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670129300</v>
      </c>
      <c r="F57" s="299">
        <f t="shared" si="1"/>
        <v>204723593</v>
      </c>
      <c r="G57" s="300">
        <v>204723593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-694302282</v>
      </c>
      <c r="G58" s="305">
        <v>-694302282</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141728415</v>
      </c>
      <c r="G59" s="310">
        <v>141728415</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354058800</v>
      </c>
      <c r="F64" s="336">
        <f t="shared" si="6"/>
        <v>769154828</v>
      </c>
      <c r="G64" s="337">
        <f t="shared" si="6"/>
        <v>769154828</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-354058800</v>
      </c>
      <c r="F66" s="348">
        <f>SUM(+F68+F76+F77+F84+F85+F86+F89+F90+F91+F92+F93+F94+F95)</f>
        <v>-769154828</v>
      </c>
      <c r="G66" s="349">
        <f t="shared" ref="G66:L66" si="8">SUM(+G68+G76+G77+G84+G85+G86+G89+G90+G91+G92+G93+G94+G95)</f>
        <v>-769154828</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7027220</v>
      </c>
      <c r="G77" s="310">
        <f t="shared" ref="G77:M77" si="10">SUM(G78:G83)</f>
        <v>7027220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7027220</v>
      </c>
      <c r="G79" s="376">
        <v>7027220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-751830929</v>
      </c>
      <c r="G86" s="310">
        <f t="shared" ref="G86:M86" si="11">+G87+G88</f>
        <v>-751830929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-751830929</v>
      </c>
      <c r="G88" s="383">
        <v>-751830929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355068831</v>
      </c>
      <c r="G93" s="169">
        <v>355068831</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-354058800</v>
      </c>
      <c r="F94" s="168">
        <f t="shared" si="12"/>
        <v>-379419950</v>
      </c>
      <c r="G94" s="169">
        <v>-379419950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46">
        <v>0</v>
      </c>
      <c r="C107" s="421"/>
      <c r="D107" s="421"/>
      <c r="E107" s="425"/>
      <c r="F107" s="19"/>
      <c r="G107" s="426">
        <v>9859</v>
      </c>
      <c r="H107" s="426">
        <v>2757</v>
      </c>
      <c r="I107" s="427"/>
      <c r="J107" s="428">
        <v>44873</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6" t="s">
        <v>168</v>
      </c>
      <c r="H108" s="456"/>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7"/>
      <c r="C110" s="437"/>
      <c r="D110" s="421"/>
      <c r="E110" s="447">
        <v>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v>0</v>
      </c>
      <c r="F114" s="447"/>
      <c r="G114" s="442"/>
      <c r="H114" s="3"/>
      <c r="I114" s="447">
        <v>0</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hyperlinks>
    <hyperlink ref="B107" r:id="rId1" display="k.gangarova@minfin.bg"/>
  </hyperlinks>
  <pageMargins left="0.7" right="0.7" top="0.75" bottom="0.75" header="0.3" footer="0.3"/>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Адрияна Димова</dc:creator>
  <cp:lastModifiedBy>Адрияна Димова</cp:lastModifiedBy>
  <dcterms:created xsi:type="dcterms:W3CDTF">2022-01-11T10:57:08Z</dcterms:created>
  <dcterms:modified xsi:type="dcterms:W3CDTF">2022-11-11T08:07:08Z</dcterms:modified>
</cp:coreProperties>
</file>