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ФО-58 Приложение " sheetId="1" r:id="rId1"/>
    <sheet name="Разшифровка на намаленията " sheetId="2" r:id="rId2"/>
    <sheet name="Разшифровка на увеличенията" sheetId="3" r:id="rId3"/>
  </sheets>
  <definedNames>
    <definedName name="_xlnm.Print_Area" localSheetId="1">'Разшифровка на намаленията '!$B$1:$I$65</definedName>
    <definedName name="_xlnm.Print_Area" localSheetId="2">'Разшифровка на увеличенията'!$B$1:$H$128</definedName>
    <definedName name="_xlnm.Print_Titles" localSheetId="1">'Разшифровка на намаленията '!$3:$11</definedName>
    <definedName name="_xlnm.Print_Titles" localSheetId="2">'Разшифровка на увеличенията'!$3:$11</definedName>
    <definedName name="_xlnm.Print_Titles" localSheetId="0">'ФО-58 Приложение '!$B:$B,'ФО-58 Приложение '!$3:$9</definedName>
  </definedNames>
  <calcPr fullCalcOnLoad="1"/>
</workbook>
</file>

<file path=xl/sharedStrings.xml><?xml version="1.0" encoding="utf-8"?>
<sst xmlns="http://schemas.openxmlformats.org/spreadsheetml/2006/main" count="539" uniqueCount="443">
  <si>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</si>
  <si>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</si>
  <si>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</si>
  <si>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</si>
  <si>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</si>
  <si>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</si>
  <si>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</si>
  <si>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</si>
  <si>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</si>
  <si>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</si>
  <si>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</si>
  <si>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</si>
  <si>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</si>
  <si>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</si>
  <si>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</si>
  <si>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</si>
  <si>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</si>
  <si>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</si>
  <si>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</si>
  <si>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</si>
  <si>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</si>
  <si>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</si>
  <si>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</si>
  <si>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</si>
  <si>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</si>
  <si>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</si>
  <si>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</si>
  <si>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</si>
  <si>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</si>
  <si>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</si>
  <si>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</si>
  <si>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</si>
  <si>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</si>
  <si>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</si>
  <si>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</si>
  <si>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</si>
  <si>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</si>
  <si>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</si>
  <si>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</si>
  <si>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</si>
  <si>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</si>
  <si>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</si>
  <si>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</si>
  <si>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</si>
  <si>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</si>
  <si>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</si>
  <si>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</si>
  <si>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</si>
  <si>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</si>
  <si>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</si>
  <si>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</si>
  <si>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</si>
  <si>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</si>
  <si>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</si>
  <si>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</si>
  <si>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</si>
  <si>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</si>
  <si>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</si>
  <si>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</si>
  <si>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</si>
  <si>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</si>
  <si>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</si>
  <si>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</si>
  <si>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</si>
  <si>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</si>
  <si>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</si>
  <si>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</si>
  <si>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</si>
  <si>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</si>
  <si>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</si>
  <si>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</si>
  <si>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</si>
  <si>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</si>
  <si>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</si>
  <si>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</si>
  <si>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</si>
  <si>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</si>
  <si>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</si>
  <si>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</si>
  <si>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</si>
  <si>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</si>
  <si>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</si>
  <si>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</si>
  <si>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</si>
  <si>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</si>
  <si>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</si>
  <si>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</si>
  <si>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</si>
  <si>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</si>
  <si>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</si>
  <si>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</si>
  <si>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</si>
  <si>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</si>
  <si>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</si>
  <si>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</si>
  <si>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</si>
  <si>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</si>
  <si>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</si>
  <si>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</si>
  <si>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</si>
  <si>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</si>
  <si>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</si>
  <si>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</si>
  <si>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</si>
  <si>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</si>
  <si>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</si>
  <si>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</si>
  <si>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</si>
  <si>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</si>
  <si>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</si>
  <si>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</si>
  <si>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</si>
  <si>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</si>
  <si>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</si>
  <si>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</si>
  <si>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</si>
  <si>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</si>
  <si>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</si>
  <si>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</si>
  <si>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</si>
  <si>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</si>
  <si>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</si>
  <si>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</si>
  <si>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</si>
  <si>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</si>
  <si>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</si>
  <si>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</si>
  <si>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</si>
  <si>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</si>
  <si>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</si>
  <si>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</si>
  <si>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</si>
  <si>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</si>
  <si>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</si>
  <si>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</si>
  <si>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</si>
  <si>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</si>
  <si>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</si>
  <si>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</si>
  <si>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</si>
  <si>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</si>
  <si>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</si>
  <si>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</si>
  <si>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</si>
  <si>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</si>
  <si>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</si>
  <si>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</si>
  <si>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</si>
  <si>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</si>
  <si>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</si>
  <si>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</si>
  <si>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</si>
  <si>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</si>
  <si>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</si>
  <si>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</si>
  <si>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</si>
  <si>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</si>
  <si>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</si>
  <si>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</si>
  <si>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</si>
  <si>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</si>
  <si>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</si>
  <si>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</si>
  <si>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</si>
  <si>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</si>
  <si>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</si>
  <si>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</si>
  <si>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</si>
  <si>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</si>
  <si>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</si>
  <si>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</si>
  <si>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</si>
  <si>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</si>
  <si>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</si>
  <si>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</si>
  <si>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</si>
  <si>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</si>
  <si>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</si>
  <si>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</si>
  <si>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</si>
  <si>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</si>
  <si>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</si>
  <si>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</si>
  <si>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</si>
  <si>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</si>
  <si>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</si>
  <si>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</si>
  <si>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</si>
  <si>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</si>
  <si>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</si>
  <si>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</si>
  <si>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</si>
  <si>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</si>
  <si>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</si>
  <si>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</si>
  <si>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</si>
  <si>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</si>
  <si>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</si>
  <si>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</si>
  <si>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</si>
  <si>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</si>
  <si>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</si>
  <si>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</si>
  <si>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</si>
  <si>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</si>
  <si>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</si>
  <si>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</si>
  <si>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</si>
  <si>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</si>
  <si>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</si>
  <si>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</si>
  <si>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</si>
  <si>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</si>
  <si>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</si>
  <si>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</si>
  <si>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</si>
  <si>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</si>
  <si>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</si>
  <si>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</si>
  <si>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</si>
  <si>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</si>
  <si>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</si>
  <si>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</si>
  <si>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</si>
  <si>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</si>
  <si>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</si>
  <si>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</si>
  <si>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</si>
  <si>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</si>
  <si>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</si>
  <si>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</si>
  <si>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</si>
  <si>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</si>
  <si>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</si>
  <si>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</si>
  <si>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</si>
  <si>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</si>
  <si>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</si>
  <si>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</si>
  <si>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</si>
  <si>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</si>
  <si>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</si>
  <si>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</si>
  <si>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</si>
  <si>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</si>
  <si>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</si>
  <si>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</si>
  <si>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</si>
  <si>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</si>
  <si>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</si>
  <si>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</si>
  <si>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</si>
  <si>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</si>
  <si>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</si>
  <si>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</si>
  <si>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</si>
  <si>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</si>
  <si>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</si>
  <si>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</si>
  <si>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</si>
  <si>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</si>
  <si>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</si>
  <si>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</si>
  <si>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</si>
  <si>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</si>
  <si>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</si>
  <si>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</si>
  <si>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</si>
  <si>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</si>
  <si>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</si>
  <si>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</si>
  <si>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</si>
  <si>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</si>
  <si>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</si>
  <si>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</si>
  <si>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</si>
  <si>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</si>
  <si>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</si>
  <si>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</si>
  <si>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</si>
  <si>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</si>
  <si>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</si>
  <si>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</si>
  <si>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</si>
  <si>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</si>
  <si>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</si>
  <si>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</si>
  <si>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</si>
  <si>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</si>
  <si>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 т.ч.</t>
  </si>
  <si>
    <t>ОБЩИНА</t>
  </si>
  <si>
    <t>Сърница</t>
  </si>
  <si>
    <t>Корекцията</t>
  </si>
  <si>
    <t xml:space="preserve">К О Р </t>
  </si>
  <si>
    <t xml:space="preserve">Е  К  Ц  И  Я </t>
  </si>
  <si>
    <t>№</t>
  </si>
  <si>
    <t>ЗСУ</t>
  </si>
  <si>
    <t>влиза в сила,</t>
  </si>
  <si>
    <t>СТАНДАРТ</t>
  </si>
  <si>
    <t>КАПАЦИТЕТ</t>
  </si>
  <si>
    <t>по</t>
  </si>
  <si>
    <t>област , община</t>
  </si>
  <si>
    <t>съгласно</t>
  </si>
  <si>
    <t>по РМС № 50</t>
  </si>
  <si>
    <t>намален</t>
  </si>
  <si>
    <t>за намалените</t>
  </si>
  <si>
    <t>за намалена месечна</t>
  </si>
  <si>
    <t>ред</t>
  </si>
  <si>
    <t>Заповед №</t>
  </si>
  <si>
    <t>заповедта,</t>
  </si>
  <si>
    <t>от 03.02.2022</t>
  </si>
  <si>
    <t xml:space="preserve">от датата </t>
  </si>
  <si>
    <t>средства</t>
  </si>
  <si>
    <t>помощ на ученик</t>
  </si>
  <si>
    <t>на заповедта</t>
  </si>
  <si>
    <t xml:space="preserve"> в ДДЛРГ I-XIII кл.</t>
  </si>
  <si>
    <t>лв.</t>
  </si>
  <si>
    <t>Струмяни</t>
  </si>
  <si>
    <t>Дом за пълноллетни лица с психични разстройства</t>
  </si>
  <si>
    <t>с. Раздол</t>
  </si>
  <si>
    <t>Заповед № РД01-0956/07.06.2022 г.</t>
  </si>
  <si>
    <t>Малко Търново</t>
  </si>
  <si>
    <t>с. Заберново</t>
  </si>
  <si>
    <t>Заповед № РД01-0876/27.05.2022 г.</t>
  </si>
  <si>
    <t>Дневен център за стари хора</t>
  </si>
  <si>
    <t>гр. Угърчин</t>
  </si>
  <si>
    <t>Заповед № РД01-0881/30.05.2022 г.</t>
  </si>
  <si>
    <t>Дом за пълнолетни лица с психични разстройства</t>
  </si>
  <si>
    <t>с. Говежда</t>
  </si>
  <si>
    <t>Заповед № РД01-1164/01.07.2022 г.</t>
  </si>
  <si>
    <t>Ковачевци</t>
  </si>
  <si>
    <t>Асистентска подкрепа</t>
  </si>
  <si>
    <t>гр.Ковачевци</t>
  </si>
  <si>
    <t>Заповед № РД01-1303/19.07.2022 г.</t>
  </si>
  <si>
    <t>гр. Плевен</t>
  </si>
  <si>
    <t>Заповед № РД01-1013/14.06.2022 г.</t>
  </si>
  <si>
    <t>Асеновград</t>
  </si>
  <si>
    <t>Център за насатаняване от семеен тип за деца/младежи</t>
  </si>
  <si>
    <t>с увреждания, гр. Асеновград</t>
  </si>
  <si>
    <t>Заповед № РД01-1165/01.07.2022 г.</t>
  </si>
  <si>
    <t>Силистра</t>
  </si>
  <si>
    <t>гр. Силистра</t>
  </si>
  <si>
    <t>Заповед № РД01-2148/14.10.2021 г.</t>
  </si>
  <si>
    <t>ОБЩО</t>
  </si>
  <si>
    <t>лева</t>
  </si>
  <si>
    <t>услуги за деца</t>
  </si>
  <si>
    <t>услуги за лица</t>
  </si>
  <si>
    <t>общо</t>
  </si>
  <si>
    <t>Съгласували:</t>
  </si>
  <si>
    <t>Изготвил:</t>
  </si>
  <si>
    <t>Николина Иванова</t>
  </si>
  <si>
    <t>Катя Кирилова</t>
  </si>
  <si>
    <t>Началник отдел „СУПЛ”</t>
  </si>
  <si>
    <t>Старши счетоводител</t>
  </si>
  <si>
    <t>Отдел "БСДД"</t>
  </si>
  <si>
    <t>Даниела Филипова</t>
  </si>
  <si>
    <t>23.02.2021 г.</t>
  </si>
  <si>
    <t>Началник отдел "СУД"</t>
  </si>
  <si>
    <t>увеличен</t>
  </si>
  <si>
    <t>за увеличените</t>
  </si>
  <si>
    <t>за увеличена месечна</t>
  </si>
  <si>
    <t xml:space="preserve"> </t>
  </si>
  <si>
    <t>Кресна</t>
  </si>
  <si>
    <t>гр. Кресна</t>
  </si>
  <si>
    <t>Заповед № РД01-1032/15.06.2022 г.</t>
  </si>
  <si>
    <t>Сатовча</t>
  </si>
  <si>
    <t>Дневен център за деца и/или пълнолетни лица с увреждания</t>
  </si>
  <si>
    <t>с. Кочан</t>
  </si>
  <si>
    <t>Заповед № РД01-1330/26.07.2022 г.</t>
  </si>
  <si>
    <t>Център за социална рехабилитация и интеграция</t>
  </si>
  <si>
    <t>Заповед № РД01-1331/26.07.2022 г.</t>
  </si>
  <si>
    <t>Руен</t>
  </si>
  <si>
    <t>гр. Руен</t>
  </si>
  <si>
    <t>Заповед № РД01-1039/16.06.2022 г.</t>
  </si>
  <si>
    <t>Дневен център за пълнолетни лица с увреждания</t>
  </si>
  <si>
    <t>гр. Балчик</t>
  </si>
  <si>
    <t>Заповед № РД01-1036/15.06.2022 г.</t>
  </si>
  <si>
    <t>Център за настаняване от семеен тип за стари хора</t>
  </si>
  <si>
    <t>Заповед № РД01-1067/20.06.2022 г.</t>
  </si>
  <si>
    <t>гр. Летница</t>
  </si>
  <si>
    <t>Заповед № РД01-1240/12.07.2022 г.</t>
  </si>
  <si>
    <t>гр. Перник</t>
  </si>
  <si>
    <t>Заповед № РД01-1253/14.07.2022 г.</t>
  </si>
  <si>
    <t>гр. Гулянци</t>
  </si>
  <si>
    <t>Заповед № РД01-1277/15.07.2022 г.</t>
  </si>
  <si>
    <t>Никопол</t>
  </si>
  <si>
    <t>гр. Никопол</t>
  </si>
  <si>
    <t>Заповед № РД01-1284/18.07.2022 г.</t>
  </si>
  <si>
    <t xml:space="preserve">Център за настаняване от семеен тип за пълнолетни лица </t>
  </si>
  <si>
    <t>с умствена изостаналост, гр. Асеновград</t>
  </si>
  <si>
    <t>Самуил</t>
  </si>
  <si>
    <t>с умствена изостаналост, с. Самуил</t>
  </si>
  <si>
    <t>Заповед № РД01-0809/19.05.2022 г.</t>
  </si>
  <si>
    <t>Ситово</t>
  </si>
  <si>
    <t>с. Ситово</t>
  </si>
  <si>
    <t>Заповед № РД01-1221/08.07.2022 г.</t>
  </si>
  <si>
    <t>Заповед № РД01-0903/02.06.2022 г.</t>
  </si>
  <si>
    <t>ОБЛАСТ СОФИЯ ГРАД</t>
  </si>
  <si>
    <t>Столична</t>
  </si>
  <si>
    <t>Дневен център за деца и/или младежи с увреждания Развитие</t>
  </si>
  <si>
    <t>гр. София</t>
  </si>
  <si>
    <t>Заповед № РД01-1156/29.06.2022 г.</t>
  </si>
  <si>
    <t xml:space="preserve">Дневен център за пълнолетни лица с увреждания </t>
  </si>
  <si>
    <t>(с приоритет психични разстройства), с. Панчарево</t>
  </si>
  <si>
    <t>Заповед № РД01-1254/14.07.2022 г.</t>
  </si>
  <si>
    <t>Център за настаняване от семеен тип за деца без увреждания</t>
  </si>
  <si>
    <t>"Детство", гр. София</t>
  </si>
  <si>
    <t>Заповед № РД01-1031/15.06.2022 г.</t>
  </si>
  <si>
    <t>Стара Загора</t>
  </si>
  <si>
    <t>Център за социална рехабилитация и интеграция за деца</t>
  </si>
  <si>
    <t>гр. Стара Загора</t>
  </si>
  <si>
    <t>Заповед № РД01-1194/06.07.2022 г.</t>
  </si>
  <si>
    <t>Нови пазар</t>
  </si>
  <si>
    <t>Център за обществена подкрепа за деца</t>
  </si>
  <si>
    <t>гр. Нови пазар</t>
  </si>
  <si>
    <t>Заповед № РД01-0842/23.05.2022 г.</t>
  </si>
  <si>
    <t>Смядово</t>
  </si>
  <si>
    <t>гр. Смядово</t>
  </si>
  <si>
    <t>Заповед № РД01-0827/20.05.2022 г.</t>
  </si>
  <si>
    <t>31.03.2022 г.</t>
  </si>
  <si>
    <t>31.12.2022 г.</t>
  </si>
  <si>
    <t>Кореция по писмо № 04-16-539/29.07.2022 г. на МТСП по чл. 37 от ПМС № 31/2022 г.</t>
  </si>
  <si>
    <t>Увеличава/намалява бюджетните взаимоотношения с ЦБ с/със:</t>
  </si>
  <si>
    <t>ОБЛАСТ/ОБЩИНА</t>
  </si>
  <si>
    <t>Код на община</t>
  </si>
  <si>
    <t>считано от :</t>
  </si>
  <si>
    <t>Увеличен капацитет</t>
  </si>
  <si>
    <t>Намален капацитет</t>
  </si>
  <si>
    <t>бр. места</t>
  </si>
  <si>
    <t xml:space="preserve"> (-/+)</t>
  </si>
  <si>
    <t>считано от:</t>
  </si>
  <si>
    <t>01.01.2022 г.</t>
  </si>
  <si>
    <t>01.05.2022 г.</t>
  </si>
  <si>
    <t>01.06.2022 г.</t>
  </si>
  <si>
    <t>01.07.2022 г.</t>
  </si>
  <si>
    <t>01.08.2022 г.</t>
  </si>
  <si>
    <t>01.09.2022 г.</t>
  </si>
  <si>
    <t>01.10.2022 г.</t>
  </si>
  <si>
    <t>Промяна по бюджетите на общини във функция "Социално осигуряване, подпомагане и грижи" по писмо № 04-16-539/29.07.2022 г. на Министерство на труда и социалната политика (по чл. 37 от ПМС № 31 от 2022 г.)</t>
  </si>
  <si>
    <t xml:space="preserve">Добрич </t>
  </si>
  <si>
    <t>Добричка</t>
  </si>
  <si>
    <t>Към ФО-58 от 17.08.2022 г. Приложение</t>
  </si>
  <si>
    <r>
      <t xml:space="preserve">в т. ч. обща субсидия и други трансфери за държавни дейности от ЦБ (§ 31-11) </t>
    </r>
    <r>
      <rPr>
        <b/>
        <i/>
        <u val="single"/>
        <sz val="12"/>
        <rFont val="Times New Roman"/>
        <family val="1"/>
      </rPr>
      <t>в лева</t>
    </r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</si>
</sst>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0.0"/>
    <numFmt numFmtId="188" formatCode="[$-402]dd\ mmmm\ yyyy\ &quot;г.&quot;"/>
    <numFmt numFmtId="189" formatCode="dd\.mm\.yyyy\ &quot;г.&quot;;@"/>
    <numFmt numFmtId="190" formatCode="dd/mm/yyyy\ &quot;г.&quot;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4" fillId="34" borderId="13" xfId="0" applyNumberFormat="1" applyFont="1" applyFill="1" applyBorder="1" applyAlignment="1">
      <alignment horizontal="right"/>
    </xf>
    <xf numFmtId="49" fontId="4" fillId="34" borderId="14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9" fontId="4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" fontId="3" fillId="34" borderId="19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9" fontId="4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" fontId="3" fillId="34" borderId="23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189" fontId="4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34" borderId="14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4" fillId="34" borderId="23" xfId="0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189" fontId="4" fillId="33" borderId="23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right"/>
    </xf>
    <xf numFmtId="3" fontId="4" fillId="34" borderId="2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190" fontId="4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1" fontId="4" fillId="34" borderId="32" xfId="0" applyNumberFormat="1" applyFont="1" applyFill="1" applyBorder="1" applyAlignment="1">
      <alignment horizontal="right"/>
    </xf>
    <xf numFmtId="3" fontId="3" fillId="34" borderId="33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180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7" xfId="0" applyFont="1" applyFill="1" applyBorder="1" applyAlignment="1" applyProtection="1">
      <alignment/>
      <protection locked="0"/>
    </xf>
    <xf numFmtId="0" fontId="7" fillId="33" borderId="39" xfId="0" applyFont="1" applyFill="1" applyBorder="1" applyAlignment="1" applyProtection="1">
      <alignment/>
      <protection/>
    </xf>
    <xf numFmtId="0" fontId="7" fillId="33" borderId="39" xfId="0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7" fillId="0" borderId="39" xfId="0" applyNumberFormat="1" applyFont="1" applyBorder="1" applyAlignment="1" applyProtection="1">
      <alignment/>
      <protection/>
    </xf>
    <xf numFmtId="0" fontId="6" fillId="33" borderId="17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3" fontId="7" fillId="33" borderId="39" xfId="0" applyNumberFormat="1" applyFont="1" applyFill="1" applyBorder="1" applyAlignment="1" applyProtection="1">
      <alignment/>
      <protection/>
    </xf>
    <xf numFmtId="0" fontId="6" fillId="33" borderId="40" xfId="0" applyFont="1" applyFill="1" applyBorder="1" applyAlignment="1">
      <alignment/>
    </xf>
    <xf numFmtId="3" fontId="7" fillId="0" borderId="40" xfId="0" applyNumberFormat="1" applyFont="1" applyBorder="1" applyAlignment="1" applyProtection="1">
      <alignment/>
      <protection/>
    </xf>
    <xf numFmtId="3" fontId="7" fillId="33" borderId="40" xfId="0" applyNumberFormat="1" applyFont="1" applyFill="1" applyBorder="1" applyAlignment="1" applyProtection="1">
      <alignment/>
      <protection/>
    </xf>
    <xf numFmtId="0" fontId="6" fillId="35" borderId="35" xfId="0" applyFont="1" applyFill="1" applyBorder="1" applyAlignment="1">
      <alignment/>
    </xf>
    <xf numFmtId="3" fontId="7" fillId="35" borderId="35" xfId="0" applyNumberFormat="1" applyFont="1" applyFill="1" applyBorder="1" applyAlignment="1" applyProtection="1">
      <alignment/>
      <protection locked="0"/>
    </xf>
    <xf numFmtId="3" fontId="7" fillId="35" borderId="35" xfId="0" applyNumberFormat="1" applyFont="1" applyFill="1" applyBorder="1" applyAlignment="1" applyProtection="1">
      <alignment/>
      <protection/>
    </xf>
    <xf numFmtId="3" fontId="6" fillId="35" borderId="35" xfId="0" applyNumberFormat="1" applyFont="1" applyFill="1" applyBorder="1" applyAlignment="1" applyProtection="1">
      <alignment/>
      <protection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49" fontId="7" fillId="35" borderId="28" xfId="0" applyNumberFormat="1" applyFont="1" applyFill="1" applyBorder="1" applyAlignment="1">
      <alignment horizontal="center"/>
    </xf>
    <xf numFmtId="0" fontId="7" fillId="35" borderId="28" xfId="0" applyNumberFormat="1" applyFont="1" applyFill="1" applyBorder="1" applyAlignment="1">
      <alignment horizontal="center"/>
    </xf>
    <xf numFmtId="0" fontId="7" fillId="35" borderId="29" xfId="0" applyNumberFormat="1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3" fontId="7" fillId="35" borderId="41" xfId="0" applyNumberFormat="1" applyFont="1" applyFill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" fillId="7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1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D9" sqref="D9"/>
      <selection pane="topRight" activeCell="D9" sqref="D9"/>
      <selection pane="bottomLeft" activeCell="D9" sqref="D9"/>
      <selection pane="bottomRight" activeCell="E16" sqref="E16"/>
    </sheetView>
  </sheetViews>
  <sheetFormatPr defaultColWidth="9.140625" defaultRowHeight="12.75"/>
  <cols>
    <col min="1" max="1" width="12.140625" style="116" customWidth="1"/>
    <col min="2" max="2" width="34.7109375" style="117" customWidth="1"/>
    <col min="3" max="3" width="30.28125" style="116" customWidth="1"/>
    <col min="4" max="4" width="27.57421875" style="116" customWidth="1"/>
    <col min="5" max="10" width="18.7109375" style="116" customWidth="1"/>
    <col min="11" max="11" width="21.57421875" style="116" customWidth="1"/>
    <col min="12" max="16384" width="9.140625" style="116" customWidth="1"/>
  </cols>
  <sheetData>
    <row r="1" spans="1:3" ht="15.75">
      <c r="A1" s="149" t="s">
        <v>441</v>
      </c>
      <c r="B1" s="150"/>
      <c r="C1" s="150"/>
    </row>
    <row r="3" spans="1:11" ht="48" customHeight="1" thickBot="1">
      <c r="A3" s="165" t="s">
        <v>438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.75">
      <c r="A4" s="157" t="s">
        <v>424</v>
      </c>
      <c r="B4" s="155" t="s">
        <v>423</v>
      </c>
      <c r="C4" s="151" t="s">
        <v>422</v>
      </c>
      <c r="D4" s="153" t="s">
        <v>442</v>
      </c>
      <c r="E4" s="159" t="s">
        <v>430</v>
      </c>
      <c r="F4" s="160"/>
      <c r="G4" s="160"/>
      <c r="H4" s="160"/>
      <c r="I4" s="160"/>
      <c r="J4" s="160"/>
      <c r="K4" s="161"/>
    </row>
    <row r="5" spans="1:11" ht="15.75">
      <c r="A5" s="157"/>
      <c r="B5" s="156"/>
      <c r="C5" s="152"/>
      <c r="D5" s="154"/>
      <c r="E5" s="162"/>
      <c r="F5" s="163"/>
      <c r="G5" s="163"/>
      <c r="H5" s="163"/>
      <c r="I5" s="163"/>
      <c r="J5" s="163"/>
      <c r="K5" s="164"/>
    </row>
    <row r="6" spans="1:11" ht="16.5" thickBot="1">
      <c r="A6" s="157"/>
      <c r="B6" s="156" t="s">
        <v>290</v>
      </c>
      <c r="C6" s="152"/>
      <c r="D6" s="154"/>
      <c r="E6" s="162"/>
      <c r="F6" s="163"/>
      <c r="G6" s="163"/>
      <c r="H6" s="163"/>
      <c r="I6" s="163"/>
      <c r="J6" s="163"/>
      <c r="K6" s="164"/>
    </row>
    <row r="7" spans="1:11" ht="36" customHeight="1" thickBot="1">
      <c r="A7" s="157"/>
      <c r="B7" s="156"/>
      <c r="C7" s="152"/>
      <c r="D7" s="154"/>
      <c r="E7" s="139" t="s">
        <v>431</v>
      </c>
      <c r="F7" s="140" t="s">
        <v>432</v>
      </c>
      <c r="G7" s="140" t="s">
        <v>433</v>
      </c>
      <c r="H7" s="140" t="s">
        <v>434</v>
      </c>
      <c r="I7" s="141" t="s">
        <v>435</v>
      </c>
      <c r="J7" s="142" t="s">
        <v>436</v>
      </c>
      <c r="K7" s="143" t="s">
        <v>437</v>
      </c>
    </row>
    <row r="8" spans="1:11" ht="51" customHeight="1" thickBot="1">
      <c r="A8" s="158"/>
      <c r="B8" s="156"/>
      <c r="C8" s="152"/>
      <c r="D8" s="154"/>
      <c r="E8" s="144" t="s">
        <v>429</v>
      </c>
      <c r="F8" s="145" t="s">
        <v>429</v>
      </c>
      <c r="G8" s="145" t="s">
        <v>429</v>
      </c>
      <c r="H8" s="145" t="s">
        <v>429</v>
      </c>
      <c r="I8" s="145" t="s">
        <v>429</v>
      </c>
      <c r="J8" s="145" t="s">
        <v>429</v>
      </c>
      <c r="K8" s="146" t="s">
        <v>429</v>
      </c>
    </row>
    <row r="9" spans="1:11" ht="15.75">
      <c r="A9" s="122"/>
      <c r="B9" s="124"/>
      <c r="C9" s="122"/>
      <c r="D9" s="122"/>
      <c r="E9" s="129"/>
      <c r="F9" s="129"/>
      <c r="G9" s="129"/>
      <c r="H9" s="129"/>
      <c r="I9" s="129"/>
      <c r="J9" s="129"/>
      <c r="K9" s="129"/>
    </row>
    <row r="10" spans="1:11" ht="15.75">
      <c r="A10" s="123"/>
      <c r="B10" s="125" t="s">
        <v>1</v>
      </c>
      <c r="C10" s="123"/>
      <c r="D10" s="123"/>
      <c r="E10" s="130"/>
      <c r="F10" s="130"/>
      <c r="G10" s="130"/>
      <c r="H10" s="130"/>
      <c r="I10" s="130"/>
      <c r="J10" s="130"/>
      <c r="K10" s="130"/>
    </row>
    <row r="11" spans="1:11" ht="15.75">
      <c r="A11" s="123">
        <v>5101</v>
      </c>
      <c r="B11" s="123" t="s">
        <v>2</v>
      </c>
      <c r="C11" s="127">
        <v>0</v>
      </c>
      <c r="D11" s="127">
        <v>0</v>
      </c>
      <c r="E11" s="127"/>
      <c r="F11" s="127"/>
      <c r="G11" s="127"/>
      <c r="H11" s="127"/>
      <c r="I11" s="127"/>
      <c r="J11" s="127"/>
      <c r="K11" s="127"/>
    </row>
    <row r="12" spans="1:11" ht="15.75">
      <c r="A12" s="123">
        <v>5102</v>
      </c>
      <c r="B12" s="123" t="s">
        <v>3</v>
      </c>
      <c r="C12" s="127">
        <v>0</v>
      </c>
      <c r="D12" s="127">
        <v>0</v>
      </c>
      <c r="E12" s="127"/>
      <c r="F12" s="127"/>
      <c r="G12" s="127"/>
      <c r="H12" s="127"/>
      <c r="I12" s="127"/>
      <c r="J12" s="127"/>
      <c r="K12" s="127"/>
    </row>
    <row r="13" spans="1:11" ht="15.75">
      <c r="A13" s="123">
        <v>5103</v>
      </c>
      <c r="B13" s="123" t="s">
        <v>4</v>
      </c>
      <c r="C13" s="127">
        <v>0</v>
      </c>
      <c r="D13" s="127">
        <v>0</v>
      </c>
      <c r="E13" s="127"/>
      <c r="F13" s="127"/>
      <c r="G13" s="127"/>
      <c r="H13" s="127"/>
      <c r="I13" s="127"/>
      <c r="J13" s="127"/>
      <c r="K13" s="127"/>
    </row>
    <row r="14" spans="1:11" ht="15.75">
      <c r="A14" s="123">
        <v>5104</v>
      </c>
      <c r="B14" s="123" t="s">
        <v>5</v>
      </c>
      <c r="C14" s="127">
        <v>0</v>
      </c>
      <c r="D14" s="127">
        <v>0</v>
      </c>
      <c r="E14" s="127"/>
      <c r="F14" s="127"/>
      <c r="G14" s="127"/>
      <c r="H14" s="127"/>
      <c r="I14" s="127"/>
      <c r="J14" s="127"/>
      <c r="K14" s="127"/>
    </row>
    <row r="15" spans="1:11" ht="15.75">
      <c r="A15" s="123">
        <v>5105</v>
      </c>
      <c r="B15" s="123" t="s">
        <v>6</v>
      </c>
      <c r="C15" s="127">
        <v>0</v>
      </c>
      <c r="D15" s="127">
        <v>0</v>
      </c>
      <c r="E15" s="127"/>
      <c r="F15" s="127"/>
      <c r="G15" s="127"/>
      <c r="H15" s="127"/>
      <c r="I15" s="127"/>
      <c r="J15" s="127"/>
      <c r="K15" s="127"/>
    </row>
    <row r="16" spans="1:11" ht="15.75">
      <c r="A16" s="123">
        <v>5106</v>
      </c>
      <c r="B16" s="123" t="s">
        <v>7</v>
      </c>
      <c r="C16" s="127">
        <v>37808</v>
      </c>
      <c r="D16" s="127">
        <v>37808</v>
      </c>
      <c r="E16" s="127"/>
      <c r="F16" s="127"/>
      <c r="G16" s="127"/>
      <c r="H16" s="127">
        <v>37808</v>
      </c>
      <c r="I16" s="127"/>
      <c r="J16" s="127"/>
      <c r="K16" s="127"/>
    </row>
    <row r="17" spans="1:11" ht="15.75">
      <c r="A17" s="123">
        <v>5107</v>
      </c>
      <c r="B17" s="123" t="s">
        <v>8</v>
      </c>
      <c r="C17" s="127">
        <v>0</v>
      </c>
      <c r="D17" s="127">
        <v>0</v>
      </c>
      <c r="E17" s="127"/>
      <c r="F17" s="127"/>
      <c r="G17" s="127"/>
      <c r="H17" s="127"/>
      <c r="I17" s="127"/>
      <c r="J17" s="127"/>
      <c r="K17" s="127"/>
    </row>
    <row r="18" spans="1:11" ht="15.75">
      <c r="A18" s="123">
        <v>5108</v>
      </c>
      <c r="B18" s="123" t="s">
        <v>9</v>
      </c>
      <c r="C18" s="127">
        <v>0</v>
      </c>
      <c r="D18" s="127">
        <v>0</v>
      </c>
      <c r="E18" s="127"/>
      <c r="F18" s="127"/>
      <c r="G18" s="127"/>
      <c r="H18" s="127"/>
      <c r="I18" s="127"/>
      <c r="J18" s="127"/>
      <c r="K18" s="127"/>
    </row>
    <row r="19" spans="1:11" ht="15.75">
      <c r="A19" s="123">
        <v>5109</v>
      </c>
      <c r="B19" s="123" t="s">
        <v>10</v>
      </c>
      <c r="C19" s="127">
        <v>0</v>
      </c>
      <c r="D19" s="127">
        <v>0</v>
      </c>
      <c r="E19" s="127"/>
      <c r="F19" s="127"/>
      <c r="G19" s="127"/>
      <c r="H19" s="127"/>
      <c r="I19" s="127"/>
      <c r="J19" s="127"/>
      <c r="K19" s="127"/>
    </row>
    <row r="20" spans="1:11" ht="15.75">
      <c r="A20" s="123">
        <v>5110</v>
      </c>
      <c r="B20" s="123" t="s">
        <v>11</v>
      </c>
      <c r="C20" s="127">
        <v>135733</v>
      </c>
      <c r="D20" s="127">
        <v>135733</v>
      </c>
      <c r="E20" s="127"/>
      <c r="F20" s="127"/>
      <c r="G20" s="127"/>
      <c r="H20" s="127"/>
      <c r="I20" s="127"/>
      <c r="J20" s="127">
        <f>82513+53220</f>
        <v>135733</v>
      </c>
      <c r="K20" s="127"/>
    </row>
    <row r="21" spans="1:11" ht="15.75">
      <c r="A21" s="123">
        <v>5111</v>
      </c>
      <c r="B21" s="123" t="s">
        <v>12</v>
      </c>
      <c r="C21" s="127">
        <v>0</v>
      </c>
      <c r="D21" s="127">
        <v>0</v>
      </c>
      <c r="E21" s="127"/>
      <c r="F21" s="127"/>
      <c r="G21" s="127"/>
      <c r="H21" s="127"/>
      <c r="I21" s="127"/>
      <c r="J21" s="127"/>
      <c r="K21" s="127"/>
    </row>
    <row r="22" spans="1:11" ht="15.75">
      <c r="A22" s="123">
        <v>5112</v>
      </c>
      <c r="B22" s="123" t="s">
        <v>13</v>
      </c>
      <c r="C22" s="127">
        <v>-578528</v>
      </c>
      <c r="D22" s="127">
        <v>-578528</v>
      </c>
      <c r="E22" s="127"/>
      <c r="F22" s="127"/>
      <c r="G22" s="127"/>
      <c r="H22" s="127">
        <v>-578528</v>
      </c>
      <c r="I22" s="127"/>
      <c r="J22" s="127"/>
      <c r="K22" s="127"/>
    </row>
    <row r="23" spans="1:11" ht="15.75">
      <c r="A23" s="123">
        <v>5113</v>
      </c>
      <c r="B23" s="123" t="s">
        <v>14</v>
      </c>
      <c r="C23" s="127">
        <v>0</v>
      </c>
      <c r="D23" s="127">
        <v>0</v>
      </c>
      <c r="E23" s="127"/>
      <c r="F23" s="127"/>
      <c r="G23" s="127"/>
      <c r="H23" s="127"/>
      <c r="I23" s="127"/>
      <c r="J23" s="127"/>
      <c r="K23" s="127"/>
    </row>
    <row r="24" spans="1:11" ht="15.75">
      <c r="A24" s="123">
        <v>5114</v>
      </c>
      <c r="B24" s="123" t="s">
        <v>15</v>
      </c>
      <c r="C24" s="127">
        <v>0</v>
      </c>
      <c r="D24" s="127">
        <v>0</v>
      </c>
      <c r="E24" s="127"/>
      <c r="F24" s="127"/>
      <c r="G24" s="127"/>
      <c r="H24" s="127"/>
      <c r="I24" s="127"/>
      <c r="J24" s="127"/>
      <c r="K24" s="127"/>
    </row>
    <row r="25" spans="1:11" ht="15.75">
      <c r="A25" s="123">
        <v>5198</v>
      </c>
      <c r="B25" s="123"/>
      <c r="C25" s="128">
        <f>SUM(C11:C24)</f>
        <v>-404987</v>
      </c>
      <c r="D25" s="128">
        <f>SUM(D11:D24)</f>
        <v>-404987</v>
      </c>
      <c r="E25" s="131">
        <f aca="true" t="shared" si="0" ref="E25:K25">SUM(E11:E24)</f>
        <v>0</v>
      </c>
      <c r="F25" s="131">
        <f t="shared" si="0"/>
        <v>0</v>
      </c>
      <c r="G25" s="131">
        <f t="shared" si="0"/>
        <v>0</v>
      </c>
      <c r="H25" s="131">
        <f t="shared" si="0"/>
        <v>-540720</v>
      </c>
      <c r="I25" s="131">
        <f t="shared" si="0"/>
        <v>0</v>
      </c>
      <c r="J25" s="131">
        <f t="shared" si="0"/>
        <v>135733</v>
      </c>
      <c r="K25" s="131">
        <f t="shared" si="0"/>
        <v>0</v>
      </c>
    </row>
    <row r="26" spans="1:11" ht="15.75">
      <c r="A26" s="123">
        <v>5199</v>
      </c>
      <c r="B26" s="126" t="s">
        <v>16</v>
      </c>
      <c r="C26" s="127">
        <v>0</v>
      </c>
      <c r="D26" s="127">
        <v>0</v>
      </c>
      <c r="E26" s="127"/>
      <c r="F26" s="127"/>
      <c r="G26" s="127"/>
      <c r="H26" s="127"/>
      <c r="I26" s="127"/>
      <c r="J26" s="127"/>
      <c r="K26" s="127"/>
    </row>
    <row r="27" spans="1:11" ht="15.75">
      <c r="A27" s="123">
        <v>5201</v>
      </c>
      <c r="B27" s="123" t="s">
        <v>17</v>
      </c>
      <c r="C27" s="127">
        <v>0</v>
      </c>
      <c r="D27" s="127">
        <v>0</v>
      </c>
      <c r="E27" s="127"/>
      <c r="F27" s="127"/>
      <c r="G27" s="127"/>
      <c r="H27" s="127"/>
      <c r="I27" s="127"/>
      <c r="J27" s="127"/>
      <c r="K27" s="127"/>
    </row>
    <row r="28" spans="1:11" ht="15.75">
      <c r="A28" s="123">
        <v>5202</v>
      </c>
      <c r="B28" s="123" t="s">
        <v>18</v>
      </c>
      <c r="C28" s="127">
        <v>0</v>
      </c>
      <c r="D28" s="127">
        <v>0</v>
      </c>
      <c r="E28" s="127"/>
      <c r="F28" s="127"/>
      <c r="G28" s="127"/>
      <c r="H28" s="127"/>
      <c r="I28" s="127"/>
      <c r="J28" s="127"/>
      <c r="K28" s="127"/>
    </row>
    <row r="29" spans="1:11" ht="15.75">
      <c r="A29" s="123">
        <v>5203</v>
      </c>
      <c r="B29" s="123" t="s">
        <v>19</v>
      </c>
      <c r="C29" s="127">
        <v>0</v>
      </c>
      <c r="D29" s="127">
        <v>0</v>
      </c>
      <c r="E29" s="127"/>
      <c r="F29" s="127"/>
      <c r="G29" s="127"/>
      <c r="H29" s="127"/>
      <c r="I29" s="127"/>
      <c r="J29" s="127"/>
      <c r="K29" s="127"/>
    </row>
    <row r="30" spans="1:11" ht="15.75">
      <c r="A30" s="123">
        <v>5204</v>
      </c>
      <c r="B30" s="123" t="s">
        <v>20</v>
      </c>
      <c r="C30" s="127">
        <v>0</v>
      </c>
      <c r="D30" s="127">
        <v>0</v>
      </c>
      <c r="E30" s="127"/>
      <c r="F30" s="127"/>
      <c r="G30" s="127"/>
      <c r="H30" s="127"/>
      <c r="I30" s="127"/>
      <c r="J30" s="127"/>
      <c r="K30" s="127"/>
    </row>
    <row r="31" spans="1:11" ht="15.75">
      <c r="A31" s="123">
        <v>5205</v>
      </c>
      <c r="B31" s="123" t="s">
        <v>21</v>
      </c>
      <c r="C31" s="127">
        <v>-516758</v>
      </c>
      <c r="D31" s="127">
        <v>-516758</v>
      </c>
      <c r="E31" s="127"/>
      <c r="F31" s="127"/>
      <c r="G31" s="127">
        <v>-516758</v>
      </c>
      <c r="H31" s="127"/>
      <c r="I31" s="127"/>
      <c r="J31" s="127"/>
      <c r="K31" s="127"/>
    </row>
    <row r="32" spans="1:11" ht="15.75">
      <c r="A32" s="123">
        <v>5206</v>
      </c>
      <c r="B32" s="123" t="s">
        <v>22</v>
      </c>
      <c r="C32" s="127">
        <v>0</v>
      </c>
      <c r="D32" s="127">
        <v>0</v>
      </c>
      <c r="E32" s="127"/>
      <c r="F32" s="127"/>
      <c r="G32" s="127"/>
      <c r="H32" s="127"/>
      <c r="I32" s="127"/>
      <c r="J32" s="127"/>
      <c r="K32" s="127"/>
    </row>
    <row r="33" spans="1:11" ht="15.75">
      <c r="A33" s="123">
        <v>5207</v>
      </c>
      <c r="B33" s="123" t="s">
        <v>23</v>
      </c>
      <c r="C33" s="127">
        <v>0</v>
      </c>
      <c r="D33" s="127">
        <v>0</v>
      </c>
      <c r="E33" s="127"/>
      <c r="F33" s="127"/>
      <c r="G33" s="127"/>
      <c r="H33" s="127"/>
      <c r="I33" s="127"/>
      <c r="J33" s="127"/>
      <c r="K33" s="127"/>
    </row>
    <row r="34" spans="1:11" ht="15.75">
      <c r="A34" s="123">
        <v>5208</v>
      </c>
      <c r="B34" s="123" t="s">
        <v>24</v>
      </c>
      <c r="C34" s="127">
        <v>0</v>
      </c>
      <c r="D34" s="127">
        <v>0</v>
      </c>
      <c r="E34" s="127"/>
      <c r="F34" s="127"/>
      <c r="G34" s="127"/>
      <c r="H34" s="127"/>
      <c r="I34" s="127"/>
      <c r="J34" s="127"/>
      <c r="K34" s="127"/>
    </row>
    <row r="35" spans="1:11" ht="15.75">
      <c r="A35" s="123">
        <v>5209</v>
      </c>
      <c r="B35" s="123" t="s">
        <v>25</v>
      </c>
      <c r="C35" s="127">
        <v>55451</v>
      </c>
      <c r="D35" s="127">
        <v>55451</v>
      </c>
      <c r="E35" s="127"/>
      <c r="F35" s="127"/>
      <c r="G35" s="127"/>
      <c r="H35" s="127">
        <v>55451</v>
      </c>
      <c r="I35" s="127"/>
      <c r="J35" s="127"/>
      <c r="K35" s="127"/>
    </row>
    <row r="36" spans="1:11" ht="15.75">
      <c r="A36" s="123">
        <v>5210</v>
      </c>
      <c r="B36" s="123" t="s">
        <v>26</v>
      </c>
      <c r="C36" s="127">
        <v>0</v>
      </c>
      <c r="D36" s="127">
        <v>0</v>
      </c>
      <c r="E36" s="127"/>
      <c r="F36" s="127"/>
      <c r="G36" s="127"/>
      <c r="H36" s="127"/>
      <c r="I36" s="127"/>
      <c r="J36" s="127"/>
      <c r="K36" s="127"/>
    </row>
    <row r="37" spans="1:11" ht="15.75">
      <c r="A37" s="123">
        <v>5211</v>
      </c>
      <c r="B37" s="123" t="s">
        <v>27</v>
      </c>
      <c r="C37" s="127">
        <v>0</v>
      </c>
      <c r="D37" s="127">
        <v>0</v>
      </c>
      <c r="E37" s="127"/>
      <c r="F37" s="127"/>
      <c r="G37" s="127"/>
      <c r="H37" s="127"/>
      <c r="I37" s="127"/>
      <c r="J37" s="127"/>
      <c r="K37" s="127"/>
    </row>
    <row r="38" spans="1:11" ht="15.75">
      <c r="A38" s="123">
        <v>5212</v>
      </c>
      <c r="B38" s="123" t="s">
        <v>28</v>
      </c>
      <c r="C38" s="127">
        <v>0</v>
      </c>
      <c r="D38" s="127">
        <v>0</v>
      </c>
      <c r="E38" s="127"/>
      <c r="F38" s="127"/>
      <c r="G38" s="127"/>
      <c r="H38" s="127"/>
      <c r="I38" s="127"/>
      <c r="J38" s="127"/>
      <c r="K38" s="127"/>
    </row>
    <row r="39" spans="1:11" ht="15.75">
      <c r="A39" s="123">
        <v>5213</v>
      </c>
      <c r="B39" s="123" t="s">
        <v>29</v>
      </c>
      <c r="C39" s="127">
        <v>0</v>
      </c>
      <c r="D39" s="127">
        <v>0</v>
      </c>
      <c r="E39" s="127"/>
      <c r="F39" s="127"/>
      <c r="G39" s="127"/>
      <c r="H39" s="127"/>
      <c r="I39" s="127"/>
      <c r="J39" s="127"/>
      <c r="K39" s="127"/>
    </row>
    <row r="40" spans="1:11" ht="15.75">
      <c r="A40" s="123">
        <v>5298</v>
      </c>
      <c r="B40" s="123"/>
      <c r="C40" s="128">
        <f>SUM(C27:C39)</f>
        <v>-461307</v>
      </c>
      <c r="D40" s="128">
        <f>SUM(D27:D39)</f>
        <v>-461307</v>
      </c>
      <c r="E40" s="131">
        <f aca="true" t="shared" si="1" ref="E40:K40">SUM(E27:E39)</f>
        <v>0</v>
      </c>
      <c r="F40" s="131">
        <f t="shared" si="1"/>
        <v>0</v>
      </c>
      <c r="G40" s="131">
        <f t="shared" si="1"/>
        <v>-516758</v>
      </c>
      <c r="H40" s="131">
        <f t="shared" si="1"/>
        <v>55451</v>
      </c>
      <c r="I40" s="131">
        <f t="shared" si="1"/>
        <v>0</v>
      </c>
      <c r="J40" s="131">
        <f t="shared" si="1"/>
        <v>0</v>
      </c>
      <c r="K40" s="131">
        <f t="shared" si="1"/>
        <v>0</v>
      </c>
    </row>
    <row r="41" spans="1:11" ht="15.75">
      <c r="A41" s="123">
        <v>5299</v>
      </c>
      <c r="B41" s="126" t="s">
        <v>30</v>
      </c>
      <c r="C41" s="127">
        <v>0</v>
      </c>
      <c r="D41" s="127">
        <v>0</v>
      </c>
      <c r="E41" s="127"/>
      <c r="F41" s="127"/>
      <c r="G41" s="127"/>
      <c r="H41" s="127"/>
      <c r="I41" s="127"/>
      <c r="J41" s="127"/>
      <c r="K41" s="127"/>
    </row>
    <row r="42" spans="1:11" ht="15.75">
      <c r="A42" s="123">
        <v>5301</v>
      </c>
      <c r="B42" s="123" t="s">
        <v>31</v>
      </c>
      <c r="C42" s="127">
        <v>0</v>
      </c>
      <c r="D42" s="127">
        <v>0</v>
      </c>
      <c r="E42" s="127"/>
      <c r="F42" s="127"/>
      <c r="G42" s="127"/>
      <c r="H42" s="127"/>
      <c r="I42" s="127"/>
      <c r="J42" s="127"/>
      <c r="K42" s="127"/>
    </row>
    <row r="43" spans="1:11" ht="15.75">
      <c r="A43" s="123">
        <v>5302</v>
      </c>
      <c r="B43" s="123" t="s">
        <v>32</v>
      </c>
      <c r="C43" s="127">
        <v>0</v>
      </c>
      <c r="D43" s="127">
        <v>0</v>
      </c>
      <c r="E43" s="127"/>
      <c r="F43" s="127"/>
      <c r="G43" s="127"/>
      <c r="H43" s="127"/>
      <c r="I43" s="127"/>
      <c r="J43" s="127"/>
      <c r="K43" s="127"/>
    </row>
    <row r="44" spans="1:11" ht="15.75">
      <c r="A44" s="123">
        <v>5303</v>
      </c>
      <c r="B44" s="123" t="s">
        <v>33</v>
      </c>
      <c r="C44" s="127">
        <v>0</v>
      </c>
      <c r="D44" s="127">
        <v>0</v>
      </c>
      <c r="E44" s="127"/>
      <c r="F44" s="127"/>
      <c r="G44" s="127"/>
      <c r="H44" s="127"/>
      <c r="I44" s="127"/>
      <c r="J44" s="127"/>
      <c r="K44" s="127"/>
    </row>
    <row r="45" spans="1:11" ht="15.75">
      <c r="A45" s="123">
        <v>5304</v>
      </c>
      <c r="B45" s="123" t="s">
        <v>34</v>
      </c>
      <c r="C45" s="127">
        <v>0</v>
      </c>
      <c r="D45" s="127">
        <v>0</v>
      </c>
      <c r="E45" s="127"/>
      <c r="F45" s="127"/>
      <c r="G45" s="127"/>
      <c r="H45" s="127"/>
      <c r="I45" s="127"/>
      <c r="J45" s="127"/>
      <c r="K45" s="127"/>
    </row>
    <row r="46" spans="1:11" ht="15.75">
      <c r="A46" s="123">
        <v>5305</v>
      </c>
      <c r="B46" s="123" t="s">
        <v>35</v>
      </c>
      <c r="C46" s="127">
        <v>0</v>
      </c>
      <c r="D46" s="127">
        <v>0</v>
      </c>
      <c r="E46" s="127"/>
      <c r="F46" s="127"/>
      <c r="G46" s="127"/>
      <c r="H46" s="127"/>
      <c r="I46" s="127"/>
      <c r="J46" s="127"/>
      <c r="K46" s="127"/>
    </row>
    <row r="47" spans="1:11" ht="15.75">
      <c r="A47" s="123">
        <v>5306</v>
      </c>
      <c r="B47" s="123" t="s">
        <v>36</v>
      </c>
      <c r="C47" s="127">
        <v>0</v>
      </c>
      <c r="D47" s="127">
        <v>0</v>
      </c>
      <c r="E47" s="127"/>
      <c r="F47" s="127"/>
      <c r="G47" s="127"/>
      <c r="H47" s="127"/>
      <c r="I47" s="127"/>
      <c r="J47" s="127"/>
      <c r="K47" s="127"/>
    </row>
    <row r="48" spans="1:11" ht="15.75">
      <c r="A48" s="123">
        <v>5307</v>
      </c>
      <c r="B48" s="123" t="s">
        <v>37</v>
      </c>
      <c r="C48" s="127">
        <v>0</v>
      </c>
      <c r="D48" s="127">
        <v>0</v>
      </c>
      <c r="E48" s="127"/>
      <c r="F48" s="127"/>
      <c r="G48" s="127"/>
      <c r="H48" s="127"/>
      <c r="I48" s="127"/>
      <c r="J48" s="127"/>
      <c r="K48" s="127"/>
    </row>
    <row r="49" spans="1:11" ht="15.75">
      <c r="A49" s="123">
        <v>5308</v>
      </c>
      <c r="B49" s="123" t="s">
        <v>38</v>
      </c>
      <c r="C49" s="127">
        <v>0</v>
      </c>
      <c r="D49" s="127">
        <v>0</v>
      </c>
      <c r="E49" s="127"/>
      <c r="F49" s="127"/>
      <c r="G49" s="127"/>
      <c r="H49" s="127"/>
      <c r="I49" s="127"/>
      <c r="J49" s="127"/>
      <c r="K49" s="127"/>
    </row>
    <row r="50" spans="1:11" ht="15.75">
      <c r="A50" s="123">
        <v>5309</v>
      </c>
      <c r="B50" s="123" t="s">
        <v>39</v>
      </c>
      <c r="C50" s="127">
        <v>0</v>
      </c>
      <c r="D50" s="127">
        <v>0</v>
      </c>
      <c r="E50" s="127"/>
      <c r="F50" s="127"/>
      <c r="G50" s="127"/>
      <c r="H50" s="127"/>
      <c r="I50" s="127"/>
      <c r="J50" s="127"/>
      <c r="K50" s="127"/>
    </row>
    <row r="51" spans="1:11" ht="15.75">
      <c r="A51" s="123">
        <v>5310</v>
      </c>
      <c r="B51" s="123" t="s">
        <v>40</v>
      </c>
      <c r="C51" s="127">
        <v>0</v>
      </c>
      <c r="D51" s="127">
        <v>0</v>
      </c>
      <c r="E51" s="127"/>
      <c r="F51" s="127"/>
      <c r="G51" s="127"/>
      <c r="H51" s="127"/>
      <c r="I51" s="127"/>
      <c r="J51" s="127"/>
      <c r="K51" s="127"/>
    </row>
    <row r="52" spans="1:11" ht="15.75">
      <c r="A52" s="123">
        <v>5311</v>
      </c>
      <c r="B52" s="123" t="s">
        <v>41</v>
      </c>
      <c r="C52" s="127">
        <v>0</v>
      </c>
      <c r="D52" s="127">
        <v>0</v>
      </c>
      <c r="E52" s="127"/>
      <c r="F52" s="127"/>
      <c r="G52" s="127"/>
      <c r="H52" s="127"/>
      <c r="I52" s="127"/>
      <c r="J52" s="127"/>
      <c r="K52" s="127"/>
    </row>
    <row r="53" spans="1:11" ht="15.75">
      <c r="A53" s="123">
        <v>5312</v>
      </c>
      <c r="B53" s="123" t="s">
        <v>42</v>
      </c>
      <c r="C53" s="127">
        <v>0</v>
      </c>
      <c r="D53" s="127">
        <v>0</v>
      </c>
      <c r="E53" s="127"/>
      <c r="F53" s="127"/>
      <c r="G53" s="127"/>
      <c r="H53" s="127"/>
      <c r="I53" s="127"/>
      <c r="J53" s="127"/>
      <c r="K53" s="127"/>
    </row>
    <row r="54" spans="1:11" ht="15.75">
      <c r="A54" s="123">
        <v>5398</v>
      </c>
      <c r="B54" s="123"/>
      <c r="C54" s="128">
        <f>SUM(C42:C53)</f>
        <v>0</v>
      </c>
      <c r="D54" s="128">
        <f>SUM(D42:D53)</f>
        <v>0</v>
      </c>
      <c r="E54" s="131">
        <f aca="true" t="shared" si="2" ref="E54:K54">SUM(E42:E53)</f>
        <v>0</v>
      </c>
      <c r="F54" s="131">
        <f t="shared" si="2"/>
        <v>0</v>
      </c>
      <c r="G54" s="131">
        <f t="shared" si="2"/>
        <v>0</v>
      </c>
      <c r="H54" s="131">
        <f t="shared" si="2"/>
        <v>0</v>
      </c>
      <c r="I54" s="131">
        <f t="shared" si="2"/>
        <v>0</v>
      </c>
      <c r="J54" s="131">
        <f t="shared" si="2"/>
        <v>0</v>
      </c>
      <c r="K54" s="131">
        <f t="shared" si="2"/>
        <v>0</v>
      </c>
    </row>
    <row r="55" spans="1:11" ht="15.75">
      <c r="A55" s="123">
        <v>5399</v>
      </c>
      <c r="B55" s="126" t="s">
        <v>43</v>
      </c>
      <c r="C55" s="127">
        <v>0</v>
      </c>
      <c r="D55" s="127">
        <v>0</v>
      </c>
      <c r="E55" s="127"/>
      <c r="F55" s="127"/>
      <c r="G55" s="127"/>
      <c r="H55" s="127"/>
      <c r="I55" s="127"/>
      <c r="J55" s="127"/>
      <c r="K55" s="127"/>
    </row>
    <row r="56" spans="1:11" ht="15.75">
      <c r="A56" s="123">
        <v>5401</v>
      </c>
      <c r="B56" s="123" t="s">
        <v>44</v>
      </c>
      <c r="C56" s="127">
        <v>0</v>
      </c>
      <c r="D56" s="127">
        <v>0</v>
      </c>
      <c r="E56" s="127"/>
      <c r="F56" s="127"/>
      <c r="G56" s="127"/>
      <c r="H56" s="127"/>
      <c r="I56" s="127"/>
      <c r="J56" s="127"/>
      <c r="K56" s="127"/>
    </row>
    <row r="57" spans="1:11" ht="15.75">
      <c r="A57" s="123">
        <v>5402</v>
      </c>
      <c r="B57" s="123" t="s">
        <v>45</v>
      </c>
      <c r="C57" s="127">
        <v>0</v>
      </c>
      <c r="D57" s="127">
        <v>0</v>
      </c>
      <c r="E57" s="127"/>
      <c r="F57" s="127"/>
      <c r="G57" s="127"/>
      <c r="H57" s="127"/>
      <c r="I57" s="127"/>
      <c r="J57" s="127"/>
      <c r="K57" s="127"/>
    </row>
    <row r="58" spans="1:11" ht="15.75">
      <c r="A58" s="123">
        <v>5403</v>
      </c>
      <c r="B58" s="123" t="s">
        <v>46</v>
      </c>
      <c r="C58" s="127">
        <v>0</v>
      </c>
      <c r="D58" s="127">
        <v>0</v>
      </c>
      <c r="E58" s="127"/>
      <c r="F58" s="127"/>
      <c r="G58" s="127"/>
      <c r="H58" s="127"/>
      <c r="I58" s="127"/>
      <c r="J58" s="127"/>
      <c r="K58" s="127"/>
    </row>
    <row r="59" spans="1:11" ht="15.75">
      <c r="A59" s="123">
        <v>5404</v>
      </c>
      <c r="B59" s="123" t="s">
        <v>47</v>
      </c>
      <c r="C59" s="127">
        <v>0</v>
      </c>
      <c r="D59" s="127">
        <v>0</v>
      </c>
      <c r="E59" s="127"/>
      <c r="F59" s="127"/>
      <c r="G59" s="127"/>
      <c r="H59" s="127"/>
      <c r="I59" s="127"/>
      <c r="J59" s="127"/>
      <c r="K59" s="127"/>
    </row>
    <row r="60" spans="1:11" ht="15.75">
      <c r="A60" s="123">
        <v>5405</v>
      </c>
      <c r="B60" s="123" t="s">
        <v>48</v>
      </c>
      <c r="C60" s="127">
        <v>0</v>
      </c>
      <c r="D60" s="127">
        <v>0</v>
      </c>
      <c r="E60" s="127"/>
      <c r="F60" s="127"/>
      <c r="G60" s="127"/>
      <c r="H60" s="127"/>
      <c r="I60" s="127"/>
      <c r="J60" s="127"/>
      <c r="K60" s="127"/>
    </row>
    <row r="61" spans="1:11" ht="15.75">
      <c r="A61" s="123">
        <v>5406</v>
      </c>
      <c r="B61" s="123" t="s">
        <v>49</v>
      </c>
      <c r="C61" s="127">
        <v>0</v>
      </c>
      <c r="D61" s="127">
        <v>0</v>
      </c>
      <c r="E61" s="127"/>
      <c r="F61" s="127"/>
      <c r="G61" s="127"/>
      <c r="H61" s="127"/>
      <c r="I61" s="127"/>
      <c r="J61" s="127"/>
      <c r="K61" s="127"/>
    </row>
    <row r="62" spans="1:11" ht="15.75">
      <c r="A62" s="123">
        <v>5407</v>
      </c>
      <c r="B62" s="123" t="s">
        <v>50</v>
      </c>
      <c r="C62" s="127">
        <v>0</v>
      </c>
      <c r="D62" s="127">
        <v>0</v>
      </c>
      <c r="E62" s="127"/>
      <c r="F62" s="127"/>
      <c r="G62" s="127"/>
      <c r="H62" s="127"/>
      <c r="I62" s="127"/>
      <c r="J62" s="127"/>
      <c r="K62" s="127"/>
    </row>
    <row r="63" spans="1:11" ht="15.75">
      <c r="A63" s="123">
        <v>5408</v>
      </c>
      <c r="B63" s="123" t="s">
        <v>51</v>
      </c>
      <c r="C63" s="127">
        <v>0</v>
      </c>
      <c r="D63" s="127">
        <v>0</v>
      </c>
      <c r="E63" s="127"/>
      <c r="F63" s="127"/>
      <c r="G63" s="127"/>
      <c r="H63" s="127"/>
      <c r="I63" s="127"/>
      <c r="J63" s="127"/>
      <c r="K63" s="127"/>
    </row>
    <row r="64" spans="1:11" ht="15.75">
      <c r="A64" s="123">
        <v>5409</v>
      </c>
      <c r="B64" s="123" t="s">
        <v>52</v>
      </c>
      <c r="C64" s="127">
        <v>0</v>
      </c>
      <c r="D64" s="127">
        <v>0</v>
      </c>
      <c r="E64" s="127"/>
      <c r="F64" s="127"/>
      <c r="G64" s="127"/>
      <c r="H64" s="127"/>
      <c r="I64" s="127"/>
      <c r="J64" s="127"/>
      <c r="K64" s="127"/>
    </row>
    <row r="65" spans="1:11" ht="15.75">
      <c r="A65" s="123">
        <v>5410</v>
      </c>
      <c r="B65" s="123" t="s">
        <v>53</v>
      </c>
      <c r="C65" s="127">
        <v>0</v>
      </c>
      <c r="D65" s="127">
        <v>0</v>
      </c>
      <c r="E65" s="127"/>
      <c r="F65" s="127"/>
      <c r="G65" s="127"/>
      <c r="H65" s="127"/>
      <c r="I65" s="127"/>
      <c r="J65" s="127"/>
      <c r="K65" s="127"/>
    </row>
    <row r="66" spans="1:11" ht="15.75">
      <c r="A66" s="123">
        <v>5498</v>
      </c>
      <c r="B66" s="123"/>
      <c r="C66" s="128">
        <f>SUM(C56:C65)</f>
        <v>0</v>
      </c>
      <c r="D66" s="128">
        <f>SUM(D56:D65)</f>
        <v>0</v>
      </c>
      <c r="E66" s="131">
        <f aca="true" t="shared" si="3" ref="E66:K66">SUM(E56:E65)</f>
        <v>0</v>
      </c>
      <c r="F66" s="131">
        <f t="shared" si="3"/>
        <v>0</v>
      </c>
      <c r="G66" s="131">
        <f t="shared" si="3"/>
        <v>0</v>
      </c>
      <c r="H66" s="131">
        <f t="shared" si="3"/>
        <v>0</v>
      </c>
      <c r="I66" s="131">
        <f t="shared" si="3"/>
        <v>0</v>
      </c>
      <c r="J66" s="131">
        <f t="shared" si="3"/>
        <v>0</v>
      </c>
      <c r="K66" s="131">
        <f t="shared" si="3"/>
        <v>0</v>
      </c>
    </row>
    <row r="67" spans="1:11" ht="15.75">
      <c r="A67" s="123">
        <v>5499</v>
      </c>
      <c r="B67" s="126" t="s">
        <v>54</v>
      </c>
      <c r="C67" s="127">
        <v>0</v>
      </c>
      <c r="D67" s="127">
        <v>0</v>
      </c>
      <c r="E67" s="127"/>
      <c r="F67" s="127"/>
      <c r="G67" s="127"/>
      <c r="H67" s="127"/>
      <c r="I67" s="127"/>
      <c r="J67" s="127"/>
      <c r="K67" s="127"/>
    </row>
    <row r="68" spans="1:11" ht="15.75">
      <c r="A68" s="123">
        <v>5501</v>
      </c>
      <c r="B68" s="123" t="s">
        <v>55</v>
      </c>
      <c r="C68" s="127">
        <v>0</v>
      </c>
      <c r="D68" s="127">
        <v>0</v>
      </c>
      <c r="E68" s="127"/>
      <c r="F68" s="127"/>
      <c r="G68" s="127"/>
      <c r="H68" s="127"/>
      <c r="I68" s="127"/>
      <c r="J68" s="127"/>
      <c r="K68" s="127"/>
    </row>
    <row r="69" spans="1:11" ht="15.75">
      <c r="A69" s="123">
        <v>5502</v>
      </c>
      <c r="B69" s="123" t="s">
        <v>56</v>
      </c>
      <c r="C69" s="127">
        <v>0</v>
      </c>
      <c r="D69" s="127">
        <v>0</v>
      </c>
      <c r="E69" s="127"/>
      <c r="F69" s="127"/>
      <c r="G69" s="127"/>
      <c r="H69" s="127"/>
      <c r="I69" s="127"/>
      <c r="J69" s="127"/>
      <c r="K69" s="127"/>
    </row>
    <row r="70" spans="1:11" ht="15.75">
      <c r="A70" s="123">
        <v>5503</v>
      </c>
      <c r="B70" s="123" t="s">
        <v>57</v>
      </c>
      <c r="C70" s="127">
        <v>0</v>
      </c>
      <c r="D70" s="127">
        <v>0</v>
      </c>
      <c r="E70" s="127"/>
      <c r="F70" s="127"/>
      <c r="G70" s="127"/>
      <c r="H70" s="127"/>
      <c r="I70" s="127"/>
      <c r="J70" s="127"/>
      <c r="K70" s="127"/>
    </row>
    <row r="71" spans="1:11" ht="15.75">
      <c r="A71" s="123">
        <v>5504</v>
      </c>
      <c r="B71" s="123" t="s">
        <v>58</v>
      </c>
      <c r="C71" s="127">
        <v>0</v>
      </c>
      <c r="D71" s="127">
        <v>0</v>
      </c>
      <c r="E71" s="127"/>
      <c r="F71" s="127"/>
      <c r="G71" s="127"/>
      <c r="H71" s="127"/>
      <c r="I71" s="127"/>
      <c r="J71" s="127"/>
      <c r="K71" s="127"/>
    </row>
    <row r="72" spans="1:11" ht="15.75">
      <c r="A72" s="123">
        <v>5505</v>
      </c>
      <c r="B72" s="123" t="s">
        <v>59</v>
      </c>
      <c r="C72" s="127">
        <v>0</v>
      </c>
      <c r="D72" s="127">
        <v>0</v>
      </c>
      <c r="E72" s="127"/>
      <c r="F72" s="127"/>
      <c r="G72" s="127"/>
      <c r="H72" s="127"/>
      <c r="I72" s="127"/>
      <c r="J72" s="127"/>
      <c r="K72" s="127"/>
    </row>
    <row r="73" spans="1:11" ht="15.75">
      <c r="A73" s="123">
        <v>5506</v>
      </c>
      <c r="B73" s="123" t="s">
        <v>60</v>
      </c>
      <c r="C73" s="127">
        <v>0</v>
      </c>
      <c r="D73" s="127">
        <v>0</v>
      </c>
      <c r="E73" s="127"/>
      <c r="F73" s="127"/>
      <c r="G73" s="127"/>
      <c r="H73" s="127"/>
      <c r="I73" s="127"/>
      <c r="J73" s="127"/>
      <c r="K73" s="127"/>
    </row>
    <row r="74" spans="1:11" ht="15.75">
      <c r="A74" s="123">
        <v>5507</v>
      </c>
      <c r="B74" s="123" t="s">
        <v>61</v>
      </c>
      <c r="C74" s="127">
        <v>0</v>
      </c>
      <c r="D74" s="127">
        <v>0</v>
      </c>
      <c r="E74" s="127"/>
      <c r="F74" s="127"/>
      <c r="G74" s="127"/>
      <c r="H74" s="127"/>
      <c r="I74" s="127"/>
      <c r="J74" s="127"/>
      <c r="K74" s="127"/>
    </row>
    <row r="75" spans="1:11" ht="15.75">
      <c r="A75" s="123">
        <v>5508</v>
      </c>
      <c r="B75" s="123" t="s">
        <v>62</v>
      </c>
      <c r="C75" s="127">
        <v>0</v>
      </c>
      <c r="D75" s="127">
        <v>0</v>
      </c>
      <c r="E75" s="127"/>
      <c r="F75" s="127"/>
      <c r="G75" s="127"/>
      <c r="H75" s="127"/>
      <c r="I75" s="127"/>
      <c r="J75" s="127"/>
      <c r="K75" s="127"/>
    </row>
    <row r="76" spans="1:11" ht="15.75">
      <c r="A76" s="123">
        <v>5509</v>
      </c>
      <c r="B76" s="123" t="s">
        <v>63</v>
      </c>
      <c r="C76" s="127">
        <v>0</v>
      </c>
      <c r="D76" s="127">
        <v>0</v>
      </c>
      <c r="E76" s="127"/>
      <c r="F76" s="127"/>
      <c r="G76" s="127"/>
      <c r="H76" s="127"/>
      <c r="I76" s="127"/>
      <c r="J76" s="127"/>
      <c r="K76" s="127"/>
    </row>
    <row r="77" spans="1:11" ht="15.75">
      <c r="A77" s="123">
        <v>5510</v>
      </c>
      <c r="B77" s="123" t="s">
        <v>64</v>
      </c>
      <c r="C77" s="127">
        <v>0</v>
      </c>
      <c r="D77" s="127">
        <v>0</v>
      </c>
      <c r="E77" s="127"/>
      <c r="F77" s="127"/>
      <c r="G77" s="127"/>
      <c r="H77" s="127"/>
      <c r="I77" s="127"/>
      <c r="J77" s="127"/>
      <c r="K77" s="127"/>
    </row>
    <row r="78" spans="1:11" ht="15.75">
      <c r="A78" s="123">
        <v>5511</v>
      </c>
      <c r="B78" s="123" t="s">
        <v>65</v>
      </c>
      <c r="C78" s="127">
        <v>0</v>
      </c>
      <c r="D78" s="127">
        <v>0</v>
      </c>
      <c r="E78" s="127"/>
      <c r="F78" s="127"/>
      <c r="G78" s="127"/>
      <c r="H78" s="127"/>
      <c r="I78" s="127"/>
      <c r="J78" s="127"/>
      <c r="K78" s="127"/>
    </row>
    <row r="79" spans="1:11" ht="15.75">
      <c r="A79" s="123">
        <v>5598</v>
      </c>
      <c r="B79" s="123"/>
      <c r="C79" s="128">
        <f>SUM(C68:C78)</f>
        <v>0</v>
      </c>
      <c r="D79" s="128">
        <f>SUM(D68:D78)</f>
        <v>0</v>
      </c>
      <c r="E79" s="131">
        <f aca="true" t="shared" si="4" ref="E79:K79">SUM(E68:E78)</f>
        <v>0</v>
      </c>
      <c r="F79" s="131">
        <f t="shared" si="4"/>
        <v>0</v>
      </c>
      <c r="G79" s="131">
        <f t="shared" si="4"/>
        <v>0</v>
      </c>
      <c r="H79" s="131">
        <f t="shared" si="4"/>
        <v>0</v>
      </c>
      <c r="I79" s="131">
        <f t="shared" si="4"/>
        <v>0</v>
      </c>
      <c r="J79" s="131">
        <f t="shared" si="4"/>
        <v>0</v>
      </c>
      <c r="K79" s="131">
        <f t="shared" si="4"/>
        <v>0</v>
      </c>
    </row>
    <row r="80" spans="1:11" ht="15.75">
      <c r="A80" s="123">
        <v>5599</v>
      </c>
      <c r="B80" s="126" t="s">
        <v>66</v>
      </c>
      <c r="C80" s="127">
        <v>0</v>
      </c>
      <c r="D80" s="127">
        <v>0</v>
      </c>
      <c r="E80" s="127"/>
      <c r="F80" s="127"/>
      <c r="G80" s="127"/>
      <c r="H80" s="127"/>
      <c r="I80" s="127"/>
      <c r="J80" s="127"/>
      <c r="K80" s="127"/>
    </row>
    <row r="81" spans="1:11" ht="15.75">
      <c r="A81" s="123">
        <v>5601</v>
      </c>
      <c r="B81" s="123" t="s">
        <v>67</v>
      </c>
      <c r="C81" s="127">
        <v>0</v>
      </c>
      <c r="D81" s="127">
        <v>0</v>
      </c>
      <c r="E81" s="127"/>
      <c r="F81" s="127"/>
      <c r="G81" s="127"/>
      <c r="H81" s="127"/>
      <c r="I81" s="127"/>
      <c r="J81" s="127"/>
      <c r="K81" s="127"/>
    </row>
    <row r="82" spans="1:11" ht="15.75">
      <c r="A82" s="123">
        <v>5602</v>
      </c>
      <c r="B82" s="123" t="s">
        <v>68</v>
      </c>
      <c r="C82" s="127">
        <v>0</v>
      </c>
      <c r="D82" s="127">
        <v>0</v>
      </c>
      <c r="E82" s="127"/>
      <c r="F82" s="127"/>
      <c r="G82" s="127"/>
      <c r="H82" s="127"/>
      <c r="I82" s="127"/>
      <c r="J82" s="127"/>
      <c r="K82" s="127"/>
    </row>
    <row r="83" spans="1:11" ht="15.75">
      <c r="A83" s="123">
        <v>5603</v>
      </c>
      <c r="B83" s="123" t="s">
        <v>69</v>
      </c>
      <c r="C83" s="127">
        <v>0</v>
      </c>
      <c r="D83" s="127">
        <v>0</v>
      </c>
      <c r="E83" s="127"/>
      <c r="F83" s="127"/>
      <c r="G83" s="127"/>
      <c r="H83" s="127"/>
      <c r="I83" s="127"/>
      <c r="J83" s="127"/>
      <c r="K83" s="127"/>
    </row>
    <row r="84" spans="1:11" ht="15.75">
      <c r="A84" s="123">
        <v>5605</v>
      </c>
      <c r="B84" s="123" t="s">
        <v>70</v>
      </c>
      <c r="C84" s="127">
        <v>0</v>
      </c>
      <c r="D84" s="127">
        <v>0</v>
      </c>
      <c r="E84" s="127"/>
      <c r="F84" s="127"/>
      <c r="G84" s="127"/>
      <c r="H84" s="127"/>
      <c r="I84" s="127"/>
      <c r="J84" s="127"/>
      <c r="K84" s="127"/>
    </row>
    <row r="85" spans="1:11" ht="15.75">
      <c r="A85" s="123">
        <v>5606</v>
      </c>
      <c r="B85" s="123" t="s">
        <v>71</v>
      </c>
      <c r="C85" s="127">
        <v>0</v>
      </c>
      <c r="D85" s="127">
        <v>0</v>
      </c>
      <c r="E85" s="127"/>
      <c r="F85" s="127"/>
      <c r="G85" s="127"/>
      <c r="H85" s="127"/>
      <c r="I85" s="127"/>
      <c r="J85" s="127"/>
      <c r="K85" s="127"/>
    </row>
    <row r="86" spans="1:11" ht="15.75">
      <c r="A86" s="123">
        <v>5607</v>
      </c>
      <c r="B86" s="123" t="s">
        <v>72</v>
      </c>
      <c r="C86" s="127">
        <v>0</v>
      </c>
      <c r="D86" s="127">
        <v>0</v>
      </c>
      <c r="E86" s="127"/>
      <c r="F86" s="127"/>
      <c r="G86" s="127"/>
      <c r="H86" s="127"/>
      <c r="I86" s="127"/>
      <c r="J86" s="127"/>
      <c r="K86" s="127"/>
    </row>
    <row r="87" spans="1:11" ht="15.75">
      <c r="A87" s="123">
        <v>5608</v>
      </c>
      <c r="B87" s="123" t="s">
        <v>73</v>
      </c>
      <c r="C87" s="127">
        <v>0</v>
      </c>
      <c r="D87" s="127">
        <v>0</v>
      </c>
      <c r="E87" s="127"/>
      <c r="F87" s="127"/>
      <c r="G87" s="127"/>
      <c r="H87" s="127"/>
      <c r="I87" s="127"/>
      <c r="J87" s="127"/>
      <c r="K87" s="127"/>
    </row>
    <row r="88" spans="1:11" ht="15.75">
      <c r="A88" s="123">
        <v>5609</v>
      </c>
      <c r="B88" s="123" t="s">
        <v>74</v>
      </c>
      <c r="C88" s="127">
        <v>0</v>
      </c>
      <c r="D88" s="127">
        <v>0</v>
      </c>
      <c r="E88" s="127"/>
      <c r="F88" s="127"/>
      <c r="G88" s="127"/>
      <c r="H88" s="127"/>
      <c r="I88" s="127"/>
      <c r="J88" s="127"/>
      <c r="K88" s="127"/>
    </row>
    <row r="89" spans="1:11" ht="15.75">
      <c r="A89" s="123">
        <v>5610</v>
      </c>
      <c r="B89" s="123" t="s">
        <v>75</v>
      </c>
      <c r="C89" s="127">
        <v>0</v>
      </c>
      <c r="D89" s="127">
        <v>0</v>
      </c>
      <c r="E89" s="127"/>
      <c r="F89" s="127"/>
      <c r="G89" s="127"/>
      <c r="H89" s="127"/>
      <c r="I89" s="127"/>
      <c r="J89" s="127"/>
      <c r="K89" s="127"/>
    </row>
    <row r="90" spans="1:11" ht="15.75">
      <c r="A90" s="123">
        <v>5611</v>
      </c>
      <c r="B90" s="123" t="s">
        <v>76</v>
      </c>
      <c r="C90" s="127">
        <v>0</v>
      </c>
      <c r="D90" s="127">
        <v>0</v>
      </c>
      <c r="E90" s="127"/>
      <c r="F90" s="127"/>
      <c r="G90" s="127"/>
      <c r="H90" s="127"/>
      <c r="I90" s="127"/>
      <c r="J90" s="127"/>
      <c r="K90" s="127"/>
    </row>
    <row r="91" spans="1:11" ht="15.75">
      <c r="A91" s="123">
        <v>5698</v>
      </c>
      <c r="B91" s="123"/>
      <c r="C91" s="128">
        <f>SUM(C81:C90)</f>
        <v>0</v>
      </c>
      <c r="D91" s="128">
        <f>SUM(D81:D90)</f>
        <v>0</v>
      </c>
      <c r="E91" s="131">
        <f aca="true" t="shared" si="5" ref="E91:K91">SUM(E81:E90)</f>
        <v>0</v>
      </c>
      <c r="F91" s="131">
        <f t="shared" si="5"/>
        <v>0</v>
      </c>
      <c r="G91" s="131">
        <f t="shared" si="5"/>
        <v>0</v>
      </c>
      <c r="H91" s="131">
        <f t="shared" si="5"/>
        <v>0</v>
      </c>
      <c r="I91" s="131">
        <f t="shared" si="5"/>
        <v>0</v>
      </c>
      <c r="J91" s="131">
        <f t="shared" si="5"/>
        <v>0</v>
      </c>
      <c r="K91" s="131">
        <f t="shared" si="5"/>
        <v>0</v>
      </c>
    </row>
    <row r="92" spans="1:11" ht="15.75">
      <c r="A92" s="123">
        <v>5699</v>
      </c>
      <c r="B92" s="126" t="s">
        <v>77</v>
      </c>
      <c r="C92" s="127">
        <v>0</v>
      </c>
      <c r="D92" s="127">
        <v>0</v>
      </c>
      <c r="E92" s="127"/>
      <c r="F92" s="127"/>
      <c r="G92" s="127"/>
      <c r="H92" s="127"/>
      <c r="I92" s="127"/>
      <c r="J92" s="127"/>
      <c r="K92" s="127"/>
    </row>
    <row r="93" spans="1:11" ht="15.75">
      <c r="A93" s="123">
        <v>5701</v>
      </c>
      <c r="B93" s="123" t="s">
        <v>78</v>
      </c>
      <c r="C93" s="127">
        <v>0</v>
      </c>
      <c r="D93" s="127">
        <v>0</v>
      </c>
      <c r="E93" s="127"/>
      <c r="F93" s="127"/>
      <c r="G93" s="127"/>
      <c r="H93" s="127"/>
      <c r="I93" s="127"/>
      <c r="J93" s="127"/>
      <c r="K93" s="127"/>
    </row>
    <row r="94" spans="1:11" ht="15.75">
      <c r="A94" s="123">
        <v>5702</v>
      </c>
      <c r="B94" s="123" t="s">
        <v>79</v>
      </c>
      <c r="C94" s="127">
        <v>0</v>
      </c>
      <c r="D94" s="127">
        <v>0</v>
      </c>
      <c r="E94" s="127"/>
      <c r="F94" s="127"/>
      <c r="G94" s="127"/>
      <c r="H94" s="127"/>
      <c r="I94" s="127"/>
      <c r="J94" s="127"/>
      <c r="K94" s="127"/>
    </row>
    <row r="95" spans="1:11" ht="15.75">
      <c r="A95" s="123">
        <v>5703</v>
      </c>
      <c r="B95" s="123" t="s">
        <v>80</v>
      </c>
      <c r="C95" s="127">
        <v>0</v>
      </c>
      <c r="D95" s="127">
        <v>0</v>
      </c>
      <c r="E95" s="127"/>
      <c r="F95" s="127"/>
      <c r="G95" s="127"/>
      <c r="H95" s="127"/>
      <c r="I95" s="127"/>
      <c r="J95" s="127"/>
      <c r="K95" s="127"/>
    </row>
    <row r="96" spans="1:11" ht="15.75">
      <c r="A96" s="123">
        <v>5704</v>
      </c>
      <c r="B96" s="123" t="s">
        <v>81</v>
      </c>
      <c r="C96" s="127">
        <v>0</v>
      </c>
      <c r="D96" s="127">
        <v>0</v>
      </c>
      <c r="E96" s="127"/>
      <c r="F96" s="127"/>
      <c r="G96" s="127"/>
      <c r="H96" s="127"/>
      <c r="I96" s="127"/>
      <c r="J96" s="127"/>
      <c r="K96" s="127"/>
    </row>
    <row r="97" spans="1:11" ht="15.75">
      <c r="A97" s="123">
        <v>5798</v>
      </c>
      <c r="B97" s="123"/>
      <c r="C97" s="128">
        <f>SUM(C93:C96)</f>
        <v>0</v>
      </c>
      <c r="D97" s="128">
        <f>SUM(D93:D96)</f>
        <v>0</v>
      </c>
      <c r="E97" s="131">
        <f aca="true" t="shared" si="6" ref="E97:K97">SUM(E93:E96)</f>
        <v>0</v>
      </c>
      <c r="F97" s="131">
        <f t="shared" si="6"/>
        <v>0</v>
      </c>
      <c r="G97" s="131">
        <f t="shared" si="6"/>
        <v>0</v>
      </c>
      <c r="H97" s="131">
        <f t="shared" si="6"/>
        <v>0</v>
      </c>
      <c r="I97" s="131">
        <f t="shared" si="6"/>
        <v>0</v>
      </c>
      <c r="J97" s="131">
        <f t="shared" si="6"/>
        <v>0</v>
      </c>
      <c r="K97" s="131">
        <f t="shared" si="6"/>
        <v>0</v>
      </c>
    </row>
    <row r="98" spans="1:11" ht="15.75">
      <c r="A98" s="123">
        <v>5799</v>
      </c>
      <c r="B98" s="126" t="s">
        <v>82</v>
      </c>
      <c r="C98" s="127">
        <v>0</v>
      </c>
      <c r="D98" s="127">
        <v>0</v>
      </c>
      <c r="E98" s="127"/>
      <c r="F98" s="127"/>
      <c r="G98" s="127"/>
      <c r="H98" s="127"/>
      <c r="I98" s="127"/>
      <c r="J98" s="127"/>
      <c r="K98" s="127"/>
    </row>
    <row r="99" spans="1:11" ht="15.75">
      <c r="A99" s="123">
        <v>5801</v>
      </c>
      <c r="B99" s="123" t="s">
        <v>83</v>
      </c>
      <c r="C99" s="127">
        <v>298778</v>
      </c>
      <c r="D99" s="127">
        <v>298778</v>
      </c>
      <c r="E99" s="127"/>
      <c r="F99" s="127"/>
      <c r="G99" s="127"/>
      <c r="H99" s="127">
        <f>185655+113123</f>
        <v>298778</v>
      </c>
      <c r="I99" s="127"/>
      <c r="J99" s="127"/>
      <c r="K99" s="127"/>
    </row>
    <row r="100" spans="1:11" ht="15.75">
      <c r="A100" s="123">
        <v>5802</v>
      </c>
      <c r="B100" s="123" t="s">
        <v>84</v>
      </c>
      <c r="C100" s="127">
        <v>0</v>
      </c>
      <c r="D100" s="127">
        <v>0</v>
      </c>
      <c r="E100" s="127"/>
      <c r="F100" s="127"/>
      <c r="G100" s="127"/>
      <c r="H100" s="127"/>
      <c r="I100" s="127"/>
      <c r="J100" s="127"/>
      <c r="K100" s="127"/>
    </row>
    <row r="101" spans="1:11" ht="15.75">
      <c r="A101" s="123">
        <v>5803</v>
      </c>
      <c r="B101" s="123" t="s">
        <v>439</v>
      </c>
      <c r="C101" s="127">
        <v>0</v>
      </c>
      <c r="D101" s="127">
        <v>0</v>
      </c>
      <c r="E101" s="127"/>
      <c r="F101" s="127"/>
      <c r="G101" s="127"/>
      <c r="H101" s="127"/>
      <c r="I101" s="127"/>
      <c r="J101" s="127"/>
      <c r="K101" s="127"/>
    </row>
    <row r="102" spans="1:11" ht="15.75">
      <c r="A102" s="123">
        <v>5804</v>
      </c>
      <c r="B102" s="123" t="s">
        <v>440</v>
      </c>
      <c r="C102" s="127">
        <v>0</v>
      </c>
      <c r="D102" s="127">
        <v>0</v>
      </c>
      <c r="E102" s="123"/>
      <c r="F102" s="123"/>
      <c r="G102" s="127"/>
      <c r="H102" s="127"/>
      <c r="I102" s="127"/>
      <c r="J102" s="127"/>
      <c r="K102" s="127"/>
    </row>
    <row r="103" spans="1:11" ht="15.75">
      <c r="A103" s="123">
        <v>5805</v>
      </c>
      <c r="B103" s="123" t="s">
        <v>85</v>
      </c>
      <c r="C103" s="127">
        <v>0</v>
      </c>
      <c r="D103" s="127">
        <v>0</v>
      </c>
      <c r="E103" s="127"/>
      <c r="F103" s="127"/>
      <c r="G103" s="127"/>
      <c r="H103" s="127"/>
      <c r="I103" s="127"/>
      <c r="J103" s="127"/>
      <c r="K103" s="127"/>
    </row>
    <row r="104" spans="1:11" ht="15.75">
      <c r="A104" s="123">
        <v>5806</v>
      </c>
      <c r="B104" s="123" t="s">
        <v>86</v>
      </c>
      <c r="C104" s="127">
        <v>0</v>
      </c>
      <c r="D104" s="127">
        <v>0</v>
      </c>
      <c r="E104" s="127"/>
      <c r="F104" s="127"/>
      <c r="G104" s="127"/>
      <c r="H104" s="127"/>
      <c r="I104" s="127"/>
      <c r="J104" s="127"/>
      <c r="K104" s="127"/>
    </row>
    <row r="105" spans="1:11" ht="15.75">
      <c r="A105" s="123">
        <v>5807</v>
      </c>
      <c r="B105" s="123" t="s">
        <v>87</v>
      </c>
      <c r="C105" s="127">
        <v>0</v>
      </c>
      <c r="D105" s="127">
        <v>0</v>
      </c>
      <c r="E105" s="127"/>
      <c r="F105" s="127"/>
      <c r="G105" s="127"/>
      <c r="H105" s="127"/>
      <c r="I105" s="127"/>
      <c r="J105" s="127"/>
      <c r="K105" s="127"/>
    </row>
    <row r="106" spans="1:11" ht="15.75">
      <c r="A106" s="123">
        <v>5808</v>
      </c>
      <c r="B106" s="123" t="s">
        <v>88</v>
      </c>
      <c r="C106" s="127">
        <v>0</v>
      </c>
      <c r="D106" s="127">
        <v>0</v>
      </c>
      <c r="E106" s="127"/>
      <c r="F106" s="127"/>
      <c r="G106" s="127"/>
      <c r="H106" s="127"/>
      <c r="I106" s="127"/>
      <c r="J106" s="127"/>
      <c r="K106" s="127"/>
    </row>
    <row r="107" spans="1:11" ht="15.75">
      <c r="A107" s="123">
        <v>5898</v>
      </c>
      <c r="B107" s="123"/>
      <c r="C107" s="128">
        <f>SUM(C99:C106)</f>
        <v>298778</v>
      </c>
      <c r="D107" s="128">
        <f>SUM(D99:D106)</f>
        <v>298778</v>
      </c>
      <c r="E107" s="131">
        <f aca="true" t="shared" si="7" ref="E107:K107">SUM(E99:E106)</f>
        <v>0</v>
      </c>
      <c r="F107" s="131">
        <f t="shared" si="7"/>
        <v>0</v>
      </c>
      <c r="G107" s="131">
        <f t="shared" si="7"/>
        <v>0</v>
      </c>
      <c r="H107" s="131">
        <f t="shared" si="7"/>
        <v>298778</v>
      </c>
      <c r="I107" s="131">
        <f t="shared" si="7"/>
        <v>0</v>
      </c>
      <c r="J107" s="131">
        <f t="shared" si="7"/>
        <v>0</v>
      </c>
      <c r="K107" s="131">
        <f t="shared" si="7"/>
        <v>0</v>
      </c>
    </row>
    <row r="108" spans="1:11" ht="15.75">
      <c r="A108" s="123">
        <v>5899</v>
      </c>
      <c r="B108" s="126" t="s">
        <v>89</v>
      </c>
      <c r="C108" s="127">
        <v>0</v>
      </c>
      <c r="D108" s="127">
        <v>0</v>
      </c>
      <c r="E108" s="127"/>
      <c r="F108" s="127"/>
      <c r="G108" s="127"/>
      <c r="H108" s="127"/>
      <c r="I108" s="127"/>
      <c r="J108" s="127"/>
      <c r="K108" s="127"/>
    </row>
    <row r="109" spans="1:11" ht="15.75">
      <c r="A109" s="123">
        <v>5901</v>
      </c>
      <c r="B109" s="123" t="s">
        <v>90</v>
      </c>
      <c r="C109" s="127">
        <v>0</v>
      </c>
      <c r="D109" s="127">
        <v>0</v>
      </c>
      <c r="E109" s="127"/>
      <c r="F109" s="127"/>
      <c r="G109" s="127"/>
      <c r="H109" s="127"/>
      <c r="I109" s="127"/>
      <c r="J109" s="127"/>
      <c r="K109" s="127"/>
    </row>
    <row r="110" spans="1:11" ht="15.75">
      <c r="A110" s="123">
        <v>5902</v>
      </c>
      <c r="B110" s="123" t="s">
        <v>91</v>
      </c>
      <c r="C110" s="127">
        <v>0</v>
      </c>
      <c r="D110" s="127">
        <v>0</v>
      </c>
      <c r="E110" s="127"/>
      <c r="F110" s="127"/>
      <c r="G110" s="127"/>
      <c r="H110" s="127"/>
      <c r="I110" s="127"/>
      <c r="J110" s="127"/>
      <c r="K110" s="127"/>
    </row>
    <row r="111" spans="1:11" ht="15.75">
      <c r="A111" s="123">
        <v>5903</v>
      </c>
      <c r="B111" s="123" t="s">
        <v>92</v>
      </c>
      <c r="C111" s="127">
        <v>0</v>
      </c>
      <c r="D111" s="127">
        <v>0</v>
      </c>
      <c r="E111" s="127"/>
      <c r="F111" s="127"/>
      <c r="G111" s="127"/>
      <c r="H111" s="127"/>
      <c r="I111" s="127"/>
      <c r="J111" s="127"/>
      <c r="K111" s="127"/>
    </row>
    <row r="112" spans="1:11" ht="15.75">
      <c r="A112" s="123">
        <v>5904</v>
      </c>
      <c r="B112" s="123" t="s">
        <v>93</v>
      </c>
      <c r="C112" s="127">
        <v>0</v>
      </c>
      <c r="D112" s="127">
        <v>0</v>
      </c>
      <c r="E112" s="127"/>
      <c r="F112" s="127"/>
      <c r="G112" s="127"/>
      <c r="H112" s="127"/>
      <c r="I112" s="127"/>
      <c r="J112" s="127"/>
      <c r="K112" s="127"/>
    </row>
    <row r="113" spans="1:11" ht="15.75">
      <c r="A113" s="123">
        <v>5905</v>
      </c>
      <c r="B113" s="123" t="s">
        <v>94</v>
      </c>
      <c r="C113" s="127">
        <v>0</v>
      </c>
      <c r="D113" s="127">
        <v>0</v>
      </c>
      <c r="E113" s="127"/>
      <c r="F113" s="127"/>
      <c r="G113" s="127"/>
      <c r="H113" s="127"/>
      <c r="I113" s="127"/>
      <c r="J113" s="127"/>
      <c r="K113" s="127"/>
    </row>
    <row r="114" spans="1:11" ht="15.75">
      <c r="A114" s="123">
        <v>5906</v>
      </c>
      <c r="B114" s="123" t="s">
        <v>95</v>
      </c>
      <c r="C114" s="127">
        <v>0</v>
      </c>
      <c r="D114" s="127">
        <v>0</v>
      </c>
      <c r="E114" s="127"/>
      <c r="F114" s="127"/>
      <c r="G114" s="127"/>
      <c r="H114" s="127"/>
      <c r="I114" s="127"/>
      <c r="J114" s="127"/>
      <c r="K114" s="127"/>
    </row>
    <row r="115" spans="1:11" ht="15.75">
      <c r="A115" s="123">
        <v>5907</v>
      </c>
      <c r="B115" s="123" t="s">
        <v>96</v>
      </c>
      <c r="C115" s="127">
        <v>0</v>
      </c>
      <c r="D115" s="127">
        <v>0</v>
      </c>
      <c r="E115" s="127"/>
      <c r="F115" s="127"/>
      <c r="G115" s="127"/>
      <c r="H115" s="127"/>
      <c r="I115" s="127"/>
      <c r="J115" s="127"/>
      <c r="K115" s="127"/>
    </row>
    <row r="116" spans="1:11" ht="15.75">
      <c r="A116" s="123">
        <v>5998</v>
      </c>
      <c r="B116" s="123"/>
      <c r="C116" s="128">
        <f>SUM(C109:C115)</f>
        <v>0</v>
      </c>
      <c r="D116" s="128">
        <f>SUM(D109:D115)</f>
        <v>0</v>
      </c>
      <c r="E116" s="131">
        <f aca="true" t="shared" si="8" ref="E116:K116">SUM(E109:E115)</f>
        <v>0</v>
      </c>
      <c r="F116" s="131">
        <f t="shared" si="8"/>
        <v>0</v>
      </c>
      <c r="G116" s="131">
        <f t="shared" si="8"/>
        <v>0</v>
      </c>
      <c r="H116" s="131">
        <f t="shared" si="8"/>
        <v>0</v>
      </c>
      <c r="I116" s="131">
        <f t="shared" si="8"/>
        <v>0</v>
      </c>
      <c r="J116" s="131">
        <f t="shared" si="8"/>
        <v>0</v>
      </c>
      <c r="K116" s="131">
        <f t="shared" si="8"/>
        <v>0</v>
      </c>
    </row>
    <row r="117" spans="1:11" ht="15.75">
      <c r="A117" s="123">
        <v>5999</v>
      </c>
      <c r="B117" s="126" t="s">
        <v>97</v>
      </c>
      <c r="C117" s="127">
        <v>0</v>
      </c>
      <c r="D117" s="127">
        <v>0</v>
      </c>
      <c r="E117" s="127"/>
      <c r="F117" s="127"/>
      <c r="G117" s="127"/>
      <c r="H117" s="127"/>
      <c r="I117" s="127"/>
      <c r="J117" s="127"/>
      <c r="K117" s="127"/>
    </row>
    <row r="118" spans="1:11" ht="15.75">
      <c r="A118" s="123">
        <v>6001</v>
      </c>
      <c r="B118" s="123" t="s">
        <v>98</v>
      </c>
      <c r="C118" s="127">
        <v>0</v>
      </c>
      <c r="D118" s="127">
        <v>0</v>
      </c>
      <c r="E118" s="127"/>
      <c r="F118" s="127"/>
      <c r="G118" s="127"/>
      <c r="H118" s="127"/>
      <c r="I118" s="127"/>
      <c r="J118" s="127"/>
      <c r="K118" s="127"/>
    </row>
    <row r="119" spans="1:11" ht="15.75">
      <c r="A119" s="123">
        <v>6002</v>
      </c>
      <c r="B119" s="123" t="s">
        <v>99</v>
      </c>
      <c r="C119" s="127">
        <v>0</v>
      </c>
      <c r="D119" s="127">
        <v>0</v>
      </c>
      <c r="E119" s="127"/>
      <c r="F119" s="127"/>
      <c r="G119" s="127"/>
      <c r="H119" s="127"/>
      <c r="I119" s="127"/>
      <c r="J119" s="127"/>
      <c r="K119" s="127"/>
    </row>
    <row r="120" spans="1:11" ht="15.75">
      <c r="A120" s="123">
        <v>6003</v>
      </c>
      <c r="B120" s="123" t="s">
        <v>100</v>
      </c>
      <c r="C120" s="127">
        <v>0</v>
      </c>
      <c r="D120" s="127">
        <v>0</v>
      </c>
      <c r="E120" s="127"/>
      <c r="F120" s="127"/>
      <c r="G120" s="127"/>
      <c r="H120" s="127"/>
      <c r="I120" s="127"/>
      <c r="J120" s="127"/>
      <c r="K120" s="127"/>
    </row>
    <row r="121" spans="1:11" ht="15.75">
      <c r="A121" s="123">
        <v>6004</v>
      </c>
      <c r="B121" s="123" t="s">
        <v>101</v>
      </c>
      <c r="C121" s="127">
        <v>0</v>
      </c>
      <c r="D121" s="127">
        <v>0</v>
      </c>
      <c r="E121" s="127"/>
      <c r="F121" s="127"/>
      <c r="G121" s="127"/>
      <c r="H121" s="127"/>
      <c r="I121" s="127"/>
      <c r="J121" s="127"/>
      <c r="K121" s="127"/>
    </row>
    <row r="122" spans="1:11" ht="15.75">
      <c r="A122" s="123">
        <v>6005</v>
      </c>
      <c r="B122" s="123" t="s">
        <v>102</v>
      </c>
      <c r="C122" s="127">
        <v>0</v>
      </c>
      <c r="D122" s="127">
        <v>0</v>
      </c>
      <c r="E122" s="127"/>
      <c r="F122" s="127"/>
      <c r="G122" s="127"/>
      <c r="H122" s="127"/>
      <c r="I122" s="127"/>
      <c r="J122" s="127"/>
      <c r="K122" s="127"/>
    </row>
    <row r="123" spans="1:11" ht="15.75">
      <c r="A123" s="123">
        <v>6006</v>
      </c>
      <c r="B123" s="123" t="s">
        <v>103</v>
      </c>
      <c r="C123" s="127">
        <v>0</v>
      </c>
      <c r="D123" s="127">
        <v>0</v>
      </c>
      <c r="E123" s="127"/>
      <c r="F123" s="127"/>
      <c r="G123" s="127"/>
      <c r="H123" s="127"/>
      <c r="I123" s="127"/>
      <c r="J123" s="127"/>
      <c r="K123" s="127"/>
    </row>
    <row r="124" spans="1:11" ht="15.75">
      <c r="A124" s="123">
        <v>6007</v>
      </c>
      <c r="B124" s="123" t="s">
        <v>104</v>
      </c>
      <c r="C124" s="127">
        <v>0</v>
      </c>
      <c r="D124" s="127">
        <v>0</v>
      </c>
      <c r="E124" s="127"/>
      <c r="F124" s="127"/>
      <c r="G124" s="127"/>
      <c r="H124" s="127"/>
      <c r="I124" s="127"/>
      <c r="J124" s="127"/>
      <c r="K124" s="127"/>
    </row>
    <row r="125" spans="1:11" ht="15.75">
      <c r="A125" s="123">
        <v>6008</v>
      </c>
      <c r="B125" s="123" t="s">
        <v>105</v>
      </c>
      <c r="C125" s="127">
        <v>0</v>
      </c>
      <c r="D125" s="127">
        <v>0</v>
      </c>
      <c r="E125" s="127"/>
      <c r="F125" s="127"/>
      <c r="G125" s="127"/>
      <c r="H125" s="127"/>
      <c r="I125" s="127"/>
      <c r="J125" s="127"/>
      <c r="K125" s="127"/>
    </row>
    <row r="126" spans="1:11" ht="15.75">
      <c r="A126" s="123">
        <v>6009</v>
      </c>
      <c r="B126" s="123" t="s">
        <v>106</v>
      </c>
      <c r="C126" s="127">
        <v>0</v>
      </c>
      <c r="D126" s="127">
        <v>0</v>
      </c>
      <c r="E126" s="127"/>
      <c r="F126" s="127"/>
      <c r="G126" s="127"/>
      <c r="H126" s="127"/>
      <c r="I126" s="127"/>
      <c r="J126" s="127"/>
      <c r="K126" s="127"/>
    </row>
    <row r="127" spans="1:11" ht="15.75">
      <c r="A127" s="123">
        <v>6098</v>
      </c>
      <c r="B127" s="123"/>
      <c r="C127" s="128">
        <f>SUM(C118:C126)</f>
        <v>0</v>
      </c>
      <c r="D127" s="128">
        <f>SUM(D118:D126)</f>
        <v>0</v>
      </c>
      <c r="E127" s="131">
        <f aca="true" t="shared" si="9" ref="E127:K127">SUM(E118:E126)</f>
        <v>0</v>
      </c>
      <c r="F127" s="131">
        <f t="shared" si="9"/>
        <v>0</v>
      </c>
      <c r="G127" s="131">
        <f t="shared" si="9"/>
        <v>0</v>
      </c>
      <c r="H127" s="131">
        <f t="shared" si="9"/>
        <v>0</v>
      </c>
      <c r="I127" s="131">
        <f t="shared" si="9"/>
        <v>0</v>
      </c>
      <c r="J127" s="131">
        <f t="shared" si="9"/>
        <v>0</v>
      </c>
      <c r="K127" s="131">
        <f t="shared" si="9"/>
        <v>0</v>
      </c>
    </row>
    <row r="128" spans="1:11" ht="15.75">
      <c r="A128" s="123">
        <v>6099</v>
      </c>
      <c r="B128" s="126" t="s">
        <v>107</v>
      </c>
      <c r="C128" s="127">
        <v>0</v>
      </c>
      <c r="D128" s="127">
        <v>0</v>
      </c>
      <c r="E128" s="127"/>
      <c r="F128" s="127"/>
      <c r="G128" s="127"/>
      <c r="H128" s="127"/>
      <c r="I128" s="127"/>
      <c r="J128" s="127"/>
      <c r="K128" s="127"/>
    </row>
    <row r="129" spans="1:11" ht="15.75">
      <c r="A129" s="123">
        <v>6101</v>
      </c>
      <c r="B129" s="123" t="s">
        <v>108</v>
      </c>
      <c r="C129" s="127">
        <v>0</v>
      </c>
      <c r="D129" s="127">
        <v>0</v>
      </c>
      <c r="E129" s="127"/>
      <c r="F129" s="127"/>
      <c r="G129" s="127"/>
      <c r="H129" s="127"/>
      <c r="I129" s="127"/>
      <c r="J129" s="127"/>
      <c r="K129" s="127"/>
    </row>
    <row r="130" spans="1:11" ht="15.75">
      <c r="A130" s="123">
        <v>6102</v>
      </c>
      <c r="B130" s="123" t="s">
        <v>109</v>
      </c>
      <c r="C130" s="127">
        <v>4201</v>
      </c>
      <c r="D130" s="127">
        <v>4201</v>
      </c>
      <c r="E130" s="127"/>
      <c r="F130" s="127"/>
      <c r="G130" s="127"/>
      <c r="H130" s="127"/>
      <c r="I130" s="127">
        <v>4201</v>
      </c>
      <c r="J130" s="127"/>
      <c r="K130" s="127"/>
    </row>
    <row r="131" spans="1:11" ht="15.75">
      <c r="A131" s="123">
        <v>6103</v>
      </c>
      <c r="B131" s="123" t="s">
        <v>110</v>
      </c>
      <c r="C131" s="127">
        <v>0</v>
      </c>
      <c r="D131" s="127">
        <v>0</v>
      </c>
      <c r="E131" s="127"/>
      <c r="F131" s="127"/>
      <c r="G131" s="127"/>
      <c r="H131" s="127"/>
      <c r="I131" s="127"/>
      <c r="J131" s="127"/>
      <c r="K131" s="127"/>
    </row>
    <row r="132" spans="1:11" ht="15.75">
      <c r="A132" s="123">
        <v>6104</v>
      </c>
      <c r="B132" s="123" t="s">
        <v>111</v>
      </c>
      <c r="C132" s="127">
        <v>0</v>
      </c>
      <c r="D132" s="127">
        <v>0</v>
      </c>
      <c r="E132" s="127"/>
      <c r="F132" s="127"/>
      <c r="G132" s="127"/>
      <c r="H132" s="127"/>
      <c r="I132" s="127"/>
      <c r="J132" s="127"/>
      <c r="K132" s="127"/>
    </row>
    <row r="133" spans="1:11" ht="15.75">
      <c r="A133" s="123">
        <v>6105</v>
      </c>
      <c r="B133" s="123" t="s">
        <v>112</v>
      </c>
      <c r="C133" s="127">
        <v>0</v>
      </c>
      <c r="D133" s="127">
        <v>0</v>
      </c>
      <c r="E133" s="127"/>
      <c r="F133" s="127"/>
      <c r="G133" s="127"/>
      <c r="H133" s="127"/>
      <c r="I133" s="127"/>
      <c r="J133" s="127"/>
      <c r="K133" s="127"/>
    </row>
    <row r="134" spans="1:11" ht="15.75">
      <c r="A134" s="123">
        <v>6106</v>
      </c>
      <c r="B134" s="123" t="s">
        <v>113</v>
      </c>
      <c r="C134" s="127">
        <v>0</v>
      </c>
      <c r="D134" s="127">
        <v>0</v>
      </c>
      <c r="E134" s="127"/>
      <c r="F134" s="127"/>
      <c r="G134" s="127"/>
      <c r="H134" s="127"/>
      <c r="I134" s="127"/>
      <c r="J134" s="127"/>
      <c r="K134" s="127"/>
    </row>
    <row r="135" spans="1:11" ht="15.75">
      <c r="A135" s="123">
        <v>6107</v>
      </c>
      <c r="B135" s="123" t="s">
        <v>114</v>
      </c>
      <c r="C135" s="127">
        <v>-8647</v>
      </c>
      <c r="D135" s="127">
        <v>-8647</v>
      </c>
      <c r="E135" s="127"/>
      <c r="F135" s="127"/>
      <c r="G135" s="127">
        <v>-8647</v>
      </c>
      <c r="H135" s="127"/>
      <c r="I135" s="127"/>
      <c r="J135" s="127"/>
      <c r="K135" s="127"/>
    </row>
    <row r="136" spans="1:11" ht="15.75">
      <c r="A136" s="123">
        <v>6108</v>
      </c>
      <c r="B136" s="123" t="s">
        <v>115</v>
      </c>
      <c r="C136" s="127">
        <v>0</v>
      </c>
      <c r="D136" s="127">
        <v>0</v>
      </c>
      <c r="E136" s="127"/>
      <c r="F136" s="127"/>
      <c r="G136" s="127"/>
      <c r="H136" s="127"/>
      <c r="I136" s="127"/>
      <c r="J136" s="127"/>
      <c r="K136" s="127"/>
    </row>
    <row r="137" spans="1:11" ht="15.75">
      <c r="A137" s="123">
        <v>6198</v>
      </c>
      <c r="B137" s="123"/>
      <c r="C137" s="128">
        <f>SUM(C129:C136)</f>
        <v>-4446</v>
      </c>
      <c r="D137" s="128">
        <f>SUM(D129:D136)</f>
        <v>-4446</v>
      </c>
      <c r="E137" s="131">
        <f aca="true" t="shared" si="10" ref="E137:K137">SUM(E129:E136)</f>
        <v>0</v>
      </c>
      <c r="F137" s="131">
        <f t="shared" si="10"/>
        <v>0</v>
      </c>
      <c r="G137" s="131">
        <f t="shared" si="10"/>
        <v>-8647</v>
      </c>
      <c r="H137" s="131">
        <f t="shared" si="10"/>
        <v>0</v>
      </c>
      <c r="I137" s="131">
        <f t="shared" si="10"/>
        <v>4201</v>
      </c>
      <c r="J137" s="131">
        <f t="shared" si="10"/>
        <v>0</v>
      </c>
      <c r="K137" s="131">
        <f t="shared" si="10"/>
        <v>0</v>
      </c>
    </row>
    <row r="138" spans="1:11" ht="15.75">
      <c r="A138" s="123">
        <v>6199</v>
      </c>
      <c r="B138" s="126" t="s">
        <v>116</v>
      </c>
      <c r="C138" s="127">
        <v>0</v>
      </c>
      <c r="D138" s="127">
        <v>0</v>
      </c>
      <c r="E138" s="127"/>
      <c r="F138" s="127"/>
      <c r="G138" s="127"/>
      <c r="H138" s="127"/>
      <c r="I138" s="127"/>
      <c r="J138" s="127"/>
      <c r="K138" s="127"/>
    </row>
    <row r="139" spans="1:11" ht="15.75">
      <c r="A139" s="123">
        <v>6201</v>
      </c>
      <c r="B139" s="123" t="s">
        <v>117</v>
      </c>
      <c r="C139" s="127">
        <v>0</v>
      </c>
      <c r="D139" s="127">
        <v>0</v>
      </c>
      <c r="E139" s="127"/>
      <c r="F139" s="127"/>
      <c r="G139" s="127"/>
      <c r="H139" s="127"/>
      <c r="I139" s="127"/>
      <c r="J139" s="127"/>
      <c r="K139" s="127"/>
    </row>
    <row r="140" spans="1:11" ht="15.75">
      <c r="A140" s="123">
        <v>6202</v>
      </c>
      <c r="B140" s="123" t="s">
        <v>118</v>
      </c>
      <c r="C140" s="127">
        <v>0</v>
      </c>
      <c r="D140" s="127">
        <v>0</v>
      </c>
      <c r="E140" s="127"/>
      <c r="F140" s="127"/>
      <c r="G140" s="127"/>
      <c r="H140" s="127"/>
      <c r="I140" s="127"/>
      <c r="J140" s="127"/>
      <c r="K140" s="127"/>
    </row>
    <row r="141" spans="1:11" ht="15.75">
      <c r="A141" s="123">
        <v>6203</v>
      </c>
      <c r="B141" s="123" t="s">
        <v>119</v>
      </c>
      <c r="C141" s="127">
        <v>0</v>
      </c>
      <c r="D141" s="127">
        <v>0</v>
      </c>
      <c r="E141" s="127"/>
      <c r="F141" s="127"/>
      <c r="G141" s="127"/>
      <c r="H141" s="127"/>
      <c r="I141" s="127"/>
      <c r="J141" s="127"/>
      <c r="K141" s="127"/>
    </row>
    <row r="142" spans="1:11" ht="15.75">
      <c r="A142" s="123">
        <v>6204</v>
      </c>
      <c r="B142" s="123" t="s">
        <v>120</v>
      </c>
      <c r="C142" s="127">
        <v>0</v>
      </c>
      <c r="D142" s="127">
        <v>0</v>
      </c>
      <c r="E142" s="127"/>
      <c r="F142" s="127"/>
      <c r="G142" s="127"/>
      <c r="H142" s="127"/>
      <c r="I142" s="127"/>
      <c r="J142" s="127"/>
      <c r="K142" s="127"/>
    </row>
    <row r="143" spans="1:11" ht="15.75">
      <c r="A143" s="123">
        <v>6205</v>
      </c>
      <c r="B143" s="123" t="s">
        <v>121</v>
      </c>
      <c r="C143" s="127">
        <v>0</v>
      </c>
      <c r="D143" s="127">
        <v>0</v>
      </c>
      <c r="E143" s="127"/>
      <c r="F143" s="127"/>
      <c r="G143" s="127"/>
      <c r="H143" s="127"/>
      <c r="I143" s="127"/>
      <c r="J143" s="127"/>
      <c r="K143" s="127"/>
    </row>
    <row r="144" spans="1:11" ht="15.75">
      <c r="A144" s="123">
        <v>6206</v>
      </c>
      <c r="B144" s="123" t="s">
        <v>122</v>
      </c>
      <c r="C144" s="127">
        <v>-433896</v>
      </c>
      <c r="D144" s="127">
        <v>-433896</v>
      </c>
      <c r="E144" s="127"/>
      <c r="F144" s="127"/>
      <c r="G144" s="127"/>
      <c r="H144" s="127">
        <v>-433896</v>
      </c>
      <c r="I144" s="127"/>
      <c r="J144" s="127"/>
      <c r="K144" s="127"/>
    </row>
    <row r="145" spans="1:11" ht="15.75">
      <c r="A145" s="123">
        <v>6207</v>
      </c>
      <c r="B145" s="123" t="s">
        <v>123</v>
      </c>
      <c r="C145" s="127">
        <v>0</v>
      </c>
      <c r="D145" s="127">
        <v>0</v>
      </c>
      <c r="E145" s="127"/>
      <c r="F145" s="127"/>
      <c r="G145" s="127"/>
      <c r="H145" s="127"/>
      <c r="I145" s="127"/>
      <c r="J145" s="127"/>
      <c r="K145" s="127"/>
    </row>
    <row r="146" spans="1:11" ht="15.75">
      <c r="A146" s="123">
        <v>6208</v>
      </c>
      <c r="B146" s="123" t="s">
        <v>124</v>
      </c>
      <c r="C146" s="127">
        <v>0</v>
      </c>
      <c r="D146" s="127">
        <v>0</v>
      </c>
      <c r="E146" s="127"/>
      <c r="F146" s="127"/>
      <c r="G146" s="127"/>
      <c r="H146" s="127"/>
      <c r="I146" s="127"/>
      <c r="J146" s="127"/>
      <c r="K146" s="127"/>
    </row>
    <row r="147" spans="1:11" ht="15.75">
      <c r="A147" s="123">
        <v>6209</v>
      </c>
      <c r="B147" s="123" t="s">
        <v>125</v>
      </c>
      <c r="C147" s="127">
        <v>0</v>
      </c>
      <c r="D147" s="127">
        <v>0</v>
      </c>
      <c r="E147" s="127"/>
      <c r="F147" s="127"/>
      <c r="G147" s="127"/>
      <c r="H147" s="127"/>
      <c r="I147" s="127"/>
      <c r="J147" s="127"/>
      <c r="K147" s="127"/>
    </row>
    <row r="148" spans="1:11" ht="15.75">
      <c r="A148" s="123">
        <v>6210</v>
      </c>
      <c r="B148" s="123" t="s">
        <v>126</v>
      </c>
      <c r="C148" s="127">
        <v>0</v>
      </c>
      <c r="D148" s="127">
        <v>0</v>
      </c>
      <c r="E148" s="127"/>
      <c r="F148" s="127"/>
      <c r="G148" s="127"/>
      <c r="H148" s="127"/>
      <c r="I148" s="127"/>
      <c r="J148" s="127"/>
      <c r="K148" s="127"/>
    </row>
    <row r="149" spans="1:11" ht="15.75">
      <c r="A149" s="123">
        <v>6211</v>
      </c>
      <c r="B149" s="123" t="s">
        <v>127</v>
      </c>
      <c r="C149" s="127">
        <v>0</v>
      </c>
      <c r="D149" s="127">
        <v>0</v>
      </c>
      <c r="E149" s="127"/>
      <c r="F149" s="127"/>
      <c r="G149" s="127"/>
      <c r="H149" s="127"/>
      <c r="I149" s="127"/>
      <c r="J149" s="127"/>
      <c r="K149" s="127"/>
    </row>
    <row r="150" spans="1:11" ht="15.75">
      <c r="A150" s="123">
        <v>6298</v>
      </c>
      <c r="B150" s="123"/>
      <c r="C150" s="128">
        <f>SUM(C139:C149)</f>
        <v>-433896</v>
      </c>
      <c r="D150" s="128">
        <f>SUM(D139:D149)</f>
        <v>-433896</v>
      </c>
      <c r="E150" s="131">
        <f aca="true" t="shared" si="11" ref="E150:K150">SUM(E139:E149)</f>
        <v>0</v>
      </c>
      <c r="F150" s="131">
        <f t="shared" si="11"/>
        <v>0</v>
      </c>
      <c r="G150" s="131">
        <f t="shared" si="11"/>
        <v>0</v>
      </c>
      <c r="H150" s="131">
        <f t="shared" si="11"/>
        <v>-433896</v>
      </c>
      <c r="I150" s="131">
        <f t="shared" si="11"/>
        <v>0</v>
      </c>
      <c r="J150" s="131">
        <f t="shared" si="11"/>
        <v>0</v>
      </c>
      <c r="K150" s="131">
        <f t="shared" si="11"/>
        <v>0</v>
      </c>
    </row>
    <row r="151" spans="1:11" ht="15.75">
      <c r="A151" s="123">
        <v>6299</v>
      </c>
      <c r="B151" s="126" t="s">
        <v>128</v>
      </c>
      <c r="C151" s="127">
        <v>0</v>
      </c>
      <c r="D151" s="127">
        <v>0</v>
      </c>
      <c r="E151" s="127"/>
      <c r="F151" s="127"/>
      <c r="G151" s="127"/>
      <c r="H151" s="127"/>
      <c r="I151" s="127"/>
      <c r="J151" s="127"/>
      <c r="K151" s="127"/>
    </row>
    <row r="152" spans="1:11" ht="15.75">
      <c r="A152" s="123">
        <v>6301</v>
      </c>
      <c r="B152" s="123" t="s">
        <v>129</v>
      </c>
      <c r="C152" s="127">
        <v>0</v>
      </c>
      <c r="D152" s="127">
        <v>0</v>
      </c>
      <c r="E152" s="127"/>
      <c r="F152" s="127"/>
      <c r="G152" s="127"/>
      <c r="H152" s="127"/>
      <c r="I152" s="127"/>
      <c r="J152" s="127"/>
      <c r="K152" s="127"/>
    </row>
    <row r="153" spans="1:11" ht="15.75">
      <c r="A153" s="123">
        <v>6302</v>
      </c>
      <c r="B153" s="123" t="s">
        <v>130</v>
      </c>
      <c r="C153" s="127">
        <v>0</v>
      </c>
      <c r="D153" s="127">
        <v>0</v>
      </c>
      <c r="E153" s="127"/>
      <c r="F153" s="127"/>
      <c r="G153" s="127"/>
      <c r="H153" s="127"/>
      <c r="I153" s="127"/>
      <c r="J153" s="127"/>
      <c r="K153" s="127"/>
    </row>
    <row r="154" spans="1:11" ht="15.75">
      <c r="A154" s="123">
        <v>6303</v>
      </c>
      <c r="B154" s="123" t="s">
        <v>131</v>
      </c>
      <c r="C154" s="127">
        <v>0</v>
      </c>
      <c r="D154" s="127">
        <v>0</v>
      </c>
      <c r="E154" s="127"/>
      <c r="F154" s="127"/>
      <c r="G154" s="127"/>
      <c r="H154" s="127"/>
      <c r="I154" s="127"/>
      <c r="J154" s="127"/>
      <c r="K154" s="127"/>
    </row>
    <row r="155" spans="1:11" ht="15.75">
      <c r="A155" s="123">
        <v>6304</v>
      </c>
      <c r="B155" s="123" t="s">
        <v>132</v>
      </c>
      <c r="C155" s="127">
        <v>0</v>
      </c>
      <c r="D155" s="127">
        <v>0</v>
      </c>
      <c r="E155" s="127"/>
      <c r="F155" s="127"/>
      <c r="G155" s="127"/>
      <c r="H155" s="127"/>
      <c r="I155" s="127"/>
      <c r="J155" s="127"/>
      <c r="K155" s="127"/>
    </row>
    <row r="156" spans="1:11" ht="15.75">
      <c r="A156" s="123">
        <v>6305</v>
      </c>
      <c r="B156" s="123" t="s">
        <v>133</v>
      </c>
      <c r="C156" s="127">
        <v>0</v>
      </c>
      <c r="D156" s="127">
        <v>0</v>
      </c>
      <c r="E156" s="127"/>
      <c r="F156" s="127"/>
      <c r="G156" s="127"/>
      <c r="H156" s="127"/>
      <c r="I156" s="127"/>
      <c r="J156" s="127"/>
      <c r="K156" s="127"/>
    </row>
    <row r="157" spans="1:11" ht="15.75">
      <c r="A157" s="123">
        <v>6306</v>
      </c>
      <c r="B157" s="123" t="s">
        <v>134</v>
      </c>
      <c r="C157" s="127">
        <v>0</v>
      </c>
      <c r="D157" s="127">
        <v>0</v>
      </c>
      <c r="E157" s="127"/>
      <c r="F157" s="127"/>
      <c r="G157" s="127"/>
      <c r="H157" s="127"/>
      <c r="I157" s="127"/>
      <c r="J157" s="127"/>
      <c r="K157" s="127"/>
    </row>
    <row r="158" spans="1:11" ht="15.75">
      <c r="A158" s="123">
        <v>6307</v>
      </c>
      <c r="B158" s="123" t="s">
        <v>135</v>
      </c>
      <c r="C158" s="127">
        <v>0</v>
      </c>
      <c r="D158" s="127">
        <v>0</v>
      </c>
      <c r="E158" s="127"/>
      <c r="F158" s="127"/>
      <c r="G158" s="127"/>
      <c r="H158" s="127"/>
      <c r="I158" s="127"/>
      <c r="J158" s="127"/>
      <c r="K158" s="127"/>
    </row>
    <row r="159" spans="1:11" ht="15.75">
      <c r="A159" s="123">
        <v>6308</v>
      </c>
      <c r="B159" s="123" t="s">
        <v>136</v>
      </c>
      <c r="C159" s="127">
        <v>0</v>
      </c>
      <c r="D159" s="127">
        <v>0</v>
      </c>
      <c r="E159" s="127"/>
      <c r="F159" s="127"/>
      <c r="G159" s="127"/>
      <c r="H159" s="127"/>
      <c r="I159" s="127"/>
      <c r="J159" s="127"/>
      <c r="K159" s="127"/>
    </row>
    <row r="160" spans="1:11" ht="15.75">
      <c r="A160" s="123">
        <v>6309</v>
      </c>
      <c r="B160" s="123" t="s">
        <v>137</v>
      </c>
      <c r="C160" s="127">
        <v>0</v>
      </c>
      <c r="D160" s="127">
        <v>0</v>
      </c>
      <c r="E160" s="127"/>
      <c r="F160" s="127"/>
      <c r="G160" s="127"/>
      <c r="H160" s="127"/>
      <c r="I160" s="127"/>
      <c r="J160" s="127"/>
      <c r="K160" s="127"/>
    </row>
    <row r="161" spans="1:11" ht="15.75">
      <c r="A161" s="123">
        <v>6310</v>
      </c>
      <c r="B161" s="123" t="s">
        <v>138</v>
      </c>
      <c r="C161" s="127">
        <v>0</v>
      </c>
      <c r="D161" s="127">
        <v>0</v>
      </c>
      <c r="E161" s="127"/>
      <c r="F161" s="127"/>
      <c r="G161" s="127"/>
      <c r="H161" s="127"/>
      <c r="I161" s="127"/>
      <c r="J161" s="127"/>
      <c r="K161" s="127"/>
    </row>
    <row r="162" spans="1:11" ht="15.75">
      <c r="A162" s="123">
        <v>6311</v>
      </c>
      <c r="B162" s="123" t="s">
        <v>139</v>
      </c>
      <c r="C162" s="127">
        <v>0</v>
      </c>
      <c r="D162" s="127">
        <v>0</v>
      </c>
      <c r="E162" s="127"/>
      <c r="F162" s="127"/>
      <c r="G162" s="127"/>
      <c r="H162" s="127"/>
      <c r="I162" s="127"/>
      <c r="J162" s="127"/>
      <c r="K162" s="127"/>
    </row>
    <row r="163" spans="1:11" ht="15.75">
      <c r="A163" s="123">
        <v>6312</v>
      </c>
      <c r="B163" s="123" t="s">
        <v>291</v>
      </c>
      <c r="C163" s="127">
        <v>0</v>
      </c>
      <c r="D163" s="127">
        <v>0</v>
      </c>
      <c r="E163" s="127"/>
      <c r="F163" s="127"/>
      <c r="G163" s="127"/>
      <c r="H163" s="127"/>
      <c r="I163" s="127"/>
      <c r="J163" s="127"/>
      <c r="K163" s="127"/>
    </row>
    <row r="164" spans="1:11" ht="15.75">
      <c r="A164" s="123">
        <v>6398</v>
      </c>
      <c r="B164" s="123"/>
      <c r="C164" s="128">
        <f>SUM(C152:C163)</f>
        <v>0</v>
      </c>
      <c r="D164" s="128">
        <f>SUM(D152:D163)</f>
        <v>0</v>
      </c>
      <c r="E164" s="131">
        <f aca="true" t="shared" si="12" ref="E164:K164">SUM(E152:E163)</f>
        <v>0</v>
      </c>
      <c r="F164" s="131">
        <f t="shared" si="12"/>
        <v>0</v>
      </c>
      <c r="G164" s="131">
        <f t="shared" si="12"/>
        <v>0</v>
      </c>
      <c r="H164" s="131">
        <f t="shared" si="12"/>
        <v>0</v>
      </c>
      <c r="I164" s="131">
        <f t="shared" si="12"/>
        <v>0</v>
      </c>
      <c r="J164" s="131">
        <f t="shared" si="12"/>
        <v>0</v>
      </c>
      <c r="K164" s="131">
        <f t="shared" si="12"/>
        <v>0</v>
      </c>
    </row>
    <row r="165" spans="1:11" ht="15.75">
      <c r="A165" s="123">
        <v>6399</v>
      </c>
      <c r="B165" s="126" t="s">
        <v>140</v>
      </c>
      <c r="C165" s="127">
        <v>0</v>
      </c>
      <c r="D165" s="127">
        <v>0</v>
      </c>
      <c r="E165" s="127"/>
      <c r="F165" s="127"/>
      <c r="G165" s="127"/>
      <c r="H165" s="127"/>
      <c r="I165" s="127"/>
      <c r="J165" s="127"/>
      <c r="K165" s="127"/>
    </row>
    <row r="166" spans="1:11" ht="15.75">
      <c r="A166" s="123">
        <v>6401</v>
      </c>
      <c r="B166" s="123" t="s">
        <v>141</v>
      </c>
      <c r="C166" s="127">
        <v>0</v>
      </c>
      <c r="D166" s="127">
        <v>0</v>
      </c>
      <c r="E166" s="127"/>
      <c r="F166" s="127"/>
      <c r="G166" s="127"/>
      <c r="H166" s="127"/>
      <c r="I166" s="127"/>
      <c r="J166" s="127"/>
      <c r="K166" s="127"/>
    </row>
    <row r="167" spans="1:11" ht="15.75">
      <c r="A167" s="123">
        <v>6402</v>
      </c>
      <c r="B167" s="123" t="s">
        <v>142</v>
      </c>
      <c r="C167" s="127">
        <v>0</v>
      </c>
      <c r="D167" s="127">
        <v>0</v>
      </c>
      <c r="E167" s="127"/>
      <c r="F167" s="127"/>
      <c r="G167" s="127"/>
      <c r="H167" s="127"/>
      <c r="I167" s="127"/>
      <c r="J167" s="127"/>
      <c r="K167" s="127"/>
    </row>
    <row r="168" spans="1:11" ht="15.75">
      <c r="A168" s="123">
        <v>6403</v>
      </c>
      <c r="B168" s="123" t="s">
        <v>143</v>
      </c>
      <c r="C168" s="127">
        <v>-25205</v>
      </c>
      <c r="D168" s="127">
        <v>-25205</v>
      </c>
      <c r="E168" s="127"/>
      <c r="F168" s="127"/>
      <c r="G168" s="127"/>
      <c r="H168" s="127"/>
      <c r="I168" s="127">
        <v>-25205</v>
      </c>
      <c r="J168" s="127"/>
      <c r="K168" s="127"/>
    </row>
    <row r="169" spans="1:11" ht="15.75">
      <c r="A169" s="123">
        <v>6404</v>
      </c>
      <c r="B169" s="123" t="s">
        <v>144</v>
      </c>
      <c r="C169" s="127">
        <v>28384</v>
      </c>
      <c r="D169" s="127">
        <v>28384</v>
      </c>
      <c r="E169" s="127"/>
      <c r="F169" s="127"/>
      <c r="G169" s="127"/>
      <c r="H169" s="127"/>
      <c r="I169" s="127"/>
      <c r="J169" s="127">
        <v>28384</v>
      </c>
      <c r="K169" s="127"/>
    </row>
    <row r="170" spans="1:11" ht="15.75">
      <c r="A170" s="123">
        <v>6405</v>
      </c>
      <c r="B170" s="123" t="s">
        <v>145</v>
      </c>
      <c r="C170" s="127">
        <v>0</v>
      </c>
      <c r="D170" s="127">
        <v>0</v>
      </c>
      <c r="E170" s="127"/>
      <c r="F170" s="127"/>
      <c r="G170" s="127"/>
      <c r="H170" s="127"/>
      <c r="I170" s="127"/>
      <c r="J170" s="127"/>
      <c r="K170" s="127"/>
    </row>
    <row r="171" spans="1:11" ht="15.75">
      <c r="A171" s="123">
        <v>6406</v>
      </c>
      <c r="B171" s="123" t="s">
        <v>146</v>
      </c>
      <c r="C171" s="127">
        <v>0</v>
      </c>
      <c r="D171" s="127">
        <v>0</v>
      </c>
      <c r="E171" s="127"/>
      <c r="F171" s="127"/>
      <c r="G171" s="127"/>
      <c r="H171" s="127"/>
      <c r="I171" s="127"/>
      <c r="J171" s="127"/>
      <c r="K171" s="127"/>
    </row>
    <row r="172" spans="1:11" ht="15.75">
      <c r="A172" s="123">
        <v>6498</v>
      </c>
      <c r="B172" s="123"/>
      <c r="C172" s="128">
        <f>SUM(C166:C171)</f>
        <v>3179</v>
      </c>
      <c r="D172" s="128">
        <f>SUM(D166:D171)</f>
        <v>3179</v>
      </c>
      <c r="E172" s="131">
        <f aca="true" t="shared" si="13" ref="E172:K172">SUM(E166:E171)</f>
        <v>0</v>
      </c>
      <c r="F172" s="131">
        <f t="shared" si="13"/>
        <v>0</v>
      </c>
      <c r="G172" s="131">
        <f t="shared" si="13"/>
        <v>0</v>
      </c>
      <c r="H172" s="131">
        <f t="shared" si="13"/>
        <v>0</v>
      </c>
      <c r="I172" s="131">
        <f t="shared" si="13"/>
        <v>-25205</v>
      </c>
      <c r="J172" s="131">
        <f t="shared" si="13"/>
        <v>28384</v>
      </c>
      <c r="K172" s="131">
        <f t="shared" si="13"/>
        <v>0</v>
      </c>
    </row>
    <row r="173" spans="1:11" ht="15.75">
      <c r="A173" s="123">
        <v>6499</v>
      </c>
      <c r="B173" s="126" t="s">
        <v>147</v>
      </c>
      <c r="C173" s="127">
        <v>0</v>
      </c>
      <c r="D173" s="127">
        <v>0</v>
      </c>
      <c r="E173" s="127"/>
      <c r="F173" s="127"/>
      <c r="G173" s="127"/>
      <c r="H173" s="127"/>
      <c r="I173" s="127"/>
      <c r="J173" s="127"/>
      <c r="K173" s="127"/>
    </row>
    <row r="174" spans="1:11" ht="15.75">
      <c r="A174" s="123">
        <v>6501</v>
      </c>
      <c r="B174" s="123" t="s">
        <v>148</v>
      </c>
      <c r="C174" s="127">
        <v>0</v>
      </c>
      <c r="D174" s="127">
        <v>0</v>
      </c>
      <c r="E174" s="127"/>
      <c r="F174" s="127"/>
      <c r="G174" s="127"/>
      <c r="H174" s="127"/>
      <c r="I174" s="127"/>
      <c r="J174" s="127"/>
      <c r="K174" s="127"/>
    </row>
    <row r="175" spans="1:11" ht="15.75">
      <c r="A175" s="123">
        <v>6502</v>
      </c>
      <c r="B175" s="123" t="s">
        <v>149</v>
      </c>
      <c r="C175" s="127">
        <v>55451</v>
      </c>
      <c r="D175" s="127">
        <v>55451</v>
      </c>
      <c r="E175" s="127"/>
      <c r="F175" s="127"/>
      <c r="G175" s="127"/>
      <c r="H175" s="127"/>
      <c r="I175" s="127"/>
      <c r="J175" s="127">
        <v>55451</v>
      </c>
      <c r="K175" s="127"/>
    </row>
    <row r="176" spans="1:11" ht="15.75">
      <c r="A176" s="123">
        <v>6503</v>
      </c>
      <c r="B176" s="123" t="s">
        <v>150</v>
      </c>
      <c r="C176" s="127">
        <v>0</v>
      </c>
      <c r="D176" s="127">
        <v>0</v>
      </c>
      <c r="E176" s="127"/>
      <c r="F176" s="127"/>
      <c r="G176" s="127"/>
      <c r="H176" s="127"/>
      <c r="I176" s="127"/>
      <c r="J176" s="127"/>
      <c r="K176" s="127"/>
    </row>
    <row r="177" spans="1:11" ht="15.75">
      <c r="A177" s="123">
        <v>6504</v>
      </c>
      <c r="B177" s="123" t="s">
        <v>151</v>
      </c>
      <c r="C177" s="127">
        <v>0</v>
      </c>
      <c r="D177" s="127">
        <v>0</v>
      </c>
      <c r="E177" s="127"/>
      <c r="F177" s="127"/>
      <c r="G177" s="127"/>
      <c r="H177" s="127"/>
      <c r="I177" s="127"/>
      <c r="J177" s="127"/>
      <c r="K177" s="127"/>
    </row>
    <row r="178" spans="1:11" ht="15.75">
      <c r="A178" s="123">
        <v>6505</v>
      </c>
      <c r="B178" s="123" t="s">
        <v>152</v>
      </c>
      <c r="C178" s="127">
        <v>0</v>
      </c>
      <c r="D178" s="127">
        <v>0</v>
      </c>
      <c r="E178" s="127"/>
      <c r="F178" s="127"/>
      <c r="G178" s="127"/>
      <c r="H178" s="127"/>
      <c r="I178" s="127"/>
      <c r="J178" s="127"/>
      <c r="K178" s="127"/>
    </row>
    <row r="179" spans="1:11" ht="15.75">
      <c r="A179" s="123">
        <v>6506</v>
      </c>
      <c r="B179" s="123" t="s">
        <v>153</v>
      </c>
      <c r="C179" s="127">
        <v>0</v>
      </c>
      <c r="D179" s="127">
        <v>0</v>
      </c>
      <c r="E179" s="127"/>
      <c r="F179" s="127"/>
      <c r="G179" s="127"/>
      <c r="H179" s="127"/>
      <c r="I179" s="127"/>
      <c r="J179" s="127"/>
      <c r="K179" s="127"/>
    </row>
    <row r="180" spans="1:11" ht="15.75">
      <c r="A180" s="123">
        <v>6507</v>
      </c>
      <c r="B180" s="123" t="s">
        <v>154</v>
      </c>
      <c r="C180" s="127">
        <v>45369</v>
      </c>
      <c r="D180" s="127">
        <v>45369</v>
      </c>
      <c r="E180" s="127"/>
      <c r="F180" s="127"/>
      <c r="G180" s="127"/>
      <c r="H180" s="127"/>
      <c r="I180" s="127"/>
      <c r="J180" s="127">
        <v>45369</v>
      </c>
      <c r="K180" s="127"/>
    </row>
    <row r="181" spans="1:11" ht="15.75">
      <c r="A181" s="123">
        <v>6508</v>
      </c>
      <c r="B181" s="123" t="s">
        <v>155</v>
      </c>
      <c r="C181" s="127">
        <v>-245329</v>
      </c>
      <c r="D181" s="127">
        <v>-245329</v>
      </c>
      <c r="E181" s="127"/>
      <c r="F181" s="127"/>
      <c r="G181" s="127"/>
      <c r="H181" s="127"/>
      <c r="I181" s="127"/>
      <c r="J181" s="127">
        <v>-245329</v>
      </c>
      <c r="K181" s="127"/>
    </row>
    <row r="182" spans="1:11" ht="15.75">
      <c r="A182" s="123">
        <v>6509</v>
      </c>
      <c r="B182" s="123" t="s">
        <v>156</v>
      </c>
      <c r="C182" s="127">
        <v>0</v>
      </c>
      <c r="D182" s="127">
        <v>0</v>
      </c>
      <c r="E182" s="127"/>
      <c r="F182" s="127"/>
      <c r="G182" s="127"/>
      <c r="H182" s="127"/>
      <c r="I182" s="127"/>
      <c r="J182" s="127"/>
      <c r="K182" s="127"/>
    </row>
    <row r="183" spans="1:11" ht="15.75">
      <c r="A183" s="123">
        <v>6510</v>
      </c>
      <c r="B183" s="123" t="s">
        <v>157</v>
      </c>
      <c r="C183" s="127">
        <v>0</v>
      </c>
      <c r="D183" s="127">
        <v>0</v>
      </c>
      <c r="E183" s="127"/>
      <c r="F183" s="127"/>
      <c r="G183" s="127"/>
      <c r="H183" s="127"/>
      <c r="I183" s="127"/>
      <c r="J183" s="127"/>
      <c r="K183" s="127"/>
    </row>
    <row r="184" spans="1:11" ht="15.75">
      <c r="A184" s="123">
        <v>6511</v>
      </c>
      <c r="B184" s="123" t="s">
        <v>158</v>
      </c>
      <c r="C184" s="127">
        <v>0</v>
      </c>
      <c r="D184" s="127">
        <v>0</v>
      </c>
      <c r="E184" s="127"/>
      <c r="F184" s="127"/>
      <c r="G184" s="127"/>
      <c r="H184" s="127"/>
      <c r="I184" s="127"/>
      <c r="J184" s="127"/>
      <c r="K184" s="127"/>
    </row>
    <row r="185" spans="1:11" ht="15.75">
      <c r="A185" s="123">
        <v>6598</v>
      </c>
      <c r="B185" s="123"/>
      <c r="C185" s="128">
        <f>SUM(C174:C184)</f>
        <v>-144509</v>
      </c>
      <c r="D185" s="128">
        <f>SUM(D174:D184)</f>
        <v>-144509</v>
      </c>
      <c r="E185" s="131">
        <f aca="true" t="shared" si="14" ref="E185:K185">SUM(E174:E184)</f>
        <v>0</v>
      </c>
      <c r="F185" s="131">
        <f t="shared" si="14"/>
        <v>0</v>
      </c>
      <c r="G185" s="131">
        <f t="shared" si="14"/>
        <v>0</v>
      </c>
      <c r="H185" s="131">
        <f t="shared" si="14"/>
        <v>0</v>
      </c>
      <c r="I185" s="131">
        <f t="shared" si="14"/>
        <v>0</v>
      </c>
      <c r="J185" s="131">
        <f t="shared" si="14"/>
        <v>-144509</v>
      </c>
      <c r="K185" s="131">
        <f t="shared" si="14"/>
        <v>0</v>
      </c>
    </row>
    <row r="186" spans="1:11" ht="15.75">
      <c r="A186" s="123">
        <v>6599</v>
      </c>
      <c r="B186" s="126" t="s">
        <v>159</v>
      </c>
      <c r="C186" s="127">
        <v>0</v>
      </c>
      <c r="D186" s="127">
        <v>0</v>
      </c>
      <c r="E186" s="127"/>
      <c r="F186" s="127"/>
      <c r="G186" s="127"/>
      <c r="H186" s="127"/>
      <c r="I186" s="127"/>
      <c r="J186" s="127"/>
      <c r="K186" s="127"/>
    </row>
    <row r="187" spans="1:11" ht="15.75">
      <c r="A187" s="123">
        <v>6601</v>
      </c>
      <c r="B187" s="123" t="s">
        <v>160</v>
      </c>
      <c r="C187" s="127">
        <v>-9142</v>
      </c>
      <c r="D187" s="127">
        <v>-9142</v>
      </c>
      <c r="E187" s="127"/>
      <c r="F187" s="127"/>
      <c r="G187" s="127"/>
      <c r="H187" s="127"/>
      <c r="I187" s="127"/>
      <c r="J187" s="127"/>
      <c r="K187" s="127">
        <f>-95141+85999</f>
        <v>-9142</v>
      </c>
    </row>
    <row r="188" spans="1:11" ht="15.75">
      <c r="A188" s="123">
        <v>6602</v>
      </c>
      <c r="B188" s="123" t="s">
        <v>161</v>
      </c>
      <c r="C188" s="127">
        <v>0</v>
      </c>
      <c r="D188" s="127">
        <v>0</v>
      </c>
      <c r="E188" s="127"/>
      <c r="F188" s="127"/>
      <c r="G188" s="127"/>
      <c r="H188" s="127"/>
      <c r="I188" s="127"/>
      <c r="J188" s="127"/>
      <c r="K188" s="127"/>
    </row>
    <row r="189" spans="1:11" ht="15.75">
      <c r="A189" s="123">
        <v>6603</v>
      </c>
      <c r="B189" s="123" t="s">
        <v>162</v>
      </c>
      <c r="C189" s="127">
        <v>0</v>
      </c>
      <c r="D189" s="127">
        <v>0</v>
      </c>
      <c r="E189" s="127"/>
      <c r="F189" s="127"/>
      <c r="G189" s="127"/>
      <c r="H189" s="127"/>
      <c r="I189" s="127"/>
      <c r="J189" s="127"/>
      <c r="K189" s="127"/>
    </row>
    <row r="190" spans="1:11" ht="15.75">
      <c r="A190" s="123">
        <v>6604</v>
      </c>
      <c r="B190" s="123" t="s">
        <v>163</v>
      </c>
      <c r="C190" s="127">
        <v>0</v>
      </c>
      <c r="D190" s="127">
        <v>0</v>
      </c>
      <c r="E190" s="127"/>
      <c r="F190" s="127"/>
      <c r="G190" s="127"/>
      <c r="H190" s="127"/>
      <c r="I190" s="127"/>
      <c r="J190" s="127"/>
      <c r="K190" s="127"/>
    </row>
    <row r="191" spans="1:11" ht="15.75">
      <c r="A191" s="123">
        <v>6605</v>
      </c>
      <c r="B191" s="123" t="s">
        <v>164</v>
      </c>
      <c r="C191" s="127">
        <v>0</v>
      </c>
      <c r="D191" s="127">
        <v>0</v>
      </c>
      <c r="E191" s="127"/>
      <c r="F191" s="127"/>
      <c r="G191" s="127"/>
      <c r="H191" s="127"/>
      <c r="I191" s="127"/>
      <c r="J191" s="127"/>
      <c r="K191" s="127"/>
    </row>
    <row r="192" spans="1:11" ht="15.75">
      <c r="A192" s="123">
        <v>6606</v>
      </c>
      <c r="B192" s="123" t="s">
        <v>165</v>
      </c>
      <c r="C192" s="127">
        <v>0</v>
      </c>
      <c r="D192" s="127">
        <v>0</v>
      </c>
      <c r="E192" s="127"/>
      <c r="F192" s="127"/>
      <c r="G192" s="127"/>
      <c r="H192" s="127"/>
      <c r="I192" s="127"/>
      <c r="J192" s="127"/>
      <c r="K192" s="127"/>
    </row>
    <row r="193" spans="1:11" ht="15.75">
      <c r="A193" s="123">
        <v>6607</v>
      </c>
      <c r="B193" s="123" t="s">
        <v>166</v>
      </c>
      <c r="C193" s="127">
        <v>0</v>
      </c>
      <c r="D193" s="127">
        <v>0</v>
      </c>
      <c r="E193" s="127"/>
      <c r="F193" s="127"/>
      <c r="G193" s="127"/>
      <c r="H193" s="127"/>
      <c r="I193" s="127"/>
      <c r="J193" s="127"/>
      <c r="K193" s="127"/>
    </row>
    <row r="194" spans="1:11" ht="15.75">
      <c r="A194" s="123">
        <v>6608</v>
      </c>
      <c r="B194" s="123" t="s">
        <v>167</v>
      </c>
      <c r="C194" s="127">
        <v>0</v>
      </c>
      <c r="D194" s="127">
        <v>0</v>
      </c>
      <c r="E194" s="127"/>
      <c r="F194" s="127"/>
      <c r="G194" s="127"/>
      <c r="H194" s="127"/>
      <c r="I194" s="127"/>
      <c r="J194" s="127"/>
      <c r="K194" s="127"/>
    </row>
    <row r="195" spans="1:11" ht="15.75">
      <c r="A195" s="123">
        <v>6609</v>
      </c>
      <c r="B195" s="123" t="s">
        <v>168</v>
      </c>
      <c r="C195" s="127">
        <v>0</v>
      </c>
      <c r="D195" s="127">
        <v>0</v>
      </c>
      <c r="E195" s="127"/>
      <c r="F195" s="127"/>
      <c r="G195" s="127"/>
      <c r="H195" s="127"/>
      <c r="I195" s="127"/>
      <c r="J195" s="127"/>
      <c r="K195" s="127"/>
    </row>
    <row r="196" spans="1:11" ht="15.75">
      <c r="A196" s="123">
        <v>6610</v>
      </c>
      <c r="B196" s="123" t="s">
        <v>169</v>
      </c>
      <c r="C196" s="127">
        <v>0</v>
      </c>
      <c r="D196" s="127">
        <v>0</v>
      </c>
      <c r="E196" s="127"/>
      <c r="F196" s="127"/>
      <c r="G196" s="127"/>
      <c r="H196" s="127"/>
      <c r="I196" s="127"/>
      <c r="J196" s="127"/>
      <c r="K196" s="127"/>
    </row>
    <row r="197" spans="1:11" ht="15.75">
      <c r="A197" s="123">
        <v>6611</v>
      </c>
      <c r="B197" s="123" t="s">
        <v>170</v>
      </c>
      <c r="C197" s="127">
        <v>0</v>
      </c>
      <c r="D197" s="127">
        <v>0</v>
      </c>
      <c r="E197" s="127"/>
      <c r="F197" s="127"/>
      <c r="G197" s="127"/>
      <c r="H197" s="127"/>
      <c r="I197" s="127"/>
      <c r="J197" s="127"/>
      <c r="K197" s="127"/>
    </row>
    <row r="198" spans="1:11" ht="15.75">
      <c r="A198" s="123">
        <v>6612</v>
      </c>
      <c r="B198" s="123" t="s">
        <v>171</v>
      </c>
      <c r="C198" s="127">
        <v>0</v>
      </c>
      <c r="D198" s="127">
        <v>0</v>
      </c>
      <c r="E198" s="127"/>
      <c r="F198" s="127"/>
      <c r="G198" s="127"/>
      <c r="H198" s="127"/>
      <c r="I198" s="127"/>
      <c r="J198" s="127"/>
      <c r="K198" s="127"/>
    </row>
    <row r="199" spans="1:11" ht="15.75">
      <c r="A199" s="123">
        <v>6613</v>
      </c>
      <c r="B199" s="123" t="s">
        <v>172</v>
      </c>
      <c r="C199" s="127">
        <v>0</v>
      </c>
      <c r="D199" s="127">
        <v>0</v>
      </c>
      <c r="E199" s="127"/>
      <c r="F199" s="127"/>
      <c r="G199" s="127"/>
      <c r="H199" s="127"/>
      <c r="I199" s="127"/>
      <c r="J199" s="127"/>
      <c r="K199" s="127"/>
    </row>
    <row r="200" spans="1:11" ht="15.75">
      <c r="A200" s="123">
        <v>6614</v>
      </c>
      <c r="B200" s="123" t="s">
        <v>173</v>
      </c>
      <c r="C200" s="127">
        <v>0</v>
      </c>
      <c r="D200" s="127">
        <v>0</v>
      </c>
      <c r="E200" s="127"/>
      <c r="F200" s="127"/>
      <c r="G200" s="127"/>
      <c r="H200" s="127"/>
      <c r="I200" s="127"/>
      <c r="J200" s="127"/>
      <c r="K200" s="127"/>
    </row>
    <row r="201" spans="1:11" ht="15.75">
      <c r="A201" s="123">
        <v>6615</v>
      </c>
      <c r="B201" s="123" t="s">
        <v>174</v>
      </c>
      <c r="C201" s="127">
        <v>0</v>
      </c>
      <c r="D201" s="127">
        <v>0</v>
      </c>
      <c r="E201" s="127"/>
      <c r="F201" s="127"/>
      <c r="G201" s="127"/>
      <c r="H201" s="127"/>
      <c r="I201" s="127"/>
      <c r="J201" s="127"/>
      <c r="K201" s="127"/>
    </row>
    <row r="202" spans="1:11" ht="15.75">
      <c r="A202" s="123">
        <v>6616</v>
      </c>
      <c r="B202" s="123" t="s">
        <v>175</v>
      </c>
      <c r="C202" s="127">
        <v>0</v>
      </c>
      <c r="D202" s="127">
        <v>0</v>
      </c>
      <c r="E202" s="127"/>
      <c r="F202" s="127"/>
      <c r="G202" s="127"/>
      <c r="H202" s="127"/>
      <c r="I202" s="127"/>
      <c r="J202" s="127"/>
      <c r="K202" s="127"/>
    </row>
    <row r="203" spans="1:11" ht="15.75">
      <c r="A203" s="123">
        <v>6617</v>
      </c>
      <c r="B203" s="123" t="s">
        <v>176</v>
      </c>
      <c r="C203" s="127">
        <v>0</v>
      </c>
      <c r="D203" s="127">
        <v>0</v>
      </c>
      <c r="E203" s="127"/>
      <c r="F203" s="127"/>
      <c r="G203" s="127"/>
      <c r="H203" s="127"/>
      <c r="I203" s="127"/>
      <c r="J203" s="127"/>
      <c r="K203" s="127"/>
    </row>
    <row r="204" spans="1:11" ht="15.75">
      <c r="A204" s="123">
        <v>6618</v>
      </c>
      <c r="B204" s="123" t="s">
        <v>177</v>
      </c>
      <c r="C204" s="127">
        <v>0</v>
      </c>
      <c r="D204" s="127">
        <v>0</v>
      </c>
      <c r="E204" s="127"/>
      <c r="F204" s="127"/>
      <c r="G204" s="127"/>
      <c r="H204" s="127"/>
      <c r="I204" s="127"/>
      <c r="J204" s="127"/>
      <c r="K204" s="127"/>
    </row>
    <row r="205" spans="1:11" ht="15.75">
      <c r="A205" s="123">
        <v>6698</v>
      </c>
      <c r="B205" s="123"/>
      <c r="C205" s="128">
        <f>SUM(C187:C204)</f>
        <v>-9142</v>
      </c>
      <c r="D205" s="128">
        <f>SUM(D187:D204)</f>
        <v>-9142</v>
      </c>
      <c r="E205" s="131">
        <f aca="true" t="shared" si="15" ref="E205:K205">SUM(E187:E204)</f>
        <v>0</v>
      </c>
      <c r="F205" s="131">
        <f t="shared" si="15"/>
        <v>0</v>
      </c>
      <c r="G205" s="131">
        <f t="shared" si="15"/>
        <v>0</v>
      </c>
      <c r="H205" s="131">
        <f t="shared" si="15"/>
        <v>0</v>
      </c>
      <c r="I205" s="131">
        <f t="shared" si="15"/>
        <v>0</v>
      </c>
      <c r="J205" s="131">
        <f t="shared" si="15"/>
        <v>0</v>
      </c>
      <c r="K205" s="131">
        <f t="shared" si="15"/>
        <v>-9142</v>
      </c>
    </row>
    <row r="206" spans="1:11" ht="15.75">
      <c r="A206" s="123">
        <v>6699</v>
      </c>
      <c r="B206" s="126" t="s">
        <v>178</v>
      </c>
      <c r="C206" s="127">
        <v>0</v>
      </c>
      <c r="D206" s="127">
        <v>0</v>
      </c>
      <c r="E206" s="127"/>
      <c r="F206" s="127"/>
      <c r="G206" s="127"/>
      <c r="H206" s="127"/>
      <c r="I206" s="127"/>
      <c r="J206" s="127"/>
      <c r="K206" s="127"/>
    </row>
    <row r="207" spans="1:11" ht="15.75">
      <c r="A207" s="123">
        <v>6701</v>
      </c>
      <c r="B207" s="123" t="s">
        <v>179</v>
      </c>
      <c r="C207" s="127">
        <v>0</v>
      </c>
      <c r="D207" s="127">
        <v>0</v>
      </c>
      <c r="E207" s="127"/>
      <c r="F207" s="127"/>
      <c r="G207" s="127"/>
      <c r="H207" s="127"/>
      <c r="I207" s="127"/>
      <c r="J207" s="127"/>
      <c r="K207" s="127"/>
    </row>
    <row r="208" spans="1:11" ht="15.75">
      <c r="A208" s="123">
        <v>6702</v>
      </c>
      <c r="B208" s="123" t="s">
        <v>180</v>
      </c>
      <c r="C208" s="127">
        <v>0</v>
      </c>
      <c r="D208" s="127">
        <v>0</v>
      </c>
      <c r="E208" s="127"/>
      <c r="F208" s="127"/>
      <c r="G208" s="127"/>
      <c r="H208" s="127"/>
      <c r="I208" s="127"/>
      <c r="J208" s="127"/>
      <c r="K208" s="127"/>
    </row>
    <row r="209" spans="1:11" ht="15.75">
      <c r="A209" s="123">
        <v>6703</v>
      </c>
      <c r="B209" s="123" t="s">
        <v>181</v>
      </c>
      <c r="C209" s="127">
        <v>0</v>
      </c>
      <c r="D209" s="127">
        <v>0</v>
      </c>
      <c r="E209" s="127"/>
      <c r="F209" s="127"/>
      <c r="G209" s="127"/>
      <c r="H209" s="127"/>
      <c r="I209" s="127"/>
      <c r="J209" s="127"/>
      <c r="K209" s="127"/>
    </row>
    <row r="210" spans="1:11" ht="15.75">
      <c r="A210" s="123">
        <v>6704</v>
      </c>
      <c r="B210" s="123" t="s">
        <v>182</v>
      </c>
      <c r="C210" s="127">
        <v>0</v>
      </c>
      <c r="D210" s="127">
        <v>0</v>
      </c>
      <c r="E210" s="127"/>
      <c r="F210" s="127"/>
      <c r="G210" s="127"/>
      <c r="H210" s="127"/>
      <c r="I210" s="127"/>
      <c r="J210" s="127"/>
      <c r="K210" s="127"/>
    </row>
    <row r="211" spans="1:11" ht="15.75">
      <c r="A211" s="123">
        <v>6705</v>
      </c>
      <c r="B211" s="123" t="s">
        <v>183</v>
      </c>
      <c r="C211" s="127">
        <v>0</v>
      </c>
      <c r="D211" s="127">
        <v>0</v>
      </c>
      <c r="E211" s="127"/>
      <c r="F211" s="127"/>
      <c r="G211" s="127"/>
      <c r="H211" s="127"/>
      <c r="I211" s="127"/>
      <c r="J211" s="127"/>
      <c r="K211" s="127"/>
    </row>
    <row r="212" spans="1:11" ht="15.75">
      <c r="A212" s="123">
        <v>6706</v>
      </c>
      <c r="B212" s="123" t="s">
        <v>184</v>
      </c>
      <c r="C212" s="127">
        <v>214996</v>
      </c>
      <c r="D212" s="127">
        <v>214996</v>
      </c>
      <c r="E212" s="127"/>
      <c r="F212" s="127"/>
      <c r="G212" s="127">
        <v>214996</v>
      </c>
      <c r="H212" s="127"/>
      <c r="I212" s="127"/>
      <c r="J212" s="127"/>
      <c r="K212" s="127"/>
    </row>
    <row r="213" spans="1:11" ht="15.75">
      <c r="A213" s="123">
        <v>6707</v>
      </c>
      <c r="B213" s="123" t="s">
        <v>185</v>
      </c>
      <c r="C213" s="127">
        <v>0</v>
      </c>
      <c r="D213" s="127">
        <v>0</v>
      </c>
      <c r="E213" s="127"/>
      <c r="F213" s="127"/>
      <c r="G213" s="127"/>
      <c r="H213" s="127"/>
      <c r="I213" s="127"/>
      <c r="J213" s="127"/>
      <c r="K213" s="127"/>
    </row>
    <row r="214" spans="1:11" ht="15.75">
      <c r="A214" s="123">
        <v>6798</v>
      </c>
      <c r="B214" s="123"/>
      <c r="C214" s="128">
        <f>SUM(C207:C213)</f>
        <v>214996</v>
      </c>
      <c r="D214" s="128">
        <f>SUM(D207:D213)</f>
        <v>214996</v>
      </c>
      <c r="E214" s="131">
        <f aca="true" t="shared" si="16" ref="E214:K214">SUM(E207:E213)</f>
        <v>0</v>
      </c>
      <c r="F214" s="131">
        <f t="shared" si="16"/>
        <v>0</v>
      </c>
      <c r="G214" s="131">
        <f t="shared" si="16"/>
        <v>214996</v>
      </c>
      <c r="H214" s="131">
        <f t="shared" si="16"/>
        <v>0</v>
      </c>
      <c r="I214" s="131">
        <f t="shared" si="16"/>
        <v>0</v>
      </c>
      <c r="J214" s="131">
        <f t="shared" si="16"/>
        <v>0</v>
      </c>
      <c r="K214" s="131">
        <f t="shared" si="16"/>
        <v>0</v>
      </c>
    </row>
    <row r="215" spans="1:11" ht="15.75">
      <c r="A215" s="123">
        <v>6799</v>
      </c>
      <c r="B215" s="126" t="s">
        <v>186</v>
      </c>
      <c r="C215" s="127">
        <v>0</v>
      </c>
      <c r="D215" s="127">
        <v>0</v>
      </c>
      <c r="E215" s="127"/>
      <c r="F215" s="127"/>
      <c r="G215" s="127"/>
      <c r="H215" s="127"/>
      <c r="I215" s="127"/>
      <c r="J215" s="127"/>
      <c r="K215" s="127"/>
    </row>
    <row r="216" spans="1:11" ht="15.75">
      <c r="A216" s="123">
        <v>6801</v>
      </c>
      <c r="B216" s="123" t="s">
        <v>187</v>
      </c>
      <c r="C216" s="127">
        <v>0</v>
      </c>
      <c r="D216" s="127">
        <v>0</v>
      </c>
      <c r="E216" s="127"/>
      <c r="F216" s="127"/>
      <c r="G216" s="127"/>
      <c r="H216" s="127"/>
      <c r="I216" s="127"/>
      <c r="J216" s="127"/>
      <c r="K216" s="127"/>
    </row>
    <row r="217" spans="1:11" ht="15.75">
      <c r="A217" s="123">
        <v>6802</v>
      </c>
      <c r="B217" s="123" t="s">
        <v>34</v>
      </c>
      <c r="C217" s="127">
        <v>0</v>
      </c>
      <c r="D217" s="127">
        <v>0</v>
      </c>
      <c r="E217" s="127"/>
      <c r="F217" s="127"/>
      <c r="G217" s="127"/>
      <c r="H217" s="127"/>
      <c r="I217" s="127"/>
      <c r="J217" s="127"/>
      <c r="K217" s="127"/>
    </row>
    <row r="218" spans="1:11" ht="15.75">
      <c r="A218" s="123">
        <v>6803</v>
      </c>
      <c r="B218" s="123" t="s">
        <v>188</v>
      </c>
      <c r="C218" s="127">
        <v>0</v>
      </c>
      <c r="D218" s="127">
        <v>0</v>
      </c>
      <c r="E218" s="127"/>
      <c r="F218" s="127"/>
      <c r="G218" s="127"/>
      <c r="H218" s="127"/>
      <c r="I218" s="127"/>
      <c r="J218" s="127"/>
      <c r="K218" s="127"/>
    </row>
    <row r="219" spans="1:11" ht="15.75">
      <c r="A219" s="123">
        <v>6804</v>
      </c>
      <c r="B219" s="123" t="s">
        <v>189</v>
      </c>
      <c r="C219" s="127">
        <v>0</v>
      </c>
      <c r="D219" s="127">
        <v>0</v>
      </c>
      <c r="E219" s="127"/>
      <c r="F219" s="127"/>
      <c r="G219" s="127"/>
      <c r="H219" s="127"/>
      <c r="I219" s="127"/>
      <c r="J219" s="127"/>
      <c r="K219" s="127"/>
    </row>
    <row r="220" spans="1:11" ht="15.75">
      <c r="A220" s="123">
        <v>6805</v>
      </c>
      <c r="B220" s="123" t="s">
        <v>190</v>
      </c>
      <c r="C220" s="127">
        <v>0</v>
      </c>
      <c r="D220" s="127">
        <v>0</v>
      </c>
      <c r="E220" s="127"/>
      <c r="F220" s="127"/>
      <c r="G220" s="127"/>
      <c r="H220" s="127"/>
      <c r="I220" s="127"/>
      <c r="J220" s="127"/>
      <c r="K220" s="127"/>
    </row>
    <row r="221" spans="1:11" ht="15.75">
      <c r="A221" s="123">
        <v>6806</v>
      </c>
      <c r="B221" s="123" t="s">
        <v>191</v>
      </c>
      <c r="C221" s="127">
        <v>0</v>
      </c>
      <c r="D221" s="127">
        <v>0</v>
      </c>
      <c r="E221" s="127"/>
      <c r="F221" s="127"/>
      <c r="G221" s="127"/>
      <c r="H221" s="127"/>
      <c r="I221" s="127"/>
      <c r="J221" s="127"/>
      <c r="K221" s="127"/>
    </row>
    <row r="222" spans="1:11" ht="15.75">
      <c r="A222" s="123">
        <v>6807</v>
      </c>
      <c r="B222" s="123" t="s">
        <v>192</v>
      </c>
      <c r="C222" s="127">
        <v>0</v>
      </c>
      <c r="D222" s="127">
        <v>0</v>
      </c>
      <c r="E222" s="127"/>
      <c r="F222" s="127"/>
      <c r="G222" s="127"/>
      <c r="H222" s="127"/>
      <c r="I222" s="127"/>
      <c r="J222" s="127"/>
      <c r="K222" s="127"/>
    </row>
    <row r="223" spans="1:11" ht="15.75">
      <c r="A223" s="123">
        <v>6808</v>
      </c>
      <c r="B223" s="123" t="s">
        <v>193</v>
      </c>
      <c r="C223" s="127">
        <v>0</v>
      </c>
      <c r="D223" s="127">
        <v>0</v>
      </c>
      <c r="E223" s="127"/>
      <c r="F223" s="127"/>
      <c r="G223" s="127"/>
      <c r="H223" s="127"/>
      <c r="I223" s="127"/>
      <c r="J223" s="127"/>
      <c r="K223" s="127"/>
    </row>
    <row r="224" spans="1:11" ht="15.75">
      <c r="A224" s="123">
        <v>6898</v>
      </c>
      <c r="B224" s="123"/>
      <c r="C224" s="128">
        <f>SUM(C216:C223)</f>
        <v>0</v>
      </c>
      <c r="D224" s="128">
        <f>SUM(D216:D223)</f>
        <v>0</v>
      </c>
      <c r="E224" s="131">
        <f aca="true" t="shared" si="17" ref="E224:K224">SUM(E216:E223)</f>
        <v>0</v>
      </c>
      <c r="F224" s="131">
        <f t="shared" si="17"/>
        <v>0</v>
      </c>
      <c r="G224" s="131">
        <f t="shared" si="17"/>
        <v>0</v>
      </c>
      <c r="H224" s="131">
        <f t="shared" si="17"/>
        <v>0</v>
      </c>
      <c r="I224" s="131">
        <f t="shared" si="17"/>
        <v>0</v>
      </c>
      <c r="J224" s="131">
        <f t="shared" si="17"/>
        <v>0</v>
      </c>
      <c r="K224" s="131">
        <f t="shared" si="17"/>
        <v>0</v>
      </c>
    </row>
    <row r="225" spans="1:11" ht="15.75">
      <c r="A225" s="123">
        <v>6899</v>
      </c>
      <c r="B225" s="126" t="s">
        <v>194</v>
      </c>
      <c r="C225" s="127">
        <v>0</v>
      </c>
      <c r="D225" s="127">
        <v>0</v>
      </c>
      <c r="E225" s="127"/>
      <c r="F225" s="127"/>
      <c r="G225" s="127"/>
      <c r="H225" s="127"/>
      <c r="I225" s="127"/>
      <c r="J225" s="127"/>
      <c r="K225" s="127"/>
    </row>
    <row r="226" spans="1:11" ht="15.75">
      <c r="A226" s="123">
        <v>6901</v>
      </c>
      <c r="B226" s="123" t="s">
        <v>195</v>
      </c>
      <c r="C226" s="127">
        <v>0</v>
      </c>
      <c r="D226" s="127">
        <v>0</v>
      </c>
      <c r="E226" s="127"/>
      <c r="F226" s="127"/>
      <c r="G226" s="127"/>
      <c r="H226" s="127"/>
      <c r="I226" s="127"/>
      <c r="J226" s="127"/>
      <c r="K226" s="127"/>
    </row>
    <row r="227" spans="1:11" ht="15.75">
      <c r="A227" s="123">
        <v>6902</v>
      </c>
      <c r="B227" s="123" t="s">
        <v>196</v>
      </c>
      <c r="C227" s="127">
        <v>0</v>
      </c>
      <c r="D227" s="127">
        <v>0</v>
      </c>
      <c r="E227" s="127"/>
      <c r="F227" s="127"/>
      <c r="G227" s="127"/>
      <c r="H227" s="127"/>
      <c r="I227" s="127"/>
      <c r="J227" s="127"/>
      <c r="K227" s="127"/>
    </row>
    <row r="228" spans="1:11" ht="15.75">
      <c r="A228" s="123">
        <v>6903</v>
      </c>
      <c r="B228" s="123" t="s">
        <v>197</v>
      </c>
      <c r="C228" s="127">
        <v>0</v>
      </c>
      <c r="D228" s="127">
        <v>0</v>
      </c>
      <c r="E228" s="127"/>
      <c r="F228" s="127"/>
      <c r="G228" s="127"/>
      <c r="H228" s="127"/>
      <c r="I228" s="127"/>
      <c r="J228" s="127"/>
      <c r="K228" s="127"/>
    </row>
    <row r="229" spans="1:11" ht="15.75">
      <c r="A229" s="123">
        <v>6904</v>
      </c>
      <c r="B229" s="123" t="s">
        <v>198</v>
      </c>
      <c r="C229" s="127">
        <v>0</v>
      </c>
      <c r="D229" s="127">
        <v>0</v>
      </c>
      <c r="E229" s="127"/>
      <c r="F229" s="127"/>
      <c r="G229" s="127"/>
      <c r="H229" s="127"/>
      <c r="I229" s="127"/>
      <c r="J229" s="127"/>
      <c r="K229" s="127"/>
    </row>
    <row r="230" spans="1:11" ht="15.75">
      <c r="A230" s="123">
        <v>6905</v>
      </c>
      <c r="B230" s="123" t="s">
        <v>199</v>
      </c>
      <c r="C230" s="127">
        <v>-224519</v>
      </c>
      <c r="D230" s="127">
        <v>-224519</v>
      </c>
      <c r="E230" s="127">
        <v>-224519</v>
      </c>
      <c r="F230" s="127"/>
      <c r="G230" s="127"/>
      <c r="H230" s="127"/>
      <c r="I230" s="127"/>
      <c r="J230" s="127"/>
      <c r="K230" s="127"/>
    </row>
    <row r="231" spans="1:11" ht="15.75">
      <c r="A231" s="123">
        <v>6906</v>
      </c>
      <c r="B231" s="123" t="s">
        <v>200</v>
      </c>
      <c r="C231" s="127">
        <v>69555</v>
      </c>
      <c r="D231" s="127">
        <v>69555</v>
      </c>
      <c r="E231" s="127"/>
      <c r="F231" s="127"/>
      <c r="G231" s="127"/>
      <c r="H231" s="127">
        <v>25205</v>
      </c>
      <c r="I231" s="127">
        <v>44350</v>
      </c>
      <c r="J231" s="127"/>
      <c r="K231" s="127"/>
    </row>
    <row r="232" spans="1:11" ht="15.75">
      <c r="A232" s="123">
        <v>6907</v>
      </c>
      <c r="B232" s="123" t="s">
        <v>201</v>
      </c>
      <c r="C232" s="127">
        <v>0</v>
      </c>
      <c r="D232" s="127">
        <v>0</v>
      </c>
      <c r="E232" s="127"/>
      <c r="F232" s="127"/>
      <c r="G232" s="127"/>
      <c r="H232" s="127"/>
      <c r="I232" s="127"/>
      <c r="J232" s="127"/>
      <c r="K232" s="127"/>
    </row>
    <row r="233" spans="1:11" ht="15.75">
      <c r="A233" s="123">
        <v>6998</v>
      </c>
      <c r="B233" s="123"/>
      <c r="C233" s="128">
        <f>SUM(C226:C232)</f>
        <v>-154964</v>
      </c>
      <c r="D233" s="128">
        <f>SUM(D226:D232)</f>
        <v>-154964</v>
      </c>
      <c r="E233" s="131">
        <f aca="true" t="shared" si="18" ref="E233:K233">SUM(E226:E232)</f>
        <v>-224519</v>
      </c>
      <c r="F233" s="131">
        <f t="shared" si="18"/>
        <v>0</v>
      </c>
      <c r="G233" s="131">
        <f t="shared" si="18"/>
        <v>0</v>
      </c>
      <c r="H233" s="131">
        <f t="shared" si="18"/>
        <v>25205</v>
      </c>
      <c r="I233" s="131">
        <f t="shared" si="18"/>
        <v>44350</v>
      </c>
      <c r="J233" s="131">
        <f t="shared" si="18"/>
        <v>0</v>
      </c>
      <c r="K233" s="131">
        <f t="shared" si="18"/>
        <v>0</v>
      </c>
    </row>
    <row r="234" spans="1:11" ht="15.75">
      <c r="A234" s="123">
        <v>6999</v>
      </c>
      <c r="B234" s="126" t="s">
        <v>202</v>
      </c>
      <c r="C234" s="127">
        <v>0</v>
      </c>
      <c r="D234" s="127">
        <v>0</v>
      </c>
      <c r="E234" s="127"/>
      <c r="F234" s="127"/>
      <c r="G234" s="127"/>
      <c r="H234" s="127"/>
      <c r="I234" s="127"/>
      <c r="J234" s="127"/>
      <c r="K234" s="127"/>
    </row>
    <row r="235" spans="1:11" ht="15.75">
      <c r="A235" s="123">
        <v>7001</v>
      </c>
      <c r="B235" s="123" t="s">
        <v>203</v>
      </c>
      <c r="C235" s="127">
        <v>0</v>
      </c>
      <c r="D235" s="127">
        <v>0</v>
      </c>
      <c r="E235" s="127"/>
      <c r="F235" s="127"/>
      <c r="G235" s="127"/>
      <c r="H235" s="127"/>
      <c r="I235" s="127"/>
      <c r="J235" s="127"/>
      <c r="K235" s="127"/>
    </row>
    <row r="236" spans="1:11" ht="15.75">
      <c r="A236" s="123">
        <v>7002</v>
      </c>
      <c r="B236" s="123" t="s">
        <v>204</v>
      </c>
      <c r="C236" s="127">
        <v>0</v>
      </c>
      <c r="D236" s="127">
        <v>0</v>
      </c>
      <c r="E236" s="127"/>
      <c r="F236" s="127"/>
      <c r="G236" s="127"/>
      <c r="H236" s="127"/>
      <c r="I236" s="127"/>
      <c r="J236" s="127"/>
      <c r="K236" s="127"/>
    </row>
    <row r="237" spans="1:11" ht="15.75">
      <c r="A237" s="123">
        <v>7003</v>
      </c>
      <c r="B237" s="123" t="s">
        <v>205</v>
      </c>
      <c r="C237" s="127">
        <v>0</v>
      </c>
      <c r="D237" s="127">
        <v>0</v>
      </c>
      <c r="E237" s="127"/>
      <c r="F237" s="127"/>
      <c r="G237" s="127"/>
      <c r="H237" s="127"/>
      <c r="I237" s="127"/>
      <c r="J237" s="127"/>
      <c r="K237" s="127"/>
    </row>
    <row r="238" spans="1:11" ht="15.75">
      <c r="A238" s="123">
        <v>7004</v>
      </c>
      <c r="B238" s="123" t="s">
        <v>206</v>
      </c>
      <c r="C238" s="127">
        <v>0</v>
      </c>
      <c r="D238" s="127">
        <v>0</v>
      </c>
      <c r="E238" s="127"/>
      <c r="F238" s="127"/>
      <c r="G238" s="127"/>
      <c r="H238" s="127"/>
      <c r="I238" s="127"/>
      <c r="J238" s="127"/>
      <c r="K238" s="127"/>
    </row>
    <row r="239" spans="1:11" ht="15.75">
      <c r="A239" s="123">
        <v>7098</v>
      </c>
      <c r="B239" s="123"/>
      <c r="C239" s="128">
        <f>SUM(C235:C238)</f>
        <v>0</v>
      </c>
      <c r="D239" s="128">
        <f>SUM(D235:D238)</f>
        <v>0</v>
      </c>
      <c r="E239" s="131">
        <f aca="true" t="shared" si="19" ref="E239:K239">SUM(E235:E238)</f>
        <v>0</v>
      </c>
      <c r="F239" s="131">
        <f t="shared" si="19"/>
        <v>0</v>
      </c>
      <c r="G239" s="131">
        <f t="shared" si="19"/>
        <v>0</v>
      </c>
      <c r="H239" s="131">
        <f t="shared" si="19"/>
        <v>0</v>
      </c>
      <c r="I239" s="131">
        <f t="shared" si="19"/>
        <v>0</v>
      </c>
      <c r="J239" s="131">
        <f t="shared" si="19"/>
        <v>0</v>
      </c>
      <c r="K239" s="131">
        <f t="shared" si="19"/>
        <v>0</v>
      </c>
    </row>
    <row r="240" spans="1:11" ht="15.75">
      <c r="A240" s="123">
        <v>7099</v>
      </c>
      <c r="B240" s="126" t="s">
        <v>207</v>
      </c>
      <c r="C240" s="127">
        <v>0</v>
      </c>
      <c r="D240" s="127">
        <v>0</v>
      </c>
      <c r="E240" s="127"/>
      <c r="F240" s="127"/>
      <c r="G240" s="127"/>
      <c r="H240" s="127"/>
      <c r="I240" s="127"/>
      <c r="J240" s="127"/>
      <c r="K240" s="127"/>
    </row>
    <row r="241" spans="1:11" ht="15.75">
      <c r="A241" s="123">
        <v>7101</v>
      </c>
      <c r="B241" s="123" t="s">
        <v>208</v>
      </c>
      <c r="C241" s="127">
        <v>0</v>
      </c>
      <c r="D241" s="127">
        <v>0</v>
      </c>
      <c r="E241" s="127"/>
      <c r="F241" s="127"/>
      <c r="G241" s="127"/>
      <c r="H241" s="127"/>
      <c r="I241" s="127"/>
      <c r="J241" s="127"/>
      <c r="K241" s="127"/>
    </row>
    <row r="242" spans="1:11" ht="15.75">
      <c r="A242" s="123">
        <v>7102</v>
      </c>
      <c r="B242" s="123" t="s">
        <v>209</v>
      </c>
      <c r="C242" s="127">
        <v>0</v>
      </c>
      <c r="D242" s="127">
        <v>0</v>
      </c>
      <c r="E242" s="127"/>
      <c r="F242" s="127"/>
      <c r="G242" s="127"/>
      <c r="H242" s="127"/>
      <c r="I242" s="127"/>
      <c r="J242" s="127"/>
      <c r="K242" s="127"/>
    </row>
    <row r="243" spans="1:11" ht="15.75">
      <c r="A243" s="123">
        <v>7103</v>
      </c>
      <c r="B243" s="123" t="s">
        <v>210</v>
      </c>
      <c r="C243" s="127">
        <v>0</v>
      </c>
      <c r="D243" s="127">
        <v>0</v>
      </c>
      <c r="E243" s="127"/>
      <c r="F243" s="127"/>
      <c r="G243" s="127"/>
      <c r="H243" s="127"/>
      <c r="I243" s="127"/>
      <c r="J243" s="127"/>
      <c r="K243" s="127"/>
    </row>
    <row r="244" spans="1:11" ht="15.75">
      <c r="A244" s="123">
        <v>7104</v>
      </c>
      <c r="B244" s="123" t="s">
        <v>211</v>
      </c>
      <c r="C244" s="127">
        <v>0</v>
      </c>
      <c r="D244" s="127">
        <v>0</v>
      </c>
      <c r="E244" s="127"/>
      <c r="F244" s="127"/>
      <c r="G244" s="127"/>
      <c r="H244" s="127"/>
      <c r="I244" s="127"/>
      <c r="J244" s="127"/>
      <c r="K244" s="127"/>
    </row>
    <row r="245" spans="1:11" ht="15.75">
      <c r="A245" s="123">
        <v>7105</v>
      </c>
      <c r="B245" s="123" t="s">
        <v>212</v>
      </c>
      <c r="C245" s="127">
        <v>0</v>
      </c>
      <c r="D245" s="127">
        <v>0</v>
      </c>
      <c r="E245" s="127"/>
      <c r="F245" s="127"/>
      <c r="G245" s="127"/>
      <c r="H245" s="127"/>
      <c r="I245" s="127"/>
      <c r="J245" s="127"/>
      <c r="K245" s="127"/>
    </row>
    <row r="246" spans="1:11" ht="15.75">
      <c r="A246" s="123">
        <v>7106</v>
      </c>
      <c r="B246" s="123" t="s">
        <v>213</v>
      </c>
      <c r="C246" s="127">
        <v>0</v>
      </c>
      <c r="D246" s="127">
        <v>0</v>
      </c>
      <c r="E246" s="127"/>
      <c r="F246" s="127"/>
      <c r="G246" s="127"/>
      <c r="H246" s="127"/>
      <c r="I246" s="127"/>
      <c r="J246" s="127"/>
      <c r="K246" s="127"/>
    </row>
    <row r="247" spans="1:11" ht="15.75">
      <c r="A247" s="123">
        <v>7107</v>
      </c>
      <c r="B247" s="123" t="s">
        <v>214</v>
      </c>
      <c r="C247" s="127">
        <v>0</v>
      </c>
      <c r="D247" s="127">
        <v>0</v>
      </c>
      <c r="E247" s="127"/>
      <c r="F247" s="127"/>
      <c r="G247" s="127"/>
      <c r="H247" s="127"/>
      <c r="I247" s="127"/>
      <c r="J247" s="127"/>
      <c r="K247" s="127"/>
    </row>
    <row r="248" spans="1:11" ht="15.75">
      <c r="A248" s="123">
        <v>7108</v>
      </c>
      <c r="B248" s="123" t="s">
        <v>215</v>
      </c>
      <c r="C248" s="127">
        <v>0</v>
      </c>
      <c r="D248" s="127">
        <v>0</v>
      </c>
      <c r="E248" s="127"/>
      <c r="F248" s="127"/>
      <c r="G248" s="127"/>
      <c r="H248" s="127"/>
      <c r="I248" s="127"/>
      <c r="J248" s="127"/>
      <c r="K248" s="127"/>
    </row>
    <row r="249" spans="1:11" ht="15.75">
      <c r="A249" s="123">
        <v>7109</v>
      </c>
      <c r="B249" s="123" t="s">
        <v>216</v>
      </c>
      <c r="C249" s="127">
        <v>0</v>
      </c>
      <c r="D249" s="127">
        <v>0</v>
      </c>
      <c r="E249" s="127"/>
      <c r="F249" s="127"/>
      <c r="G249" s="127"/>
      <c r="H249" s="127"/>
      <c r="I249" s="127"/>
      <c r="J249" s="127"/>
      <c r="K249" s="127"/>
    </row>
    <row r="250" spans="1:11" ht="15.75">
      <c r="A250" s="123">
        <v>7110</v>
      </c>
      <c r="B250" s="123" t="s">
        <v>217</v>
      </c>
      <c r="C250" s="127">
        <v>0</v>
      </c>
      <c r="D250" s="127">
        <v>0</v>
      </c>
      <c r="E250" s="127"/>
      <c r="F250" s="127"/>
      <c r="G250" s="127"/>
      <c r="H250" s="127"/>
      <c r="I250" s="127"/>
      <c r="J250" s="127"/>
      <c r="K250" s="127"/>
    </row>
    <row r="251" spans="1:11" ht="15.75">
      <c r="A251" s="123">
        <v>7198</v>
      </c>
      <c r="B251" s="123"/>
      <c r="C251" s="128">
        <f>SUM(C241:C250)</f>
        <v>0</v>
      </c>
      <c r="D251" s="128">
        <f>SUM(D241:D250)</f>
        <v>0</v>
      </c>
      <c r="E251" s="131">
        <f aca="true" t="shared" si="20" ref="E251:K251">SUM(E241:E250)</f>
        <v>0</v>
      </c>
      <c r="F251" s="131">
        <f t="shared" si="20"/>
        <v>0</v>
      </c>
      <c r="G251" s="131">
        <f t="shared" si="20"/>
        <v>0</v>
      </c>
      <c r="H251" s="131">
        <f t="shared" si="20"/>
        <v>0</v>
      </c>
      <c r="I251" s="131">
        <f t="shared" si="20"/>
        <v>0</v>
      </c>
      <c r="J251" s="131">
        <f t="shared" si="20"/>
        <v>0</v>
      </c>
      <c r="K251" s="131">
        <f t="shared" si="20"/>
        <v>0</v>
      </c>
    </row>
    <row r="252" spans="1:11" ht="15.75">
      <c r="A252" s="123">
        <v>7225</v>
      </c>
      <c r="B252" s="126" t="s">
        <v>218</v>
      </c>
      <c r="C252" s="127">
        <v>234878</v>
      </c>
      <c r="D252" s="127">
        <v>234878</v>
      </c>
      <c r="E252" s="127"/>
      <c r="F252" s="127"/>
      <c r="G252" s="127"/>
      <c r="H252" s="127"/>
      <c r="I252" s="127">
        <f>154713+18280</f>
        <v>172993</v>
      </c>
      <c r="J252" s="127">
        <v>61885</v>
      </c>
      <c r="K252" s="127"/>
    </row>
    <row r="253" spans="1:11" ht="15.75">
      <c r="A253" s="123">
        <v>7299</v>
      </c>
      <c r="B253" s="126" t="s">
        <v>219</v>
      </c>
      <c r="C253" s="127">
        <v>0</v>
      </c>
      <c r="D253" s="127">
        <v>0</v>
      </c>
      <c r="E253" s="127"/>
      <c r="F253" s="127"/>
      <c r="G253" s="127"/>
      <c r="H253" s="127"/>
      <c r="I253" s="127"/>
      <c r="J253" s="127"/>
      <c r="K253" s="127"/>
    </row>
    <row r="254" spans="1:11" ht="15.75">
      <c r="A254" s="123">
        <v>7301</v>
      </c>
      <c r="B254" s="123" t="s">
        <v>220</v>
      </c>
      <c r="C254" s="127">
        <v>0</v>
      </c>
      <c r="D254" s="127">
        <v>0</v>
      </c>
      <c r="E254" s="127"/>
      <c r="F254" s="127"/>
      <c r="G254" s="127"/>
      <c r="H254" s="127"/>
      <c r="I254" s="127"/>
      <c r="J254" s="127"/>
      <c r="K254" s="127"/>
    </row>
    <row r="255" spans="1:11" ht="15.75">
      <c r="A255" s="123">
        <v>7302</v>
      </c>
      <c r="B255" s="123" t="s">
        <v>221</v>
      </c>
      <c r="C255" s="127">
        <v>0</v>
      </c>
      <c r="D255" s="127">
        <v>0</v>
      </c>
      <c r="E255" s="127"/>
      <c r="F255" s="127"/>
      <c r="G255" s="127"/>
      <c r="H255" s="127"/>
      <c r="I255" s="127"/>
      <c r="J255" s="127"/>
      <c r="K255" s="127"/>
    </row>
    <row r="256" spans="1:11" ht="15.75">
      <c r="A256" s="123">
        <v>7303</v>
      </c>
      <c r="B256" s="123" t="s">
        <v>222</v>
      </c>
      <c r="C256" s="127">
        <v>0</v>
      </c>
      <c r="D256" s="127">
        <v>0</v>
      </c>
      <c r="E256" s="127"/>
      <c r="F256" s="127"/>
      <c r="G256" s="127"/>
      <c r="H256" s="127"/>
      <c r="I256" s="127"/>
      <c r="J256" s="127"/>
      <c r="K256" s="127"/>
    </row>
    <row r="257" spans="1:11" ht="15.75">
      <c r="A257" s="123">
        <v>7304</v>
      </c>
      <c r="B257" s="123" t="s">
        <v>223</v>
      </c>
      <c r="C257" s="127">
        <v>0</v>
      </c>
      <c r="D257" s="127">
        <v>0</v>
      </c>
      <c r="E257" s="127"/>
      <c r="F257" s="127"/>
      <c r="G257" s="127"/>
      <c r="H257" s="127"/>
      <c r="I257" s="127"/>
      <c r="J257" s="127"/>
      <c r="K257" s="127"/>
    </row>
    <row r="258" spans="1:11" ht="15.75">
      <c r="A258" s="123">
        <v>7305</v>
      </c>
      <c r="B258" s="123" t="s">
        <v>224</v>
      </c>
      <c r="C258" s="127">
        <v>0</v>
      </c>
      <c r="D258" s="127">
        <v>0</v>
      </c>
      <c r="E258" s="127"/>
      <c r="F258" s="127"/>
      <c r="G258" s="127"/>
      <c r="H258" s="127"/>
      <c r="I258" s="127"/>
      <c r="J258" s="127"/>
      <c r="K258" s="127"/>
    </row>
    <row r="259" spans="1:11" ht="15.75">
      <c r="A259" s="123">
        <v>7306</v>
      </c>
      <c r="B259" s="123" t="s">
        <v>225</v>
      </c>
      <c r="C259" s="127">
        <v>0</v>
      </c>
      <c r="D259" s="127">
        <v>0</v>
      </c>
      <c r="E259" s="127"/>
      <c r="F259" s="127"/>
      <c r="G259" s="127"/>
      <c r="H259" s="127"/>
      <c r="I259" s="127"/>
      <c r="J259" s="127"/>
      <c r="K259" s="127"/>
    </row>
    <row r="260" spans="1:11" ht="15.75">
      <c r="A260" s="123">
        <v>7307</v>
      </c>
      <c r="B260" s="123" t="s">
        <v>226</v>
      </c>
      <c r="C260" s="127">
        <v>0</v>
      </c>
      <c r="D260" s="127">
        <v>0</v>
      </c>
      <c r="E260" s="127"/>
      <c r="F260" s="127"/>
      <c r="G260" s="127"/>
      <c r="H260" s="127"/>
      <c r="I260" s="127"/>
      <c r="J260" s="127"/>
      <c r="K260" s="127"/>
    </row>
    <row r="261" spans="1:11" ht="15.75">
      <c r="A261" s="123">
        <v>7308</v>
      </c>
      <c r="B261" s="123" t="s">
        <v>227</v>
      </c>
      <c r="C261" s="127">
        <v>0</v>
      </c>
      <c r="D261" s="127">
        <v>0</v>
      </c>
      <c r="E261" s="127"/>
      <c r="F261" s="127"/>
      <c r="G261" s="127"/>
      <c r="H261" s="127"/>
      <c r="I261" s="127"/>
      <c r="J261" s="127"/>
      <c r="K261" s="127"/>
    </row>
    <row r="262" spans="1:11" ht="15.75">
      <c r="A262" s="123">
        <v>7309</v>
      </c>
      <c r="B262" s="123" t="s">
        <v>228</v>
      </c>
      <c r="C262" s="127">
        <v>0</v>
      </c>
      <c r="D262" s="127">
        <v>0</v>
      </c>
      <c r="E262" s="127"/>
      <c r="F262" s="127"/>
      <c r="G262" s="127"/>
      <c r="H262" s="127"/>
      <c r="I262" s="127"/>
      <c r="J262" s="127"/>
      <c r="K262" s="127"/>
    </row>
    <row r="263" spans="1:11" ht="15.75">
      <c r="A263" s="123">
        <v>7310</v>
      </c>
      <c r="B263" s="123" t="s">
        <v>229</v>
      </c>
      <c r="C263" s="127">
        <v>0</v>
      </c>
      <c r="D263" s="127">
        <v>0</v>
      </c>
      <c r="E263" s="127"/>
      <c r="F263" s="127"/>
      <c r="G263" s="127"/>
      <c r="H263" s="127"/>
      <c r="I263" s="127"/>
      <c r="J263" s="127"/>
      <c r="K263" s="127"/>
    </row>
    <row r="264" spans="1:11" ht="15.75">
      <c r="A264" s="123">
        <v>7311</v>
      </c>
      <c r="B264" s="123" t="s">
        <v>230</v>
      </c>
      <c r="C264" s="127">
        <v>0</v>
      </c>
      <c r="D264" s="127">
        <v>0</v>
      </c>
      <c r="E264" s="127"/>
      <c r="F264" s="127"/>
      <c r="G264" s="127"/>
      <c r="H264" s="127"/>
      <c r="I264" s="127"/>
      <c r="J264" s="127"/>
      <c r="K264" s="127"/>
    </row>
    <row r="265" spans="1:11" ht="15.75">
      <c r="A265" s="123">
        <v>7312</v>
      </c>
      <c r="B265" s="123" t="s">
        <v>231</v>
      </c>
      <c r="C265" s="127">
        <v>0</v>
      </c>
      <c r="D265" s="127">
        <v>0</v>
      </c>
      <c r="E265" s="127"/>
      <c r="F265" s="127"/>
      <c r="G265" s="127"/>
      <c r="H265" s="127"/>
      <c r="I265" s="127"/>
      <c r="J265" s="127"/>
      <c r="K265" s="127"/>
    </row>
    <row r="266" spans="1:11" ht="15.75">
      <c r="A266" s="123">
        <v>7313</v>
      </c>
      <c r="B266" s="123" t="s">
        <v>232</v>
      </c>
      <c r="C266" s="127">
        <v>0</v>
      </c>
      <c r="D266" s="127">
        <v>0</v>
      </c>
      <c r="E266" s="127"/>
      <c r="F266" s="127"/>
      <c r="G266" s="127"/>
      <c r="H266" s="127"/>
      <c r="I266" s="127"/>
      <c r="J266" s="127"/>
      <c r="K266" s="127"/>
    </row>
    <row r="267" spans="1:11" ht="15.75">
      <c r="A267" s="123">
        <v>7314</v>
      </c>
      <c r="B267" s="123" t="s">
        <v>233</v>
      </c>
      <c r="C267" s="127">
        <v>0</v>
      </c>
      <c r="D267" s="127">
        <v>0</v>
      </c>
      <c r="E267" s="127"/>
      <c r="F267" s="127"/>
      <c r="G267" s="127"/>
      <c r="H267" s="127"/>
      <c r="I267" s="127"/>
      <c r="J267" s="127"/>
      <c r="K267" s="127"/>
    </row>
    <row r="268" spans="1:11" ht="15.75">
      <c r="A268" s="123">
        <v>7315</v>
      </c>
      <c r="B268" s="123" t="s">
        <v>234</v>
      </c>
      <c r="C268" s="127">
        <v>0</v>
      </c>
      <c r="D268" s="127">
        <v>0</v>
      </c>
      <c r="E268" s="127"/>
      <c r="F268" s="127"/>
      <c r="G268" s="127"/>
      <c r="H268" s="127"/>
      <c r="I268" s="127"/>
      <c r="J268" s="127"/>
      <c r="K268" s="127"/>
    </row>
    <row r="269" spans="1:11" ht="15.75">
      <c r="A269" s="123">
        <v>7316</v>
      </c>
      <c r="B269" s="123" t="s">
        <v>235</v>
      </c>
      <c r="C269" s="127">
        <v>0</v>
      </c>
      <c r="D269" s="127">
        <v>0</v>
      </c>
      <c r="E269" s="127"/>
      <c r="F269" s="127"/>
      <c r="G269" s="127"/>
      <c r="H269" s="127"/>
      <c r="I269" s="127"/>
      <c r="J269" s="127"/>
      <c r="K269" s="127"/>
    </row>
    <row r="270" spans="1:11" ht="15.75">
      <c r="A270" s="123">
        <v>7317</v>
      </c>
      <c r="B270" s="123" t="s">
        <v>236</v>
      </c>
      <c r="C270" s="127">
        <v>0</v>
      </c>
      <c r="D270" s="127">
        <v>0</v>
      </c>
      <c r="E270" s="127"/>
      <c r="F270" s="127"/>
      <c r="G270" s="127"/>
      <c r="H270" s="127"/>
      <c r="I270" s="127"/>
      <c r="J270" s="127"/>
      <c r="K270" s="127"/>
    </row>
    <row r="271" spans="1:11" ht="15.75">
      <c r="A271" s="123">
        <v>7318</v>
      </c>
      <c r="B271" s="123" t="s">
        <v>237</v>
      </c>
      <c r="C271" s="127">
        <v>0</v>
      </c>
      <c r="D271" s="127">
        <v>0</v>
      </c>
      <c r="E271" s="127"/>
      <c r="F271" s="127"/>
      <c r="G271" s="127"/>
      <c r="H271" s="127"/>
      <c r="I271" s="127"/>
      <c r="J271" s="127"/>
      <c r="K271" s="127"/>
    </row>
    <row r="272" spans="1:11" ht="15.75">
      <c r="A272" s="123">
        <v>7319</v>
      </c>
      <c r="B272" s="123" t="s">
        <v>238</v>
      </c>
      <c r="C272" s="127">
        <v>0</v>
      </c>
      <c r="D272" s="127">
        <v>0</v>
      </c>
      <c r="E272" s="127"/>
      <c r="F272" s="127"/>
      <c r="G272" s="127"/>
      <c r="H272" s="127"/>
      <c r="I272" s="127"/>
      <c r="J272" s="127"/>
      <c r="K272" s="127"/>
    </row>
    <row r="273" spans="1:11" ht="15.75">
      <c r="A273" s="123">
        <v>7320</v>
      </c>
      <c r="B273" s="123" t="s">
        <v>239</v>
      </c>
      <c r="C273" s="127">
        <v>0</v>
      </c>
      <c r="D273" s="127">
        <v>0</v>
      </c>
      <c r="E273" s="127"/>
      <c r="F273" s="127"/>
      <c r="G273" s="127"/>
      <c r="H273" s="127"/>
      <c r="I273" s="127"/>
      <c r="J273" s="127"/>
      <c r="K273" s="127"/>
    </row>
    <row r="274" spans="1:11" ht="15.75">
      <c r="A274" s="123">
        <v>7321</v>
      </c>
      <c r="B274" s="123" t="s">
        <v>240</v>
      </c>
      <c r="C274" s="127">
        <v>0</v>
      </c>
      <c r="D274" s="127">
        <v>0</v>
      </c>
      <c r="E274" s="127"/>
      <c r="F274" s="127"/>
      <c r="G274" s="127"/>
      <c r="H274" s="127"/>
      <c r="I274" s="127"/>
      <c r="J274" s="127"/>
      <c r="K274" s="127"/>
    </row>
    <row r="275" spans="1:11" ht="15.75">
      <c r="A275" s="123">
        <v>7322</v>
      </c>
      <c r="B275" s="123" t="s">
        <v>241</v>
      </c>
      <c r="C275" s="127">
        <v>0</v>
      </c>
      <c r="D275" s="127">
        <v>0</v>
      </c>
      <c r="E275" s="127"/>
      <c r="F275" s="127"/>
      <c r="G275" s="127"/>
      <c r="H275" s="127"/>
      <c r="I275" s="127"/>
      <c r="J275" s="127"/>
      <c r="K275" s="127"/>
    </row>
    <row r="276" spans="1:11" ht="15.75">
      <c r="A276" s="123">
        <v>7398</v>
      </c>
      <c r="B276" s="123"/>
      <c r="C276" s="128">
        <f>SUM(C254:C275)</f>
        <v>0</v>
      </c>
      <c r="D276" s="128">
        <f>SUM(D254:D275)</f>
        <v>0</v>
      </c>
      <c r="E276" s="131">
        <f aca="true" t="shared" si="21" ref="E276:K276">SUM(E254:E275)</f>
        <v>0</v>
      </c>
      <c r="F276" s="131">
        <f t="shared" si="21"/>
        <v>0</v>
      </c>
      <c r="G276" s="131">
        <f t="shared" si="21"/>
        <v>0</v>
      </c>
      <c r="H276" s="131">
        <f t="shared" si="21"/>
        <v>0</v>
      </c>
      <c r="I276" s="131">
        <f t="shared" si="21"/>
        <v>0</v>
      </c>
      <c r="J276" s="131">
        <f t="shared" si="21"/>
        <v>0</v>
      </c>
      <c r="K276" s="131">
        <f t="shared" si="21"/>
        <v>0</v>
      </c>
    </row>
    <row r="277" spans="1:11" ht="15.75">
      <c r="A277" s="123">
        <v>7399</v>
      </c>
      <c r="B277" s="126" t="s">
        <v>242</v>
      </c>
      <c r="C277" s="127">
        <v>0</v>
      </c>
      <c r="D277" s="127">
        <v>0</v>
      </c>
      <c r="E277" s="127"/>
      <c r="F277" s="127"/>
      <c r="G277" s="127"/>
      <c r="H277" s="127"/>
      <c r="I277" s="127"/>
      <c r="J277" s="127"/>
      <c r="K277" s="127"/>
    </row>
    <row r="278" spans="1:11" ht="15.75">
      <c r="A278" s="123">
        <v>7401</v>
      </c>
      <c r="B278" s="123" t="s">
        <v>243</v>
      </c>
      <c r="C278" s="127">
        <v>0</v>
      </c>
      <c r="D278" s="127">
        <v>0</v>
      </c>
      <c r="E278" s="127"/>
      <c r="F278" s="127"/>
      <c r="G278" s="127"/>
      <c r="H278" s="127"/>
      <c r="I278" s="127"/>
      <c r="J278" s="127"/>
      <c r="K278" s="127"/>
    </row>
    <row r="279" spans="1:11" ht="15.75">
      <c r="A279" s="123">
        <v>7402</v>
      </c>
      <c r="B279" s="123" t="s">
        <v>244</v>
      </c>
      <c r="C279" s="127">
        <v>0</v>
      </c>
      <c r="D279" s="127">
        <v>0</v>
      </c>
      <c r="E279" s="127"/>
      <c r="F279" s="127"/>
      <c r="G279" s="127"/>
      <c r="H279" s="127"/>
      <c r="I279" s="127"/>
      <c r="J279" s="127"/>
      <c r="K279" s="127"/>
    </row>
    <row r="280" spans="1:11" ht="15.75">
      <c r="A280" s="123">
        <v>7403</v>
      </c>
      <c r="B280" s="123" t="s">
        <v>245</v>
      </c>
      <c r="C280" s="127">
        <v>0</v>
      </c>
      <c r="D280" s="127">
        <v>0</v>
      </c>
      <c r="E280" s="127"/>
      <c r="F280" s="127"/>
      <c r="G280" s="127"/>
      <c r="H280" s="127"/>
      <c r="I280" s="127"/>
      <c r="J280" s="127"/>
      <c r="K280" s="127"/>
    </row>
    <row r="281" spans="1:11" ht="15.75">
      <c r="A281" s="123">
        <v>7404</v>
      </c>
      <c r="B281" s="123" t="s">
        <v>246</v>
      </c>
      <c r="C281" s="127">
        <v>0</v>
      </c>
      <c r="D281" s="127">
        <v>0</v>
      </c>
      <c r="E281" s="127"/>
      <c r="F281" s="127"/>
      <c r="G281" s="127"/>
      <c r="H281" s="127"/>
      <c r="I281" s="127"/>
      <c r="J281" s="127"/>
      <c r="K281" s="127"/>
    </row>
    <row r="282" spans="1:11" ht="15.75">
      <c r="A282" s="123">
        <v>7405</v>
      </c>
      <c r="B282" s="123" t="s">
        <v>247</v>
      </c>
      <c r="C282" s="127">
        <v>0</v>
      </c>
      <c r="D282" s="127">
        <v>0</v>
      </c>
      <c r="E282" s="127"/>
      <c r="F282" s="127"/>
      <c r="G282" s="127"/>
      <c r="H282" s="127"/>
      <c r="I282" s="127"/>
      <c r="J282" s="127"/>
      <c r="K282" s="127"/>
    </row>
    <row r="283" spans="1:11" ht="15.75">
      <c r="A283" s="123">
        <v>7406</v>
      </c>
      <c r="B283" s="123" t="s">
        <v>248</v>
      </c>
      <c r="C283" s="127">
        <v>0</v>
      </c>
      <c r="D283" s="127">
        <v>0</v>
      </c>
      <c r="E283" s="127"/>
      <c r="F283" s="127"/>
      <c r="G283" s="127"/>
      <c r="H283" s="127"/>
      <c r="I283" s="127"/>
      <c r="J283" s="127"/>
      <c r="K283" s="127"/>
    </row>
    <row r="284" spans="1:11" ht="15.75">
      <c r="A284" s="123">
        <v>7407</v>
      </c>
      <c r="B284" s="123" t="s">
        <v>249</v>
      </c>
      <c r="C284" s="127">
        <v>0</v>
      </c>
      <c r="D284" s="127">
        <v>0</v>
      </c>
      <c r="E284" s="127"/>
      <c r="F284" s="127"/>
      <c r="G284" s="127"/>
      <c r="H284" s="127"/>
      <c r="I284" s="127"/>
      <c r="J284" s="127"/>
      <c r="K284" s="127"/>
    </row>
    <row r="285" spans="1:11" ht="15.75">
      <c r="A285" s="123">
        <v>7408</v>
      </c>
      <c r="B285" s="123" t="s">
        <v>250</v>
      </c>
      <c r="C285" s="127">
        <v>0</v>
      </c>
      <c r="D285" s="127">
        <v>0</v>
      </c>
      <c r="E285" s="127"/>
      <c r="F285" s="127"/>
      <c r="G285" s="127"/>
      <c r="H285" s="127"/>
      <c r="I285" s="127"/>
      <c r="J285" s="127"/>
      <c r="K285" s="127"/>
    </row>
    <row r="286" spans="1:11" ht="15.75">
      <c r="A286" s="123">
        <v>7409</v>
      </c>
      <c r="B286" s="123" t="s">
        <v>251</v>
      </c>
      <c r="C286" s="127">
        <v>0</v>
      </c>
      <c r="D286" s="127">
        <v>0</v>
      </c>
      <c r="E286" s="127"/>
      <c r="F286" s="127"/>
      <c r="G286" s="127"/>
      <c r="H286" s="127"/>
      <c r="I286" s="127"/>
      <c r="J286" s="127"/>
      <c r="K286" s="127"/>
    </row>
    <row r="287" spans="1:11" ht="15.75">
      <c r="A287" s="123">
        <v>7410</v>
      </c>
      <c r="B287" s="123" t="s">
        <v>252</v>
      </c>
      <c r="C287" s="127">
        <v>22175</v>
      </c>
      <c r="D287" s="127">
        <v>22175</v>
      </c>
      <c r="E287" s="127"/>
      <c r="F287" s="127"/>
      <c r="G287" s="127"/>
      <c r="H287" s="127"/>
      <c r="I287" s="127">
        <v>22175</v>
      </c>
      <c r="J287" s="127"/>
      <c r="K287" s="127"/>
    </row>
    <row r="288" spans="1:11" ht="15.75">
      <c r="A288" s="123">
        <v>7411</v>
      </c>
      <c r="B288" s="123" t="s">
        <v>253</v>
      </c>
      <c r="C288" s="127">
        <v>0</v>
      </c>
      <c r="D288" s="127">
        <v>0</v>
      </c>
      <c r="E288" s="127"/>
      <c r="F288" s="127"/>
      <c r="G288" s="127"/>
      <c r="H288" s="127"/>
      <c r="I288" s="127"/>
      <c r="J288" s="127"/>
      <c r="K288" s="127"/>
    </row>
    <row r="289" spans="1:11" ht="15.75">
      <c r="A289" s="123">
        <v>7498</v>
      </c>
      <c r="B289" s="123"/>
      <c r="C289" s="128">
        <f>SUM(C278:C288)</f>
        <v>22175</v>
      </c>
      <c r="D289" s="128">
        <f>SUM(D278:D288)</f>
        <v>22175</v>
      </c>
      <c r="E289" s="131">
        <f aca="true" t="shared" si="22" ref="E289:K289">SUM(E278:E288)</f>
        <v>0</v>
      </c>
      <c r="F289" s="131">
        <f t="shared" si="22"/>
        <v>0</v>
      </c>
      <c r="G289" s="131">
        <f t="shared" si="22"/>
        <v>0</v>
      </c>
      <c r="H289" s="131">
        <f t="shared" si="22"/>
        <v>0</v>
      </c>
      <c r="I289" s="131">
        <f t="shared" si="22"/>
        <v>22175</v>
      </c>
      <c r="J289" s="131">
        <f t="shared" si="22"/>
        <v>0</v>
      </c>
      <c r="K289" s="131">
        <f t="shared" si="22"/>
        <v>0</v>
      </c>
    </row>
    <row r="290" spans="1:11" ht="15.75">
      <c r="A290" s="123">
        <v>7499</v>
      </c>
      <c r="B290" s="126" t="s">
        <v>254</v>
      </c>
      <c r="C290" s="127">
        <v>0</v>
      </c>
      <c r="D290" s="127">
        <v>0</v>
      </c>
      <c r="E290" s="127"/>
      <c r="F290" s="127"/>
      <c r="G290" s="127"/>
      <c r="H290" s="127"/>
      <c r="I290" s="127"/>
      <c r="J290" s="127"/>
      <c r="K290" s="127"/>
    </row>
    <row r="291" spans="1:11" ht="15.75">
      <c r="A291" s="123">
        <v>7501</v>
      </c>
      <c r="B291" s="123" t="s">
        <v>255</v>
      </c>
      <c r="C291" s="127">
        <v>0</v>
      </c>
      <c r="D291" s="127">
        <v>0</v>
      </c>
      <c r="E291" s="127"/>
      <c r="F291" s="127"/>
      <c r="G291" s="127"/>
      <c r="H291" s="127"/>
      <c r="I291" s="127"/>
      <c r="J291" s="127"/>
      <c r="K291" s="127"/>
    </row>
    <row r="292" spans="1:11" ht="15.75">
      <c r="A292" s="123">
        <v>7502</v>
      </c>
      <c r="B292" s="123" t="s">
        <v>256</v>
      </c>
      <c r="C292" s="127">
        <v>0</v>
      </c>
      <c r="D292" s="127">
        <v>0</v>
      </c>
      <c r="E292" s="127"/>
      <c r="F292" s="127"/>
      <c r="G292" s="127"/>
      <c r="H292" s="127"/>
      <c r="I292" s="127"/>
      <c r="J292" s="127"/>
      <c r="K292" s="127"/>
    </row>
    <row r="293" spans="1:11" ht="15.75">
      <c r="A293" s="123">
        <v>7503</v>
      </c>
      <c r="B293" s="123" t="s">
        <v>257</v>
      </c>
      <c r="C293" s="127">
        <v>0</v>
      </c>
      <c r="D293" s="127">
        <v>0</v>
      </c>
      <c r="E293" s="127"/>
      <c r="F293" s="127"/>
      <c r="G293" s="127"/>
      <c r="H293" s="127"/>
      <c r="I293" s="127"/>
      <c r="J293" s="127"/>
      <c r="K293" s="127"/>
    </row>
    <row r="294" spans="1:11" ht="15.75">
      <c r="A294" s="123">
        <v>7504</v>
      </c>
      <c r="B294" s="123" t="s">
        <v>258</v>
      </c>
      <c r="C294" s="127">
        <v>0</v>
      </c>
      <c r="D294" s="127">
        <v>0</v>
      </c>
      <c r="E294" s="127"/>
      <c r="F294" s="127"/>
      <c r="G294" s="127"/>
      <c r="H294" s="127"/>
      <c r="I294" s="127"/>
      <c r="J294" s="127"/>
      <c r="K294" s="127"/>
    </row>
    <row r="295" spans="1:11" ht="15.75">
      <c r="A295" s="123">
        <v>7505</v>
      </c>
      <c r="B295" s="123" t="s">
        <v>259</v>
      </c>
      <c r="C295" s="127">
        <v>0</v>
      </c>
      <c r="D295" s="127">
        <v>0</v>
      </c>
      <c r="E295" s="127"/>
      <c r="F295" s="127"/>
      <c r="G295" s="127"/>
      <c r="H295" s="127"/>
      <c r="I295" s="127"/>
      <c r="J295" s="127"/>
      <c r="K295" s="127"/>
    </row>
    <row r="296" spans="1:11" ht="15.75">
      <c r="A296" s="123">
        <v>7598</v>
      </c>
      <c r="B296" s="123"/>
      <c r="C296" s="128">
        <f>SUM(C291:C295)</f>
        <v>0</v>
      </c>
      <c r="D296" s="128">
        <f>SUM(D291:D295)</f>
        <v>0</v>
      </c>
      <c r="E296" s="131">
        <f aca="true" t="shared" si="23" ref="E296:K296">SUM(E291:E295)</f>
        <v>0</v>
      </c>
      <c r="F296" s="131">
        <f t="shared" si="23"/>
        <v>0</v>
      </c>
      <c r="G296" s="131">
        <f t="shared" si="23"/>
        <v>0</v>
      </c>
      <c r="H296" s="131">
        <f t="shared" si="23"/>
        <v>0</v>
      </c>
      <c r="I296" s="131">
        <f t="shared" si="23"/>
        <v>0</v>
      </c>
      <c r="J296" s="131">
        <f t="shared" si="23"/>
        <v>0</v>
      </c>
      <c r="K296" s="131">
        <f t="shared" si="23"/>
        <v>0</v>
      </c>
    </row>
    <row r="297" spans="1:11" ht="15.75">
      <c r="A297" s="123">
        <v>7599</v>
      </c>
      <c r="B297" s="126" t="s">
        <v>260</v>
      </c>
      <c r="C297" s="127">
        <v>0</v>
      </c>
      <c r="D297" s="127">
        <v>0</v>
      </c>
      <c r="E297" s="127"/>
      <c r="F297" s="127"/>
      <c r="G297" s="127"/>
      <c r="H297" s="127"/>
      <c r="I297" s="127"/>
      <c r="J297" s="127"/>
      <c r="K297" s="127"/>
    </row>
    <row r="298" spans="1:11" ht="15.75">
      <c r="A298" s="123">
        <v>7601</v>
      </c>
      <c r="B298" s="123" t="s">
        <v>261</v>
      </c>
      <c r="C298" s="127">
        <v>0</v>
      </c>
      <c r="D298" s="127">
        <v>0</v>
      </c>
      <c r="E298" s="127"/>
      <c r="F298" s="127"/>
      <c r="G298" s="127"/>
      <c r="H298" s="127"/>
      <c r="I298" s="127"/>
      <c r="J298" s="127"/>
      <c r="K298" s="127"/>
    </row>
    <row r="299" spans="1:11" ht="15.75">
      <c r="A299" s="123">
        <v>7602</v>
      </c>
      <c r="B299" s="123" t="s">
        <v>262</v>
      </c>
      <c r="C299" s="127">
        <v>0</v>
      </c>
      <c r="D299" s="127">
        <v>0</v>
      </c>
      <c r="E299" s="127"/>
      <c r="F299" s="127"/>
      <c r="G299" s="127"/>
      <c r="H299" s="127"/>
      <c r="I299" s="127"/>
      <c r="J299" s="127"/>
      <c r="K299" s="127"/>
    </row>
    <row r="300" spans="1:11" ht="15.75">
      <c r="A300" s="123">
        <v>7603</v>
      </c>
      <c r="B300" s="123" t="s">
        <v>263</v>
      </c>
      <c r="C300" s="127">
        <v>0</v>
      </c>
      <c r="D300" s="127">
        <v>0</v>
      </c>
      <c r="E300" s="127"/>
      <c r="F300" s="127"/>
      <c r="G300" s="127"/>
      <c r="H300" s="127"/>
      <c r="I300" s="127"/>
      <c r="J300" s="127"/>
      <c r="K300" s="127"/>
    </row>
    <row r="301" spans="1:11" ht="15.75">
      <c r="A301" s="123">
        <v>7604</v>
      </c>
      <c r="B301" s="123" t="s">
        <v>264</v>
      </c>
      <c r="C301" s="127">
        <v>0</v>
      </c>
      <c r="D301" s="127">
        <v>0</v>
      </c>
      <c r="E301" s="127"/>
      <c r="F301" s="127"/>
      <c r="G301" s="127"/>
      <c r="H301" s="127"/>
      <c r="I301" s="127"/>
      <c r="J301" s="127"/>
      <c r="K301" s="127"/>
    </row>
    <row r="302" spans="1:11" ht="15.75">
      <c r="A302" s="123">
        <v>7605</v>
      </c>
      <c r="B302" s="123" t="s">
        <v>265</v>
      </c>
      <c r="C302" s="127">
        <v>0</v>
      </c>
      <c r="D302" s="127">
        <v>0</v>
      </c>
      <c r="E302" s="127"/>
      <c r="F302" s="127"/>
      <c r="G302" s="127"/>
      <c r="H302" s="127"/>
      <c r="I302" s="127"/>
      <c r="J302" s="127"/>
      <c r="K302" s="127"/>
    </row>
    <row r="303" spans="1:11" ht="15.75">
      <c r="A303" s="123">
        <v>7606</v>
      </c>
      <c r="B303" s="123" t="s">
        <v>266</v>
      </c>
      <c r="C303" s="127">
        <v>0</v>
      </c>
      <c r="D303" s="127">
        <v>0</v>
      </c>
      <c r="E303" s="127"/>
      <c r="F303" s="127"/>
      <c r="G303" s="127"/>
      <c r="H303" s="127"/>
      <c r="I303" s="127"/>
      <c r="J303" s="127"/>
      <c r="K303" s="127"/>
    </row>
    <row r="304" spans="1:11" ht="15.75">
      <c r="A304" s="123">
        <v>7607</v>
      </c>
      <c r="B304" s="123" t="s">
        <v>267</v>
      </c>
      <c r="C304" s="127">
        <v>0</v>
      </c>
      <c r="D304" s="127">
        <v>0</v>
      </c>
      <c r="E304" s="127"/>
      <c r="F304" s="127"/>
      <c r="G304" s="127"/>
      <c r="H304" s="127"/>
      <c r="I304" s="127"/>
      <c r="J304" s="127"/>
      <c r="K304" s="127"/>
    </row>
    <row r="305" spans="1:11" ht="15.75">
      <c r="A305" s="123">
        <v>7608</v>
      </c>
      <c r="B305" s="123" t="s">
        <v>268</v>
      </c>
      <c r="C305" s="127">
        <v>0</v>
      </c>
      <c r="D305" s="127">
        <v>0</v>
      </c>
      <c r="E305" s="127"/>
      <c r="F305" s="127"/>
      <c r="G305" s="127"/>
      <c r="H305" s="127"/>
      <c r="I305" s="127"/>
      <c r="J305" s="127"/>
      <c r="K305" s="127"/>
    </row>
    <row r="306" spans="1:11" ht="15.75">
      <c r="A306" s="123">
        <v>7609</v>
      </c>
      <c r="B306" s="123" t="s">
        <v>269</v>
      </c>
      <c r="C306" s="127">
        <v>0</v>
      </c>
      <c r="D306" s="127">
        <v>0</v>
      </c>
      <c r="E306" s="127"/>
      <c r="F306" s="127"/>
      <c r="G306" s="127"/>
      <c r="H306" s="127"/>
      <c r="I306" s="127"/>
      <c r="J306" s="127"/>
      <c r="K306" s="127"/>
    </row>
    <row r="307" spans="1:11" ht="15.75">
      <c r="A307" s="123">
        <v>7610</v>
      </c>
      <c r="B307" s="123" t="s">
        <v>270</v>
      </c>
      <c r="C307" s="127">
        <v>0</v>
      </c>
      <c r="D307" s="127">
        <v>0</v>
      </c>
      <c r="E307" s="127"/>
      <c r="F307" s="127"/>
      <c r="G307" s="127"/>
      <c r="H307" s="127"/>
      <c r="I307" s="127"/>
      <c r="J307" s="127"/>
      <c r="K307" s="127"/>
    </row>
    <row r="308" spans="1:11" ht="15.75">
      <c r="A308" s="123">
        <v>7611</v>
      </c>
      <c r="B308" s="123" t="s">
        <v>271</v>
      </c>
      <c r="C308" s="127">
        <v>0</v>
      </c>
      <c r="D308" s="127">
        <v>0</v>
      </c>
      <c r="E308" s="127"/>
      <c r="F308" s="127"/>
      <c r="G308" s="127"/>
      <c r="H308" s="127"/>
      <c r="I308" s="127"/>
      <c r="J308" s="127"/>
      <c r="K308" s="127"/>
    </row>
    <row r="309" spans="1:11" ht="15.75">
      <c r="A309" s="123">
        <v>7698</v>
      </c>
      <c r="B309" s="123"/>
      <c r="C309" s="128">
        <f>SUM(C298:C308)</f>
        <v>0</v>
      </c>
      <c r="D309" s="128">
        <f>SUM(D298:D308)</f>
        <v>0</v>
      </c>
      <c r="E309" s="131">
        <f aca="true" t="shared" si="24" ref="E309:K309">SUM(E298:E308)</f>
        <v>0</v>
      </c>
      <c r="F309" s="131">
        <f t="shared" si="24"/>
        <v>0</v>
      </c>
      <c r="G309" s="131">
        <f t="shared" si="24"/>
        <v>0</v>
      </c>
      <c r="H309" s="131">
        <f t="shared" si="24"/>
        <v>0</v>
      </c>
      <c r="I309" s="131">
        <f t="shared" si="24"/>
        <v>0</v>
      </c>
      <c r="J309" s="131">
        <f t="shared" si="24"/>
        <v>0</v>
      </c>
      <c r="K309" s="131">
        <f t="shared" si="24"/>
        <v>0</v>
      </c>
    </row>
    <row r="310" spans="1:11" ht="15.75">
      <c r="A310" s="123">
        <v>7699</v>
      </c>
      <c r="B310" s="126" t="s">
        <v>272</v>
      </c>
      <c r="C310" s="127">
        <v>0</v>
      </c>
      <c r="D310" s="127">
        <v>0</v>
      </c>
      <c r="E310" s="127"/>
      <c r="F310" s="127"/>
      <c r="G310" s="127"/>
      <c r="H310" s="127"/>
      <c r="I310" s="127"/>
      <c r="J310" s="127"/>
      <c r="K310" s="127"/>
    </row>
    <row r="311" spans="1:11" ht="15.75">
      <c r="A311" s="123">
        <v>7701</v>
      </c>
      <c r="B311" s="123" t="s">
        <v>273</v>
      </c>
      <c r="C311" s="127">
        <v>0</v>
      </c>
      <c r="D311" s="127">
        <v>0</v>
      </c>
      <c r="E311" s="127"/>
      <c r="F311" s="127"/>
      <c r="G311" s="127"/>
      <c r="H311" s="127"/>
      <c r="I311" s="127"/>
      <c r="J311" s="127"/>
      <c r="K311" s="127"/>
    </row>
    <row r="312" spans="1:11" ht="15.75">
      <c r="A312" s="123">
        <v>7702</v>
      </c>
      <c r="B312" s="123" t="s">
        <v>274</v>
      </c>
      <c r="C312" s="127">
        <v>0</v>
      </c>
      <c r="D312" s="127">
        <v>0</v>
      </c>
      <c r="E312" s="127"/>
      <c r="F312" s="127"/>
      <c r="G312" s="127"/>
      <c r="H312" s="127"/>
      <c r="I312" s="127"/>
      <c r="J312" s="127"/>
      <c r="K312" s="127"/>
    </row>
    <row r="313" spans="1:11" ht="15.75">
      <c r="A313" s="123">
        <v>7703</v>
      </c>
      <c r="B313" s="123" t="s">
        <v>275</v>
      </c>
      <c r="C313" s="127">
        <v>0</v>
      </c>
      <c r="D313" s="127">
        <v>0</v>
      </c>
      <c r="E313" s="127"/>
      <c r="F313" s="127"/>
      <c r="G313" s="127"/>
      <c r="H313" s="127"/>
      <c r="I313" s="127"/>
      <c r="J313" s="127"/>
      <c r="K313" s="127"/>
    </row>
    <row r="314" spans="1:11" ht="15.75">
      <c r="A314" s="123">
        <v>7704</v>
      </c>
      <c r="B314" s="123" t="s">
        <v>276</v>
      </c>
      <c r="C314" s="127">
        <v>0</v>
      </c>
      <c r="D314" s="127">
        <v>0</v>
      </c>
      <c r="E314" s="127"/>
      <c r="F314" s="127"/>
      <c r="G314" s="127"/>
      <c r="H314" s="127"/>
      <c r="I314" s="127"/>
      <c r="J314" s="127"/>
      <c r="K314" s="127"/>
    </row>
    <row r="315" spans="1:11" ht="15.75">
      <c r="A315" s="123">
        <v>7705</v>
      </c>
      <c r="B315" s="123" t="s">
        <v>277</v>
      </c>
      <c r="C315" s="127">
        <v>0</v>
      </c>
      <c r="D315" s="127">
        <v>0</v>
      </c>
      <c r="E315" s="127"/>
      <c r="F315" s="127"/>
      <c r="G315" s="127"/>
      <c r="H315" s="127"/>
      <c r="I315" s="127"/>
      <c r="J315" s="127"/>
      <c r="K315" s="127"/>
    </row>
    <row r="316" spans="1:11" ht="15.75">
      <c r="A316" s="123">
        <v>7706</v>
      </c>
      <c r="B316" s="123" t="s">
        <v>278</v>
      </c>
      <c r="C316" s="127">
        <v>0</v>
      </c>
      <c r="D316" s="127">
        <v>0</v>
      </c>
      <c r="E316" s="127"/>
      <c r="F316" s="127"/>
      <c r="G316" s="127"/>
      <c r="H316" s="127"/>
      <c r="I316" s="127"/>
      <c r="J316" s="127"/>
      <c r="K316" s="127"/>
    </row>
    <row r="317" spans="1:11" ht="15.75">
      <c r="A317" s="123">
        <v>7707</v>
      </c>
      <c r="B317" s="123" t="s">
        <v>279</v>
      </c>
      <c r="C317" s="127">
        <v>32696</v>
      </c>
      <c r="D317" s="127">
        <v>32696</v>
      </c>
      <c r="E317" s="127"/>
      <c r="F317" s="127"/>
      <c r="G317" s="127">
        <v>32696</v>
      </c>
      <c r="H317" s="127"/>
      <c r="I317" s="127"/>
      <c r="J317" s="127"/>
      <c r="K317" s="127"/>
    </row>
    <row r="318" spans="1:11" ht="15.75">
      <c r="A318" s="123">
        <v>7708</v>
      </c>
      <c r="B318" s="123" t="s">
        <v>280</v>
      </c>
      <c r="C318" s="127">
        <v>74733</v>
      </c>
      <c r="D318" s="127">
        <v>74733</v>
      </c>
      <c r="E318" s="127"/>
      <c r="F318" s="127">
        <v>74733</v>
      </c>
      <c r="G318" s="127"/>
      <c r="H318" s="127"/>
      <c r="I318" s="127"/>
      <c r="J318" s="127"/>
      <c r="K318" s="127"/>
    </row>
    <row r="319" spans="1:11" ht="15.75">
      <c r="A319" s="123">
        <v>7709</v>
      </c>
      <c r="B319" s="123" t="s">
        <v>281</v>
      </c>
      <c r="C319" s="127">
        <v>0</v>
      </c>
      <c r="D319" s="127">
        <v>0</v>
      </c>
      <c r="E319" s="127"/>
      <c r="F319" s="127"/>
      <c r="G319" s="127"/>
      <c r="H319" s="127"/>
      <c r="I319" s="127"/>
      <c r="J319" s="127"/>
      <c r="K319" s="127"/>
    </row>
    <row r="320" spans="1:11" ht="15.75">
      <c r="A320" s="123">
        <v>7710</v>
      </c>
      <c r="B320" s="123" t="s">
        <v>282</v>
      </c>
      <c r="C320" s="127">
        <v>0</v>
      </c>
      <c r="D320" s="127">
        <v>0</v>
      </c>
      <c r="E320" s="127"/>
      <c r="F320" s="127"/>
      <c r="G320" s="127"/>
      <c r="H320" s="127"/>
      <c r="I320" s="127"/>
      <c r="J320" s="127"/>
      <c r="K320" s="127"/>
    </row>
    <row r="321" spans="1:11" ht="15.75">
      <c r="A321" s="123">
        <v>7798</v>
      </c>
      <c r="B321" s="123"/>
      <c r="C321" s="128">
        <f>SUM(C311:C320)</f>
        <v>107429</v>
      </c>
      <c r="D321" s="128">
        <f>SUM(D311:D320)</f>
        <v>107429</v>
      </c>
      <c r="E321" s="131">
        <f aca="true" t="shared" si="25" ref="E321:K321">SUM(E311:E320)</f>
        <v>0</v>
      </c>
      <c r="F321" s="131">
        <f t="shared" si="25"/>
        <v>74733</v>
      </c>
      <c r="G321" s="131">
        <f t="shared" si="25"/>
        <v>32696</v>
      </c>
      <c r="H321" s="131">
        <f t="shared" si="25"/>
        <v>0</v>
      </c>
      <c r="I321" s="131">
        <f t="shared" si="25"/>
        <v>0</v>
      </c>
      <c r="J321" s="131">
        <f t="shared" si="25"/>
        <v>0</v>
      </c>
      <c r="K321" s="131">
        <f t="shared" si="25"/>
        <v>0</v>
      </c>
    </row>
    <row r="322" spans="1:11" ht="15.75">
      <c r="A322" s="123">
        <v>7799</v>
      </c>
      <c r="B322" s="126" t="s">
        <v>283</v>
      </c>
      <c r="C322" s="127">
        <v>0</v>
      </c>
      <c r="D322" s="127">
        <v>0</v>
      </c>
      <c r="E322" s="127"/>
      <c r="F322" s="127"/>
      <c r="G322" s="127"/>
      <c r="H322" s="127"/>
      <c r="I322" s="127"/>
      <c r="J322" s="127"/>
      <c r="K322" s="127"/>
    </row>
    <row r="323" spans="1:11" ht="15.75">
      <c r="A323" s="123">
        <v>7801</v>
      </c>
      <c r="B323" s="123" t="s">
        <v>284</v>
      </c>
      <c r="C323" s="127">
        <v>0</v>
      </c>
      <c r="D323" s="127">
        <v>0</v>
      </c>
      <c r="E323" s="127"/>
      <c r="F323" s="127"/>
      <c r="G323" s="127"/>
      <c r="H323" s="127"/>
      <c r="I323" s="127"/>
      <c r="J323" s="127"/>
      <c r="K323" s="127"/>
    </row>
    <row r="324" spans="1:11" ht="15.75">
      <c r="A324" s="123">
        <v>7802</v>
      </c>
      <c r="B324" s="123" t="s">
        <v>285</v>
      </c>
      <c r="C324" s="127">
        <v>0</v>
      </c>
      <c r="D324" s="127">
        <v>0</v>
      </c>
      <c r="E324" s="127"/>
      <c r="F324" s="127"/>
      <c r="G324" s="127"/>
      <c r="H324" s="127"/>
      <c r="I324" s="127"/>
      <c r="J324" s="127"/>
      <c r="K324" s="127"/>
    </row>
    <row r="325" spans="1:11" ht="15.75">
      <c r="A325" s="123">
        <v>7803</v>
      </c>
      <c r="B325" s="123" t="s">
        <v>286</v>
      </c>
      <c r="C325" s="127">
        <v>0</v>
      </c>
      <c r="D325" s="127">
        <v>0</v>
      </c>
      <c r="E325" s="127"/>
      <c r="F325" s="127"/>
      <c r="G325" s="127"/>
      <c r="H325" s="127"/>
      <c r="I325" s="127"/>
      <c r="J325" s="127"/>
      <c r="K325" s="127"/>
    </row>
    <row r="326" spans="1:11" ht="15.75">
      <c r="A326" s="123">
        <v>7804</v>
      </c>
      <c r="B326" s="123" t="s">
        <v>287</v>
      </c>
      <c r="C326" s="127">
        <v>0</v>
      </c>
      <c r="D326" s="127">
        <v>0</v>
      </c>
      <c r="E326" s="127"/>
      <c r="F326" s="127"/>
      <c r="G326" s="127"/>
      <c r="H326" s="127"/>
      <c r="I326" s="127"/>
      <c r="J326" s="127"/>
      <c r="K326" s="127"/>
    </row>
    <row r="327" spans="1:11" ht="15.75">
      <c r="A327" s="123">
        <v>7805</v>
      </c>
      <c r="B327" s="123" t="s">
        <v>288</v>
      </c>
      <c r="C327" s="127">
        <v>0</v>
      </c>
      <c r="D327" s="127">
        <v>0</v>
      </c>
      <c r="E327" s="127"/>
      <c r="F327" s="127"/>
      <c r="G327" s="127"/>
      <c r="H327" s="127"/>
      <c r="I327" s="127"/>
      <c r="J327" s="127"/>
      <c r="K327" s="127"/>
    </row>
    <row r="328" spans="1:11" ht="16.5" thickBot="1">
      <c r="A328" s="132"/>
      <c r="B328" s="132"/>
      <c r="C328" s="133">
        <f>SUM(C323:C327)</f>
        <v>0</v>
      </c>
      <c r="D328" s="133">
        <f>SUM(D323:D327)</f>
        <v>0</v>
      </c>
      <c r="E328" s="134">
        <f aca="true" t="shared" si="26" ref="E328:K328">SUM(E323:E327)</f>
        <v>0</v>
      </c>
      <c r="F328" s="134">
        <f t="shared" si="26"/>
        <v>0</v>
      </c>
      <c r="G328" s="134">
        <f t="shared" si="26"/>
        <v>0</v>
      </c>
      <c r="H328" s="134">
        <f t="shared" si="26"/>
        <v>0</v>
      </c>
      <c r="I328" s="134">
        <f t="shared" si="26"/>
        <v>0</v>
      </c>
      <c r="J328" s="134">
        <f t="shared" si="26"/>
        <v>0</v>
      </c>
      <c r="K328" s="134">
        <f t="shared" si="26"/>
        <v>0</v>
      </c>
    </row>
    <row r="329" spans="1:11" ht="29.25" customHeight="1" thickBot="1">
      <c r="A329" s="135"/>
      <c r="B329" s="136" t="s">
        <v>0</v>
      </c>
      <c r="C329" s="137">
        <f>C25+C40+C54+C66+C79+C91+C97+C107+C116+C127+C137+C150+C164+C172+C185+C205+C214+C224+C233+C239+C251+C252+C276+C289+C296+C309+C321+C328</f>
        <v>-731816</v>
      </c>
      <c r="D329" s="137">
        <f>D25+D40+D54+D66+D79+D91+D97+D107+D116+D127+D137+D150+D164+D172+D185+D205+D214+D224+D233+D239+D251+D252+D276+D289+D296+D309+D321+D328</f>
        <v>-731816</v>
      </c>
      <c r="E329" s="138"/>
      <c r="F329" s="135"/>
      <c r="G329" s="135"/>
      <c r="H329" s="135"/>
      <c r="I329" s="135"/>
      <c r="J329" s="135"/>
      <c r="K329" s="135"/>
    </row>
    <row r="330" spans="3:5" ht="15.75">
      <c r="C330" s="118"/>
      <c r="D330" s="118"/>
      <c r="E330" s="118"/>
    </row>
    <row r="331" spans="3:9" ht="15.75">
      <c r="C331" s="119"/>
      <c r="D331" s="119"/>
      <c r="E331" s="118"/>
      <c r="I331" s="120"/>
    </row>
    <row r="332" spans="3:5" ht="15.75">
      <c r="C332" s="119"/>
      <c r="D332" s="119"/>
      <c r="E332" s="118"/>
    </row>
    <row r="333" spans="3:5" ht="15.75">
      <c r="C333" s="121"/>
      <c r="D333" s="121"/>
      <c r="E333" s="118"/>
    </row>
    <row r="334" spans="3:5" ht="15.75">
      <c r="C334" s="118"/>
      <c r="D334" s="118"/>
      <c r="E334" s="118"/>
    </row>
    <row r="335" spans="3:5" ht="15.75">
      <c r="C335" s="118"/>
      <c r="D335" s="118"/>
      <c r="E335" s="118"/>
    </row>
    <row r="336" spans="3:5" ht="15.75">
      <c r="C336" s="118"/>
      <c r="D336" s="118"/>
      <c r="E336" s="118"/>
    </row>
    <row r="337" spans="3:5" ht="15.75">
      <c r="C337" s="118"/>
      <c r="D337" s="118"/>
      <c r="E337" s="118"/>
    </row>
    <row r="338" spans="3:5" ht="15.75">
      <c r="C338" s="118"/>
      <c r="D338" s="118"/>
      <c r="E338" s="118"/>
    </row>
    <row r="339" spans="3:5" ht="15.75">
      <c r="C339" s="118"/>
      <c r="D339" s="118"/>
      <c r="E339" s="118"/>
    </row>
    <row r="340" spans="3:5" ht="15.75">
      <c r="C340" s="118"/>
      <c r="D340" s="118"/>
      <c r="E340" s="118"/>
    </row>
    <row r="341" spans="3:5" ht="15.75">
      <c r="C341" s="118"/>
      <c r="D341" s="118"/>
      <c r="E341" s="118"/>
    </row>
    <row r="342" spans="3:5" ht="15.75">
      <c r="C342" s="118"/>
      <c r="D342" s="118"/>
      <c r="E342" s="118"/>
    </row>
    <row r="343" spans="3:5" ht="15.75">
      <c r="C343" s="118"/>
      <c r="D343" s="118"/>
      <c r="E343" s="118"/>
    </row>
    <row r="344" spans="3:5" ht="15.75">
      <c r="C344" s="118"/>
      <c r="D344" s="118"/>
      <c r="E344" s="118"/>
    </row>
    <row r="345" spans="3:5" ht="15.75">
      <c r="C345" s="118"/>
      <c r="D345" s="118"/>
      <c r="E345" s="118"/>
    </row>
    <row r="346" spans="3:5" ht="15.75">
      <c r="C346" s="118"/>
      <c r="D346" s="118"/>
      <c r="E346" s="118"/>
    </row>
    <row r="347" spans="3:5" ht="15.75">
      <c r="C347" s="118"/>
      <c r="D347" s="118"/>
      <c r="E347" s="118"/>
    </row>
    <row r="348" spans="3:5" ht="15.75">
      <c r="C348" s="118"/>
      <c r="D348" s="118"/>
      <c r="E348" s="118"/>
    </row>
    <row r="349" spans="3:5" ht="15.75">
      <c r="C349" s="118"/>
      <c r="D349" s="118"/>
      <c r="E349" s="118"/>
    </row>
    <row r="350" spans="3:5" ht="15.75">
      <c r="C350" s="118"/>
      <c r="D350" s="118"/>
      <c r="E350" s="118"/>
    </row>
    <row r="351" spans="3:5" ht="15.75">
      <c r="C351" s="118"/>
      <c r="D351" s="118"/>
      <c r="E351" s="118"/>
    </row>
    <row r="352" spans="3:5" ht="15.75">
      <c r="C352" s="118"/>
      <c r="D352" s="118"/>
      <c r="E352" s="118"/>
    </row>
    <row r="353" spans="3:5" ht="15.75">
      <c r="C353" s="118"/>
      <c r="D353" s="118"/>
      <c r="E353" s="118"/>
    </row>
    <row r="354" spans="3:5" ht="15.75">
      <c r="C354" s="118"/>
      <c r="D354" s="118"/>
      <c r="E354" s="118"/>
    </row>
    <row r="355" spans="3:5" ht="15.75">
      <c r="C355" s="118"/>
      <c r="D355" s="118"/>
      <c r="E355" s="118"/>
    </row>
    <row r="356" spans="3:5" ht="15.75">
      <c r="C356" s="118"/>
      <c r="D356" s="118"/>
      <c r="E356" s="118"/>
    </row>
    <row r="357" spans="3:5" ht="15.75">
      <c r="C357" s="118"/>
      <c r="D357" s="118"/>
      <c r="E357" s="118"/>
    </row>
    <row r="358" spans="3:5" ht="15.75">
      <c r="C358" s="118"/>
      <c r="D358" s="118"/>
      <c r="E358" s="118"/>
    </row>
    <row r="359" spans="3:5" ht="15.75">
      <c r="C359" s="118"/>
      <c r="D359" s="118"/>
      <c r="E359" s="118"/>
    </row>
    <row r="360" spans="3:5" ht="15.75">
      <c r="C360" s="118"/>
      <c r="D360" s="118"/>
      <c r="E360" s="118"/>
    </row>
    <row r="361" spans="3:5" ht="15.75">
      <c r="C361" s="118"/>
      <c r="D361" s="118"/>
      <c r="E361" s="118"/>
    </row>
    <row r="362" spans="3:5" ht="15.75">
      <c r="C362" s="118"/>
      <c r="D362" s="118"/>
      <c r="E362" s="118"/>
    </row>
    <row r="363" spans="3:5" ht="15.75">
      <c r="C363" s="118"/>
      <c r="D363" s="118"/>
      <c r="E363" s="118"/>
    </row>
    <row r="364" spans="3:5" ht="15.75">
      <c r="C364" s="118"/>
      <c r="D364" s="118"/>
      <c r="E364" s="118"/>
    </row>
    <row r="365" spans="3:5" ht="15.75">
      <c r="C365" s="118"/>
      <c r="D365" s="118"/>
      <c r="E365" s="118"/>
    </row>
    <row r="366" spans="3:5" ht="15.75">
      <c r="C366" s="118"/>
      <c r="D366" s="118"/>
      <c r="E366" s="118"/>
    </row>
    <row r="367" spans="3:5" ht="15.75">
      <c r="C367" s="118"/>
      <c r="D367" s="118"/>
      <c r="E367" s="118"/>
    </row>
    <row r="368" spans="3:5" ht="15.75">
      <c r="C368" s="118"/>
      <c r="D368" s="118"/>
      <c r="E368" s="118"/>
    </row>
    <row r="369" spans="3:5" ht="15.75">
      <c r="C369" s="118"/>
      <c r="D369" s="118"/>
      <c r="E369" s="118"/>
    </row>
    <row r="370" spans="3:5" ht="15.75">
      <c r="C370" s="118"/>
      <c r="D370" s="118"/>
      <c r="E370" s="118"/>
    </row>
    <row r="371" spans="3:5" ht="15.75">
      <c r="C371" s="118"/>
      <c r="D371" s="118"/>
      <c r="E371" s="118"/>
    </row>
    <row r="372" spans="3:5" ht="15.75">
      <c r="C372" s="118"/>
      <c r="D372" s="118"/>
      <c r="E372" s="118"/>
    </row>
    <row r="373" spans="3:5" ht="15.75">
      <c r="C373" s="118"/>
      <c r="D373" s="118"/>
      <c r="E373" s="118"/>
    </row>
    <row r="374" spans="3:5" ht="15.75">
      <c r="C374" s="118"/>
      <c r="D374" s="118"/>
      <c r="E374" s="118"/>
    </row>
    <row r="375" spans="3:5" ht="15.75">
      <c r="C375" s="118"/>
      <c r="D375" s="118"/>
      <c r="E375" s="118"/>
    </row>
    <row r="376" spans="3:5" ht="15.75">
      <c r="C376" s="118"/>
      <c r="D376" s="118"/>
      <c r="E376" s="118"/>
    </row>
    <row r="377" spans="3:5" ht="15.75">
      <c r="C377" s="118"/>
      <c r="D377" s="118"/>
      <c r="E377" s="118"/>
    </row>
    <row r="378" spans="3:5" ht="15.75">
      <c r="C378" s="118"/>
      <c r="D378" s="118"/>
      <c r="E378" s="118"/>
    </row>
    <row r="379" spans="3:5" ht="15.75">
      <c r="C379" s="118"/>
      <c r="D379" s="118"/>
      <c r="E379" s="118"/>
    </row>
    <row r="380" spans="3:5" ht="15.75">
      <c r="C380" s="118"/>
      <c r="D380" s="118"/>
      <c r="E380" s="118"/>
    </row>
    <row r="381" spans="3:5" ht="15.75">
      <c r="C381" s="118"/>
      <c r="D381" s="118"/>
      <c r="E381" s="118"/>
    </row>
    <row r="382" spans="3:5" ht="15.75">
      <c r="C382" s="118"/>
      <c r="D382" s="118"/>
      <c r="E382" s="118"/>
    </row>
    <row r="383" spans="3:5" ht="15.75">
      <c r="C383" s="118"/>
      <c r="D383" s="118"/>
      <c r="E383" s="118"/>
    </row>
    <row r="384" spans="3:5" ht="15.75">
      <c r="C384" s="118"/>
      <c r="D384" s="118"/>
      <c r="E384" s="118"/>
    </row>
    <row r="385" spans="3:5" ht="15.75">
      <c r="C385" s="118"/>
      <c r="D385" s="118"/>
      <c r="E385" s="118"/>
    </row>
    <row r="386" spans="3:5" ht="15.75">
      <c r="C386" s="118"/>
      <c r="D386" s="118"/>
      <c r="E386" s="118"/>
    </row>
    <row r="387" spans="3:5" ht="15.75">
      <c r="C387" s="118"/>
      <c r="D387" s="118"/>
      <c r="E387" s="118"/>
    </row>
    <row r="388" spans="3:5" ht="15.75">
      <c r="C388" s="118"/>
      <c r="D388" s="118"/>
      <c r="E388" s="118"/>
    </row>
    <row r="389" spans="3:5" ht="15.75">
      <c r="C389" s="118"/>
      <c r="D389" s="118"/>
      <c r="E389" s="118"/>
    </row>
    <row r="390" spans="3:5" ht="15.75">
      <c r="C390" s="118"/>
      <c r="D390" s="118"/>
      <c r="E390" s="118"/>
    </row>
    <row r="391" spans="3:5" ht="15.75">
      <c r="C391" s="118"/>
      <c r="D391" s="118"/>
      <c r="E391" s="118"/>
    </row>
    <row r="392" spans="3:5" ht="15.75">
      <c r="C392" s="118"/>
      <c r="D392" s="118"/>
      <c r="E392" s="118"/>
    </row>
    <row r="393" spans="3:5" ht="15.75">
      <c r="C393" s="118"/>
      <c r="D393" s="118"/>
      <c r="E393" s="118"/>
    </row>
    <row r="394" spans="3:5" ht="15.75">
      <c r="C394" s="118"/>
      <c r="D394" s="118"/>
      <c r="E394" s="118"/>
    </row>
    <row r="395" spans="3:5" ht="15.75">
      <c r="C395" s="118"/>
      <c r="D395" s="118"/>
      <c r="E395" s="118"/>
    </row>
    <row r="396" spans="3:5" ht="15.75">
      <c r="C396" s="118"/>
      <c r="D396" s="118"/>
      <c r="E396" s="118"/>
    </row>
    <row r="397" spans="3:5" ht="15.75">
      <c r="C397" s="118"/>
      <c r="D397" s="118"/>
      <c r="E397" s="118"/>
    </row>
    <row r="398" spans="3:5" ht="15.75">
      <c r="C398" s="118"/>
      <c r="D398" s="118"/>
      <c r="E398" s="118"/>
    </row>
    <row r="399" spans="3:5" ht="15.75">
      <c r="C399" s="118"/>
      <c r="D399" s="118"/>
      <c r="E399" s="118"/>
    </row>
    <row r="400" spans="3:5" ht="15.75">
      <c r="C400" s="118"/>
      <c r="D400" s="118"/>
      <c r="E400" s="118"/>
    </row>
    <row r="401" spans="3:5" ht="15.75">
      <c r="C401" s="118"/>
      <c r="D401" s="118"/>
      <c r="E401" s="118"/>
    </row>
    <row r="402" spans="3:5" ht="15.75">
      <c r="C402" s="118"/>
      <c r="D402" s="118"/>
      <c r="E402" s="118"/>
    </row>
    <row r="403" spans="3:5" ht="15.75">
      <c r="C403" s="118"/>
      <c r="D403" s="118"/>
      <c r="E403" s="118"/>
    </row>
    <row r="404" spans="3:5" ht="15.75">
      <c r="C404" s="118"/>
      <c r="D404" s="118"/>
      <c r="E404" s="118"/>
    </row>
    <row r="405" spans="3:5" ht="15.75">
      <c r="C405" s="118"/>
      <c r="D405" s="118"/>
      <c r="E405" s="118"/>
    </row>
    <row r="406" spans="3:5" ht="15.75">
      <c r="C406" s="118"/>
      <c r="D406" s="118"/>
      <c r="E406" s="118"/>
    </row>
    <row r="407" spans="3:5" ht="15.75">
      <c r="C407" s="118"/>
      <c r="D407" s="118"/>
      <c r="E407" s="118"/>
    </row>
    <row r="408" spans="3:5" ht="15.75">
      <c r="C408" s="118"/>
      <c r="D408" s="118"/>
      <c r="E408" s="118"/>
    </row>
    <row r="409" spans="3:5" ht="15.75">
      <c r="C409" s="118"/>
      <c r="D409" s="118"/>
      <c r="E409" s="118"/>
    </row>
    <row r="410" spans="3:5" ht="15.75">
      <c r="C410" s="118"/>
      <c r="D410" s="118"/>
      <c r="E410" s="118"/>
    </row>
    <row r="411" spans="3:5" ht="15.75">
      <c r="C411" s="118"/>
      <c r="D411" s="118"/>
      <c r="E411" s="118"/>
    </row>
    <row r="412" spans="3:5" ht="15.75">
      <c r="C412" s="118"/>
      <c r="D412" s="118"/>
      <c r="E412" s="118"/>
    </row>
    <row r="413" spans="3:5" ht="15.75">
      <c r="C413" s="118"/>
      <c r="D413" s="118"/>
      <c r="E413" s="118"/>
    </row>
    <row r="414" spans="3:5" ht="15.75">
      <c r="C414" s="118"/>
      <c r="D414" s="118"/>
      <c r="E414" s="118"/>
    </row>
    <row r="415" spans="3:5" ht="15.75">
      <c r="C415" s="118"/>
      <c r="D415" s="118"/>
      <c r="E415" s="118"/>
    </row>
    <row r="416" spans="3:5" ht="15.75">
      <c r="C416" s="118"/>
      <c r="D416" s="118"/>
      <c r="E416" s="118"/>
    </row>
    <row r="417" spans="3:5" ht="15.75">
      <c r="C417" s="118"/>
      <c r="D417" s="118"/>
      <c r="E417" s="118"/>
    </row>
    <row r="418" spans="3:5" ht="15.75">
      <c r="C418" s="118"/>
      <c r="D418" s="118"/>
      <c r="E418" s="118"/>
    </row>
    <row r="419" spans="3:5" ht="15.75">
      <c r="C419" s="118"/>
      <c r="D419" s="118"/>
      <c r="E419" s="118"/>
    </row>
    <row r="420" spans="3:5" ht="15.75">
      <c r="C420" s="118"/>
      <c r="D420" s="118"/>
      <c r="E420" s="118"/>
    </row>
    <row r="421" spans="3:5" ht="15.75">
      <c r="C421" s="118"/>
      <c r="D421" s="118"/>
      <c r="E421" s="118"/>
    </row>
    <row r="422" spans="3:5" ht="15.75">
      <c r="C422" s="118"/>
      <c r="D422" s="118"/>
      <c r="E422" s="118"/>
    </row>
    <row r="423" spans="3:5" ht="15.75">
      <c r="C423" s="118"/>
      <c r="D423" s="118"/>
      <c r="E423" s="118"/>
    </row>
    <row r="424" spans="3:5" ht="15.75">
      <c r="C424" s="118"/>
      <c r="D424" s="118"/>
      <c r="E424" s="118"/>
    </row>
    <row r="425" spans="3:5" ht="15.75">
      <c r="C425" s="118"/>
      <c r="D425" s="118"/>
      <c r="E425" s="118"/>
    </row>
    <row r="426" spans="3:5" ht="15.75">
      <c r="C426" s="118"/>
      <c r="D426" s="118"/>
      <c r="E426" s="118"/>
    </row>
    <row r="427" spans="3:5" ht="15.75">
      <c r="C427" s="118"/>
      <c r="D427" s="118"/>
      <c r="E427" s="118"/>
    </row>
    <row r="428" spans="3:5" ht="15.75">
      <c r="C428" s="118"/>
      <c r="D428" s="118"/>
      <c r="E428" s="118"/>
    </row>
    <row r="429" spans="3:5" ht="15.75">
      <c r="C429" s="118"/>
      <c r="D429" s="118"/>
      <c r="E429" s="118"/>
    </row>
    <row r="430" spans="3:5" ht="15.75">
      <c r="C430" s="118"/>
      <c r="D430" s="118"/>
      <c r="E430" s="118"/>
    </row>
    <row r="431" spans="3:5" ht="15.75">
      <c r="C431" s="118"/>
      <c r="D431" s="118"/>
      <c r="E431" s="118"/>
    </row>
    <row r="432" spans="3:5" ht="15.75">
      <c r="C432" s="118"/>
      <c r="D432" s="118"/>
      <c r="E432" s="118"/>
    </row>
    <row r="433" spans="3:5" ht="15.75">
      <c r="C433" s="118"/>
      <c r="D433" s="118"/>
      <c r="E433" s="118"/>
    </row>
    <row r="434" spans="3:5" ht="15.75">
      <c r="C434" s="118"/>
      <c r="D434" s="118"/>
      <c r="E434" s="118"/>
    </row>
    <row r="435" spans="3:5" ht="15.75">
      <c r="C435" s="118"/>
      <c r="D435" s="118"/>
      <c r="E435" s="118"/>
    </row>
    <row r="436" spans="3:5" ht="15.75">
      <c r="C436" s="118"/>
      <c r="D436" s="118"/>
      <c r="E436" s="118"/>
    </row>
    <row r="437" spans="3:5" ht="15.75">
      <c r="C437" s="118"/>
      <c r="D437" s="118"/>
      <c r="E437" s="118"/>
    </row>
    <row r="438" spans="3:5" ht="15.75">
      <c r="C438" s="118"/>
      <c r="D438" s="118"/>
      <c r="E438" s="118"/>
    </row>
    <row r="439" spans="3:5" ht="15.75">
      <c r="C439" s="118"/>
      <c r="D439" s="118"/>
      <c r="E439" s="118"/>
    </row>
    <row r="440" spans="3:5" ht="15.75">
      <c r="C440" s="118"/>
      <c r="D440" s="118"/>
      <c r="E440" s="118"/>
    </row>
    <row r="441" spans="3:5" ht="15.75">
      <c r="C441" s="118"/>
      <c r="D441" s="118"/>
      <c r="E441" s="118"/>
    </row>
    <row r="442" spans="3:5" ht="15.75">
      <c r="C442" s="118"/>
      <c r="D442" s="118"/>
      <c r="E442" s="118"/>
    </row>
    <row r="443" spans="3:5" ht="15.75">
      <c r="C443" s="118"/>
      <c r="D443" s="118"/>
      <c r="E443" s="118"/>
    </row>
    <row r="444" spans="3:5" ht="15.75">
      <c r="C444" s="118"/>
      <c r="D444" s="118"/>
      <c r="E444" s="118"/>
    </row>
    <row r="445" spans="3:5" ht="15.75">
      <c r="C445" s="118"/>
      <c r="D445" s="118"/>
      <c r="E445" s="118"/>
    </row>
    <row r="446" spans="3:5" ht="15.75">
      <c r="C446" s="118"/>
      <c r="D446" s="118"/>
      <c r="E446" s="118"/>
    </row>
    <row r="447" spans="3:5" ht="15.75">
      <c r="C447" s="118"/>
      <c r="D447" s="118"/>
      <c r="E447" s="118"/>
    </row>
    <row r="448" spans="3:5" ht="15.75">
      <c r="C448" s="118"/>
      <c r="D448" s="118"/>
      <c r="E448" s="118"/>
    </row>
    <row r="449" spans="3:5" ht="15.75">
      <c r="C449" s="118"/>
      <c r="D449" s="118"/>
      <c r="E449" s="118"/>
    </row>
    <row r="450" spans="3:5" ht="15.75">
      <c r="C450" s="118"/>
      <c r="D450" s="118"/>
      <c r="E450" s="118"/>
    </row>
    <row r="451" spans="3:5" ht="15.75">
      <c r="C451" s="118"/>
      <c r="D451" s="118"/>
      <c r="E451" s="118"/>
    </row>
    <row r="452" spans="3:5" ht="15.75">
      <c r="C452" s="118"/>
      <c r="D452" s="118"/>
      <c r="E452" s="118"/>
    </row>
    <row r="453" spans="3:5" ht="15.75">
      <c r="C453" s="118"/>
      <c r="D453" s="118"/>
      <c r="E453" s="118"/>
    </row>
    <row r="454" spans="3:5" ht="15.75">
      <c r="C454" s="118"/>
      <c r="D454" s="118"/>
      <c r="E454" s="118"/>
    </row>
    <row r="455" spans="3:5" ht="15.75">
      <c r="C455" s="118"/>
      <c r="D455" s="118"/>
      <c r="E455" s="118"/>
    </row>
    <row r="456" spans="3:5" ht="15.75">
      <c r="C456" s="118"/>
      <c r="D456" s="118"/>
      <c r="E456" s="118"/>
    </row>
    <row r="457" spans="3:5" ht="15.75">
      <c r="C457" s="118"/>
      <c r="D457" s="118"/>
      <c r="E457" s="118"/>
    </row>
    <row r="458" spans="3:5" ht="15.75">
      <c r="C458" s="118"/>
      <c r="D458" s="118"/>
      <c r="E458" s="118"/>
    </row>
    <row r="459" spans="3:5" ht="15.75">
      <c r="C459" s="118"/>
      <c r="D459" s="118"/>
      <c r="E459" s="118"/>
    </row>
    <row r="460" spans="3:5" ht="15.75">
      <c r="C460" s="118"/>
      <c r="D460" s="118"/>
      <c r="E460" s="118"/>
    </row>
    <row r="461" spans="3:5" ht="15.75">
      <c r="C461" s="118"/>
      <c r="D461" s="118"/>
      <c r="E461" s="118"/>
    </row>
    <row r="462" spans="3:5" ht="15.75">
      <c r="C462" s="118"/>
      <c r="D462" s="118"/>
      <c r="E462" s="118"/>
    </row>
    <row r="463" spans="3:5" ht="15.75">
      <c r="C463" s="118"/>
      <c r="D463" s="118"/>
      <c r="E463" s="118"/>
    </row>
    <row r="464" spans="3:5" ht="15.75">
      <c r="C464" s="118"/>
      <c r="D464" s="118"/>
      <c r="E464" s="118"/>
    </row>
    <row r="465" spans="3:5" ht="15.75">
      <c r="C465" s="118"/>
      <c r="D465" s="118"/>
      <c r="E465" s="118"/>
    </row>
    <row r="466" spans="3:5" ht="15.75">
      <c r="C466" s="118"/>
      <c r="D466" s="118"/>
      <c r="E466" s="118"/>
    </row>
    <row r="467" spans="3:5" ht="15.75">
      <c r="C467" s="118"/>
      <c r="D467" s="118"/>
      <c r="E467" s="118"/>
    </row>
    <row r="468" spans="3:5" ht="15.75">
      <c r="C468" s="118"/>
      <c r="D468" s="118"/>
      <c r="E468" s="118"/>
    </row>
    <row r="469" spans="3:5" ht="15.75">
      <c r="C469" s="118"/>
      <c r="D469" s="118"/>
      <c r="E469" s="118"/>
    </row>
    <row r="470" spans="3:5" ht="15.75">
      <c r="C470" s="118"/>
      <c r="D470" s="118"/>
      <c r="E470" s="118"/>
    </row>
    <row r="471" spans="3:5" ht="15.75">
      <c r="C471" s="118"/>
      <c r="D471" s="118"/>
      <c r="E471" s="118"/>
    </row>
    <row r="472" spans="3:5" ht="15.75">
      <c r="C472" s="118"/>
      <c r="D472" s="118"/>
      <c r="E472" s="118"/>
    </row>
    <row r="473" spans="3:5" ht="15.75">
      <c r="C473" s="118"/>
      <c r="D473" s="118"/>
      <c r="E473" s="118"/>
    </row>
    <row r="474" spans="3:5" ht="15.75">
      <c r="C474" s="118"/>
      <c r="D474" s="118"/>
      <c r="E474" s="118"/>
    </row>
    <row r="475" spans="3:5" ht="15.75">
      <c r="C475" s="118"/>
      <c r="D475" s="118"/>
      <c r="E475" s="118"/>
    </row>
    <row r="476" spans="3:5" ht="15.75">
      <c r="C476" s="118"/>
      <c r="D476" s="118"/>
      <c r="E476" s="118"/>
    </row>
    <row r="477" spans="3:5" ht="15.75">
      <c r="C477" s="118"/>
      <c r="D477" s="118"/>
      <c r="E477" s="118"/>
    </row>
    <row r="478" spans="3:5" ht="15.75">
      <c r="C478" s="118"/>
      <c r="D478" s="118"/>
      <c r="E478" s="118"/>
    </row>
    <row r="479" spans="3:5" ht="15.75">
      <c r="C479" s="118"/>
      <c r="D479" s="118"/>
      <c r="E479" s="118"/>
    </row>
    <row r="480" spans="3:5" ht="15.75">
      <c r="C480" s="118"/>
      <c r="D480" s="118"/>
      <c r="E480" s="118"/>
    </row>
    <row r="481" spans="3:5" ht="15.75">
      <c r="C481" s="118"/>
      <c r="D481" s="118"/>
      <c r="E481" s="118"/>
    </row>
    <row r="482" spans="3:5" ht="15.75">
      <c r="C482" s="118"/>
      <c r="D482" s="118"/>
      <c r="E482" s="118"/>
    </row>
    <row r="483" spans="3:5" ht="15.75">
      <c r="C483" s="118"/>
      <c r="D483" s="118"/>
      <c r="E483" s="118"/>
    </row>
    <row r="484" spans="3:5" ht="15.75">
      <c r="C484" s="118"/>
      <c r="D484" s="118"/>
      <c r="E484" s="118"/>
    </row>
    <row r="485" spans="3:5" ht="15.75">
      <c r="C485" s="118"/>
      <c r="D485" s="118"/>
      <c r="E485" s="118"/>
    </row>
    <row r="486" spans="3:5" ht="15.75">
      <c r="C486" s="118"/>
      <c r="D486" s="118"/>
      <c r="E486" s="118"/>
    </row>
    <row r="487" spans="3:5" ht="15.75">
      <c r="C487" s="118"/>
      <c r="D487" s="118"/>
      <c r="E487" s="118"/>
    </row>
    <row r="488" spans="3:5" ht="15.75">
      <c r="C488" s="118"/>
      <c r="D488" s="118"/>
      <c r="E488" s="118"/>
    </row>
    <row r="489" spans="3:5" ht="15.75">
      <c r="C489" s="118"/>
      <c r="D489" s="118"/>
      <c r="E489" s="118"/>
    </row>
    <row r="490" spans="3:5" ht="15.75">
      <c r="C490" s="118"/>
      <c r="D490" s="118"/>
      <c r="E490" s="118"/>
    </row>
    <row r="491" spans="3:5" ht="15.75">
      <c r="C491" s="118"/>
      <c r="D491" s="118"/>
      <c r="E491" s="118"/>
    </row>
    <row r="492" spans="3:5" ht="15.75">
      <c r="C492" s="118"/>
      <c r="D492" s="118"/>
      <c r="E492" s="118"/>
    </row>
    <row r="493" spans="3:5" ht="15.75">
      <c r="C493" s="118"/>
      <c r="D493" s="118"/>
      <c r="E493" s="118"/>
    </row>
    <row r="494" spans="3:5" ht="15.75">
      <c r="C494" s="118"/>
      <c r="D494" s="118"/>
      <c r="E494" s="118"/>
    </row>
    <row r="495" spans="3:5" ht="15.75">
      <c r="C495" s="118"/>
      <c r="D495" s="118"/>
      <c r="E495" s="118"/>
    </row>
    <row r="496" spans="3:5" ht="15.75">
      <c r="C496" s="118"/>
      <c r="D496" s="118"/>
      <c r="E496" s="118"/>
    </row>
    <row r="497" spans="3:5" ht="15.75">
      <c r="C497" s="118"/>
      <c r="D497" s="118"/>
      <c r="E497" s="118"/>
    </row>
    <row r="498" spans="3:5" ht="15.75">
      <c r="C498" s="118"/>
      <c r="D498" s="118"/>
      <c r="E498" s="118"/>
    </row>
    <row r="499" spans="3:5" ht="15.75">
      <c r="C499" s="118"/>
      <c r="D499" s="118"/>
      <c r="E499" s="118"/>
    </row>
    <row r="500" spans="3:5" ht="15.75">
      <c r="C500" s="118"/>
      <c r="D500" s="118"/>
      <c r="E500" s="118"/>
    </row>
    <row r="501" spans="3:5" ht="15.75">
      <c r="C501" s="118"/>
      <c r="D501" s="118"/>
      <c r="E501" s="118"/>
    </row>
    <row r="502" spans="3:5" ht="15.75">
      <c r="C502" s="118"/>
      <c r="D502" s="118"/>
      <c r="E502" s="118"/>
    </row>
    <row r="503" spans="3:5" ht="15.75">
      <c r="C503" s="118"/>
      <c r="D503" s="118"/>
      <c r="E503" s="118"/>
    </row>
    <row r="504" spans="3:5" ht="15.75">
      <c r="C504" s="118"/>
      <c r="D504" s="118"/>
      <c r="E504" s="118"/>
    </row>
    <row r="505" spans="3:5" ht="15.75">
      <c r="C505" s="118"/>
      <c r="D505" s="118"/>
      <c r="E505" s="118"/>
    </row>
    <row r="506" spans="3:5" ht="15.75">
      <c r="C506" s="118"/>
      <c r="D506" s="118"/>
      <c r="E506" s="118"/>
    </row>
    <row r="507" spans="3:5" ht="15.75">
      <c r="C507" s="118"/>
      <c r="D507" s="118"/>
      <c r="E507" s="118"/>
    </row>
    <row r="508" spans="3:5" ht="15.75">
      <c r="C508" s="118"/>
      <c r="D508" s="118"/>
      <c r="E508" s="118"/>
    </row>
    <row r="509" spans="3:5" ht="15.75">
      <c r="C509" s="118"/>
      <c r="D509" s="118"/>
      <c r="E509" s="118"/>
    </row>
    <row r="510" spans="3:5" ht="15.75">
      <c r="C510" s="118"/>
      <c r="D510" s="118"/>
      <c r="E510" s="118"/>
    </row>
    <row r="511" spans="3:5" ht="15.75">
      <c r="C511" s="118"/>
      <c r="D511" s="118"/>
      <c r="E511" s="118"/>
    </row>
    <row r="512" spans="3:5" ht="15.75">
      <c r="C512" s="118"/>
      <c r="D512" s="118"/>
      <c r="E512" s="118"/>
    </row>
    <row r="513" spans="3:5" ht="15.75">
      <c r="C513" s="118"/>
      <c r="D513" s="118"/>
      <c r="E513" s="118"/>
    </row>
    <row r="514" spans="3:5" ht="15.75">
      <c r="C514" s="118"/>
      <c r="D514" s="118"/>
      <c r="E514" s="118"/>
    </row>
    <row r="515" spans="3:5" ht="15.75">
      <c r="C515" s="118"/>
      <c r="D515" s="118"/>
      <c r="E515" s="118"/>
    </row>
    <row r="516" spans="3:5" ht="15.75">
      <c r="C516" s="118"/>
      <c r="D516" s="118"/>
      <c r="E516" s="118"/>
    </row>
    <row r="517" spans="3:5" ht="15.75">
      <c r="C517" s="118"/>
      <c r="D517" s="118"/>
      <c r="E517" s="118"/>
    </row>
    <row r="518" spans="3:5" ht="15.75">
      <c r="C518" s="118"/>
      <c r="D518" s="118"/>
      <c r="E518" s="118"/>
    </row>
    <row r="519" spans="3:5" ht="15.75">
      <c r="C519" s="118"/>
      <c r="D519" s="118"/>
      <c r="E519" s="118"/>
    </row>
    <row r="520" spans="3:5" ht="15.75">
      <c r="C520" s="118"/>
      <c r="D520" s="118"/>
      <c r="E520" s="118"/>
    </row>
    <row r="521" spans="3:5" ht="15.75">
      <c r="C521" s="118"/>
      <c r="D521" s="118"/>
      <c r="E521" s="118"/>
    </row>
    <row r="522" spans="3:5" ht="15.75">
      <c r="C522" s="118"/>
      <c r="D522" s="118"/>
      <c r="E522" s="118"/>
    </row>
    <row r="523" spans="3:5" ht="15.75">
      <c r="C523" s="118"/>
      <c r="D523" s="118"/>
      <c r="E523" s="118"/>
    </row>
    <row r="524" spans="3:5" ht="15.75">
      <c r="C524" s="118"/>
      <c r="D524" s="118"/>
      <c r="E524" s="118"/>
    </row>
    <row r="525" spans="3:5" ht="15.75">
      <c r="C525" s="118"/>
      <c r="D525" s="118"/>
      <c r="E525" s="118"/>
    </row>
    <row r="526" spans="3:5" ht="15.75">
      <c r="C526" s="118"/>
      <c r="D526" s="118"/>
      <c r="E526" s="118"/>
    </row>
    <row r="527" spans="3:5" ht="15.75">
      <c r="C527" s="118"/>
      <c r="D527" s="118"/>
      <c r="E527" s="118"/>
    </row>
    <row r="528" spans="3:5" ht="15.75">
      <c r="C528" s="118"/>
      <c r="D528" s="118"/>
      <c r="E528" s="118"/>
    </row>
    <row r="529" spans="3:5" ht="15.75">
      <c r="C529" s="118"/>
      <c r="D529" s="118"/>
      <c r="E529" s="118"/>
    </row>
    <row r="530" spans="3:5" ht="15.75">
      <c r="C530" s="118"/>
      <c r="D530" s="118"/>
      <c r="E530" s="118"/>
    </row>
    <row r="531" spans="3:5" ht="15.75">
      <c r="C531" s="118"/>
      <c r="D531" s="118"/>
      <c r="E531" s="118"/>
    </row>
    <row r="532" spans="3:5" ht="15.75">
      <c r="C532" s="118"/>
      <c r="D532" s="118"/>
      <c r="E532" s="118"/>
    </row>
    <row r="533" spans="3:5" ht="15.75">
      <c r="C533" s="118"/>
      <c r="D533" s="118"/>
      <c r="E533" s="118"/>
    </row>
    <row r="534" spans="3:5" ht="15.75">
      <c r="C534" s="118"/>
      <c r="D534" s="118"/>
      <c r="E534" s="118"/>
    </row>
    <row r="535" spans="3:5" ht="15.75">
      <c r="C535" s="118"/>
      <c r="D535" s="118"/>
      <c r="E535" s="118"/>
    </row>
    <row r="536" spans="3:5" ht="15.75">
      <c r="C536" s="118"/>
      <c r="D536" s="118"/>
      <c r="E536" s="118"/>
    </row>
    <row r="537" spans="3:5" ht="15.75">
      <c r="C537" s="118"/>
      <c r="D537" s="118"/>
      <c r="E537" s="118"/>
    </row>
    <row r="538" spans="3:5" ht="15.75">
      <c r="C538" s="118"/>
      <c r="D538" s="118"/>
      <c r="E538" s="118"/>
    </row>
    <row r="539" spans="3:5" ht="15.75">
      <c r="C539" s="118"/>
      <c r="D539" s="118"/>
      <c r="E539" s="118"/>
    </row>
    <row r="540" spans="3:5" ht="15.75">
      <c r="C540" s="118"/>
      <c r="D540" s="118"/>
      <c r="E540" s="118"/>
    </row>
    <row r="541" spans="3:5" ht="15.75">
      <c r="C541" s="118"/>
      <c r="D541" s="118"/>
      <c r="E541" s="118"/>
    </row>
    <row r="542" spans="3:5" ht="15.75">
      <c r="C542" s="118"/>
      <c r="D542" s="118"/>
      <c r="E542" s="118"/>
    </row>
    <row r="543" spans="3:5" ht="15.75">
      <c r="C543" s="118"/>
      <c r="D543" s="118"/>
      <c r="E543" s="118"/>
    </row>
    <row r="544" spans="3:5" ht="15.75">
      <c r="C544" s="118"/>
      <c r="D544" s="118"/>
      <c r="E544" s="118"/>
    </row>
    <row r="545" spans="3:5" ht="15.75">
      <c r="C545" s="118"/>
      <c r="D545" s="118"/>
      <c r="E545" s="118"/>
    </row>
    <row r="546" spans="3:5" ht="15.75">
      <c r="C546" s="118"/>
      <c r="D546" s="118"/>
      <c r="E546" s="118"/>
    </row>
    <row r="547" spans="3:5" ht="15.75">
      <c r="C547" s="118"/>
      <c r="D547" s="118"/>
      <c r="E547" s="118"/>
    </row>
    <row r="548" spans="3:5" ht="15.75">
      <c r="C548" s="118"/>
      <c r="D548" s="118"/>
      <c r="E548" s="118"/>
    </row>
    <row r="549" spans="3:5" ht="15.75">
      <c r="C549" s="118"/>
      <c r="D549" s="118"/>
      <c r="E549" s="118"/>
    </row>
    <row r="550" spans="3:5" ht="15.75">
      <c r="C550" s="118"/>
      <c r="D550" s="118"/>
      <c r="E550" s="118"/>
    </row>
    <row r="551" spans="3:5" ht="15.75">
      <c r="C551" s="118"/>
      <c r="D551" s="118"/>
      <c r="E551" s="118"/>
    </row>
    <row r="552" spans="3:5" ht="15.75">
      <c r="C552" s="118"/>
      <c r="D552" s="118"/>
      <c r="E552" s="118"/>
    </row>
    <row r="553" spans="3:5" ht="15.75">
      <c r="C553" s="118"/>
      <c r="D553" s="118"/>
      <c r="E553" s="118"/>
    </row>
    <row r="554" spans="3:5" ht="15.75">
      <c r="C554" s="118"/>
      <c r="D554" s="118"/>
      <c r="E554" s="118"/>
    </row>
    <row r="555" spans="3:5" ht="15.75">
      <c r="C555" s="118"/>
      <c r="D555" s="118"/>
      <c r="E555" s="118"/>
    </row>
    <row r="556" spans="3:5" ht="15.75">
      <c r="C556" s="118"/>
      <c r="D556" s="118"/>
      <c r="E556" s="118"/>
    </row>
    <row r="557" spans="3:5" ht="15.75">
      <c r="C557" s="118"/>
      <c r="D557" s="118"/>
      <c r="E557" s="118"/>
    </row>
    <row r="558" spans="3:5" ht="15.75">
      <c r="C558" s="118"/>
      <c r="D558" s="118"/>
      <c r="E558" s="118"/>
    </row>
    <row r="559" spans="3:5" ht="15.75">
      <c r="C559" s="118"/>
      <c r="D559" s="118"/>
      <c r="E559" s="118"/>
    </row>
    <row r="560" spans="3:5" ht="15.75">
      <c r="C560" s="118"/>
      <c r="D560" s="118"/>
      <c r="E560" s="118"/>
    </row>
    <row r="561" spans="3:5" ht="15.75">
      <c r="C561" s="118"/>
      <c r="D561" s="118"/>
      <c r="E561" s="118"/>
    </row>
    <row r="562" spans="3:5" ht="15.75">
      <c r="C562" s="118"/>
      <c r="D562" s="118"/>
      <c r="E562" s="118"/>
    </row>
    <row r="563" spans="3:5" ht="15.75">
      <c r="C563" s="118"/>
      <c r="D563" s="118"/>
      <c r="E563" s="118"/>
    </row>
    <row r="564" spans="3:5" ht="15.75">
      <c r="C564" s="118"/>
      <c r="D564" s="118"/>
      <c r="E564" s="118"/>
    </row>
    <row r="565" spans="3:5" ht="15.75">
      <c r="C565" s="118"/>
      <c r="D565" s="118"/>
      <c r="E565" s="118"/>
    </row>
    <row r="566" spans="3:5" ht="15.75">
      <c r="C566" s="118"/>
      <c r="D566" s="118"/>
      <c r="E566" s="118"/>
    </row>
    <row r="567" spans="3:5" ht="15.75">
      <c r="C567" s="118"/>
      <c r="D567" s="118"/>
      <c r="E567" s="118"/>
    </row>
    <row r="568" spans="3:5" ht="15.75">
      <c r="C568" s="118"/>
      <c r="D568" s="118"/>
      <c r="E568" s="118"/>
    </row>
    <row r="569" spans="3:5" ht="15.75">
      <c r="C569" s="118"/>
      <c r="D569" s="118"/>
      <c r="E569" s="118"/>
    </row>
    <row r="570" spans="3:5" ht="15.75">
      <c r="C570" s="118"/>
      <c r="D570" s="118"/>
      <c r="E570" s="118"/>
    </row>
    <row r="571" spans="3:5" ht="15.75">
      <c r="C571" s="118"/>
      <c r="D571" s="118"/>
      <c r="E571" s="118"/>
    </row>
    <row r="572" spans="3:5" ht="15.75">
      <c r="C572" s="118"/>
      <c r="D572" s="118"/>
      <c r="E572" s="118"/>
    </row>
    <row r="573" spans="3:5" ht="15.75">
      <c r="C573" s="118"/>
      <c r="D573" s="118"/>
      <c r="E573" s="118"/>
    </row>
    <row r="574" spans="3:5" ht="15.75">
      <c r="C574" s="118"/>
      <c r="D574" s="118"/>
      <c r="E574" s="118"/>
    </row>
    <row r="575" spans="3:5" ht="15.75">
      <c r="C575" s="118"/>
      <c r="D575" s="118"/>
      <c r="E575" s="118"/>
    </row>
    <row r="576" spans="3:5" ht="15.75">
      <c r="C576" s="118"/>
      <c r="D576" s="118"/>
      <c r="E576" s="118"/>
    </row>
    <row r="577" spans="3:5" ht="15.75">
      <c r="C577" s="118"/>
      <c r="D577" s="118"/>
      <c r="E577" s="118"/>
    </row>
    <row r="578" spans="3:5" ht="15.75">
      <c r="C578" s="118"/>
      <c r="D578" s="118"/>
      <c r="E578" s="118"/>
    </row>
    <row r="579" spans="3:5" ht="15.75">
      <c r="C579" s="118"/>
      <c r="D579" s="118"/>
      <c r="E579" s="118"/>
    </row>
    <row r="580" spans="3:5" ht="15.75">
      <c r="C580" s="118"/>
      <c r="D580" s="118"/>
      <c r="E580" s="118"/>
    </row>
    <row r="581" spans="3:5" ht="15.75">
      <c r="C581" s="118"/>
      <c r="D581" s="118"/>
      <c r="E581" s="118"/>
    </row>
    <row r="582" spans="3:5" ht="15.75">
      <c r="C582" s="118"/>
      <c r="D582" s="118"/>
      <c r="E582" s="118"/>
    </row>
    <row r="583" spans="3:5" ht="15.75">
      <c r="C583" s="118"/>
      <c r="D583" s="118"/>
      <c r="E583" s="118"/>
    </row>
    <row r="584" spans="3:5" ht="15.75">
      <c r="C584" s="118"/>
      <c r="D584" s="118"/>
      <c r="E584" s="118"/>
    </row>
    <row r="585" spans="3:5" ht="15.75">
      <c r="C585" s="118"/>
      <c r="D585" s="118"/>
      <c r="E585" s="118"/>
    </row>
    <row r="586" spans="3:5" ht="15.75">
      <c r="C586" s="118"/>
      <c r="D586" s="118"/>
      <c r="E586" s="118"/>
    </row>
    <row r="587" spans="3:5" ht="15.75">
      <c r="C587" s="118"/>
      <c r="D587" s="118"/>
      <c r="E587" s="118"/>
    </row>
    <row r="588" spans="3:5" ht="15.75">
      <c r="C588" s="118"/>
      <c r="D588" s="118"/>
      <c r="E588" s="118"/>
    </row>
    <row r="589" spans="3:5" ht="15.75">
      <c r="C589" s="118"/>
      <c r="D589" s="118"/>
      <c r="E589" s="118"/>
    </row>
    <row r="590" spans="3:5" ht="15.75">
      <c r="C590" s="118"/>
      <c r="D590" s="118"/>
      <c r="E590" s="118"/>
    </row>
    <row r="591" spans="3:5" ht="15.75">
      <c r="C591" s="118"/>
      <c r="D591" s="118"/>
      <c r="E591" s="118"/>
    </row>
    <row r="592" spans="3:5" ht="15.75">
      <c r="C592" s="118"/>
      <c r="D592" s="118"/>
      <c r="E592" s="118"/>
    </row>
    <row r="593" spans="3:5" ht="15.75">
      <c r="C593" s="118"/>
      <c r="D593" s="118"/>
      <c r="E593" s="118"/>
    </row>
    <row r="594" spans="3:5" ht="15.75">
      <c r="C594" s="118"/>
      <c r="D594" s="118"/>
      <c r="E594" s="118"/>
    </row>
    <row r="595" spans="3:5" ht="15.75">
      <c r="C595" s="118"/>
      <c r="D595" s="118"/>
      <c r="E595" s="118"/>
    </row>
    <row r="596" spans="3:5" ht="15.75">
      <c r="C596" s="118"/>
      <c r="D596" s="118"/>
      <c r="E596" s="118"/>
    </row>
    <row r="597" spans="3:5" ht="15.75">
      <c r="C597" s="118"/>
      <c r="D597" s="118"/>
      <c r="E597" s="118"/>
    </row>
    <row r="598" spans="3:5" ht="15.75">
      <c r="C598" s="118"/>
      <c r="D598" s="118"/>
      <c r="E598" s="118"/>
    </row>
    <row r="599" spans="3:5" ht="15.75">
      <c r="C599" s="118"/>
      <c r="D599" s="118"/>
      <c r="E599" s="118"/>
    </row>
    <row r="600" spans="3:5" ht="15.75">
      <c r="C600" s="118"/>
      <c r="D600" s="118"/>
      <c r="E600" s="118"/>
    </row>
    <row r="601" spans="3:5" ht="15.75">
      <c r="C601" s="118"/>
      <c r="D601" s="118"/>
      <c r="E601" s="118"/>
    </row>
    <row r="602" spans="3:5" ht="15.75">
      <c r="C602" s="118"/>
      <c r="D602" s="118"/>
      <c r="E602" s="118"/>
    </row>
    <row r="603" spans="3:5" ht="15.75">
      <c r="C603" s="118"/>
      <c r="D603" s="118"/>
      <c r="E603" s="118"/>
    </row>
    <row r="604" spans="3:5" ht="15.75">
      <c r="C604" s="118"/>
      <c r="D604" s="118"/>
      <c r="E604" s="118"/>
    </row>
    <row r="605" spans="3:5" ht="15.75">
      <c r="C605" s="118"/>
      <c r="D605" s="118"/>
      <c r="E605" s="118"/>
    </row>
    <row r="606" spans="3:5" ht="15.75">
      <c r="C606" s="118"/>
      <c r="D606" s="118"/>
      <c r="E606" s="118"/>
    </row>
    <row r="607" spans="3:5" ht="15.75">
      <c r="C607" s="118"/>
      <c r="D607" s="118"/>
      <c r="E607" s="118"/>
    </row>
    <row r="608" spans="3:5" ht="15.75">
      <c r="C608" s="118"/>
      <c r="D608" s="118"/>
      <c r="E608" s="118"/>
    </row>
    <row r="609" spans="3:5" ht="15.75">
      <c r="C609" s="118"/>
      <c r="D609" s="118"/>
      <c r="E609" s="118"/>
    </row>
    <row r="610" spans="3:5" ht="15.75">
      <c r="C610" s="118"/>
      <c r="D610" s="118"/>
      <c r="E610" s="118"/>
    </row>
    <row r="611" spans="3:5" ht="15.75">
      <c r="C611" s="118"/>
      <c r="D611" s="118"/>
      <c r="E611" s="118"/>
    </row>
    <row r="612" spans="3:5" ht="15.75">
      <c r="C612" s="118"/>
      <c r="D612" s="118"/>
      <c r="E612" s="118"/>
    </row>
    <row r="613" spans="3:5" ht="15.75">
      <c r="C613" s="118"/>
      <c r="D613" s="118"/>
      <c r="E613" s="118"/>
    </row>
    <row r="614" spans="3:5" ht="15.75">
      <c r="C614" s="118"/>
      <c r="D614" s="118"/>
      <c r="E614" s="118"/>
    </row>
    <row r="615" spans="3:5" ht="15.75">
      <c r="C615" s="118"/>
      <c r="D615" s="118"/>
      <c r="E615" s="118"/>
    </row>
    <row r="616" spans="3:5" ht="15.75">
      <c r="C616" s="118"/>
      <c r="D616" s="118"/>
      <c r="E616" s="118"/>
    </row>
    <row r="617" spans="3:5" ht="15.75">
      <c r="C617" s="118"/>
      <c r="D617" s="118"/>
      <c r="E617" s="118"/>
    </row>
    <row r="618" spans="3:5" ht="15.75">
      <c r="C618" s="118"/>
      <c r="D618" s="118"/>
      <c r="E618" s="118"/>
    </row>
    <row r="619" spans="3:5" ht="15.75">
      <c r="C619" s="118"/>
      <c r="D619" s="118"/>
      <c r="E619" s="118"/>
    </row>
    <row r="620" spans="3:5" ht="15.75">
      <c r="C620" s="118"/>
      <c r="D620" s="118"/>
      <c r="E620" s="118"/>
    </row>
    <row r="621" spans="3:5" ht="15.75">
      <c r="C621" s="118"/>
      <c r="D621" s="118"/>
      <c r="E621" s="118"/>
    </row>
    <row r="622" spans="3:5" ht="15.75">
      <c r="C622" s="118"/>
      <c r="D622" s="118"/>
      <c r="E622" s="118"/>
    </row>
    <row r="623" spans="3:5" ht="15.75">
      <c r="C623" s="118"/>
      <c r="D623" s="118"/>
      <c r="E623" s="118"/>
    </row>
    <row r="624" spans="3:5" ht="15.75">
      <c r="C624" s="118"/>
      <c r="D624" s="118"/>
      <c r="E624" s="118"/>
    </row>
    <row r="625" spans="3:5" ht="15.75">
      <c r="C625" s="118"/>
      <c r="D625" s="118"/>
      <c r="E625" s="118"/>
    </row>
    <row r="626" spans="3:5" ht="15.75">
      <c r="C626" s="118"/>
      <c r="D626" s="118"/>
      <c r="E626" s="118"/>
    </row>
    <row r="627" spans="3:5" ht="15.75">
      <c r="C627" s="118"/>
      <c r="D627" s="118"/>
      <c r="E627" s="118"/>
    </row>
    <row r="628" spans="3:5" ht="15.75">
      <c r="C628" s="118"/>
      <c r="D628" s="118"/>
      <c r="E628" s="118"/>
    </row>
    <row r="629" spans="3:5" ht="15.75">
      <c r="C629" s="118"/>
      <c r="D629" s="118"/>
      <c r="E629" s="118"/>
    </row>
    <row r="630" spans="3:5" ht="15.75">
      <c r="C630" s="118"/>
      <c r="D630" s="118"/>
      <c r="E630" s="118"/>
    </row>
    <row r="631" spans="3:5" ht="15.75">
      <c r="C631" s="118"/>
      <c r="D631" s="118"/>
      <c r="E631" s="118"/>
    </row>
    <row r="632" spans="3:5" ht="15.75">
      <c r="C632" s="118"/>
      <c r="D632" s="118"/>
      <c r="E632" s="118"/>
    </row>
    <row r="633" spans="3:5" ht="15.75">
      <c r="C633" s="118"/>
      <c r="D633" s="118"/>
      <c r="E633" s="118"/>
    </row>
    <row r="634" spans="3:5" ht="15.75">
      <c r="C634" s="118"/>
      <c r="D634" s="118"/>
      <c r="E634" s="118"/>
    </row>
    <row r="635" spans="3:5" ht="15.75">
      <c r="C635" s="118"/>
      <c r="D635" s="118"/>
      <c r="E635" s="118"/>
    </row>
    <row r="636" spans="3:5" ht="15.75">
      <c r="C636" s="118"/>
      <c r="D636" s="118"/>
      <c r="E636" s="118"/>
    </row>
    <row r="637" spans="3:5" ht="15.75">
      <c r="C637" s="118"/>
      <c r="D637" s="118"/>
      <c r="E637" s="118"/>
    </row>
    <row r="638" spans="3:5" ht="15.75">
      <c r="C638" s="118"/>
      <c r="D638" s="118"/>
      <c r="E638" s="118"/>
    </row>
    <row r="639" spans="3:5" ht="15.75">
      <c r="C639" s="118"/>
      <c r="D639" s="118"/>
      <c r="E639" s="118"/>
    </row>
    <row r="640" spans="3:5" ht="15.75">
      <c r="C640" s="118"/>
      <c r="D640" s="118"/>
      <c r="E640" s="118"/>
    </row>
    <row r="641" spans="3:5" ht="15.75">
      <c r="C641" s="118"/>
      <c r="D641" s="118"/>
      <c r="E641" s="118"/>
    </row>
    <row r="642" spans="3:5" ht="15.75">
      <c r="C642" s="118"/>
      <c r="D642" s="118"/>
      <c r="E642" s="118"/>
    </row>
    <row r="643" spans="3:5" ht="15.75">
      <c r="C643" s="118"/>
      <c r="D643" s="118"/>
      <c r="E643" s="118"/>
    </row>
    <row r="644" spans="3:5" ht="15.75">
      <c r="C644" s="118"/>
      <c r="D644" s="118"/>
      <c r="E644" s="118"/>
    </row>
    <row r="645" spans="3:5" ht="15.75">
      <c r="C645" s="118"/>
      <c r="D645" s="118"/>
      <c r="E645" s="118"/>
    </row>
    <row r="646" spans="3:5" ht="15.75">
      <c r="C646" s="118"/>
      <c r="D646" s="118"/>
      <c r="E646" s="118"/>
    </row>
    <row r="647" spans="3:5" ht="15.75">
      <c r="C647" s="118"/>
      <c r="D647" s="118"/>
      <c r="E647" s="118"/>
    </row>
    <row r="648" spans="3:5" ht="15.75">
      <c r="C648" s="118"/>
      <c r="D648" s="118"/>
      <c r="E648" s="118"/>
    </row>
    <row r="649" spans="3:5" ht="15.75">
      <c r="C649" s="118"/>
      <c r="D649" s="118"/>
      <c r="E649" s="118"/>
    </row>
    <row r="650" spans="3:5" ht="15.75">
      <c r="C650" s="118"/>
      <c r="D650" s="118"/>
      <c r="E650" s="118"/>
    </row>
    <row r="651" spans="3:5" ht="15.75">
      <c r="C651" s="118"/>
      <c r="D651" s="118"/>
      <c r="E651" s="118"/>
    </row>
    <row r="652" spans="3:5" ht="15.75">
      <c r="C652" s="118"/>
      <c r="D652" s="118"/>
      <c r="E652" s="118"/>
    </row>
    <row r="653" spans="3:5" ht="15.75">
      <c r="C653" s="118"/>
      <c r="D653" s="118"/>
      <c r="E653" s="118"/>
    </row>
    <row r="654" spans="3:5" ht="15.75">
      <c r="C654" s="118"/>
      <c r="D654" s="118"/>
      <c r="E654" s="118"/>
    </row>
    <row r="655" spans="3:5" ht="15.75">
      <c r="C655" s="118"/>
      <c r="D655" s="118"/>
      <c r="E655" s="118"/>
    </row>
    <row r="656" spans="3:5" ht="15.75">
      <c r="C656" s="118"/>
      <c r="D656" s="118"/>
      <c r="E656" s="118"/>
    </row>
    <row r="657" spans="3:5" ht="15.75">
      <c r="C657" s="118"/>
      <c r="D657" s="118"/>
      <c r="E657" s="118"/>
    </row>
    <row r="658" spans="3:5" ht="15.75">
      <c r="C658" s="118"/>
      <c r="D658" s="118"/>
      <c r="E658" s="118"/>
    </row>
    <row r="659" spans="3:5" ht="15.75">
      <c r="C659" s="118"/>
      <c r="D659" s="118"/>
      <c r="E659" s="118"/>
    </row>
    <row r="660" spans="3:5" ht="15.75">
      <c r="C660" s="118"/>
      <c r="D660" s="118"/>
      <c r="E660" s="118"/>
    </row>
    <row r="661" spans="3:5" ht="15.75">
      <c r="C661" s="118"/>
      <c r="D661" s="118"/>
      <c r="E661" s="118"/>
    </row>
    <row r="662" spans="3:5" ht="15.75">
      <c r="C662" s="118"/>
      <c r="D662" s="118"/>
      <c r="E662" s="118"/>
    </row>
    <row r="663" spans="3:5" ht="15.75">
      <c r="C663" s="118"/>
      <c r="D663" s="118"/>
      <c r="E663" s="118"/>
    </row>
    <row r="664" spans="3:5" ht="15.75">
      <c r="C664" s="118"/>
      <c r="D664" s="118"/>
      <c r="E664" s="118"/>
    </row>
    <row r="665" spans="3:5" ht="15.75">
      <c r="C665" s="118"/>
      <c r="D665" s="118"/>
      <c r="E665" s="118"/>
    </row>
    <row r="666" spans="3:5" ht="15.75">
      <c r="C666" s="118"/>
      <c r="D666" s="118"/>
      <c r="E666" s="118"/>
    </row>
    <row r="667" spans="3:5" ht="15.75">
      <c r="C667" s="118"/>
      <c r="D667" s="118"/>
      <c r="E667" s="118"/>
    </row>
    <row r="668" spans="3:5" ht="15.75">
      <c r="C668" s="118"/>
      <c r="D668" s="118"/>
      <c r="E668" s="118"/>
    </row>
    <row r="669" spans="3:5" ht="15.75">
      <c r="C669" s="118"/>
      <c r="D669" s="118"/>
      <c r="E669" s="118"/>
    </row>
    <row r="670" spans="3:5" ht="15.75">
      <c r="C670" s="118"/>
      <c r="D670" s="118"/>
      <c r="E670" s="118"/>
    </row>
    <row r="671" spans="3:5" ht="15.75">
      <c r="C671" s="118"/>
      <c r="D671" s="118"/>
      <c r="E671" s="118"/>
    </row>
    <row r="672" spans="3:5" ht="15.75">
      <c r="C672" s="118"/>
      <c r="D672" s="118"/>
      <c r="E672" s="118"/>
    </row>
    <row r="673" spans="3:5" ht="15.75">
      <c r="C673" s="118"/>
      <c r="D673" s="118"/>
      <c r="E673" s="118"/>
    </row>
    <row r="674" spans="3:5" ht="15.75">
      <c r="C674" s="118"/>
      <c r="D674" s="118"/>
      <c r="E674" s="118"/>
    </row>
    <row r="675" spans="3:5" ht="15.75">
      <c r="C675" s="118"/>
      <c r="D675" s="118"/>
      <c r="E675" s="118"/>
    </row>
    <row r="676" spans="3:5" ht="15.75">
      <c r="C676" s="118"/>
      <c r="D676" s="118"/>
      <c r="E676" s="118"/>
    </row>
    <row r="677" spans="3:5" ht="15.75">
      <c r="C677" s="118"/>
      <c r="D677" s="118"/>
      <c r="E677" s="118"/>
    </row>
    <row r="678" spans="3:5" ht="15.75">
      <c r="C678" s="118"/>
      <c r="D678" s="118"/>
      <c r="E678" s="118"/>
    </row>
    <row r="679" spans="3:5" ht="15.75">
      <c r="C679" s="118"/>
      <c r="D679" s="118"/>
      <c r="E679" s="118"/>
    </row>
    <row r="680" spans="3:5" ht="15.75">
      <c r="C680" s="118"/>
      <c r="D680" s="118"/>
      <c r="E680" s="118"/>
    </row>
    <row r="681" spans="3:5" ht="15.75">
      <c r="C681" s="118"/>
      <c r="D681" s="118"/>
      <c r="E681" s="118"/>
    </row>
    <row r="682" spans="3:5" ht="15.75">
      <c r="C682" s="118"/>
      <c r="D682" s="118"/>
      <c r="E682" s="118"/>
    </row>
    <row r="683" spans="3:5" ht="15.75">
      <c r="C683" s="118"/>
      <c r="D683" s="118"/>
      <c r="E683" s="118"/>
    </row>
    <row r="684" spans="3:5" ht="15.75">
      <c r="C684" s="118"/>
      <c r="D684" s="118"/>
      <c r="E684" s="118"/>
    </row>
    <row r="685" spans="3:5" ht="15.75">
      <c r="C685" s="118"/>
      <c r="D685" s="118"/>
      <c r="E685" s="118"/>
    </row>
    <row r="686" spans="3:5" ht="15.75">
      <c r="C686" s="118"/>
      <c r="D686" s="118"/>
      <c r="E686" s="118"/>
    </row>
    <row r="687" spans="3:5" ht="15.75">
      <c r="C687" s="118"/>
      <c r="D687" s="118"/>
      <c r="E687" s="118"/>
    </row>
    <row r="688" spans="3:5" ht="15.75">
      <c r="C688" s="118"/>
      <c r="D688" s="118"/>
      <c r="E688" s="118"/>
    </row>
    <row r="689" spans="3:5" ht="15.75">
      <c r="C689" s="118"/>
      <c r="D689" s="118"/>
      <c r="E689" s="118"/>
    </row>
    <row r="690" spans="3:5" ht="15.75">
      <c r="C690" s="118"/>
      <c r="D690" s="118"/>
      <c r="E690" s="118"/>
    </row>
    <row r="691" spans="3:5" ht="15.75">
      <c r="C691" s="118"/>
      <c r="D691" s="118"/>
      <c r="E691" s="118"/>
    </row>
    <row r="692" spans="3:5" ht="15.75">
      <c r="C692" s="118"/>
      <c r="D692" s="118"/>
      <c r="E692" s="118"/>
    </row>
    <row r="693" spans="3:5" ht="15.75">
      <c r="C693" s="118"/>
      <c r="D693" s="118"/>
      <c r="E693" s="118"/>
    </row>
    <row r="694" spans="3:5" ht="15.75">
      <c r="C694" s="118"/>
      <c r="D694" s="118"/>
      <c r="E694" s="118"/>
    </row>
    <row r="695" spans="3:5" ht="15.75">
      <c r="C695" s="118"/>
      <c r="D695" s="118"/>
      <c r="E695" s="118"/>
    </row>
    <row r="696" spans="3:5" ht="15.75">
      <c r="C696" s="118"/>
      <c r="D696" s="118"/>
      <c r="E696" s="118"/>
    </row>
    <row r="697" spans="3:5" ht="15.75">
      <c r="C697" s="118"/>
      <c r="D697" s="118"/>
      <c r="E697" s="118"/>
    </row>
    <row r="698" spans="3:5" ht="15.75">
      <c r="C698" s="118"/>
      <c r="D698" s="118"/>
      <c r="E698" s="118"/>
    </row>
    <row r="699" spans="3:5" ht="15.75">
      <c r="C699" s="118"/>
      <c r="D699" s="118"/>
      <c r="E699" s="118"/>
    </row>
    <row r="700" spans="3:5" ht="15.75">
      <c r="C700" s="118"/>
      <c r="D700" s="118"/>
      <c r="E700" s="118"/>
    </row>
    <row r="701" spans="3:5" ht="15.75">
      <c r="C701" s="118"/>
      <c r="D701" s="118"/>
      <c r="E701" s="118"/>
    </row>
    <row r="702" spans="3:5" ht="15.75">
      <c r="C702" s="118"/>
      <c r="D702" s="118"/>
      <c r="E702" s="118"/>
    </row>
    <row r="703" spans="3:5" ht="15.75">
      <c r="C703" s="118"/>
      <c r="D703" s="118"/>
      <c r="E703" s="118"/>
    </row>
    <row r="704" spans="3:5" ht="15.75">
      <c r="C704" s="118"/>
      <c r="D704" s="118"/>
      <c r="E704" s="118"/>
    </row>
    <row r="705" spans="3:5" ht="15.75">
      <c r="C705" s="118"/>
      <c r="D705" s="118"/>
      <c r="E705" s="118"/>
    </row>
    <row r="706" spans="3:5" ht="15.75">
      <c r="C706" s="118"/>
      <c r="D706" s="118"/>
      <c r="E706" s="118"/>
    </row>
    <row r="707" spans="3:5" ht="15.75">
      <c r="C707" s="118"/>
      <c r="D707" s="118"/>
      <c r="E707" s="118"/>
    </row>
    <row r="708" spans="3:5" ht="15.75">
      <c r="C708" s="118"/>
      <c r="D708" s="118"/>
      <c r="E708" s="118"/>
    </row>
    <row r="709" spans="3:5" ht="15.75">
      <c r="C709" s="118"/>
      <c r="D709" s="118"/>
      <c r="E709" s="118"/>
    </row>
    <row r="710" spans="3:5" ht="15.75">
      <c r="C710" s="118"/>
      <c r="D710" s="118"/>
      <c r="E710" s="118"/>
    </row>
    <row r="711" spans="3:5" ht="15.75">
      <c r="C711" s="118"/>
      <c r="D711" s="118"/>
      <c r="E711" s="118"/>
    </row>
    <row r="712" spans="3:5" ht="15.75">
      <c r="C712" s="118"/>
      <c r="D712" s="118"/>
      <c r="E712" s="118"/>
    </row>
    <row r="713" spans="3:5" ht="15.75">
      <c r="C713" s="118"/>
      <c r="D713" s="118"/>
      <c r="E713" s="118"/>
    </row>
    <row r="714" spans="3:5" ht="15.75">
      <c r="C714" s="118"/>
      <c r="D714" s="118"/>
      <c r="E714" s="118"/>
    </row>
    <row r="715" spans="3:5" ht="15.75">
      <c r="C715" s="118"/>
      <c r="D715" s="118"/>
      <c r="E715" s="118"/>
    </row>
    <row r="716" spans="3:5" ht="15.75">
      <c r="C716" s="118"/>
      <c r="D716" s="118"/>
      <c r="E716" s="118"/>
    </row>
    <row r="717" spans="3:5" ht="15.75">
      <c r="C717" s="118"/>
      <c r="D717" s="118"/>
      <c r="E717" s="118"/>
    </row>
    <row r="718" spans="3:5" ht="15.75">
      <c r="C718" s="118"/>
      <c r="D718" s="118"/>
      <c r="E718" s="118"/>
    </row>
    <row r="719" spans="3:5" ht="15.75">
      <c r="C719" s="118"/>
      <c r="D719" s="118"/>
      <c r="E719" s="118"/>
    </row>
    <row r="720" spans="3:5" ht="15.75">
      <c r="C720" s="118"/>
      <c r="D720" s="118"/>
      <c r="E720" s="118"/>
    </row>
    <row r="721" spans="3:5" ht="15.75">
      <c r="C721" s="118"/>
      <c r="D721" s="118"/>
      <c r="E721" s="118"/>
    </row>
    <row r="722" spans="3:5" ht="15.75">
      <c r="C722" s="118"/>
      <c r="D722" s="118"/>
      <c r="E722" s="118"/>
    </row>
    <row r="723" spans="3:5" ht="15.75">
      <c r="C723" s="118"/>
      <c r="D723" s="118"/>
      <c r="E723" s="118"/>
    </row>
    <row r="724" spans="3:5" ht="15.75">
      <c r="C724" s="118"/>
      <c r="D724" s="118"/>
      <c r="E724" s="118"/>
    </row>
    <row r="725" spans="3:5" ht="15.75">
      <c r="C725" s="118"/>
      <c r="D725" s="118"/>
      <c r="E725" s="118"/>
    </row>
    <row r="726" spans="3:5" ht="15.75">
      <c r="C726" s="118"/>
      <c r="D726" s="118"/>
      <c r="E726" s="118"/>
    </row>
    <row r="727" spans="3:5" ht="15.75">
      <c r="C727" s="118"/>
      <c r="D727" s="118"/>
      <c r="E727" s="118"/>
    </row>
    <row r="728" spans="3:5" ht="15.75">
      <c r="C728" s="118"/>
      <c r="D728" s="118"/>
      <c r="E728" s="118"/>
    </row>
    <row r="729" spans="3:5" ht="15.75">
      <c r="C729" s="118"/>
      <c r="D729" s="118"/>
      <c r="E729" s="118"/>
    </row>
    <row r="730" spans="3:5" ht="15.75">
      <c r="C730" s="118"/>
      <c r="D730" s="118"/>
      <c r="E730" s="118"/>
    </row>
    <row r="731" spans="3:5" ht="15.75">
      <c r="C731" s="118"/>
      <c r="D731" s="118"/>
      <c r="E731" s="118"/>
    </row>
    <row r="732" spans="3:5" ht="15.75">
      <c r="C732" s="118"/>
      <c r="D732" s="118"/>
      <c r="E732" s="118"/>
    </row>
    <row r="733" spans="3:5" ht="15.75">
      <c r="C733" s="118"/>
      <c r="D733" s="118"/>
      <c r="E733" s="118"/>
    </row>
    <row r="734" spans="3:5" ht="15.75">
      <c r="C734" s="118"/>
      <c r="D734" s="118"/>
      <c r="E734" s="118"/>
    </row>
    <row r="735" spans="3:5" ht="15.75">
      <c r="C735" s="118"/>
      <c r="D735" s="118"/>
      <c r="E735" s="118"/>
    </row>
    <row r="736" spans="3:5" ht="15.75">
      <c r="C736" s="118"/>
      <c r="D736" s="118"/>
      <c r="E736" s="118"/>
    </row>
    <row r="737" spans="3:5" ht="15.75">
      <c r="C737" s="118"/>
      <c r="D737" s="118"/>
      <c r="E737" s="118"/>
    </row>
    <row r="738" spans="3:5" ht="15.75">
      <c r="C738" s="118"/>
      <c r="D738" s="118"/>
      <c r="E738" s="118"/>
    </row>
    <row r="739" spans="3:5" ht="15.75">
      <c r="C739" s="118"/>
      <c r="D739" s="118"/>
      <c r="E739" s="118"/>
    </row>
    <row r="740" spans="3:5" ht="15.75">
      <c r="C740" s="118"/>
      <c r="D740" s="118"/>
      <c r="E740" s="118"/>
    </row>
    <row r="741" spans="3:5" ht="15.75">
      <c r="C741" s="118"/>
      <c r="D741" s="118"/>
      <c r="E741" s="118"/>
    </row>
  </sheetData>
  <sheetProtection/>
  <mergeCells count="7">
    <mergeCell ref="A1:C1"/>
    <mergeCell ref="C4:C8"/>
    <mergeCell ref="D4:D8"/>
    <mergeCell ref="B4:B8"/>
    <mergeCell ref="A4:A8"/>
    <mergeCell ref="E4:K6"/>
    <mergeCell ref="A3:K3"/>
  </mergeCells>
  <printOptions/>
  <pageMargins left="0" right="0" top="0.1968503937007874" bottom="0" header="0.31496062992125984" footer="0.31496062992125984"/>
  <pageSetup horizontalDpi="600" verticalDpi="600" orientation="landscape" paperSize="9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zoomScalePageLayoutView="0" workbookViewId="0" topLeftCell="A1">
      <pane xSplit="4" ySplit="11" topLeftCell="E4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28" sqref="H28"/>
    </sheetView>
  </sheetViews>
  <sheetFormatPr defaultColWidth="9.140625" defaultRowHeight="12.75"/>
  <cols>
    <col min="1" max="1" width="5.421875" style="1" customWidth="1"/>
    <col min="2" max="2" width="3.140625" style="1" customWidth="1"/>
    <col min="3" max="3" width="5.8515625" style="2" customWidth="1"/>
    <col min="4" max="4" width="59.00390625" style="1" bestFit="1" customWidth="1"/>
    <col min="5" max="5" width="14.00390625" style="1" bestFit="1" customWidth="1"/>
    <col min="6" max="6" width="14.28125" style="1" bestFit="1" customWidth="1"/>
    <col min="7" max="7" width="18.140625" style="1" customWidth="1"/>
    <col min="8" max="8" width="15.140625" style="1" bestFit="1" customWidth="1"/>
    <col min="9" max="9" width="24.28125" style="1" customWidth="1"/>
    <col min="10" max="10" width="13.7109375" style="1" customWidth="1"/>
    <col min="11" max="16384" width="9.140625" style="1" customWidth="1"/>
  </cols>
  <sheetData>
    <row r="1" spans="2:14" ht="15">
      <c r="B1" s="167" t="s">
        <v>421</v>
      </c>
      <c r="C1" s="167"/>
      <c r="D1" s="167"/>
      <c r="E1" s="167"/>
      <c r="F1" s="167"/>
      <c r="G1" s="167"/>
      <c r="H1" s="167"/>
      <c r="I1" s="167"/>
      <c r="J1" s="147"/>
      <c r="K1" s="147"/>
      <c r="L1" s="147"/>
      <c r="M1" s="147"/>
      <c r="N1" s="147"/>
    </row>
    <row r="2" ht="15">
      <c r="D2" s="5"/>
    </row>
    <row r="3" spans="2:14" ht="15">
      <c r="B3" s="166" t="s">
        <v>427</v>
      </c>
      <c r="C3" s="166"/>
      <c r="D3" s="166"/>
      <c r="E3" s="166"/>
      <c r="F3" s="166"/>
      <c r="G3" s="166"/>
      <c r="H3" s="166"/>
      <c r="I3" s="166"/>
      <c r="J3" s="148"/>
      <c r="K3" s="148"/>
      <c r="L3" s="148"/>
      <c r="M3" s="148"/>
      <c r="N3" s="148"/>
    </row>
    <row r="4" ht="15.75" thickBot="1"/>
    <row r="5" spans="3:9" ht="15.75" thickBot="1">
      <c r="C5" s="6"/>
      <c r="D5" s="7"/>
      <c r="E5" s="8" t="s">
        <v>292</v>
      </c>
      <c r="F5" s="9"/>
      <c r="G5" s="10"/>
      <c r="H5" s="11" t="s">
        <v>293</v>
      </c>
      <c r="I5" s="12" t="s">
        <v>294</v>
      </c>
    </row>
    <row r="6" spans="3:9" ht="15">
      <c r="C6" s="13" t="s">
        <v>295</v>
      </c>
      <c r="D6" s="14" t="s">
        <v>296</v>
      </c>
      <c r="E6" s="15" t="s">
        <v>297</v>
      </c>
      <c r="F6" s="16" t="s">
        <v>298</v>
      </c>
      <c r="G6" s="16" t="s">
        <v>299</v>
      </c>
      <c r="H6" s="17"/>
      <c r="I6" s="18" t="s">
        <v>289</v>
      </c>
    </row>
    <row r="7" spans="3:9" ht="15">
      <c r="C7" s="13" t="s">
        <v>300</v>
      </c>
      <c r="D7" s="14" t="s">
        <v>301</v>
      </c>
      <c r="E7" s="15" t="s">
        <v>302</v>
      </c>
      <c r="F7" s="16" t="s">
        <v>303</v>
      </c>
      <c r="G7" s="16" t="s">
        <v>304</v>
      </c>
      <c r="H7" s="19" t="s">
        <v>305</v>
      </c>
      <c r="I7" s="19" t="s">
        <v>306</v>
      </c>
    </row>
    <row r="8" spans="3:9" ht="15">
      <c r="C8" s="13" t="s">
        <v>307</v>
      </c>
      <c r="D8" s="14" t="s">
        <v>308</v>
      </c>
      <c r="E8" s="15" t="s">
        <v>309</v>
      </c>
      <c r="F8" s="16" t="s">
        <v>310</v>
      </c>
      <c r="G8" s="16" t="s">
        <v>311</v>
      </c>
      <c r="H8" s="19" t="s">
        <v>312</v>
      </c>
      <c r="I8" s="19" t="s">
        <v>313</v>
      </c>
    </row>
    <row r="9" spans="3:9" ht="15">
      <c r="C9" s="13"/>
      <c r="D9" s="14"/>
      <c r="E9" s="15" t="s">
        <v>425</v>
      </c>
      <c r="F9" s="16"/>
      <c r="G9" s="16" t="s">
        <v>314</v>
      </c>
      <c r="H9" s="19" t="s">
        <v>311</v>
      </c>
      <c r="I9" s="20" t="s">
        <v>315</v>
      </c>
    </row>
    <row r="10" spans="3:9" ht="15">
      <c r="C10" s="13"/>
      <c r="D10" s="14"/>
      <c r="E10" s="15"/>
      <c r="F10" s="16"/>
      <c r="G10" s="16"/>
      <c r="H10" s="19" t="s">
        <v>314</v>
      </c>
      <c r="I10" s="19"/>
    </row>
    <row r="11" spans="3:9" ht="15.75" thickBot="1">
      <c r="C11" s="21"/>
      <c r="D11" s="22"/>
      <c r="E11" s="23"/>
      <c r="F11" s="16" t="s">
        <v>316</v>
      </c>
      <c r="G11" s="16" t="s">
        <v>428</v>
      </c>
      <c r="H11" s="19" t="s">
        <v>316</v>
      </c>
      <c r="I11" s="19" t="s">
        <v>316</v>
      </c>
    </row>
    <row r="12" spans="3:9" ht="15">
      <c r="C12" s="24"/>
      <c r="D12" s="25"/>
      <c r="E12" s="26"/>
      <c r="F12" s="27"/>
      <c r="G12" s="27"/>
      <c r="H12" s="28"/>
      <c r="I12" s="29"/>
    </row>
    <row r="13" spans="3:9" ht="15">
      <c r="C13" s="30"/>
      <c r="D13" s="31" t="s">
        <v>1</v>
      </c>
      <c r="E13" s="32"/>
      <c r="F13" s="33"/>
      <c r="G13" s="33"/>
      <c r="H13" s="34"/>
      <c r="I13" s="35"/>
    </row>
    <row r="14" spans="3:9" ht="15">
      <c r="C14" s="36"/>
      <c r="D14" s="31" t="s">
        <v>317</v>
      </c>
      <c r="E14" s="37"/>
      <c r="F14" s="38"/>
      <c r="G14" s="38"/>
      <c r="H14" s="39"/>
      <c r="I14" s="40"/>
    </row>
    <row r="15" spans="3:9" ht="15">
      <c r="C15" s="36">
        <v>1</v>
      </c>
      <c r="D15" s="41" t="s">
        <v>318</v>
      </c>
      <c r="E15" s="37">
        <v>44743</v>
      </c>
      <c r="F15" s="42">
        <v>18079</v>
      </c>
      <c r="G15" s="42">
        <v>64</v>
      </c>
      <c r="H15" s="43">
        <f>ROUND(G15*F15/12*6,0)+I15</f>
        <v>578528</v>
      </c>
      <c r="I15" s="40"/>
    </row>
    <row r="16" spans="3:9" ht="15">
      <c r="C16" s="36"/>
      <c r="D16" s="41" t="s">
        <v>319</v>
      </c>
      <c r="E16" s="37"/>
      <c r="F16" s="42"/>
      <c r="G16" s="42"/>
      <c r="H16" s="43"/>
      <c r="I16" s="40"/>
    </row>
    <row r="17" spans="3:9" ht="15">
      <c r="C17" s="36"/>
      <c r="D17" s="44" t="s">
        <v>320</v>
      </c>
      <c r="E17" s="37"/>
      <c r="F17" s="42"/>
      <c r="G17" s="42"/>
      <c r="H17" s="43"/>
      <c r="I17" s="40"/>
    </row>
    <row r="18" spans="3:9" ht="15">
      <c r="C18" s="30"/>
      <c r="D18" s="45"/>
      <c r="E18" s="32"/>
      <c r="F18" s="33"/>
      <c r="G18" s="33"/>
      <c r="H18" s="46"/>
      <c r="I18" s="35"/>
    </row>
    <row r="19" spans="3:9" ht="15">
      <c r="C19" s="30"/>
      <c r="D19" s="31" t="s">
        <v>16</v>
      </c>
      <c r="E19" s="32"/>
      <c r="F19" s="33"/>
      <c r="G19" s="33"/>
      <c r="H19" s="46"/>
      <c r="I19" s="35"/>
    </row>
    <row r="20" spans="3:9" ht="15">
      <c r="C20" s="36"/>
      <c r="D20" s="31" t="s">
        <v>321</v>
      </c>
      <c r="E20" s="37"/>
      <c r="F20" s="38"/>
      <c r="G20" s="38"/>
      <c r="H20" s="47"/>
      <c r="I20" s="40"/>
    </row>
    <row r="21" spans="3:9" ht="15">
      <c r="C21" s="36">
        <v>2</v>
      </c>
      <c r="D21" s="41" t="s">
        <v>318</v>
      </c>
      <c r="E21" s="37">
        <v>44713</v>
      </c>
      <c r="F21" s="42">
        <v>18079</v>
      </c>
      <c r="G21" s="42">
        <v>49</v>
      </c>
      <c r="H21" s="43">
        <f>ROUND(G21*F21/12*7,0)+I21</f>
        <v>516758</v>
      </c>
      <c r="I21" s="40"/>
    </row>
    <row r="22" spans="3:9" ht="15">
      <c r="C22" s="36"/>
      <c r="D22" s="41" t="s">
        <v>322</v>
      </c>
      <c r="E22" s="37"/>
      <c r="F22" s="42"/>
      <c r="G22" s="42"/>
      <c r="H22" s="43"/>
      <c r="I22" s="40"/>
    </row>
    <row r="23" spans="3:9" ht="15">
      <c r="C23" s="36"/>
      <c r="D23" s="44" t="s">
        <v>323</v>
      </c>
      <c r="E23" s="37"/>
      <c r="F23" s="42"/>
      <c r="G23" s="42"/>
      <c r="H23" s="43"/>
      <c r="I23" s="40"/>
    </row>
    <row r="24" spans="3:9" ht="15">
      <c r="C24" s="30"/>
      <c r="D24" s="45"/>
      <c r="E24" s="32"/>
      <c r="F24" s="33"/>
      <c r="G24" s="33"/>
      <c r="H24" s="46"/>
      <c r="I24" s="35"/>
    </row>
    <row r="25" spans="3:9" ht="15">
      <c r="C25" s="30"/>
      <c r="D25" s="31" t="s">
        <v>107</v>
      </c>
      <c r="E25" s="32"/>
      <c r="F25" s="33"/>
      <c r="G25" s="33"/>
      <c r="H25" s="46"/>
      <c r="I25" s="35"/>
    </row>
    <row r="26" spans="3:9" ht="15">
      <c r="C26" s="36"/>
      <c r="D26" s="31" t="s">
        <v>114</v>
      </c>
      <c r="E26" s="37"/>
      <c r="F26" s="38"/>
      <c r="G26" s="38"/>
      <c r="H26" s="47"/>
      <c r="I26" s="40"/>
    </row>
    <row r="27" spans="3:9" ht="15">
      <c r="C27" s="36">
        <v>3</v>
      </c>
      <c r="D27" s="41" t="s">
        <v>324</v>
      </c>
      <c r="E27" s="37">
        <v>44713</v>
      </c>
      <c r="F27" s="42">
        <v>1853</v>
      </c>
      <c r="G27" s="42">
        <v>8</v>
      </c>
      <c r="H27" s="43">
        <f>ROUND(G27*F27/12*7,0)+I27</f>
        <v>8647</v>
      </c>
      <c r="I27" s="40"/>
    </row>
    <row r="28" spans="3:9" ht="15">
      <c r="C28" s="36"/>
      <c r="D28" s="41" t="s">
        <v>325</v>
      </c>
      <c r="E28" s="37"/>
      <c r="F28" s="42"/>
      <c r="G28" s="42"/>
      <c r="H28" s="43"/>
      <c r="I28" s="40"/>
    </row>
    <row r="29" spans="3:9" ht="15">
      <c r="C29" s="36"/>
      <c r="D29" s="44" t="s">
        <v>326</v>
      </c>
      <c r="E29" s="37"/>
      <c r="F29" s="42"/>
      <c r="G29" s="42"/>
      <c r="H29" s="43"/>
      <c r="I29" s="40"/>
    </row>
    <row r="30" spans="3:9" ht="15">
      <c r="C30" s="30"/>
      <c r="D30" s="48"/>
      <c r="E30" s="32"/>
      <c r="F30" s="49"/>
      <c r="G30" s="49"/>
      <c r="H30" s="50"/>
      <c r="I30" s="35"/>
    </row>
    <row r="31" spans="3:9" ht="15">
      <c r="C31" s="30"/>
      <c r="D31" s="31" t="s">
        <v>116</v>
      </c>
      <c r="E31" s="32"/>
      <c r="F31" s="33"/>
      <c r="G31" s="33"/>
      <c r="H31" s="46"/>
      <c r="I31" s="35"/>
    </row>
    <row r="32" spans="3:9" ht="15">
      <c r="C32" s="36"/>
      <c r="D32" s="31" t="s">
        <v>122</v>
      </c>
      <c r="E32" s="37"/>
      <c r="F32" s="38"/>
      <c r="G32" s="38"/>
      <c r="H32" s="47"/>
      <c r="I32" s="40"/>
    </row>
    <row r="33" spans="3:9" ht="15">
      <c r="C33" s="36">
        <v>4</v>
      </c>
      <c r="D33" s="41" t="s">
        <v>327</v>
      </c>
      <c r="E33" s="37">
        <v>44743</v>
      </c>
      <c r="F33" s="42">
        <v>18079</v>
      </c>
      <c r="G33" s="42">
        <v>48</v>
      </c>
      <c r="H33" s="43">
        <f>ROUND(G33*F33/12*6,0)+I33</f>
        <v>433896</v>
      </c>
      <c r="I33" s="40"/>
    </row>
    <row r="34" spans="3:9" ht="15">
      <c r="C34" s="36"/>
      <c r="D34" s="41" t="s">
        <v>328</v>
      </c>
      <c r="E34" s="37"/>
      <c r="F34" s="42"/>
      <c r="G34" s="42"/>
      <c r="H34" s="43"/>
      <c r="I34" s="40"/>
    </row>
    <row r="35" spans="3:9" ht="15">
      <c r="C35" s="36"/>
      <c r="D35" s="44" t="s">
        <v>329</v>
      </c>
      <c r="E35" s="37"/>
      <c r="F35" s="42"/>
      <c r="G35" s="42"/>
      <c r="H35" s="43"/>
      <c r="I35" s="40"/>
    </row>
    <row r="36" spans="3:9" ht="15">
      <c r="C36" s="30"/>
      <c r="D36" s="45"/>
      <c r="E36" s="32"/>
      <c r="F36" s="33"/>
      <c r="G36" s="33"/>
      <c r="H36" s="46"/>
      <c r="I36" s="35"/>
    </row>
    <row r="37" spans="3:9" ht="15">
      <c r="C37" s="30"/>
      <c r="D37" s="31" t="s">
        <v>140</v>
      </c>
      <c r="E37" s="32"/>
      <c r="F37" s="33"/>
      <c r="G37" s="33"/>
      <c r="H37" s="46"/>
      <c r="I37" s="35"/>
    </row>
    <row r="38" spans="3:9" ht="15">
      <c r="C38" s="36"/>
      <c r="D38" s="31" t="s">
        <v>330</v>
      </c>
      <c r="E38" s="37"/>
      <c r="F38" s="38"/>
      <c r="G38" s="38"/>
      <c r="H38" s="47"/>
      <c r="I38" s="40"/>
    </row>
    <row r="39" spans="3:9" ht="15">
      <c r="C39" s="36">
        <v>5</v>
      </c>
      <c r="D39" s="41" t="s">
        <v>331</v>
      </c>
      <c r="E39" s="37">
        <v>44774</v>
      </c>
      <c r="F39" s="42">
        <v>5041</v>
      </c>
      <c r="G39" s="42">
        <v>12</v>
      </c>
      <c r="H39" s="43">
        <f>ROUND(G39*F39/12*5,0)+I39</f>
        <v>25205</v>
      </c>
      <c r="I39" s="40"/>
    </row>
    <row r="40" spans="3:9" ht="15">
      <c r="C40" s="36"/>
      <c r="D40" s="41" t="s">
        <v>332</v>
      </c>
      <c r="E40" s="37"/>
      <c r="F40" s="42"/>
      <c r="G40" s="42"/>
      <c r="H40" s="43"/>
      <c r="I40" s="40"/>
    </row>
    <row r="41" spans="3:9" ht="15">
      <c r="C41" s="36"/>
      <c r="D41" s="44" t="s">
        <v>333</v>
      </c>
      <c r="E41" s="37"/>
      <c r="F41" s="42"/>
      <c r="G41" s="42"/>
      <c r="H41" s="43"/>
      <c r="I41" s="40"/>
    </row>
    <row r="42" spans="3:9" ht="15">
      <c r="C42" s="30"/>
      <c r="D42" s="45"/>
      <c r="E42" s="32"/>
      <c r="F42" s="33"/>
      <c r="G42" s="33"/>
      <c r="H42" s="46"/>
      <c r="I42" s="35"/>
    </row>
    <row r="43" spans="3:9" ht="15">
      <c r="C43" s="30"/>
      <c r="D43" s="31" t="s">
        <v>147</v>
      </c>
      <c r="E43" s="32"/>
      <c r="F43" s="33"/>
      <c r="G43" s="33"/>
      <c r="H43" s="46"/>
      <c r="I43" s="35"/>
    </row>
    <row r="44" spans="3:9" ht="15">
      <c r="C44" s="36"/>
      <c r="D44" s="31" t="s">
        <v>155</v>
      </c>
      <c r="E44" s="37"/>
      <c r="F44" s="38"/>
      <c r="G44" s="38"/>
      <c r="H44" s="47"/>
      <c r="I44" s="40"/>
    </row>
    <row r="45" spans="3:9" ht="15">
      <c r="C45" s="36">
        <v>6</v>
      </c>
      <c r="D45" s="41" t="s">
        <v>331</v>
      </c>
      <c r="E45" s="37">
        <v>44805</v>
      </c>
      <c r="F45" s="42">
        <v>5041</v>
      </c>
      <c r="G45" s="42">
        <v>146</v>
      </c>
      <c r="H45" s="43">
        <f>ROUND(G45*F45/12*4,0)+I45</f>
        <v>245329</v>
      </c>
      <c r="I45" s="40"/>
    </row>
    <row r="46" spans="3:9" ht="15">
      <c r="C46" s="36"/>
      <c r="D46" s="41" t="s">
        <v>334</v>
      </c>
      <c r="E46" s="37"/>
      <c r="F46" s="42"/>
      <c r="G46" s="42"/>
      <c r="H46" s="43"/>
      <c r="I46" s="40"/>
    </row>
    <row r="47" spans="3:9" ht="15">
      <c r="C47" s="36"/>
      <c r="D47" s="44" t="s">
        <v>335</v>
      </c>
      <c r="E47" s="37"/>
      <c r="F47" s="42"/>
      <c r="G47" s="42"/>
      <c r="H47" s="43"/>
      <c r="I47" s="40"/>
    </row>
    <row r="48" spans="3:9" ht="15">
      <c r="C48" s="30"/>
      <c r="D48" s="45"/>
      <c r="E48" s="32"/>
      <c r="F48" s="33"/>
      <c r="G48" s="33"/>
      <c r="H48" s="46"/>
      <c r="I48" s="35"/>
    </row>
    <row r="49" spans="3:9" ht="15">
      <c r="C49" s="30"/>
      <c r="D49" s="31" t="s">
        <v>159</v>
      </c>
      <c r="E49" s="32"/>
      <c r="F49" s="33"/>
      <c r="G49" s="33"/>
      <c r="H49" s="46"/>
      <c r="I49" s="35"/>
    </row>
    <row r="50" spans="3:9" ht="15">
      <c r="C50" s="36"/>
      <c r="D50" s="31" t="s">
        <v>336</v>
      </c>
      <c r="E50" s="37"/>
      <c r="F50" s="38"/>
      <c r="G50" s="38"/>
      <c r="H50" s="47"/>
      <c r="I50" s="40"/>
    </row>
    <row r="51" spans="3:9" ht="15">
      <c r="C51" s="36">
        <v>7</v>
      </c>
      <c r="D51" s="41" t="s">
        <v>337</v>
      </c>
      <c r="E51" s="37">
        <v>44835</v>
      </c>
      <c r="F51" s="42">
        <v>27183</v>
      </c>
      <c r="G51" s="42">
        <v>14</v>
      </c>
      <c r="H51" s="43">
        <f>ROUND(G51*F51/12*3,0)+I51</f>
        <v>95141</v>
      </c>
      <c r="I51" s="40"/>
    </row>
    <row r="52" spans="3:9" ht="15">
      <c r="C52" s="36"/>
      <c r="D52" s="41" t="s">
        <v>338</v>
      </c>
      <c r="E52" s="37"/>
      <c r="F52" s="42"/>
      <c r="G52" s="42"/>
      <c r="H52" s="43"/>
      <c r="I52" s="40"/>
    </row>
    <row r="53" spans="3:9" ht="15">
      <c r="C53" s="36"/>
      <c r="D53" s="44" t="s">
        <v>339</v>
      </c>
      <c r="E53" s="37"/>
      <c r="F53" s="42"/>
      <c r="G53" s="42"/>
      <c r="H53" s="43"/>
      <c r="I53" s="40"/>
    </row>
    <row r="54" spans="3:9" ht="15">
      <c r="C54" s="30"/>
      <c r="D54" s="45"/>
      <c r="E54" s="32"/>
      <c r="F54" s="33"/>
      <c r="G54" s="33"/>
      <c r="H54" s="46"/>
      <c r="I54" s="35"/>
    </row>
    <row r="55" spans="3:9" ht="15">
      <c r="C55" s="30"/>
      <c r="D55" s="31" t="s">
        <v>194</v>
      </c>
      <c r="E55" s="32"/>
      <c r="F55" s="33"/>
      <c r="G55" s="33"/>
      <c r="H55" s="46"/>
      <c r="I55" s="35"/>
    </row>
    <row r="56" spans="3:9" ht="15">
      <c r="C56" s="36"/>
      <c r="D56" s="31" t="s">
        <v>340</v>
      </c>
      <c r="E56" s="37"/>
      <c r="F56" s="38"/>
      <c r="G56" s="38"/>
      <c r="H56" s="47"/>
      <c r="I56" s="40"/>
    </row>
    <row r="57" spans="3:9" ht="15">
      <c r="C57" s="36">
        <v>8</v>
      </c>
      <c r="D57" s="41" t="s">
        <v>331</v>
      </c>
      <c r="E57" s="37">
        <v>44562</v>
      </c>
      <c r="F57" s="42">
        <v>3985</v>
      </c>
      <c r="G57" s="42">
        <v>47</v>
      </c>
      <c r="H57" s="43">
        <f>ROUND(G57*F57/12*3,0)+I57</f>
        <v>46824</v>
      </c>
      <c r="I57" s="40"/>
    </row>
    <row r="58" spans="3:9" ht="15">
      <c r="C58" s="36"/>
      <c r="D58" s="41" t="s">
        <v>341</v>
      </c>
      <c r="E58" s="37" t="s">
        <v>419</v>
      </c>
      <c r="F58" s="42"/>
      <c r="G58" s="42"/>
      <c r="H58" s="43"/>
      <c r="I58" s="40"/>
    </row>
    <row r="59" spans="3:9" ht="15">
      <c r="C59" s="36"/>
      <c r="D59" s="44" t="s">
        <v>342</v>
      </c>
      <c r="E59" s="37"/>
      <c r="F59" s="42"/>
      <c r="G59" s="42"/>
      <c r="H59" s="43"/>
      <c r="I59" s="40"/>
    </row>
    <row r="60" spans="3:9" ht="15">
      <c r="C60" s="30"/>
      <c r="D60" s="45"/>
      <c r="E60" s="32"/>
      <c r="F60" s="33"/>
      <c r="G60" s="33"/>
      <c r="H60" s="46"/>
      <c r="I60" s="35"/>
    </row>
    <row r="61" spans="3:9" ht="15">
      <c r="C61" s="36">
        <v>9</v>
      </c>
      <c r="D61" s="41" t="s">
        <v>331</v>
      </c>
      <c r="E61" s="37">
        <v>44652</v>
      </c>
      <c r="F61" s="38">
        <v>5041</v>
      </c>
      <c r="G61" s="38">
        <v>47</v>
      </c>
      <c r="H61" s="43">
        <f>ROUND(G61*F61/12*9,0)+I61</f>
        <v>177695</v>
      </c>
      <c r="I61" s="40"/>
    </row>
    <row r="62" spans="3:9" ht="15">
      <c r="C62" s="36"/>
      <c r="D62" s="41" t="s">
        <v>341</v>
      </c>
      <c r="E62" s="37" t="s">
        <v>420</v>
      </c>
      <c r="F62" s="42"/>
      <c r="G62" s="42"/>
      <c r="H62" s="43"/>
      <c r="I62" s="40"/>
    </row>
    <row r="63" spans="3:9" ht="15">
      <c r="C63" s="36"/>
      <c r="D63" s="44" t="s">
        <v>342</v>
      </c>
      <c r="E63" s="37"/>
      <c r="F63" s="42"/>
      <c r="G63" s="42"/>
      <c r="H63" s="43"/>
      <c r="I63" s="40"/>
    </row>
    <row r="64" spans="3:9" ht="15.75" thickBot="1">
      <c r="C64" s="36"/>
      <c r="D64" s="33"/>
      <c r="E64" s="51"/>
      <c r="F64" s="45"/>
      <c r="G64" s="42"/>
      <c r="H64" s="43"/>
      <c r="I64" s="40"/>
    </row>
    <row r="65" spans="3:9" ht="15.75" thickBot="1">
      <c r="C65" s="52"/>
      <c r="D65" s="53" t="s">
        <v>343</v>
      </c>
      <c r="E65" s="54"/>
      <c r="F65" s="55"/>
      <c r="G65" s="55">
        <f>SUM(G12:G64)</f>
        <v>435</v>
      </c>
      <c r="H65" s="56">
        <f>SUM(H12:H64)</f>
        <v>2128023</v>
      </c>
      <c r="I65" s="57">
        <f>SUM(I12:I64)</f>
        <v>0</v>
      </c>
    </row>
    <row r="66" spans="3:9" ht="15">
      <c r="C66" s="58"/>
      <c r="D66" s="59"/>
      <c r="E66" s="60"/>
      <c r="F66" s="61"/>
      <c r="G66" s="61"/>
      <c r="H66" s="61"/>
      <c r="I66" s="61"/>
    </row>
    <row r="67" spans="3:9" ht="15">
      <c r="C67" s="58"/>
      <c r="D67" s="59"/>
      <c r="E67" s="60"/>
      <c r="F67" s="61"/>
      <c r="G67" s="61"/>
      <c r="H67" s="61"/>
      <c r="I67" s="61"/>
    </row>
    <row r="68" spans="3:9" ht="15" hidden="1">
      <c r="C68" s="58"/>
      <c r="D68" s="59"/>
      <c r="E68" s="60"/>
      <c r="F68" s="61"/>
      <c r="G68" s="62"/>
      <c r="H68" s="63"/>
      <c r="I68" s="62"/>
    </row>
    <row r="69" spans="3:9" ht="15" hidden="1">
      <c r="C69" s="58"/>
      <c r="D69" s="59"/>
      <c r="E69" s="60"/>
      <c r="F69" s="61"/>
      <c r="G69" s="62" t="s">
        <v>345</v>
      </c>
      <c r="H69" s="63">
        <f>H51</f>
        <v>95141</v>
      </c>
      <c r="I69" s="62" t="s">
        <v>344</v>
      </c>
    </row>
    <row r="70" spans="3:9" ht="15" hidden="1">
      <c r="C70" s="58"/>
      <c r="D70" s="59"/>
      <c r="E70" s="60"/>
      <c r="F70" s="61"/>
      <c r="G70" s="62" t="s">
        <v>346</v>
      </c>
      <c r="H70" s="63">
        <f>H21+H27+H15+H33+H45+H39+H57</f>
        <v>1855187</v>
      </c>
      <c r="I70" s="62" t="s">
        <v>344</v>
      </c>
    </row>
    <row r="71" spans="3:9" ht="15" hidden="1">
      <c r="C71" s="58"/>
      <c r="D71" s="59"/>
      <c r="E71" s="60">
        <v>1602223</v>
      </c>
      <c r="F71" s="61"/>
      <c r="G71" s="62" t="s">
        <v>347</v>
      </c>
      <c r="H71" s="63">
        <f>SUM(H69:H70)+H68</f>
        <v>1950328</v>
      </c>
      <c r="I71" s="62" t="s">
        <v>344</v>
      </c>
    </row>
    <row r="72" spans="3:9" ht="15" hidden="1">
      <c r="C72" s="58"/>
      <c r="D72" s="59"/>
      <c r="E72" s="60"/>
      <c r="F72" s="61"/>
      <c r="G72" s="61"/>
      <c r="H72" s="61"/>
      <c r="I72" s="61"/>
    </row>
    <row r="73" spans="3:9" ht="15">
      <c r="C73" s="64"/>
      <c r="D73" s="65"/>
      <c r="E73" s="65"/>
      <c r="F73" s="65"/>
      <c r="G73" s="65"/>
      <c r="H73" s="65"/>
      <c r="I73" s="65"/>
    </row>
  </sheetData>
  <sheetProtection/>
  <mergeCells count="2">
    <mergeCell ref="B3:I3"/>
    <mergeCell ref="B1:I1"/>
  </mergeCells>
  <printOptions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9"/>
  <sheetViews>
    <sheetView zoomScalePageLayoutView="0" workbookViewId="0" topLeftCell="A1">
      <pane xSplit="3" ySplit="11" topLeftCell="D12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4" sqref="C14"/>
    </sheetView>
  </sheetViews>
  <sheetFormatPr defaultColWidth="9.140625" defaultRowHeight="12.75"/>
  <cols>
    <col min="1" max="1" width="7.57421875" style="1" customWidth="1"/>
    <col min="2" max="2" width="6.57421875" style="2" customWidth="1"/>
    <col min="3" max="3" width="58.28125" style="1" customWidth="1"/>
    <col min="4" max="4" width="15.7109375" style="1" bestFit="1" customWidth="1"/>
    <col min="5" max="5" width="15.28125" style="1" customWidth="1"/>
    <col min="6" max="6" width="15.7109375" style="1" customWidth="1"/>
    <col min="7" max="7" width="15.7109375" style="66" customWidth="1"/>
    <col min="8" max="8" width="24.00390625" style="4" customWidth="1"/>
    <col min="9" max="16384" width="9.140625" style="1" customWidth="1"/>
  </cols>
  <sheetData>
    <row r="1" spans="2:8" ht="15">
      <c r="B1" s="167" t="s">
        <v>421</v>
      </c>
      <c r="C1" s="167"/>
      <c r="D1" s="167"/>
      <c r="E1" s="167"/>
      <c r="F1" s="167"/>
      <c r="G1" s="167"/>
      <c r="H1" s="167"/>
    </row>
    <row r="3" spans="3:8" ht="15">
      <c r="C3" s="166" t="s">
        <v>426</v>
      </c>
      <c r="D3" s="166"/>
      <c r="E3" s="166"/>
      <c r="F3" s="166"/>
      <c r="G3" s="166"/>
      <c r="H3" s="166"/>
    </row>
    <row r="4" ht="15.75" thickBot="1"/>
    <row r="5" spans="2:8" ht="15.75" thickBot="1">
      <c r="B5" s="6"/>
      <c r="C5" s="7"/>
      <c r="D5" s="8" t="s">
        <v>292</v>
      </c>
      <c r="E5" s="9"/>
      <c r="F5" s="10"/>
      <c r="G5" s="11" t="s">
        <v>293</v>
      </c>
      <c r="H5" s="67" t="s">
        <v>294</v>
      </c>
    </row>
    <row r="6" spans="2:8" ht="15">
      <c r="B6" s="13" t="s">
        <v>295</v>
      </c>
      <c r="C6" s="14" t="s">
        <v>296</v>
      </c>
      <c r="D6" s="15" t="s">
        <v>297</v>
      </c>
      <c r="E6" s="16" t="s">
        <v>298</v>
      </c>
      <c r="F6" s="16" t="s">
        <v>299</v>
      </c>
      <c r="G6" s="68"/>
      <c r="H6" s="69" t="s">
        <v>289</v>
      </c>
    </row>
    <row r="7" spans="2:8" ht="15">
      <c r="B7" s="13" t="s">
        <v>300</v>
      </c>
      <c r="C7" s="14" t="s">
        <v>301</v>
      </c>
      <c r="D7" s="15" t="s">
        <v>302</v>
      </c>
      <c r="E7" s="16" t="s">
        <v>303</v>
      </c>
      <c r="F7" s="16" t="s">
        <v>358</v>
      </c>
      <c r="G7" s="19" t="s">
        <v>359</v>
      </c>
      <c r="H7" s="70" t="s">
        <v>360</v>
      </c>
    </row>
    <row r="8" spans="2:8" ht="15">
      <c r="B8" s="13" t="s">
        <v>307</v>
      </c>
      <c r="C8" s="14" t="s">
        <v>308</v>
      </c>
      <c r="D8" s="15" t="s">
        <v>309</v>
      </c>
      <c r="E8" s="16" t="s">
        <v>310</v>
      </c>
      <c r="F8" s="16" t="s">
        <v>311</v>
      </c>
      <c r="G8" s="19" t="s">
        <v>312</v>
      </c>
      <c r="H8" s="70" t="s">
        <v>313</v>
      </c>
    </row>
    <row r="9" spans="2:8" ht="15">
      <c r="B9" s="13"/>
      <c r="C9" s="14"/>
      <c r="D9" s="15" t="s">
        <v>425</v>
      </c>
      <c r="E9" s="16"/>
      <c r="F9" s="16" t="s">
        <v>314</v>
      </c>
      <c r="G9" s="19" t="s">
        <v>311</v>
      </c>
      <c r="H9" s="71" t="s">
        <v>361</v>
      </c>
    </row>
    <row r="10" spans="2:8" ht="15">
      <c r="B10" s="13"/>
      <c r="C10" s="14"/>
      <c r="D10" s="72"/>
      <c r="E10" s="16"/>
      <c r="F10" s="16"/>
      <c r="G10" s="19" t="s">
        <v>314</v>
      </c>
      <c r="H10" s="70"/>
    </row>
    <row r="11" spans="2:8" ht="15.75" thickBot="1">
      <c r="B11" s="21"/>
      <c r="C11" s="22"/>
      <c r="D11" s="73"/>
      <c r="E11" s="16" t="s">
        <v>316</v>
      </c>
      <c r="F11" s="16" t="s">
        <v>428</v>
      </c>
      <c r="G11" s="19" t="s">
        <v>316</v>
      </c>
      <c r="H11" s="19" t="s">
        <v>316</v>
      </c>
    </row>
    <row r="12" spans="2:8" ht="15">
      <c r="B12" s="74"/>
      <c r="C12" s="27"/>
      <c r="D12" s="75"/>
      <c r="E12" s="25"/>
      <c r="F12" s="25"/>
      <c r="G12" s="76"/>
      <c r="H12" s="77"/>
    </row>
    <row r="13" spans="2:8" ht="15">
      <c r="B13" s="78"/>
      <c r="C13" s="31" t="s">
        <v>1</v>
      </c>
      <c r="D13" s="51"/>
      <c r="E13" s="45"/>
      <c r="F13" s="45"/>
      <c r="G13" s="79"/>
      <c r="H13" s="80"/>
    </row>
    <row r="14" spans="2:8" s="2" customFormat="1" ht="15">
      <c r="B14" s="78"/>
      <c r="C14" s="31" t="s">
        <v>362</v>
      </c>
      <c r="D14" s="81"/>
      <c r="E14" s="82"/>
      <c r="F14" s="82"/>
      <c r="G14" s="79"/>
      <c r="H14" s="80"/>
    </row>
    <row r="15" spans="2:8" s="2" customFormat="1" ht="15">
      <c r="B15" s="30">
        <v>1</v>
      </c>
      <c r="C15" s="41" t="s">
        <v>331</v>
      </c>
      <c r="D15" s="83">
        <v>44743</v>
      </c>
      <c r="E15" s="84">
        <v>5041</v>
      </c>
      <c r="F15" s="85">
        <v>15</v>
      </c>
      <c r="G15" s="86">
        <f>ROUND(F15*E15/12*6,0)+H15</f>
        <v>37808</v>
      </c>
      <c r="H15" s="80"/>
    </row>
    <row r="16" spans="2:8" s="2" customFormat="1" ht="15">
      <c r="B16" s="78"/>
      <c r="C16" s="41" t="s">
        <v>363</v>
      </c>
      <c r="D16" s="87"/>
      <c r="E16" s="82"/>
      <c r="F16" s="82"/>
      <c r="G16" s="79"/>
      <c r="H16" s="80"/>
    </row>
    <row r="17" spans="2:8" s="2" customFormat="1" ht="15">
      <c r="B17" s="88"/>
      <c r="C17" s="44" t="s">
        <v>364</v>
      </c>
      <c r="D17" s="89"/>
      <c r="E17" s="90"/>
      <c r="F17" s="90"/>
      <c r="G17" s="91"/>
      <c r="H17" s="92"/>
    </row>
    <row r="18" spans="2:8" ht="15">
      <c r="B18" s="78"/>
      <c r="C18" s="33"/>
      <c r="D18" s="51"/>
      <c r="E18" s="45"/>
      <c r="F18" s="45"/>
      <c r="G18" s="79"/>
      <c r="H18" s="80"/>
    </row>
    <row r="19" spans="2:8" s="2" customFormat="1" ht="15">
      <c r="B19" s="78"/>
      <c r="C19" s="31" t="s">
        <v>365</v>
      </c>
      <c r="D19" s="81"/>
      <c r="E19" s="82"/>
      <c r="F19" s="82"/>
      <c r="G19" s="79"/>
      <c r="H19" s="80"/>
    </row>
    <row r="20" spans="2:8" s="2" customFormat="1" ht="15">
      <c r="B20" s="30">
        <v>2</v>
      </c>
      <c r="C20" s="41" t="s">
        <v>366</v>
      </c>
      <c r="D20" s="83">
        <v>44805</v>
      </c>
      <c r="E20" s="84">
        <v>12377</v>
      </c>
      <c r="F20" s="85">
        <v>20</v>
      </c>
      <c r="G20" s="86">
        <f>ROUND(F20*E20/12*4,0)+H20</f>
        <v>82513</v>
      </c>
      <c r="H20" s="80"/>
    </row>
    <row r="21" spans="2:8" s="2" customFormat="1" ht="15">
      <c r="B21" s="78"/>
      <c r="C21" s="41" t="s">
        <v>367</v>
      </c>
      <c r="D21" s="87"/>
      <c r="E21" s="82"/>
      <c r="F21" s="82"/>
      <c r="G21" s="79"/>
      <c r="H21" s="80"/>
    </row>
    <row r="22" spans="2:8" s="2" customFormat="1" ht="15">
      <c r="B22" s="88"/>
      <c r="C22" s="44" t="s">
        <v>368</v>
      </c>
      <c r="D22" s="89"/>
      <c r="E22" s="90"/>
      <c r="F22" s="90"/>
      <c r="G22" s="91"/>
      <c r="H22" s="92"/>
    </row>
    <row r="23" spans="2:8" ht="15">
      <c r="B23" s="78"/>
      <c r="C23" s="33"/>
      <c r="D23" s="51"/>
      <c r="E23" s="45"/>
      <c r="F23" s="45"/>
      <c r="G23" s="79"/>
      <c r="H23" s="80"/>
    </row>
    <row r="24" spans="2:8" s="2" customFormat="1" ht="15">
      <c r="B24" s="78"/>
      <c r="C24" s="31" t="s">
        <v>365</v>
      </c>
      <c r="D24" s="81"/>
      <c r="E24" s="82"/>
      <c r="F24" s="82"/>
      <c r="G24" s="79"/>
      <c r="H24" s="80"/>
    </row>
    <row r="25" spans="2:8" s="2" customFormat="1" ht="15">
      <c r="B25" s="30">
        <v>3</v>
      </c>
      <c r="C25" s="41" t="s">
        <v>369</v>
      </c>
      <c r="D25" s="83">
        <v>44805</v>
      </c>
      <c r="E25" s="84">
        <v>5322</v>
      </c>
      <c r="F25" s="85">
        <v>30</v>
      </c>
      <c r="G25" s="86">
        <f>ROUND(F25*E25/12*4,0)+H25</f>
        <v>53220</v>
      </c>
      <c r="H25" s="80"/>
    </row>
    <row r="26" spans="2:8" s="2" customFormat="1" ht="15">
      <c r="B26" s="78"/>
      <c r="C26" s="41" t="s">
        <v>367</v>
      </c>
      <c r="D26" s="87"/>
      <c r="E26" s="82"/>
      <c r="F26" s="82"/>
      <c r="G26" s="79"/>
      <c r="H26" s="80"/>
    </row>
    <row r="27" spans="2:8" s="2" customFormat="1" ht="15">
      <c r="B27" s="88"/>
      <c r="C27" s="44" t="s">
        <v>370</v>
      </c>
      <c r="D27" s="89"/>
      <c r="E27" s="90"/>
      <c r="F27" s="90"/>
      <c r="G27" s="91"/>
      <c r="H27" s="92"/>
    </row>
    <row r="28" spans="2:8" ht="15">
      <c r="B28" s="78"/>
      <c r="C28" s="33"/>
      <c r="D28" s="51"/>
      <c r="E28" s="45"/>
      <c r="F28" s="45"/>
      <c r="G28" s="79"/>
      <c r="H28" s="80"/>
    </row>
    <row r="29" spans="2:8" ht="15">
      <c r="B29" s="78"/>
      <c r="C29" s="31" t="s">
        <v>16</v>
      </c>
      <c r="D29" s="51"/>
      <c r="E29" s="45"/>
      <c r="F29" s="45"/>
      <c r="G29" s="79"/>
      <c r="H29" s="80"/>
    </row>
    <row r="30" spans="2:8" s="2" customFormat="1" ht="15">
      <c r="B30" s="78"/>
      <c r="C30" s="31" t="s">
        <v>371</v>
      </c>
      <c r="D30" s="81"/>
      <c r="E30" s="82"/>
      <c r="F30" s="82"/>
      <c r="G30" s="79"/>
      <c r="H30" s="80"/>
    </row>
    <row r="31" spans="2:8" s="2" customFormat="1" ht="15">
      <c r="B31" s="30">
        <v>4</v>
      </c>
      <c r="C31" s="41" t="s">
        <v>331</v>
      </c>
      <c r="D31" s="83">
        <v>44743</v>
      </c>
      <c r="E31" s="84">
        <v>5041</v>
      </c>
      <c r="F31" s="85">
        <v>22</v>
      </c>
      <c r="G31" s="86">
        <f>ROUND(F31*E31/12*6,0)+H31</f>
        <v>55451</v>
      </c>
      <c r="H31" s="80"/>
    </row>
    <row r="32" spans="2:8" s="2" customFormat="1" ht="15">
      <c r="B32" s="78"/>
      <c r="C32" s="41" t="s">
        <v>372</v>
      </c>
      <c r="D32" s="87"/>
      <c r="E32" s="82"/>
      <c r="F32" s="82"/>
      <c r="G32" s="79"/>
      <c r="H32" s="80"/>
    </row>
    <row r="33" spans="2:8" s="2" customFormat="1" ht="15">
      <c r="B33" s="88"/>
      <c r="C33" s="44" t="s">
        <v>373</v>
      </c>
      <c r="D33" s="89"/>
      <c r="E33" s="90"/>
      <c r="F33" s="90"/>
      <c r="G33" s="91"/>
      <c r="H33" s="92"/>
    </row>
    <row r="34" spans="2:8" ht="15">
      <c r="B34" s="78"/>
      <c r="C34" s="33"/>
      <c r="D34" s="51"/>
      <c r="E34" s="45"/>
      <c r="F34" s="45"/>
      <c r="G34" s="79"/>
      <c r="H34" s="80"/>
    </row>
    <row r="35" spans="2:8" ht="15">
      <c r="B35" s="78"/>
      <c r="C35" s="31" t="s">
        <v>82</v>
      </c>
      <c r="D35" s="51"/>
      <c r="E35" s="45"/>
      <c r="F35" s="45"/>
      <c r="G35" s="79"/>
      <c r="H35" s="80"/>
    </row>
    <row r="36" spans="2:8" s="2" customFormat="1" ht="15">
      <c r="B36" s="78"/>
      <c r="C36" s="31" t="s">
        <v>83</v>
      </c>
      <c r="D36" s="81"/>
      <c r="E36" s="82"/>
      <c r="F36" s="82"/>
      <c r="G36" s="79"/>
      <c r="H36" s="80"/>
    </row>
    <row r="37" spans="2:8" s="2" customFormat="1" ht="15">
      <c r="B37" s="30">
        <v>5</v>
      </c>
      <c r="C37" s="41" t="s">
        <v>374</v>
      </c>
      <c r="D37" s="83">
        <v>44743</v>
      </c>
      <c r="E37" s="84">
        <v>12377</v>
      </c>
      <c r="F37" s="85">
        <v>30</v>
      </c>
      <c r="G37" s="86">
        <f>ROUND(F37*E37/12*6,0)+H37</f>
        <v>185655</v>
      </c>
      <c r="H37" s="80"/>
    </row>
    <row r="38" spans="2:8" s="2" customFormat="1" ht="15">
      <c r="B38" s="78"/>
      <c r="C38" s="41" t="s">
        <v>375</v>
      </c>
      <c r="D38" s="87"/>
      <c r="E38" s="82"/>
      <c r="F38" s="82"/>
      <c r="G38" s="79"/>
      <c r="H38" s="80"/>
    </row>
    <row r="39" spans="2:8" s="2" customFormat="1" ht="15">
      <c r="B39" s="88"/>
      <c r="C39" s="44" t="s">
        <v>376</v>
      </c>
      <c r="D39" s="89"/>
      <c r="E39" s="90"/>
      <c r="F39" s="90"/>
      <c r="G39" s="91"/>
      <c r="H39" s="92"/>
    </row>
    <row r="40" spans="2:8" ht="15">
      <c r="B40" s="78"/>
      <c r="C40" s="33"/>
      <c r="D40" s="51"/>
      <c r="E40" s="45"/>
      <c r="F40" s="45"/>
      <c r="G40" s="79"/>
      <c r="H40" s="80"/>
    </row>
    <row r="41" spans="2:8" s="2" customFormat="1" ht="15">
      <c r="B41" s="78"/>
      <c r="C41" s="31" t="s">
        <v>83</v>
      </c>
      <c r="D41" s="81"/>
      <c r="E41" s="82"/>
      <c r="F41" s="82"/>
      <c r="G41" s="79"/>
      <c r="H41" s="80"/>
    </row>
    <row r="42" spans="2:8" s="2" customFormat="1" ht="15">
      <c r="B42" s="30">
        <v>6</v>
      </c>
      <c r="C42" s="41" t="s">
        <v>377</v>
      </c>
      <c r="D42" s="83">
        <v>44743</v>
      </c>
      <c r="E42" s="84">
        <v>15083</v>
      </c>
      <c r="F42" s="85">
        <v>15</v>
      </c>
      <c r="G42" s="86">
        <f>ROUND(F42*E42/12*6,0)+H42</f>
        <v>113123</v>
      </c>
      <c r="H42" s="80"/>
    </row>
    <row r="43" spans="2:8" s="2" customFormat="1" ht="15">
      <c r="B43" s="78"/>
      <c r="C43" s="41" t="s">
        <v>375</v>
      </c>
      <c r="D43" s="87"/>
      <c r="E43" s="82"/>
      <c r="F43" s="82"/>
      <c r="G43" s="79"/>
      <c r="H43" s="80"/>
    </row>
    <row r="44" spans="2:8" s="2" customFormat="1" ht="15">
      <c r="B44" s="88"/>
      <c r="C44" s="44" t="s">
        <v>378</v>
      </c>
      <c r="D44" s="89"/>
      <c r="E44" s="90"/>
      <c r="F44" s="90"/>
      <c r="G44" s="91"/>
      <c r="H44" s="92"/>
    </row>
    <row r="45" spans="2:8" ht="15">
      <c r="B45" s="78"/>
      <c r="C45" s="33"/>
      <c r="D45" s="51"/>
      <c r="E45" s="45"/>
      <c r="F45" s="45"/>
      <c r="G45" s="79"/>
      <c r="H45" s="80"/>
    </row>
    <row r="46" spans="2:8" ht="15">
      <c r="B46" s="78"/>
      <c r="C46" s="31" t="s">
        <v>107</v>
      </c>
      <c r="D46" s="51"/>
      <c r="E46" s="45"/>
      <c r="F46" s="45"/>
      <c r="G46" s="79"/>
      <c r="H46" s="80"/>
    </row>
    <row r="47" spans="2:8" s="2" customFormat="1" ht="15">
      <c r="B47" s="78"/>
      <c r="C47" s="31" t="s">
        <v>109</v>
      </c>
      <c r="D47" s="81"/>
      <c r="E47" s="82"/>
      <c r="F47" s="82"/>
      <c r="G47" s="79"/>
      <c r="H47" s="80"/>
    </row>
    <row r="48" spans="2:8" s="2" customFormat="1" ht="15">
      <c r="B48" s="30">
        <v>7</v>
      </c>
      <c r="C48" s="41" t="s">
        <v>331</v>
      </c>
      <c r="D48" s="83">
        <v>44774</v>
      </c>
      <c r="E48" s="84">
        <v>5041</v>
      </c>
      <c r="F48" s="85">
        <v>2</v>
      </c>
      <c r="G48" s="86">
        <f>ROUND(F48*E48/12*5,0)+H48</f>
        <v>4201</v>
      </c>
      <c r="H48" s="80"/>
    </row>
    <row r="49" spans="2:8" s="2" customFormat="1" ht="15">
      <c r="B49" s="78"/>
      <c r="C49" s="41" t="s">
        <v>379</v>
      </c>
      <c r="D49" s="87"/>
      <c r="E49" s="82"/>
      <c r="F49" s="82"/>
      <c r="G49" s="79"/>
      <c r="H49" s="80"/>
    </row>
    <row r="50" spans="2:8" s="2" customFormat="1" ht="15">
      <c r="B50" s="88"/>
      <c r="C50" s="44" t="s">
        <v>380</v>
      </c>
      <c r="D50" s="89"/>
      <c r="E50" s="90"/>
      <c r="F50" s="90"/>
      <c r="G50" s="91"/>
      <c r="H50" s="92"/>
    </row>
    <row r="51" spans="2:8" ht="15">
      <c r="B51" s="78"/>
      <c r="C51" s="33"/>
      <c r="D51" s="51"/>
      <c r="E51" s="45"/>
      <c r="F51" s="45"/>
      <c r="G51" s="79"/>
      <c r="H51" s="80"/>
    </row>
    <row r="52" spans="2:8" ht="15">
      <c r="B52" s="78"/>
      <c r="C52" s="31" t="s">
        <v>140</v>
      </c>
      <c r="D52" s="51"/>
      <c r="E52" s="45"/>
      <c r="F52" s="45"/>
      <c r="G52" s="79"/>
      <c r="H52" s="80"/>
    </row>
    <row r="53" spans="2:8" s="2" customFormat="1" ht="15">
      <c r="B53" s="78"/>
      <c r="C53" s="31" t="s">
        <v>144</v>
      </c>
      <c r="D53" s="81"/>
      <c r="E53" s="82"/>
      <c r="F53" s="82"/>
      <c r="G53" s="79"/>
      <c r="H53" s="80"/>
    </row>
    <row r="54" spans="2:8" s="2" customFormat="1" ht="15">
      <c r="B54" s="30">
        <v>8</v>
      </c>
      <c r="C54" s="41" t="s">
        <v>369</v>
      </c>
      <c r="D54" s="83">
        <v>44805</v>
      </c>
      <c r="E54" s="84">
        <v>5322</v>
      </c>
      <c r="F54" s="85">
        <v>16</v>
      </c>
      <c r="G54" s="86">
        <f>ROUND(F54*E54/12*4,0)+H54</f>
        <v>28384</v>
      </c>
      <c r="H54" s="80"/>
    </row>
    <row r="55" spans="2:8" s="2" customFormat="1" ht="15">
      <c r="B55" s="78"/>
      <c r="C55" s="41" t="s">
        <v>381</v>
      </c>
      <c r="D55" s="87"/>
      <c r="E55" s="82"/>
      <c r="F55" s="82"/>
      <c r="G55" s="79"/>
      <c r="H55" s="80"/>
    </row>
    <row r="56" spans="2:8" s="2" customFormat="1" ht="15">
      <c r="B56" s="88"/>
      <c r="C56" s="44" t="s">
        <v>382</v>
      </c>
      <c r="D56" s="89"/>
      <c r="E56" s="90"/>
      <c r="F56" s="90"/>
      <c r="G56" s="91"/>
      <c r="H56" s="92"/>
    </row>
    <row r="57" spans="2:8" ht="15">
      <c r="B57" s="78"/>
      <c r="C57" s="33"/>
      <c r="D57" s="51"/>
      <c r="E57" s="45"/>
      <c r="F57" s="45"/>
      <c r="G57" s="79"/>
      <c r="H57" s="80"/>
    </row>
    <row r="58" spans="2:8" ht="15">
      <c r="B58" s="78"/>
      <c r="C58" s="31" t="s">
        <v>147</v>
      </c>
      <c r="D58" s="51"/>
      <c r="E58" s="45"/>
      <c r="F58" s="45"/>
      <c r="G58" s="79"/>
      <c r="H58" s="80"/>
    </row>
    <row r="59" spans="2:8" s="2" customFormat="1" ht="15">
      <c r="B59" s="78"/>
      <c r="C59" s="31" t="s">
        <v>149</v>
      </c>
      <c r="D59" s="81"/>
      <c r="E59" s="82"/>
      <c r="F59" s="82"/>
      <c r="G59" s="79"/>
      <c r="H59" s="80"/>
    </row>
    <row r="60" spans="2:8" s="2" customFormat="1" ht="15">
      <c r="B60" s="30">
        <v>9</v>
      </c>
      <c r="C60" s="41" t="s">
        <v>331</v>
      </c>
      <c r="D60" s="83">
        <v>44805</v>
      </c>
      <c r="E60" s="84">
        <v>5041</v>
      </c>
      <c r="F60" s="85">
        <v>33</v>
      </c>
      <c r="G60" s="86">
        <f>ROUND(F60*E60/12*4,0)+H60</f>
        <v>55451</v>
      </c>
      <c r="H60" s="80"/>
    </row>
    <row r="61" spans="2:8" s="2" customFormat="1" ht="15">
      <c r="B61" s="78"/>
      <c r="C61" s="41" t="s">
        <v>383</v>
      </c>
      <c r="D61" s="87"/>
      <c r="E61" s="82"/>
      <c r="F61" s="82"/>
      <c r="G61" s="79"/>
      <c r="H61" s="80"/>
    </row>
    <row r="62" spans="2:8" s="2" customFormat="1" ht="15">
      <c r="B62" s="88"/>
      <c r="C62" s="44" t="s">
        <v>384</v>
      </c>
      <c r="D62" s="89"/>
      <c r="E62" s="90"/>
      <c r="F62" s="90"/>
      <c r="G62" s="91"/>
      <c r="H62" s="92"/>
    </row>
    <row r="63" spans="2:8" ht="15">
      <c r="B63" s="78"/>
      <c r="C63" s="33"/>
      <c r="D63" s="51"/>
      <c r="E63" s="45"/>
      <c r="F63" s="45"/>
      <c r="G63" s="79"/>
      <c r="H63" s="80"/>
    </row>
    <row r="64" spans="2:8" s="2" customFormat="1" ht="15">
      <c r="B64" s="78"/>
      <c r="C64" s="31" t="s">
        <v>385</v>
      </c>
      <c r="D64" s="81"/>
      <c r="E64" s="82"/>
      <c r="F64" s="82"/>
      <c r="G64" s="79"/>
      <c r="H64" s="80"/>
    </row>
    <row r="65" spans="2:8" s="2" customFormat="1" ht="15">
      <c r="B65" s="30">
        <v>10</v>
      </c>
      <c r="C65" s="41" t="s">
        <v>331</v>
      </c>
      <c r="D65" s="83">
        <v>44805</v>
      </c>
      <c r="E65" s="84">
        <v>5041</v>
      </c>
      <c r="F65" s="85">
        <v>27</v>
      </c>
      <c r="G65" s="86">
        <f>ROUND(F65*E65/12*4,0)+H65</f>
        <v>45369</v>
      </c>
      <c r="H65" s="80"/>
    </row>
    <row r="66" spans="2:8" s="2" customFormat="1" ht="15">
      <c r="B66" s="78"/>
      <c r="C66" s="41" t="s">
        <v>386</v>
      </c>
      <c r="D66" s="87"/>
      <c r="E66" s="82"/>
      <c r="F66" s="82"/>
      <c r="G66" s="79"/>
      <c r="H66" s="80"/>
    </row>
    <row r="67" spans="2:8" s="2" customFormat="1" ht="15">
      <c r="B67" s="88"/>
      <c r="C67" s="44" t="s">
        <v>387</v>
      </c>
      <c r="D67" s="89"/>
      <c r="E67" s="90"/>
      <c r="F67" s="90"/>
      <c r="G67" s="91"/>
      <c r="H67" s="92"/>
    </row>
    <row r="68" spans="2:8" ht="15">
      <c r="B68" s="78"/>
      <c r="C68" s="33"/>
      <c r="D68" s="51"/>
      <c r="E68" s="45"/>
      <c r="F68" s="45"/>
      <c r="G68" s="79"/>
      <c r="H68" s="80"/>
    </row>
    <row r="69" spans="2:8" ht="15">
      <c r="B69" s="78"/>
      <c r="C69" s="31" t="s">
        <v>159</v>
      </c>
      <c r="D69" s="51"/>
      <c r="E69" s="45"/>
      <c r="F69" s="45"/>
      <c r="G69" s="79"/>
      <c r="H69" s="80"/>
    </row>
    <row r="70" spans="2:8" s="2" customFormat="1" ht="15">
      <c r="B70" s="78"/>
      <c r="C70" s="31" t="s">
        <v>336</v>
      </c>
      <c r="D70" s="81"/>
      <c r="E70" s="82"/>
      <c r="F70" s="82"/>
      <c r="G70" s="79"/>
      <c r="H70" s="80"/>
    </row>
    <row r="71" spans="2:8" s="2" customFormat="1" ht="15">
      <c r="B71" s="30">
        <v>11</v>
      </c>
      <c r="C71" s="41" t="s">
        <v>388</v>
      </c>
      <c r="D71" s="83">
        <v>44835</v>
      </c>
      <c r="E71" s="84">
        <v>24571</v>
      </c>
      <c r="F71" s="85">
        <v>14</v>
      </c>
      <c r="G71" s="86">
        <f>ROUND(F71*E71/12*3,0)+H71</f>
        <v>85999</v>
      </c>
      <c r="H71" s="80"/>
    </row>
    <row r="72" spans="2:8" s="2" customFormat="1" ht="15">
      <c r="B72" s="78"/>
      <c r="C72" s="41" t="s">
        <v>389</v>
      </c>
      <c r="D72" s="87"/>
      <c r="E72" s="82"/>
      <c r="F72" s="82"/>
      <c r="G72" s="79"/>
      <c r="H72" s="80"/>
    </row>
    <row r="73" spans="2:8" s="2" customFormat="1" ht="15">
      <c r="B73" s="88"/>
      <c r="C73" s="44" t="s">
        <v>339</v>
      </c>
      <c r="D73" s="89"/>
      <c r="E73" s="90"/>
      <c r="F73" s="90"/>
      <c r="G73" s="91"/>
      <c r="H73" s="92"/>
    </row>
    <row r="74" spans="2:8" ht="15">
      <c r="B74" s="78"/>
      <c r="C74" s="33"/>
      <c r="D74" s="51"/>
      <c r="E74" s="45"/>
      <c r="F74" s="45"/>
      <c r="G74" s="79"/>
      <c r="H74" s="80"/>
    </row>
    <row r="75" spans="2:8" ht="15">
      <c r="B75" s="78"/>
      <c r="C75" s="31" t="s">
        <v>178</v>
      </c>
      <c r="D75" s="51"/>
      <c r="E75" s="45"/>
      <c r="F75" s="45"/>
      <c r="G75" s="79"/>
      <c r="H75" s="80"/>
    </row>
    <row r="76" spans="2:8" s="2" customFormat="1" ht="15">
      <c r="B76" s="78"/>
      <c r="C76" s="31" t="s">
        <v>390</v>
      </c>
      <c r="D76" s="81"/>
      <c r="E76" s="82"/>
      <c r="F76" s="82"/>
      <c r="G76" s="79"/>
      <c r="H76" s="80"/>
    </row>
    <row r="77" spans="2:8" s="2" customFormat="1" ht="15">
      <c r="B77" s="30">
        <v>12</v>
      </c>
      <c r="C77" s="41" t="s">
        <v>388</v>
      </c>
      <c r="D77" s="83">
        <v>44713</v>
      </c>
      <c r="E77" s="84">
        <v>24571</v>
      </c>
      <c r="F77" s="85">
        <v>15</v>
      </c>
      <c r="G77" s="86">
        <f>ROUND(F77*E77/12*7,0)+H77</f>
        <v>214996</v>
      </c>
      <c r="H77" s="80"/>
    </row>
    <row r="78" spans="2:8" s="2" customFormat="1" ht="15">
      <c r="B78" s="78"/>
      <c r="C78" s="41" t="s">
        <v>391</v>
      </c>
      <c r="D78" s="87"/>
      <c r="E78" s="82"/>
      <c r="F78" s="82"/>
      <c r="G78" s="79"/>
      <c r="H78" s="80"/>
    </row>
    <row r="79" spans="2:8" s="2" customFormat="1" ht="15">
      <c r="B79" s="88"/>
      <c r="C79" s="44" t="s">
        <v>392</v>
      </c>
      <c r="D79" s="89"/>
      <c r="E79" s="90"/>
      <c r="F79" s="90"/>
      <c r="G79" s="91"/>
      <c r="H79" s="92"/>
    </row>
    <row r="80" spans="2:8" ht="15">
      <c r="B80" s="78"/>
      <c r="C80" s="33"/>
      <c r="D80" s="51"/>
      <c r="E80" s="45"/>
      <c r="F80" s="45"/>
      <c r="G80" s="79"/>
      <c r="H80" s="80"/>
    </row>
    <row r="81" spans="2:8" ht="15">
      <c r="B81" s="78"/>
      <c r="C81" s="31" t="s">
        <v>194</v>
      </c>
      <c r="D81" s="51"/>
      <c r="E81" s="45"/>
      <c r="F81" s="45"/>
      <c r="G81" s="79"/>
      <c r="H81" s="80"/>
    </row>
    <row r="82" spans="2:8" s="2" customFormat="1" ht="15">
      <c r="B82" s="78"/>
      <c r="C82" s="31" t="s">
        <v>393</v>
      </c>
      <c r="D82" s="81"/>
      <c r="E82" s="82"/>
      <c r="F82" s="82"/>
      <c r="G82" s="79"/>
      <c r="H82" s="80"/>
    </row>
    <row r="83" spans="2:8" s="2" customFormat="1" ht="15">
      <c r="B83" s="30">
        <v>13</v>
      </c>
      <c r="C83" s="41" t="s">
        <v>369</v>
      </c>
      <c r="D83" s="83">
        <v>44774</v>
      </c>
      <c r="E83" s="84">
        <v>5322</v>
      </c>
      <c r="F83" s="85">
        <v>20</v>
      </c>
      <c r="G83" s="86">
        <f>ROUND(F83*E83/12*5,0)+H83</f>
        <v>44350</v>
      </c>
      <c r="H83" s="80"/>
    </row>
    <row r="84" spans="2:8" s="2" customFormat="1" ht="15">
      <c r="B84" s="78"/>
      <c r="C84" s="41" t="s">
        <v>394</v>
      </c>
      <c r="D84" s="87"/>
      <c r="E84" s="82"/>
      <c r="F84" s="82"/>
      <c r="G84" s="79"/>
      <c r="H84" s="80"/>
    </row>
    <row r="85" spans="2:8" s="2" customFormat="1" ht="15">
      <c r="B85" s="88"/>
      <c r="C85" s="44" t="s">
        <v>395</v>
      </c>
      <c r="D85" s="89"/>
      <c r="E85" s="90"/>
      <c r="F85" s="90"/>
      <c r="G85" s="91"/>
      <c r="H85" s="92"/>
    </row>
    <row r="86" spans="2:8" ht="15">
      <c r="B86" s="78"/>
      <c r="C86" s="33"/>
      <c r="D86" s="51"/>
      <c r="E86" s="45"/>
      <c r="F86" s="45"/>
      <c r="G86" s="79"/>
      <c r="H86" s="80"/>
    </row>
    <row r="87" spans="2:8" s="2" customFormat="1" ht="15">
      <c r="B87" s="78"/>
      <c r="C87" s="31" t="s">
        <v>393</v>
      </c>
      <c r="D87" s="81"/>
      <c r="E87" s="82"/>
      <c r="F87" s="82"/>
      <c r="G87" s="79"/>
      <c r="H87" s="80"/>
    </row>
    <row r="88" spans="2:8" s="2" customFormat="1" ht="15">
      <c r="B88" s="30">
        <v>14</v>
      </c>
      <c r="C88" s="41" t="s">
        <v>331</v>
      </c>
      <c r="D88" s="83">
        <v>44743</v>
      </c>
      <c r="E88" s="84">
        <v>5041</v>
      </c>
      <c r="F88" s="85">
        <v>10</v>
      </c>
      <c r="G88" s="86">
        <f>ROUND(F88*E88/12*6,0)+H88</f>
        <v>25205</v>
      </c>
      <c r="H88" s="80"/>
    </row>
    <row r="89" spans="2:8" s="2" customFormat="1" ht="15">
      <c r="B89" s="78"/>
      <c r="C89" s="41" t="s">
        <v>394</v>
      </c>
      <c r="D89" s="87"/>
      <c r="E89" s="82"/>
      <c r="F89" s="82"/>
      <c r="G89" s="79"/>
      <c r="H89" s="80"/>
    </row>
    <row r="90" spans="2:8" s="2" customFormat="1" ht="15">
      <c r="B90" s="88"/>
      <c r="C90" s="44" t="s">
        <v>396</v>
      </c>
      <c r="D90" s="89"/>
      <c r="E90" s="90"/>
      <c r="F90" s="90"/>
      <c r="G90" s="91"/>
      <c r="H90" s="92"/>
    </row>
    <row r="91" spans="2:8" ht="15">
      <c r="B91" s="78"/>
      <c r="C91" s="33"/>
      <c r="D91" s="51"/>
      <c r="E91" s="45"/>
      <c r="F91" s="45"/>
      <c r="G91" s="79"/>
      <c r="H91" s="80"/>
    </row>
    <row r="92" spans="2:8" ht="15">
      <c r="B92" s="78"/>
      <c r="C92" s="31" t="s">
        <v>397</v>
      </c>
      <c r="D92" s="51"/>
      <c r="E92" s="45"/>
      <c r="F92" s="45"/>
      <c r="G92" s="79"/>
      <c r="H92" s="80"/>
    </row>
    <row r="93" spans="2:8" s="2" customFormat="1" ht="15">
      <c r="B93" s="78"/>
      <c r="C93" s="31" t="s">
        <v>398</v>
      </c>
      <c r="D93" s="81"/>
      <c r="E93" s="82"/>
      <c r="F93" s="82"/>
      <c r="G93" s="79"/>
      <c r="H93" s="80"/>
    </row>
    <row r="94" spans="2:8" s="2" customFormat="1" ht="15">
      <c r="B94" s="30">
        <v>15</v>
      </c>
      <c r="C94" s="41" t="s">
        <v>399</v>
      </c>
      <c r="D94" s="83">
        <v>44805</v>
      </c>
      <c r="E94" s="84">
        <v>12377</v>
      </c>
      <c r="F94" s="85">
        <v>15</v>
      </c>
      <c r="G94" s="86">
        <f>ROUND(F94*E94/12*4,0)+H94</f>
        <v>61885</v>
      </c>
      <c r="H94" s="80"/>
    </row>
    <row r="95" spans="2:8" s="2" customFormat="1" ht="15">
      <c r="B95" s="78"/>
      <c r="C95" s="41" t="s">
        <v>400</v>
      </c>
      <c r="D95" s="87"/>
      <c r="E95" s="82"/>
      <c r="F95" s="82"/>
      <c r="G95" s="79"/>
      <c r="H95" s="80"/>
    </row>
    <row r="96" spans="2:8" s="2" customFormat="1" ht="15">
      <c r="B96" s="88"/>
      <c r="C96" s="44" t="s">
        <v>401</v>
      </c>
      <c r="D96" s="89"/>
      <c r="E96" s="90"/>
      <c r="F96" s="90"/>
      <c r="G96" s="91"/>
      <c r="H96" s="92"/>
    </row>
    <row r="97" spans="2:8" ht="15">
      <c r="B97" s="78"/>
      <c r="C97" s="33"/>
      <c r="D97" s="51"/>
      <c r="E97" s="45"/>
      <c r="F97" s="45"/>
      <c r="G97" s="79"/>
      <c r="H97" s="80"/>
    </row>
    <row r="98" spans="2:8" s="2" customFormat="1" ht="15">
      <c r="B98" s="78"/>
      <c r="C98" s="31" t="s">
        <v>398</v>
      </c>
      <c r="D98" s="81"/>
      <c r="E98" s="82"/>
      <c r="F98" s="82"/>
      <c r="G98" s="79"/>
      <c r="H98" s="80"/>
    </row>
    <row r="99" spans="2:8" s="2" customFormat="1" ht="15">
      <c r="B99" s="30">
        <v>16</v>
      </c>
      <c r="C99" s="41" t="s">
        <v>402</v>
      </c>
      <c r="D99" s="83">
        <v>44774</v>
      </c>
      <c r="E99" s="84">
        <v>12377</v>
      </c>
      <c r="F99" s="85">
        <v>30</v>
      </c>
      <c r="G99" s="86">
        <f>ROUND(F99*E99/12*5,0)+H99</f>
        <v>154713</v>
      </c>
      <c r="H99" s="80"/>
    </row>
    <row r="100" spans="2:8" s="2" customFormat="1" ht="15">
      <c r="B100" s="78"/>
      <c r="C100" s="41" t="s">
        <v>403</v>
      </c>
      <c r="D100" s="87"/>
      <c r="E100" s="82"/>
      <c r="F100" s="82"/>
      <c r="G100" s="79"/>
      <c r="H100" s="80"/>
    </row>
    <row r="101" spans="2:8" s="2" customFormat="1" ht="15">
      <c r="B101" s="88"/>
      <c r="C101" s="44" t="s">
        <v>404</v>
      </c>
      <c r="D101" s="89"/>
      <c r="E101" s="90"/>
      <c r="F101" s="90"/>
      <c r="G101" s="91"/>
      <c r="H101" s="92"/>
    </row>
    <row r="102" spans="2:8" ht="15">
      <c r="B102" s="78"/>
      <c r="C102" s="33"/>
      <c r="D102" s="51"/>
      <c r="E102" s="45"/>
      <c r="F102" s="45"/>
      <c r="G102" s="79"/>
      <c r="H102" s="80"/>
    </row>
    <row r="103" spans="2:8" s="2" customFormat="1" ht="15">
      <c r="B103" s="78"/>
      <c r="C103" s="31" t="s">
        <v>398</v>
      </c>
      <c r="D103" s="81"/>
      <c r="E103" s="82"/>
      <c r="F103" s="82"/>
      <c r="G103" s="79"/>
      <c r="H103" s="80"/>
    </row>
    <row r="104" spans="2:8" s="2" customFormat="1" ht="15">
      <c r="B104" s="30">
        <v>17</v>
      </c>
      <c r="C104" s="41" t="s">
        <v>405</v>
      </c>
      <c r="D104" s="83">
        <v>44774</v>
      </c>
      <c r="E104" s="84">
        <v>21936</v>
      </c>
      <c r="F104" s="85">
        <v>2</v>
      </c>
      <c r="G104" s="86">
        <f>ROUND(F104*E104/12*5,0)+H104</f>
        <v>18280</v>
      </c>
      <c r="H104" s="80"/>
    </row>
    <row r="105" spans="2:8" s="2" customFormat="1" ht="15">
      <c r="B105" s="78"/>
      <c r="C105" s="41" t="s">
        <v>406</v>
      </c>
      <c r="D105" s="87"/>
      <c r="E105" s="82"/>
      <c r="F105" s="82"/>
      <c r="G105" s="79"/>
      <c r="H105" s="80"/>
    </row>
    <row r="106" spans="2:8" s="2" customFormat="1" ht="15">
      <c r="B106" s="88"/>
      <c r="C106" s="44" t="s">
        <v>407</v>
      </c>
      <c r="D106" s="89"/>
      <c r="E106" s="90"/>
      <c r="F106" s="90"/>
      <c r="G106" s="91"/>
      <c r="H106" s="92"/>
    </row>
    <row r="107" spans="2:8" ht="15">
      <c r="B107" s="78"/>
      <c r="C107" s="33"/>
      <c r="D107" s="51"/>
      <c r="E107" s="45"/>
      <c r="F107" s="45"/>
      <c r="G107" s="79"/>
      <c r="H107" s="80"/>
    </row>
    <row r="108" spans="2:8" ht="15">
      <c r="B108" s="78"/>
      <c r="C108" s="31" t="s">
        <v>242</v>
      </c>
      <c r="D108" s="51"/>
      <c r="E108" s="45"/>
      <c r="F108" s="45"/>
      <c r="G108" s="79"/>
      <c r="H108" s="80"/>
    </row>
    <row r="109" spans="2:8" s="2" customFormat="1" ht="15">
      <c r="B109" s="78"/>
      <c r="C109" s="31" t="s">
        <v>408</v>
      </c>
      <c r="D109" s="81"/>
      <c r="E109" s="82"/>
      <c r="F109" s="82"/>
      <c r="G109" s="79"/>
      <c r="H109" s="80"/>
    </row>
    <row r="110" spans="2:8" s="2" customFormat="1" ht="15">
      <c r="B110" s="30">
        <v>18</v>
      </c>
      <c r="C110" s="41" t="s">
        <v>409</v>
      </c>
      <c r="D110" s="83">
        <v>44774</v>
      </c>
      <c r="E110" s="84">
        <v>5322</v>
      </c>
      <c r="F110" s="85">
        <v>10</v>
      </c>
      <c r="G110" s="86">
        <f>ROUND(F110*E110/12*5,0)+H110</f>
        <v>22175</v>
      </c>
      <c r="H110" s="80"/>
    </row>
    <row r="111" spans="2:8" s="2" customFormat="1" ht="15">
      <c r="B111" s="78"/>
      <c r="C111" s="41" t="s">
        <v>410</v>
      </c>
      <c r="D111" s="87"/>
      <c r="E111" s="82"/>
      <c r="F111" s="82"/>
      <c r="G111" s="79"/>
      <c r="H111" s="80"/>
    </row>
    <row r="112" spans="2:8" s="2" customFormat="1" ht="15">
      <c r="B112" s="88"/>
      <c r="C112" s="44" t="s">
        <v>411</v>
      </c>
      <c r="D112" s="89"/>
      <c r="E112" s="90"/>
      <c r="F112" s="90"/>
      <c r="G112" s="91"/>
      <c r="H112" s="92"/>
    </row>
    <row r="113" spans="2:8" ht="15">
      <c r="B113" s="78"/>
      <c r="C113" s="33"/>
      <c r="D113" s="51"/>
      <c r="E113" s="45"/>
      <c r="F113" s="45"/>
      <c r="G113" s="79"/>
      <c r="H113" s="80"/>
    </row>
    <row r="114" spans="2:8" ht="15">
      <c r="B114" s="78"/>
      <c r="C114" s="31" t="s">
        <v>272</v>
      </c>
      <c r="D114" s="51"/>
      <c r="E114" s="45"/>
      <c r="F114" s="45"/>
      <c r="G114" s="79"/>
      <c r="H114" s="80"/>
    </row>
    <row r="115" spans="2:8" s="2" customFormat="1" ht="15">
      <c r="B115" s="78"/>
      <c r="C115" s="31" t="s">
        <v>412</v>
      </c>
      <c r="D115" s="81"/>
      <c r="E115" s="82"/>
      <c r="F115" s="82"/>
      <c r="G115" s="79"/>
      <c r="H115" s="80"/>
    </row>
    <row r="116" spans="2:8" s="2" customFormat="1" ht="15">
      <c r="B116" s="30">
        <v>19</v>
      </c>
      <c r="C116" s="41" t="s">
        <v>413</v>
      </c>
      <c r="D116" s="83">
        <v>44713</v>
      </c>
      <c r="E116" s="84">
        <v>5605</v>
      </c>
      <c r="F116" s="85">
        <v>10</v>
      </c>
      <c r="G116" s="86">
        <f>ROUND(F116*E116/12*7,0)+H116</f>
        <v>32696</v>
      </c>
      <c r="H116" s="80"/>
    </row>
    <row r="117" spans="2:8" s="2" customFormat="1" ht="15">
      <c r="B117" s="78"/>
      <c r="C117" s="41" t="s">
        <v>414</v>
      </c>
      <c r="D117" s="87"/>
      <c r="E117" s="82"/>
      <c r="F117" s="82"/>
      <c r="G117" s="79"/>
      <c r="H117" s="80"/>
    </row>
    <row r="118" spans="2:8" s="2" customFormat="1" ht="15">
      <c r="B118" s="88"/>
      <c r="C118" s="44" t="s">
        <v>415</v>
      </c>
      <c r="D118" s="89"/>
      <c r="E118" s="90"/>
      <c r="F118" s="90"/>
      <c r="G118" s="91"/>
      <c r="H118" s="92"/>
    </row>
    <row r="119" spans="2:8" ht="15">
      <c r="B119" s="78"/>
      <c r="C119" s="33"/>
      <c r="D119" s="51"/>
      <c r="E119" s="45"/>
      <c r="F119" s="45"/>
      <c r="G119" s="79"/>
      <c r="H119" s="80"/>
    </row>
    <row r="120" spans="2:8" s="2" customFormat="1" ht="15">
      <c r="B120" s="78"/>
      <c r="C120" s="31" t="s">
        <v>416</v>
      </c>
      <c r="D120" s="81"/>
      <c r="E120" s="82"/>
      <c r="F120" s="82"/>
      <c r="G120" s="79"/>
      <c r="H120" s="80"/>
    </row>
    <row r="121" spans="2:8" s="2" customFormat="1" ht="15">
      <c r="B121" s="30">
        <v>20</v>
      </c>
      <c r="C121" s="41" t="s">
        <v>413</v>
      </c>
      <c r="D121" s="83">
        <v>44701</v>
      </c>
      <c r="E121" s="84">
        <v>5605</v>
      </c>
      <c r="F121" s="85">
        <v>20</v>
      </c>
      <c r="G121" s="86">
        <f>ROUND(F121*E121/12*8,0)+H121</f>
        <v>74733</v>
      </c>
      <c r="H121" s="80"/>
    </row>
    <row r="122" spans="2:8" s="2" customFormat="1" ht="15">
      <c r="B122" s="78"/>
      <c r="C122" s="41" t="s">
        <v>417</v>
      </c>
      <c r="D122" s="87"/>
      <c r="E122" s="82"/>
      <c r="F122" s="82"/>
      <c r="G122" s="79"/>
      <c r="H122" s="80"/>
    </row>
    <row r="123" spans="2:8" s="2" customFormat="1" ht="15">
      <c r="B123" s="88"/>
      <c r="C123" s="44" t="s">
        <v>418</v>
      </c>
      <c r="D123" s="89"/>
      <c r="E123" s="90"/>
      <c r="F123" s="90"/>
      <c r="G123" s="91"/>
      <c r="H123" s="92"/>
    </row>
    <row r="124" spans="2:8" s="2" customFormat="1" ht="15">
      <c r="B124" s="88"/>
      <c r="C124" s="44"/>
      <c r="D124" s="89"/>
      <c r="E124" s="90"/>
      <c r="F124" s="90"/>
      <c r="G124" s="91"/>
      <c r="H124" s="92"/>
    </row>
    <row r="125" spans="2:8" ht="15">
      <c r="B125" s="78"/>
      <c r="C125" s="33"/>
      <c r="D125" s="51"/>
      <c r="E125" s="45"/>
      <c r="F125" s="45"/>
      <c r="G125" s="79"/>
      <c r="H125" s="80"/>
    </row>
    <row r="126" spans="2:8" ht="15">
      <c r="B126" s="78"/>
      <c r="C126" s="45"/>
      <c r="D126" s="51"/>
      <c r="E126" s="45"/>
      <c r="F126" s="45"/>
      <c r="G126" s="79"/>
      <c r="H126" s="80"/>
    </row>
    <row r="127" spans="2:8" ht="12" customHeight="1" thickBot="1">
      <c r="B127" s="93"/>
      <c r="C127" s="94"/>
      <c r="D127" s="95"/>
      <c r="E127" s="96"/>
      <c r="F127" s="96"/>
      <c r="G127" s="97"/>
      <c r="H127" s="98"/>
    </row>
    <row r="128" spans="2:8" ht="27" customHeight="1" thickBot="1">
      <c r="B128" s="99"/>
      <c r="C128" s="100" t="s">
        <v>343</v>
      </c>
      <c r="D128" s="101"/>
      <c r="E128" s="102"/>
      <c r="F128" s="103">
        <f>SUM(F12:F127)</f>
        <v>356</v>
      </c>
      <c r="G128" s="104">
        <f>SUM(G12:G127)</f>
        <v>1396207</v>
      </c>
      <c r="H128" s="104">
        <f>SUM(H12:H127)</f>
        <v>0</v>
      </c>
    </row>
    <row r="129" ht="15">
      <c r="G129" s="105"/>
    </row>
    <row r="130" spans="3:8" ht="15">
      <c r="C130" s="5"/>
      <c r="E130" s="106"/>
      <c r="G130" s="107"/>
      <c r="H130" s="62"/>
    </row>
    <row r="131" spans="3:8" ht="15">
      <c r="C131" s="5" t="s">
        <v>361</v>
      </c>
      <c r="E131" s="106"/>
      <c r="G131" s="107"/>
      <c r="H131" s="62"/>
    </row>
    <row r="132" spans="3:8" ht="15">
      <c r="C132" s="5"/>
      <c r="E132" s="106"/>
      <c r="G132" s="107"/>
      <c r="H132" s="62"/>
    </row>
    <row r="133" spans="3:8" ht="15">
      <c r="C133" s="108" t="s">
        <v>348</v>
      </c>
      <c r="G133" s="109" t="s">
        <v>349</v>
      </c>
      <c r="H133" s="3"/>
    </row>
    <row r="134" spans="3:8" ht="15">
      <c r="C134" s="110" t="s">
        <v>350</v>
      </c>
      <c r="G134" s="110" t="s">
        <v>351</v>
      </c>
      <c r="H134" s="3"/>
    </row>
    <row r="135" spans="3:8" ht="15">
      <c r="C135" s="110" t="s">
        <v>352</v>
      </c>
      <c r="G135" s="110" t="s">
        <v>353</v>
      </c>
      <c r="H135" s="3"/>
    </row>
    <row r="136" spans="3:8" ht="15">
      <c r="C136" s="111"/>
      <c r="G136" s="112" t="s">
        <v>354</v>
      </c>
      <c r="H136" s="3"/>
    </row>
    <row r="137" spans="3:8" ht="15">
      <c r="C137" s="110" t="s">
        <v>355</v>
      </c>
      <c r="G137" s="112"/>
      <c r="H137" s="3"/>
    </row>
    <row r="138" spans="3:8" ht="15">
      <c r="C138" s="110" t="s">
        <v>357</v>
      </c>
      <c r="G138" s="112" t="s">
        <v>356</v>
      </c>
      <c r="H138" s="3"/>
    </row>
    <row r="139" spans="3:7" ht="15">
      <c r="C139" s="111"/>
      <c r="G139" s="113"/>
    </row>
    <row r="140" ht="15">
      <c r="C140" s="111"/>
    </row>
    <row r="142" spans="2:8" ht="15">
      <c r="B142" s="64"/>
      <c r="C142" s="65"/>
      <c r="D142" s="65"/>
      <c r="E142" s="65"/>
      <c r="F142" s="65"/>
      <c r="G142" s="114"/>
      <c r="H142" s="115"/>
    </row>
    <row r="143" spans="2:8" ht="15">
      <c r="B143" s="64"/>
      <c r="C143" s="65"/>
      <c r="D143" s="65"/>
      <c r="E143" s="65"/>
      <c r="F143" s="65"/>
      <c r="G143" s="114"/>
      <c r="H143" s="115"/>
    </row>
    <row r="144" spans="2:8" ht="15">
      <c r="B144" s="64"/>
      <c r="C144" s="65"/>
      <c r="D144" s="65"/>
      <c r="E144" s="65"/>
      <c r="F144" s="65"/>
      <c r="G144" s="114"/>
      <c r="H144" s="115"/>
    </row>
    <row r="145" spans="3:8" ht="15">
      <c r="C145" s="65"/>
      <c r="D145" s="65"/>
      <c r="E145" s="65"/>
      <c r="F145" s="65"/>
      <c r="G145" s="114"/>
      <c r="H145" s="115"/>
    </row>
    <row r="146" spans="2:8" s="65" customFormat="1" ht="15">
      <c r="B146" s="64"/>
      <c r="G146" s="114"/>
      <c r="H146" s="115"/>
    </row>
    <row r="147" spans="2:8" s="65" customFormat="1" ht="15">
      <c r="B147" s="64"/>
      <c r="G147" s="114"/>
      <c r="H147" s="115"/>
    </row>
    <row r="148" spans="2:8" s="65" customFormat="1" ht="15">
      <c r="B148" s="64"/>
      <c r="G148" s="114"/>
      <c r="H148" s="115"/>
    </row>
    <row r="149" spans="2:8" s="65" customFormat="1" ht="15">
      <c r="B149" s="64"/>
      <c r="G149" s="114"/>
      <c r="H149" s="115"/>
    </row>
  </sheetData>
  <sheetProtection/>
  <mergeCells count="2">
    <mergeCell ref="C3:H3"/>
    <mergeCell ref="B1:H1"/>
  </mergeCells>
  <printOptions/>
  <pageMargins left="0" right="0" top="0.15748031496062992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Ана Василева</cp:lastModifiedBy>
  <cp:lastPrinted>2022-08-17T11:02:04Z</cp:lastPrinted>
  <dcterms:created xsi:type="dcterms:W3CDTF">2005-01-06T08:05:48Z</dcterms:created>
  <dcterms:modified xsi:type="dcterms:W3CDTF">2022-08-17T11:04:09Z</dcterms:modified>
  <cp:category/>
  <cp:version/>
  <cp:contentType/>
  <cp:contentStatus/>
</cp:coreProperties>
</file>