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vasileva\Desktop\2022\САЙТ на МФ 2022\ФО-19 от 03.05.2022 г\"/>
    </mc:Choice>
  </mc:AlternateContent>
  <bookViews>
    <workbookView xWindow="0" yWindow="0" windowWidth="21600" windowHeight="9630"/>
  </bookViews>
  <sheets>
    <sheet name="ФО-19 Приложение" sheetId="1" r:id="rId1"/>
    <sheet name="Разшифровка на средствата" sheetId="3" r:id="rId2"/>
  </sheets>
  <definedNames>
    <definedName name="_xlnm.Print_Titles" localSheetId="0">'ФО-19 Приложение'!$4:$5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31" i="3" l="1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G333" i="3" s="1"/>
  <c r="G334" i="3" s="1"/>
  <c r="G335" i="3" s="1"/>
  <c r="F331" i="3"/>
  <c r="E331" i="3"/>
  <c r="E333" i="3" s="1"/>
  <c r="D331" i="3"/>
  <c r="C331" i="3"/>
  <c r="AA330" i="3"/>
  <c r="AA329" i="3"/>
  <c r="AA328" i="3"/>
  <c r="AA327" i="3"/>
  <c r="AA331" i="3" s="1"/>
  <c r="AA326" i="3"/>
  <c r="AA325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F324" i="3"/>
  <c r="F333" i="3" s="1"/>
  <c r="F334" i="3" s="1"/>
  <c r="F335" i="3" s="1"/>
  <c r="E324" i="3"/>
  <c r="D324" i="3"/>
  <c r="C324" i="3"/>
  <c r="AA323" i="3"/>
  <c r="AA322" i="3"/>
  <c r="AA321" i="3"/>
  <c r="AA320" i="3"/>
  <c r="AA319" i="3"/>
  <c r="AA318" i="3"/>
  <c r="AA317" i="3"/>
  <c r="AA316" i="3"/>
  <c r="AA315" i="3"/>
  <c r="AA324" i="3" s="1"/>
  <c r="AA314" i="3"/>
  <c r="AA313" i="3"/>
  <c r="Z312" i="3"/>
  <c r="Y312" i="3"/>
  <c r="X312" i="3"/>
  <c r="W312" i="3"/>
  <c r="V312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H312" i="3"/>
  <c r="G312" i="3"/>
  <c r="F312" i="3"/>
  <c r="E312" i="3"/>
  <c r="D312" i="3"/>
  <c r="C312" i="3"/>
  <c r="AA311" i="3"/>
  <c r="AA310" i="3"/>
  <c r="AA309" i="3"/>
  <c r="AA308" i="3"/>
  <c r="AA307" i="3"/>
  <c r="AA306" i="3"/>
  <c r="AA305" i="3"/>
  <c r="AA304" i="3"/>
  <c r="AA303" i="3"/>
  <c r="AA312" i="3" s="1"/>
  <c r="AA302" i="3"/>
  <c r="AA301" i="3"/>
  <c r="AA300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D299" i="3"/>
  <c r="C299" i="3"/>
  <c r="AA298" i="3"/>
  <c r="AA297" i="3"/>
  <c r="AA296" i="3"/>
  <c r="AA295" i="3"/>
  <c r="AA299" i="3" s="1"/>
  <c r="AA294" i="3"/>
  <c r="AA293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D292" i="3"/>
  <c r="C292" i="3"/>
  <c r="AA291" i="3"/>
  <c r="AA290" i="3"/>
  <c r="AA289" i="3"/>
  <c r="AA288" i="3"/>
  <c r="AA287" i="3"/>
  <c r="AA286" i="3"/>
  <c r="AA285" i="3"/>
  <c r="AA284" i="3"/>
  <c r="AA283" i="3"/>
  <c r="AA292" i="3" s="1"/>
  <c r="AA282" i="3"/>
  <c r="AA281" i="3"/>
  <c r="AA280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C279" i="3"/>
  <c r="AA278" i="3"/>
  <c r="AA277" i="3"/>
  <c r="AA276" i="3"/>
  <c r="AA275" i="3"/>
  <c r="AA274" i="3"/>
  <c r="AA273" i="3"/>
  <c r="AA272" i="3"/>
  <c r="AA271" i="3"/>
  <c r="AA270" i="3"/>
  <c r="AA269" i="3"/>
  <c r="AA268" i="3"/>
  <c r="AA267" i="3"/>
  <c r="AA266" i="3"/>
  <c r="AA265" i="3"/>
  <c r="AA264" i="3"/>
  <c r="AA263" i="3"/>
  <c r="AA262" i="3"/>
  <c r="AA261" i="3"/>
  <c r="AA260" i="3"/>
  <c r="AA259" i="3"/>
  <c r="AA279" i="3" s="1"/>
  <c r="AA258" i="3"/>
  <c r="AA257" i="3"/>
  <c r="AA256" i="3"/>
  <c r="AA255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AA253" i="3"/>
  <c r="AA252" i="3"/>
  <c r="AA251" i="3"/>
  <c r="AA250" i="3"/>
  <c r="AA249" i="3"/>
  <c r="AA248" i="3"/>
  <c r="AA247" i="3"/>
  <c r="AA246" i="3"/>
  <c r="AA245" i="3"/>
  <c r="AA244" i="3"/>
  <c r="AA254" i="3" s="1"/>
  <c r="AA243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AA241" i="3"/>
  <c r="AA240" i="3"/>
  <c r="AA239" i="3"/>
  <c r="AA238" i="3"/>
  <c r="AA242" i="3" s="1"/>
  <c r="AA237" i="3"/>
  <c r="Z236" i="3"/>
  <c r="Y236" i="3"/>
  <c r="X236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C236" i="3"/>
  <c r="AA235" i="3"/>
  <c r="AA234" i="3"/>
  <c r="AA233" i="3"/>
  <c r="AA232" i="3"/>
  <c r="AA231" i="3"/>
  <c r="AA236" i="3" s="1"/>
  <c r="AA230" i="3"/>
  <c r="AA229" i="3"/>
  <c r="AA228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AA226" i="3"/>
  <c r="AA225" i="3"/>
  <c r="AA224" i="3"/>
  <c r="AA223" i="3"/>
  <c r="AA222" i="3"/>
  <c r="AA221" i="3"/>
  <c r="AA220" i="3"/>
  <c r="AA219" i="3"/>
  <c r="AA227" i="3" s="1"/>
  <c r="AA218" i="3"/>
  <c r="Z217" i="3"/>
  <c r="Y217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D217" i="3"/>
  <c r="C217" i="3"/>
  <c r="AA216" i="3"/>
  <c r="AA215" i="3"/>
  <c r="AA214" i="3"/>
  <c r="AA213" i="3"/>
  <c r="AA212" i="3"/>
  <c r="AA211" i="3"/>
  <c r="AA210" i="3"/>
  <c r="AA217" i="3" s="1"/>
  <c r="AA209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C208" i="3"/>
  <c r="AA207" i="3"/>
  <c r="AA206" i="3"/>
  <c r="AA205" i="3"/>
  <c r="AA204" i="3"/>
  <c r="AA203" i="3"/>
  <c r="AA202" i="3"/>
  <c r="AA201" i="3"/>
  <c r="AA200" i="3"/>
  <c r="AA199" i="3"/>
  <c r="AA198" i="3"/>
  <c r="AA197" i="3"/>
  <c r="AA196" i="3"/>
  <c r="AA195" i="3"/>
  <c r="AA194" i="3"/>
  <c r="AA193" i="3"/>
  <c r="AA192" i="3"/>
  <c r="AA191" i="3"/>
  <c r="AA208" i="3" s="1"/>
  <c r="AA190" i="3"/>
  <c r="AA189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AA187" i="3"/>
  <c r="AA186" i="3"/>
  <c r="AA185" i="3"/>
  <c r="AA184" i="3"/>
  <c r="AA183" i="3"/>
  <c r="AA182" i="3"/>
  <c r="AA181" i="3"/>
  <c r="AA180" i="3"/>
  <c r="AA179" i="3"/>
  <c r="AA188" i="3" s="1"/>
  <c r="AA178" i="3"/>
  <c r="AA177" i="3"/>
  <c r="AA176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AA174" i="3"/>
  <c r="AA173" i="3"/>
  <c r="AA172" i="3"/>
  <c r="AA171" i="3"/>
  <c r="AA175" i="3" s="1"/>
  <c r="AA170" i="3"/>
  <c r="AA169" i="3"/>
  <c r="AA168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AA166" i="3"/>
  <c r="AA165" i="3"/>
  <c r="AA164" i="3"/>
  <c r="AA163" i="3"/>
  <c r="AA162" i="3"/>
  <c r="AA161" i="3"/>
  <c r="AA160" i="3"/>
  <c r="AA159" i="3"/>
  <c r="AA158" i="3"/>
  <c r="AA157" i="3"/>
  <c r="AA156" i="3"/>
  <c r="AA155" i="3"/>
  <c r="AA167" i="3" s="1"/>
  <c r="AA154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AA152" i="3"/>
  <c r="AA151" i="3"/>
  <c r="AA150" i="3"/>
  <c r="AA149" i="3"/>
  <c r="AA148" i="3"/>
  <c r="AA147" i="3"/>
  <c r="AA146" i="3"/>
  <c r="AA145" i="3"/>
  <c r="AA144" i="3"/>
  <c r="AA143" i="3"/>
  <c r="AA142" i="3"/>
  <c r="AA153" i="3" s="1"/>
  <c r="AA141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AA139" i="3"/>
  <c r="AA138" i="3"/>
  <c r="AA137" i="3"/>
  <c r="AA136" i="3"/>
  <c r="AA135" i="3"/>
  <c r="AA134" i="3"/>
  <c r="AA133" i="3"/>
  <c r="AA132" i="3"/>
  <c r="AA140" i="3" s="1"/>
  <c r="AA131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AA129" i="3"/>
  <c r="AA128" i="3"/>
  <c r="AA127" i="3"/>
  <c r="AA126" i="3"/>
  <c r="AA125" i="3"/>
  <c r="AA124" i="3"/>
  <c r="AA123" i="3"/>
  <c r="AA122" i="3"/>
  <c r="AA121" i="3"/>
  <c r="AA130" i="3" s="1"/>
  <c r="AA120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AA118" i="3"/>
  <c r="AA117" i="3"/>
  <c r="AA116" i="3"/>
  <c r="AA115" i="3"/>
  <c r="AA119" i="3" s="1"/>
  <c r="AA114" i="3"/>
  <c r="AA113" i="3"/>
  <c r="AA112" i="3"/>
  <c r="AA111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AA109" i="3"/>
  <c r="AA108" i="3"/>
  <c r="AA107" i="3"/>
  <c r="AA106" i="3"/>
  <c r="AA105" i="3"/>
  <c r="AA104" i="3"/>
  <c r="AA103" i="3"/>
  <c r="AA102" i="3"/>
  <c r="AA110" i="3" s="1"/>
  <c r="AA101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AA99" i="3"/>
  <c r="AA98" i="3"/>
  <c r="AA97" i="3"/>
  <c r="AA96" i="3"/>
  <c r="AA100" i="3" s="1"/>
  <c r="AA95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AA93" i="3"/>
  <c r="AA92" i="3"/>
  <c r="AA91" i="3"/>
  <c r="AA90" i="3"/>
  <c r="AA89" i="3"/>
  <c r="AA88" i="3"/>
  <c r="AA87" i="3"/>
  <c r="AA86" i="3"/>
  <c r="AA85" i="3"/>
  <c r="AA84" i="3"/>
  <c r="AA94" i="3" s="1"/>
  <c r="AA83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AA81" i="3"/>
  <c r="AA80" i="3"/>
  <c r="AA79" i="3"/>
  <c r="AA78" i="3"/>
  <c r="AA77" i="3"/>
  <c r="AA76" i="3"/>
  <c r="AA75" i="3"/>
  <c r="AA74" i="3"/>
  <c r="AA73" i="3"/>
  <c r="AA72" i="3"/>
  <c r="AA71" i="3"/>
  <c r="AA82" i="3" s="1"/>
  <c r="AA70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AA68" i="3"/>
  <c r="AA67" i="3"/>
  <c r="AA66" i="3"/>
  <c r="AA65" i="3"/>
  <c r="AA64" i="3"/>
  <c r="AA63" i="3"/>
  <c r="AA62" i="3"/>
  <c r="AA61" i="3"/>
  <c r="AA60" i="3"/>
  <c r="AA59" i="3"/>
  <c r="AA69" i="3" s="1"/>
  <c r="AA58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57" i="3" s="1"/>
  <c r="AA44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43" i="3" s="1"/>
  <c r="AA30" i="3"/>
  <c r="AA29" i="3"/>
  <c r="Z28" i="3"/>
  <c r="Z333" i="3" s="1"/>
  <c r="Y28" i="3"/>
  <c r="Y333" i="3" s="1"/>
  <c r="X28" i="3"/>
  <c r="X333" i="3" s="1"/>
  <c r="X334" i="3" s="1"/>
  <c r="X335" i="3" s="1"/>
  <c r="W28" i="3"/>
  <c r="W333" i="3" s="1"/>
  <c r="V28" i="3"/>
  <c r="V333" i="3" s="1"/>
  <c r="U28" i="3"/>
  <c r="U333" i="3" s="1"/>
  <c r="U334" i="3" s="1"/>
  <c r="U335" i="3" s="1"/>
  <c r="T28" i="3"/>
  <c r="T333" i="3" s="1"/>
  <c r="S28" i="3"/>
  <c r="S333" i="3" s="1"/>
  <c r="R28" i="3"/>
  <c r="R333" i="3" s="1"/>
  <c r="R334" i="3" s="1"/>
  <c r="R335" i="3" s="1"/>
  <c r="Q28" i="3"/>
  <c r="Q333" i="3" s="1"/>
  <c r="P28" i="3"/>
  <c r="P333" i="3" s="1"/>
  <c r="P334" i="3" s="1"/>
  <c r="P335" i="3" s="1"/>
  <c r="O28" i="3"/>
  <c r="O333" i="3" s="1"/>
  <c r="O334" i="3" s="1"/>
  <c r="O335" i="3" s="1"/>
  <c r="N28" i="3"/>
  <c r="N333" i="3" s="1"/>
  <c r="M28" i="3"/>
  <c r="M333" i="3" s="1"/>
  <c r="L28" i="3"/>
  <c r="L333" i="3" s="1"/>
  <c r="K28" i="3"/>
  <c r="K333" i="3" s="1"/>
  <c r="J28" i="3"/>
  <c r="J333" i="3" s="1"/>
  <c r="J334" i="3" s="1"/>
  <c r="J335" i="3" s="1"/>
  <c r="I28" i="3"/>
  <c r="I333" i="3" s="1"/>
  <c r="I334" i="3" s="1"/>
  <c r="I335" i="3" s="1"/>
  <c r="H28" i="3"/>
  <c r="H333" i="3" s="1"/>
  <c r="G28" i="3"/>
  <c r="F28" i="3"/>
  <c r="E28" i="3"/>
  <c r="D28" i="3"/>
  <c r="D333" i="3" s="1"/>
  <c r="C28" i="3"/>
  <c r="C333" i="3" s="1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28" i="3" s="1"/>
  <c r="K335" i="3" l="1"/>
  <c r="H335" i="3"/>
  <c r="AA333" i="3"/>
  <c r="AA335" i="3" s="1"/>
  <c r="Q335" i="3"/>
  <c r="D324" i="1" l="1"/>
  <c r="C324" i="1"/>
  <c r="D317" i="1"/>
  <c r="C317" i="1"/>
  <c r="D305" i="1"/>
  <c r="C305" i="1"/>
  <c r="D292" i="1"/>
  <c r="C292" i="1"/>
  <c r="D285" i="1"/>
  <c r="C285" i="1"/>
  <c r="D272" i="1"/>
  <c r="C272" i="1"/>
  <c r="D247" i="1"/>
  <c r="C247" i="1"/>
  <c r="D235" i="1"/>
  <c r="C235" i="1"/>
  <c r="D229" i="1"/>
  <c r="C229" i="1"/>
  <c r="D220" i="1"/>
  <c r="C220" i="1"/>
  <c r="D210" i="1"/>
  <c r="C210" i="1"/>
  <c r="D201" i="1"/>
  <c r="C201" i="1"/>
  <c r="D181" i="1"/>
  <c r="C181" i="1"/>
  <c r="D168" i="1"/>
  <c r="C168" i="1"/>
  <c r="D160" i="1"/>
  <c r="C160" i="1"/>
  <c r="D146" i="1"/>
  <c r="C146" i="1"/>
  <c r="D133" i="1"/>
  <c r="C133" i="1"/>
  <c r="D123" i="1"/>
  <c r="C123" i="1"/>
  <c r="D112" i="1"/>
  <c r="C112" i="1"/>
  <c r="D103" i="1"/>
  <c r="C103" i="1"/>
  <c r="D93" i="1"/>
  <c r="C93" i="1"/>
  <c r="D87" i="1"/>
  <c r="C87" i="1"/>
  <c r="D75" i="1"/>
  <c r="C75" i="1"/>
  <c r="D62" i="1"/>
  <c r="C62" i="1"/>
  <c r="D50" i="1"/>
  <c r="C50" i="1"/>
  <c r="D36" i="1"/>
  <c r="C36" i="1"/>
  <c r="D21" i="1"/>
  <c r="C21" i="1"/>
  <c r="C325" i="1" l="1"/>
  <c r="D325" i="1"/>
</calcChain>
</file>

<file path=xl/sharedStrings.xml><?xml version="1.0" encoding="utf-8"?>
<sst xmlns="http://schemas.openxmlformats.org/spreadsheetml/2006/main" count="647" uniqueCount="318">
  <si>
    <t>ВСИЧКО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</si>
  <si>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</si>
  <si>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</si>
  <si>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</si>
  <si>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</si>
  <si>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</si>
  <si>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</si>
  <si>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</si>
  <si>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</si>
  <si>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</si>
  <si>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</si>
  <si>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</si>
  <si>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</si>
  <si>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</si>
  <si>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</si>
  <si>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</si>
  <si>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</si>
  <si>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</si>
  <si>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</si>
  <si>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</si>
  <si>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</si>
  <si>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</si>
  <si>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</si>
  <si>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</si>
  <si>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</si>
  <si>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</si>
  <si>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</si>
  <si>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</si>
  <si>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</si>
  <si>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</si>
  <si>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</si>
  <si>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</si>
  <si>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</si>
  <si>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</si>
  <si>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</si>
  <si>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</si>
  <si>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</si>
  <si>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</si>
  <si>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</si>
  <si>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</si>
  <si>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</si>
  <si>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</si>
  <si>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</si>
  <si>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</si>
  <si>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</si>
  <si>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</si>
  <si>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</si>
  <si>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</si>
  <si>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</si>
  <si>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</si>
  <si>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</si>
  <si>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</si>
  <si>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</si>
  <si>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</si>
  <si>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</si>
  <si>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</si>
  <si>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</si>
  <si>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</si>
  <si>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</si>
  <si>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</si>
  <si>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</si>
  <si>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</si>
  <si>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</si>
  <si>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</si>
  <si>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</si>
  <si>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</si>
  <si>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</si>
  <si>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</si>
  <si>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</si>
  <si>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</si>
  <si>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</si>
  <si>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</si>
  <si>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</si>
  <si>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</si>
  <si>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</si>
  <si>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</si>
  <si>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</si>
  <si>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</si>
  <si>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</si>
  <si>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</si>
  <si>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</si>
  <si>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</si>
  <si>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</si>
  <si>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</si>
  <si>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</si>
  <si>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Добрич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</si>
  <si>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</si>
  <si>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</si>
  <si>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</si>
  <si>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</si>
  <si>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</si>
  <si>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</si>
  <si>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</si>
  <si>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</si>
  <si>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</si>
  <si>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</si>
  <si>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</si>
  <si>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</si>
  <si>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</si>
  <si>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</si>
  <si>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</si>
  <si>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</si>
  <si>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</si>
  <si>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</si>
  <si>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</si>
  <si>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</si>
  <si>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</si>
  <si>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</si>
  <si>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</si>
  <si>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</si>
  <si>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</si>
  <si>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</si>
  <si>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</si>
  <si>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</si>
  <si>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</si>
  <si>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</si>
  <si>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</si>
  <si>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</si>
  <si>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</si>
  <si>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</si>
  <si>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</si>
  <si>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</si>
  <si>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</si>
  <si>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</si>
  <si>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</si>
  <si>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</si>
  <si>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</si>
  <si>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</si>
  <si>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</si>
  <si>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</si>
  <si>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</si>
  <si>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</si>
  <si>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</si>
  <si>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</si>
  <si>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</si>
  <si>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</si>
  <si>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</si>
  <si>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</si>
  <si>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</si>
  <si>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</si>
  <si>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</si>
  <si>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</si>
  <si>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</si>
  <si>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</si>
  <si>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</si>
  <si>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</si>
  <si>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</si>
  <si>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</si>
  <si>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</si>
  <si>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</si>
  <si>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</si>
  <si>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</si>
  <si>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</si>
  <si>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</si>
  <si>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</si>
  <si>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</si>
  <si>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</si>
  <si>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</si>
  <si>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</si>
  <si>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</si>
  <si>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</si>
  <si>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</si>
  <si>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</si>
  <si>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</si>
  <si>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</si>
  <si>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</si>
  <si>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</si>
  <si>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</si>
  <si>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</si>
  <si>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</si>
  <si>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</si>
  <si>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</si>
  <si>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</si>
  <si>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</si>
  <si>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</si>
  <si>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</si>
  <si>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</si>
  <si>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</si>
  <si>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</si>
  <si>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</si>
  <si>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</si>
  <si>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</si>
  <si>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</si>
  <si>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</si>
  <si>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</si>
  <si>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</si>
  <si>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</si>
  <si>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</si>
  <si>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</si>
  <si>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</si>
  <si>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</si>
  <si>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</si>
  <si>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</si>
  <si>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</si>
  <si>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</si>
  <si>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</si>
  <si>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</si>
  <si>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</si>
  <si>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</si>
  <si>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</si>
  <si>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</si>
  <si>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</si>
  <si>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</si>
  <si>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</si>
  <si>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</si>
  <si>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</si>
  <si>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</si>
  <si>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</si>
  <si>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</si>
  <si>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</si>
  <si>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</si>
  <si>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</si>
  <si>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</si>
  <si>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</si>
  <si>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</si>
  <si>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</si>
  <si>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</si>
  <si>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</si>
  <si>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</si>
  <si>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</si>
  <si>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</si>
  <si>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</si>
  <si>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</si>
  <si>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</si>
  <si>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</si>
  <si>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</si>
  <si>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</si>
  <si>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</si>
  <si>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</si>
  <si>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</si>
  <si>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</si>
  <si>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</si>
  <si>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</si>
  <si>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</si>
  <si>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</si>
  <si>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</si>
  <si>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</si>
  <si>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</si>
  <si>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</si>
  <si>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</si>
  <si>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</si>
  <si>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</si>
  <si>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</si>
  <si>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</si>
  <si>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</si>
  <si>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</si>
  <si>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</si>
  <si>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</si>
  <si>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</si>
  <si>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</si>
  <si>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</si>
  <si>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</si>
  <si>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</si>
  <si>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</si>
  <si>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</si>
  <si>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</si>
  <si>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</si>
  <si>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</si>
  <si>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</si>
  <si>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</si>
  <si>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</si>
  <si>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</si>
  <si>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</si>
  <si>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</si>
  <si>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</si>
  <si>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</si>
  <si>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</si>
  <si>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</si>
  <si>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</si>
  <si>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</si>
  <si>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</si>
  <si>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</si>
  <si>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</si>
  <si>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</si>
  <si>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</si>
  <si>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</si>
  <si>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</si>
  <si>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</si>
  <si>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</si>
  <si>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</si>
  <si>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</si>
  <si>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</si>
  <si>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</si>
  <si>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</si>
  <si>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</si>
  <si>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</si>
  <si>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</si>
  <si>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</si>
  <si>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</si>
  <si>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</si>
  <si>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</si>
  <si>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</si>
  <si>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ОБЛАСТ/ОБЩИНА</t>
  </si>
  <si>
    <t xml:space="preserve">              (в лева)</t>
  </si>
  <si>
    <t>в т.ч. обща субсидия и други трансфери от ЦБ за общини (§ 31-11) с/със</t>
  </si>
  <si>
    <t>Увеличава/Намалява бюджетното взаимоотношение с ЦБ с/със</t>
  </si>
  <si>
    <t>Целодневна подготвителна група в училище</t>
  </si>
  <si>
    <t>Полудневна подготвителна група в ДГ и училище</t>
  </si>
  <si>
    <t>Яслена група към детска градина</t>
  </si>
  <si>
    <t>Детска ясла</t>
  </si>
  <si>
    <t>за периода 01.01.-31.03.2022 г.</t>
  </si>
  <si>
    <t>за периода 01.04.-31.12.2022 г.</t>
  </si>
  <si>
    <t>ОБЩО СРЕДСТВА</t>
  </si>
  <si>
    <t>брой деца</t>
  </si>
  <si>
    <t>брой ученици</t>
  </si>
  <si>
    <t xml:space="preserve">брой </t>
  </si>
  <si>
    <t>Корекция на средствата поради промяна в натуралните показатели във функция "Здравеопазване" от 01.01.2022 г. на основание чл. 24, ал. 4 от ПМС № 31 от 2022 г.</t>
  </si>
  <si>
    <t>Корекция на средствата поради промяна в натуралните показатели във функция "Здравеопазване" от 01.01.2022 година.</t>
  </si>
  <si>
    <t>Промяна на натурални и стойностни показатели в т.ч:</t>
  </si>
  <si>
    <t>МЕДИЦИНСКО ОБСЛУЖВАНЕ В ЗДРАВЕН КАБИНЕТ В:</t>
  </si>
  <si>
    <t>ОБЩО СРЕДСТВА ЗА ДЕЙНОСТИТЕ</t>
  </si>
  <si>
    <t>Целодневна група в ДГ</t>
  </si>
  <si>
    <t>Училища дневна форма на обучение</t>
  </si>
  <si>
    <t>Детска кухня</t>
  </si>
  <si>
    <t>Здравни медиатори</t>
  </si>
  <si>
    <t xml:space="preserve">              /в лева/</t>
  </si>
  <si>
    <t>КОД</t>
  </si>
  <si>
    <t>Към ФО-19 от 03.05.2022 г. 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</si>
</sst>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ahoma"/>
      <family val="2"/>
      <charset val="204"/>
    </font>
    <font>
      <b/>
      <sz val="10"/>
      <color rgb="FFFF0000"/>
      <name val="Tahoma"/>
      <family val="2"/>
      <charset val="204"/>
    </font>
    <font>
      <b/>
      <u/>
      <sz val="10"/>
      <name val="Tahoma"/>
      <family val="2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Fill="1"/>
    <xf numFmtId="3" fontId="1" fillId="0" borderId="0" xfId="0" applyNumberFormat="1" applyFont="1"/>
    <xf numFmtId="0" fontId="1" fillId="0" borderId="0" xfId="0" applyFont="1"/>
    <xf numFmtId="3" fontId="1" fillId="0" borderId="0" xfId="0" applyNumberFormat="1" applyFont="1" applyFill="1"/>
    <xf numFmtId="1" fontId="1" fillId="0" borderId="0" xfId="0" applyNumberFormat="1" applyFont="1" applyProtection="1"/>
    <xf numFmtId="0" fontId="1" fillId="0" borderId="0" xfId="0" applyFont="1" applyBorder="1" applyAlignment="1" applyProtection="1">
      <protection locked="0"/>
    </xf>
    <xf numFmtId="3" fontId="1" fillId="0" borderId="0" xfId="0" applyNumberFormat="1" applyFont="1" applyFill="1" applyProtection="1"/>
    <xf numFmtId="3" fontId="2" fillId="0" borderId="0" xfId="0" applyNumberFormat="1" applyFont="1" applyBorder="1" applyAlignment="1" applyProtection="1">
      <alignment wrapText="1"/>
      <protection locked="0"/>
    </xf>
    <xf numFmtId="164" fontId="1" fillId="0" borderId="0" xfId="0" applyNumberFormat="1" applyFont="1"/>
    <xf numFmtId="1" fontId="1" fillId="0" borderId="0" xfId="0" applyNumberFormat="1" applyFont="1"/>
    <xf numFmtId="0" fontId="2" fillId="0" borderId="0" xfId="0" applyFont="1" applyFill="1" applyBorder="1" applyAlignment="1" applyProtection="1">
      <protection locked="0"/>
    </xf>
    <xf numFmtId="0" fontId="1" fillId="0" borderId="0" xfId="0" applyFont="1" applyFill="1" applyBorder="1"/>
    <xf numFmtId="164" fontId="2" fillId="0" borderId="0" xfId="0" applyNumberFormat="1" applyFont="1" applyFill="1"/>
    <xf numFmtId="0" fontId="5" fillId="0" borderId="0" xfId="0" applyFont="1" applyAlignment="1">
      <alignment horizontal="center" wrapText="1"/>
    </xf>
    <xf numFmtId="0" fontId="7" fillId="0" borderId="0" xfId="0" applyFont="1"/>
    <xf numFmtId="3" fontId="6" fillId="0" borderId="0" xfId="0" applyNumberFormat="1" applyFont="1" applyBorder="1" applyAlignment="1" applyProtection="1">
      <alignment wrapText="1"/>
      <protection locked="0"/>
    </xf>
    <xf numFmtId="0" fontId="8" fillId="0" borderId="0" xfId="0" applyFont="1" applyAlignment="1">
      <alignment horizontal="justify" vertical="center"/>
    </xf>
    <xf numFmtId="0" fontId="8" fillId="0" borderId="0" xfId="0" applyFont="1"/>
    <xf numFmtId="1" fontId="1" fillId="0" borderId="0" xfId="0" applyNumberFormat="1" applyFont="1" applyFill="1"/>
    <xf numFmtId="164" fontId="1" fillId="0" borderId="0" xfId="0" applyNumberFormat="1" applyFont="1" applyFill="1"/>
    <xf numFmtId="0" fontId="1" fillId="0" borderId="0" xfId="0" quotePrefix="1" applyFont="1"/>
    <xf numFmtId="0" fontId="1" fillId="0" borderId="4" xfId="0" applyFont="1" applyBorder="1"/>
    <xf numFmtId="3" fontId="3" fillId="0" borderId="0" xfId="0" applyNumberFormat="1" applyFont="1" applyProtection="1"/>
    <xf numFmtId="3" fontId="3" fillId="0" borderId="0" xfId="0" applyNumberFormat="1" applyFont="1" applyFill="1" applyProtection="1"/>
    <xf numFmtId="3" fontId="9" fillId="0" borderId="0" xfId="0" applyNumberFormat="1" applyFont="1" applyFill="1"/>
    <xf numFmtId="3" fontId="4" fillId="0" borderId="14" xfId="0" applyNumberFormat="1" applyFont="1" applyBorder="1" applyProtection="1"/>
    <xf numFmtId="3" fontId="4" fillId="0" borderId="14" xfId="0" applyNumberFormat="1" applyFont="1" applyFill="1" applyBorder="1" applyProtection="1"/>
    <xf numFmtId="3" fontId="1" fillId="0" borderId="0" xfId="0" applyNumberFormat="1" applyFont="1" applyBorder="1" applyProtection="1"/>
    <xf numFmtId="165" fontId="2" fillId="0" borderId="0" xfId="0" applyNumberFormat="1" applyFont="1"/>
    <xf numFmtId="3" fontId="2" fillId="0" borderId="0" xfId="0" applyNumberFormat="1" applyFont="1" applyFill="1"/>
    <xf numFmtId="1" fontId="1" fillId="0" borderId="0" xfId="0" applyNumberFormat="1" applyFont="1" applyBorder="1" applyProtection="1"/>
    <xf numFmtId="0" fontId="1" fillId="0" borderId="0" xfId="0" applyFont="1" applyBorder="1" applyAlignment="1" applyProtection="1">
      <alignment horizontal="left"/>
      <protection locked="0"/>
    </xf>
    <xf numFmtId="165" fontId="1" fillId="0" borderId="0" xfId="0" applyNumberFormat="1" applyFont="1" applyFill="1"/>
    <xf numFmtId="3" fontId="2" fillId="0" borderId="4" xfId="0" applyNumberFormat="1" applyFont="1" applyFill="1" applyBorder="1" applyProtection="1">
      <protection locked="0"/>
    </xf>
    <xf numFmtId="3" fontId="2" fillId="0" borderId="0" xfId="0" applyNumberFormat="1" applyFont="1" applyFill="1" applyBorder="1" applyProtection="1"/>
    <xf numFmtId="3" fontId="1" fillId="0" borderId="0" xfId="0" applyNumberFormat="1" applyFont="1" applyProtection="1"/>
    <xf numFmtId="3" fontId="2" fillId="0" borderId="0" xfId="0" applyNumberFormat="1" applyFont="1" applyBorder="1" applyAlignment="1" applyProtection="1">
      <protection locked="0"/>
    </xf>
    <xf numFmtId="3" fontId="2" fillId="0" borderId="0" xfId="0" applyNumberFormat="1" applyFont="1" applyProtection="1"/>
    <xf numFmtId="3" fontId="2" fillId="0" borderId="0" xfId="0" applyNumberFormat="1" applyFont="1"/>
    <xf numFmtId="0" fontId="9" fillId="0" borderId="0" xfId="0" applyFont="1" applyFill="1" applyBorder="1"/>
    <xf numFmtId="164" fontId="11" fillId="0" borderId="0" xfId="0" applyNumberFormat="1" applyFont="1" applyFill="1"/>
    <xf numFmtId="0" fontId="1" fillId="2" borderId="7" xfId="0" applyFont="1" applyFill="1" applyBorder="1"/>
    <xf numFmtId="0" fontId="2" fillId="2" borderId="8" xfId="0" applyFont="1" applyFill="1" applyBorder="1"/>
    <xf numFmtId="1" fontId="2" fillId="2" borderId="9" xfId="0" applyNumberFormat="1" applyFont="1" applyFill="1" applyBorder="1"/>
    <xf numFmtId="0" fontId="2" fillId="2" borderId="7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2" xfId="0" applyFont="1" applyFill="1" applyBorder="1"/>
    <xf numFmtId="0" fontId="2" fillId="2" borderId="10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13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wrapText="1"/>
    </xf>
    <xf numFmtId="0" fontId="1" fillId="0" borderId="3" xfId="0" applyFont="1" applyBorder="1"/>
    <xf numFmtId="3" fontId="12" fillId="0" borderId="5" xfId="0" applyNumberFormat="1" applyFont="1" applyFill="1" applyBorder="1" applyProtection="1"/>
    <xf numFmtId="3" fontId="12" fillId="0" borderId="0" xfId="0" applyNumberFormat="1" applyFont="1" applyFill="1" applyBorder="1" applyProtection="1"/>
    <xf numFmtId="3" fontId="10" fillId="0" borderId="0" xfId="0" applyNumberFormat="1" applyFont="1" applyFill="1" applyBorder="1" applyProtection="1"/>
    <xf numFmtId="0" fontId="6" fillId="0" borderId="0" xfId="0" applyFont="1" applyAlignment="1">
      <alignment horizontal="center" wrapText="1"/>
    </xf>
    <xf numFmtId="164" fontId="13" fillId="0" borderId="0" xfId="0" applyNumberFormat="1" applyFont="1" applyFill="1"/>
    <xf numFmtId="0" fontId="13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164" fontId="6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Border="1"/>
    <xf numFmtId="1" fontId="7" fillId="0" borderId="0" xfId="0" applyNumberFormat="1" applyFont="1" applyProtection="1"/>
    <xf numFmtId="3" fontId="7" fillId="0" borderId="0" xfId="0" applyNumberFormat="1" applyFont="1" applyFill="1" applyProtection="1"/>
    <xf numFmtId="3" fontId="7" fillId="0" borderId="0" xfId="0" applyNumberFormat="1" applyFont="1" applyFill="1"/>
    <xf numFmtId="164" fontId="7" fillId="0" borderId="0" xfId="0" applyNumberFormat="1" applyFont="1"/>
    <xf numFmtId="0" fontId="7" fillId="0" borderId="0" xfId="0" applyFont="1" applyBorder="1" applyAlignment="1" applyProtection="1">
      <protection locked="0"/>
    </xf>
    <xf numFmtId="3" fontId="7" fillId="0" borderId="0" xfId="0" applyNumberFormat="1" applyFont="1"/>
    <xf numFmtId="1" fontId="7" fillId="0" borderId="0" xfId="0" applyNumberFormat="1" applyFont="1"/>
    <xf numFmtId="0" fontId="7" fillId="0" borderId="17" xfId="0" applyFont="1" applyBorder="1"/>
    <xf numFmtId="0" fontId="7" fillId="0" borderId="18" xfId="0" applyFont="1" applyBorder="1"/>
    <xf numFmtId="0" fontId="6" fillId="0" borderId="19" xfId="0" applyFont="1" applyBorder="1"/>
    <xf numFmtId="0" fontId="6" fillId="0" borderId="17" xfId="0" applyFont="1" applyBorder="1"/>
    <xf numFmtId="3" fontId="6" fillId="0" borderId="16" xfId="0" applyNumberFormat="1" applyFont="1" applyFill="1" applyBorder="1" applyProtection="1">
      <protection locked="0"/>
    </xf>
    <xf numFmtId="3" fontId="6" fillId="0" borderId="17" xfId="0" applyNumberFormat="1" applyFont="1" applyFill="1" applyBorder="1" applyAlignment="1">
      <alignment vertical="center" wrapText="1"/>
    </xf>
    <xf numFmtId="3" fontId="7" fillId="0" borderId="18" xfId="0" applyNumberFormat="1" applyFont="1" applyFill="1" applyBorder="1" applyAlignment="1">
      <alignment vertical="center" wrapText="1"/>
    </xf>
    <xf numFmtId="3" fontId="7" fillId="0" borderId="18" xfId="0" applyNumberFormat="1" applyFont="1" applyBorder="1"/>
    <xf numFmtId="3" fontId="6" fillId="0" borderId="18" xfId="0" applyNumberFormat="1" applyFont="1" applyBorder="1" applyProtection="1"/>
    <xf numFmtId="3" fontId="6" fillId="0" borderId="16" xfId="0" applyNumberFormat="1" applyFont="1" applyBorder="1" applyProtection="1"/>
    <xf numFmtId="3" fontId="6" fillId="0" borderId="22" xfId="0" applyNumberFormat="1" applyFont="1" applyFill="1" applyBorder="1" applyAlignment="1">
      <alignment vertical="center" wrapText="1"/>
    </xf>
    <xf numFmtId="3" fontId="7" fillId="0" borderId="18" xfId="0" applyNumberFormat="1" applyFont="1" applyFill="1" applyBorder="1" applyProtection="1"/>
    <xf numFmtId="164" fontId="13" fillId="0" borderId="0" xfId="0" applyNumberFormat="1" applyFont="1" applyFill="1" applyAlignment="1">
      <alignment horizontal="right"/>
    </xf>
    <xf numFmtId="0" fontId="6" fillId="0" borderId="18" xfId="0" applyFont="1" applyBorder="1"/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6"/>
  <sheetViews>
    <sheetView tabSelected="1" workbookViewId="0">
      <pane xSplit="1" ySplit="5" topLeftCell="B6" activePane="bottomRight" state="frozen"/>
      <selection pane="topRight" activeCell="B1" sqref="B1"/>
      <selection pane="bottomLeft" activeCell="A8" sqref="A8"/>
      <selection pane="bottomRight"/>
    </sheetView>
  </sheetViews>
  <sheetFormatPr defaultColWidth="9.140625" defaultRowHeight="15.75" x14ac:dyDescent="0.25"/>
  <cols>
    <col min="1" max="1" width="9.140625" style="15"/>
    <col min="2" max="2" width="34.7109375" style="71" customWidth="1"/>
    <col min="3" max="3" width="27.140625" style="71" customWidth="1"/>
    <col min="4" max="4" width="27.140625" style="15" customWidth="1"/>
    <col min="5" max="5" width="9" style="15" customWidth="1"/>
    <col min="6" max="8" width="6.85546875" style="15" customWidth="1"/>
    <col min="9" max="16384" width="9.140625" style="15"/>
  </cols>
  <sheetData>
    <row r="1" spans="1:4" s="65" customFormat="1" x14ac:dyDescent="0.25">
      <c r="A1" s="61" t="s">
        <v>317</v>
      </c>
      <c r="B1" s="62"/>
      <c r="C1" s="63"/>
      <c r="D1" s="64"/>
    </row>
    <row r="2" spans="1:4" s="65" customFormat="1" ht="38.25" customHeight="1" x14ac:dyDescent="0.25">
      <c r="A2" s="94" t="s">
        <v>306</v>
      </c>
      <c r="B2" s="94"/>
      <c r="C2" s="94"/>
      <c r="D2" s="94"/>
    </row>
    <row r="3" spans="1:4" s="65" customFormat="1" ht="16.5" thickBot="1" x14ac:dyDescent="0.3">
      <c r="A3" s="66"/>
      <c r="B3" s="60"/>
      <c r="C3" s="60"/>
      <c r="D3" s="86" t="s">
        <v>315</v>
      </c>
    </row>
    <row r="4" spans="1:4" ht="31.5" customHeight="1" x14ac:dyDescent="0.25">
      <c r="A4" s="92" t="s">
        <v>316</v>
      </c>
      <c r="B4" s="88" t="s">
        <v>292</v>
      </c>
      <c r="C4" s="92" t="s">
        <v>295</v>
      </c>
      <c r="D4" s="90" t="s">
        <v>294</v>
      </c>
    </row>
    <row r="5" spans="1:4" ht="75" customHeight="1" thickBot="1" x14ac:dyDescent="0.3">
      <c r="A5" s="93"/>
      <c r="B5" s="89"/>
      <c r="C5" s="93"/>
      <c r="D5" s="91"/>
    </row>
    <row r="6" spans="1:4" ht="21" customHeight="1" x14ac:dyDescent="0.25">
      <c r="A6" s="74"/>
      <c r="B6" s="77" t="s">
        <v>1</v>
      </c>
      <c r="C6" s="79"/>
      <c r="D6" s="84"/>
    </row>
    <row r="7" spans="1:4" ht="15" customHeight="1" x14ac:dyDescent="0.25">
      <c r="A7" s="75">
        <v>5101</v>
      </c>
      <c r="B7" s="75" t="s">
        <v>2</v>
      </c>
      <c r="C7" s="80">
        <v>3202</v>
      </c>
      <c r="D7" s="80">
        <v>3202</v>
      </c>
    </row>
    <row r="8" spans="1:4" ht="15" customHeight="1" x14ac:dyDescent="0.25">
      <c r="A8" s="75">
        <v>5102</v>
      </c>
      <c r="B8" s="75" t="s">
        <v>3</v>
      </c>
      <c r="C8" s="80">
        <v>-15356</v>
      </c>
      <c r="D8" s="80">
        <v>-15356</v>
      </c>
    </row>
    <row r="9" spans="1:4" ht="15" customHeight="1" x14ac:dyDescent="0.25">
      <c r="A9" s="75">
        <v>5103</v>
      </c>
      <c r="B9" s="75" t="s">
        <v>4</v>
      </c>
      <c r="C9" s="80">
        <v>25235</v>
      </c>
      <c r="D9" s="80">
        <v>25235</v>
      </c>
    </row>
    <row r="10" spans="1:4" x14ac:dyDescent="0.25">
      <c r="A10" s="75">
        <v>5104</v>
      </c>
      <c r="B10" s="75" t="s">
        <v>5</v>
      </c>
      <c r="C10" s="81">
        <v>7606</v>
      </c>
      <c r="D10" s="85">
        <v>7606</v>
      </c>
    </row>
    <row r="11" spans="1:4" x14ac:dyDescent="0.25">
      <c r="A11" s="75">
        <v>5105</v>
      </c>
      <c r="B11" s="75" t="s">
        <v>6</v>
      </c>
      <c r="C11" s="81">
        <v>-35426</v>
      </c>
      <c r="D11" s="85">
        <v>-35426</v>
      </c>
    </row>
    <row r="12" spans="1:4" x14ac:dyDescent="0.25">
      <c r="A12" s="75">
        <v>5106</v>
      </c>
      <c r="B12" s="75" t="s">
        <v>7</v>
      </c>
      <c r="C12" s="81">
        <v>2162</v>
      </c>
      <c r="D12" s="85">
        <v>2162</v>
      </c>
    </row>
    <row r="13" spans="1:4" x14ac:dyDescent="0.25">
      <c r="A13" s="75">
        <v>5107</v>
      </c>
      <c r="B13" s="75" t="s">
        <v>8</v>
      </c>
      <c r="C13" s="81">
        <v>41387</v>
      </c>
      <c r="D13" s="85">
        <v>41387</v>
      </c>
    </row>
    <row r="14" spans="1:4" x14ac:dyDescent="0.25">
      <c r="A14" s="75">
        <v>5108</v>
      </c>
      <c r="B14" s="75" t="s">
        <v>9</v>
      </c>
      <c r="C14" s="81">
        <v>2945</v>
      </c>
      <c r="D14" s="85">
        <v>2945</v>
      </c>
    </row>
    <row r="15" spans="1:4" x14ac:dyDescent="0.25">
      <c r="A15" s="75">
        <v>5109</v>
      </c>
      <c r="B15" s="75" t="s">
        <v>10</v>
      </c>
      <c r="C15" s="81">
        <v>29767</v>
      </c>
      <c r="D15" s="85">
        <v>29767</v>
      </c>
    </row>
    <row r="16" spans="1:4" x14ac:dyDescent="0.25">
      <c r="A16" s="75">
        <v>5110</v>
      </c>
      <c r="B16" s="75" t="s">
        <v>11</v>
      </c>
      <c r="C16" s="81">
        <v>-3095</v>
      </c>
      <c r="D16" s="85">
        <v>-3095</v>
      </c>
    </row>
    <row r="17" spans="1:8" x14ac:dyDescent="0.25">
      <c r="A17" s="75">
        <v>5111</v>
      </c>
      <c r="B17" s="75" t="s">
        <v>12</v>
      </c>
      <c r="C17" s="81">
        <v>-20501</v>
      </c>
      <c r="D17" s="85">
        <v>-20501</v>
      </c>
    </row>
    <row r="18" spans="1:8" x14ac:dyDescent="0.25">
      <c r="A18" s="75">
        <v>5112</v>
      </c>
      <c r="B18" s="75" t="s">
        <v>13</v>
      </c>
      <c r="C18" s="81">
        <v>3726</v>
      </c>
      <c r="D18" s="85">
        <v>3726</v>
      </c>
    </row>
    <row r="19" spans="1:8" x14ac:dyDescent="0.25">
      <c r="A19" s="75">
        <v>5113</v>
      </c>
      <c r="B19" s="75" t="s">
        <v>14</v>
      </c>
      <c r="C19" s="81">
        <v>16221</v>
      </c>
      <c r="D19" s="85">
        <v>16221</v>
      </c>
    </row>
    <row r="20" spans="1:8" x14ac:dyDescent="0.25">
      <c r="A20" s="75">
        <v>5114</v>
      </c>
      <c r="B20" s="75" t="s">
        <v>15</v>
      </c>
      <c r="C20" s="81">
        <v>-6208</v>
      </c>
      <c r="D20" s="85">
        <v>-6208</v>
      </c>
    </row>
    <row r="21" spans="1:8" x14ac:dyDescent="0.25">
      <c r="A21" s="75">
        <v>5198</v>
      </c>
      <c r="B21" s="75"/>
      <c r="C21" s="82">
        <f>SUM(C7:C20)</f>
        <v>51665</v>
      </c>
      <c r="D21" s="82">
        <f>SUM(D7:D20)</f>
        <v>51665</v>
      </c>
      <c r="E21" s="67"/>
      <c r="F21" s="67"/>
      <c r="G21" s="67"/>
      <c r="H21" s="67"/>
    </row>
    <row r="22" spans="1:8" x14ac:dyDescent="0.25">
      <c r="A22" s="75">
        <v>5199</v>
      </c>
      <c r="B22" s="87" t="s">
        <v>16</v>
      </c>
      <c r="C22" s="81">
        <v>0</v>
      </c>
      <c r="D22" s="85">
        <v>0</v>
      </c>
    </row>
    <row r="23" spans="1:8" x14ac:dyDescent="0.25">
      <c r="A23" s="75">
        <v>5201</v>
      </c>
      <c r="B23" s="75" t="s">
        <v>17</v>
      </c>
      <c r="C23" s="81">
        <v>29977</v>
      </c>
      <c r="D23" s="85">
        <v>29977</v>
      </c>
    </row>
    <row r="24" spans="1:8" x14ac:dyDescent="0.25">
      <c r="A24" s="75">
        <v>5202</v>
      </c>
      <c r="B24" s="75" t="s">
        <v>18</v>
      </c>
      <c r="C24" s="81">
        <v>66489</v>
      </c>
      <c r="D24" s="85">
        <v>66489</v>
      </c>
    </row>
    <row r="25" spans="1:8" x14ac:dyDescent="0.25">
      <c r="A25" s="75">
        <v>5203</v>
      </c>
      <c r="B25" s="75" t="s">
        <v>19</v>
      </c>
      <c r="C25" s="81">
        <v>-6239</v>
      </c>
      <c r="D25" s="85">
        <v>-6239</v>
      </c>
    </row>
    <row r="26" spans="1:8" x14ac:dyDescent="0.25">
      <c r="A26" s="75">
        <v>5204</v>
      </c>
      <c r="B26" s="75" t="s">
        <v>20</v>
      </c>
      <c r="C26" s="81">
        <v>-30495</v>
      </c>
      <c r="D26" s="85">
        <v>-30495</v>
      </c>
    </row>
    <row r="27" spans="1:8" x14ac:dyDescent="0.25">
      <c r="A27" s="75">
        <v>5205</v>
      </c>
      <c r="B27" s="75" t="s">
        <v>21</v>
      </c>
      <c r="C27" s="81">
        <v>179</v>
      </c>
      <c r="D27" s="85">
        <v>179</v>
      </c>
    </row>
    <row r="28" spans="1:8" x14ac:dyDescent="0.25">
      <c r="A28" s="75">
        <v>5206</v>
      </c>
      <c r="B28" s="75" t="s">
        <v>22</v>
      </c>
      <c r="C28" s="81">
        <v>12405</v>
      </c>
      <c r="D28" s="85">
        <v>12405</v>
      </c>
    </row>
    <row r="29" spans="1:8" x14ac:dyDescent="0.25">
      <c r="A29" s="75">
        <v>5207</v>
      </c>
      <c r="B29" s="75" t="s">
        <v>23</v>
      </c>
      <c r="C29" s="81">
        <v>2231</v>
      </c>
      <c r="D29" s="85">
        <v>2231</v>
      </c>
    </row>
    <row r="30" spans="1:8" x14ac:dyDescent="0.25">
      <c r="A30" s="75">
        <v>5208</v>
      </c>
      <c r="B30" s="75" t="s">
        <v>24</v>
      </c>
      <c r="C30" s="81">
        <v>6424</v>
      </c>
      <c r="D30" s="85">
        <v>6424</v>
      </c>
    </row>
    <row r="31" spans="1:8" x14ac:dyDescent="0.25">
      <c r="A31" s="75">
        <v>5209</v>
      </c>
      <c r="B31" s="75" t="s">
        <v>25</v>
      </c>
      <c r="C31" s="81">
        <v>-7101</v>
      </c>
      <c r="D31" s="85">
        <v>-7101</v>
      </c>
    </row>
    <row r="32" spans="1:8" x14ac:dyDescent="0.25">
      <c r="A32" s="75">
        <v>5210</v>
      </c>
      <c r="B32" s="75" t="s">
        <v>26</v>
      </c>
      <c r="C32" s="81">
        <v>107</v>
      </c>
      <c r="D32" s="85">
        <v>107</v>
      </c>
    </row>
    <row r="33" spans="1:8" x14ac:dyDescent="0.25">
      <c r="A33" s="75">
        <v>5211</v>
      </c>
      <c r="B33" s="75" t="s">
        <v>27</v>
      </c>
      <c r="C33" s="81">
        <v>1681</v>
      </c>
      <c r="D33" s="85">
        <v>1681</v>
      </c>
    </row>
    <row r="34" spans="1:8" x14ac:dyDescent="0.25">
      <c r="A34" s="75">
        <v>5212</v>
      </c>
      <c r="B34" s="75" t="s">
        <v>28</v>
      </c>
      <c r="C34" s="81">
        <v>-10732</v>
      </c>
      <c r="D34" s="85">
        <v>-10732</v>
      </c>
    </row>
    <row r="35" spans="1:8" x14ac:dyDescent="0.25">
      <c r="A35" s="75">
        <v>5213</v>
      </c>
      <c r="B35" s="75" t="s">
        <v>29</v>
      </c>
      <c r="C35" s="81">
        <v>5116</v>
      </c>
      <c r="D35" s="85">
        <v>5116</v>
      </c>
    </row>
    <row r="36" spans="1:8" x14ac:dyDescent="0.25">
      <c r="A36" s="75">
        <v>5298</v>
      </c>
      <c r="B36" s="75"/>
      <c r="C36" s="82">
        <f>SUM(C23:C35)</f>
        <v>70042</v>
      </c>
      <c r="D36" s="82">
        <f>SUM(D23:D35)</f>
        <v>70042</v>
      </c>
      <c r="E36" s="67"/>
      <c r="F36" s="67"/>
      <c r="G36" s="67"/>
      <c r="H36" s="67"/>
    </row>
    <row r="37" spans="1:8" x14ac:dyDescent="0.25">
      <c r="A37" s="75">
        <v>5299</v>
      </c>
      <c r="B37" s="87" t="s">
        <v>30</v>
      </c>
      <c r="C37" s="81">
        <v>0</v>
      </c>
      <c r="D37" s="85">
        <v>0</v>
      </c>
    </row>
    <row r="38" spans="1:8" x14ac:dyDescent="0.25">
      <c r="A38" s="75">
        <v>5301</v>
      </c>
      <c r="B38" s="75" t="s">
        <v>31</v>
      </c>
      <c r="C38" s="81">
        <v>-1272</v>
      </c>
      <c r="D38" s="85">
        <v>-1272</v>
      </c>
    </row>
    <row r="39" spans="1:8" x14ac:dyDescent="0.25">
      <c r="A39" s="75">
        <v>5302</v>
      </c>
      <c r="B39" s="75" t="s">
        <v>32</v>
      </c>
      <c r="C39" s="81">
        <v>11158</v>
      </c>
      <c r="D39" s="85">
        <v>11158</v>
      </c>
    </row>
    <row r="40" spans="1:8" x14ac:dyDescent="0.25">
      <c r="A40" s="75">
        <v>5303</v>
      </c>
      <c r="B40" s="75" t="s">
        <v>33</v>
      </c>
      <c r="C40" s="81">
        <v>-36422</v>
      </c>
      <c r="D40" s="85">
        <v>-36422</v>
      </c>
    </row>
    <row r="41" spans="1:8" x14ac:dyDescent="0.25">
      <c r="A41" s="75">
        <v>5304</v>
      </c>
      <c r="B41" s="75" t="s">
        <v>34</v>
      </c>
      <c r="C41" s="81">
        <v>-2735</v>
      </c>
      <c r="D41" s="85">
        <v>-2735</v>
      </c>
    </row>
    <row r="42" spans="1:8" x14ac:dyDescent="0.25">
      <c r="A42" s="75">
        <v>5305</v>
      </c>
      <c r="B42" s="75" t="s">
        <v>35</v>
      </c>
      <c r="C42" s="81">
        <v>70108</v>
      </c>
      <c r="D42" s="85">
        <v>70108</v>
      </c>
    </row>
    <row r="43" spans="1:8" x14ac:dyDescent="0.25">
      <c r="A43" s="75">
        <v>5306</v>
      </c>
      <c r="B43" s="75" t="s">
        <v>36</v>
      </c>
      <c r="C43" s="81">
        <v>348</v>
      </c>
      <c r="D43" s="85">
        <v>348</v>
      </c>
    </row>
    <row r="44" spans="1:8" x14ac:dyDescent="0.25">
      <c r="A44" s="75">
        <v>5307</v>
      </c>
      <c r="B44" s="75" t="s">
        <v>37</v>
      </c>
      <c r="C44" s="81">
        <v>13720</v>
      </c>
      <c r="D44" s="85">
        <v>13720</v>
      </c>
    </row>
    <row r="45" spans="1:8" x14ac:dyDescent="0.25">
      <c r="A45" s="75">
        <v>5308</v>
      </c>
      <c r="B45" s="75" t="s">
        <v>38</v>
      </c>
      <c r="C45" s="81">
        <v>18542</v>
      </c>
      <c r="D45" s="85">
        <v>18542</v>
      </c>
    </row>
    <row r="46" spans="1:8" x14ac:dyDescent="0.25">
      <c r="A46" s="75">
        <v>5309</v>
      </c>
      <c r="B46" s="75" t="s">
        <v>39</v>
      </c>
      <c r="C46" s="81">
        <v>-11156</v>
      </c>
      <c r="D46" s="85">
        <v>-11156</v>
      </c>
    </row>
    <row r="47" spans="1:8" x14ac:dyDescent="0.25">
      <c r="A47" s="75">
        <v>5310</v>
      </c>
      <c r="B47" s="75" t="s">
        <v>40</v>
      </c>
      <c r="C47" s="81">
        <v>544</v>
      </c>
      <c r="D47" s="85">
        <v>544</v>
      </c>
    </row>
    <row r="48" spans="1:8" x14ac:dyDescent="0.25">
      <c r="A48" s="75">
        <v>5311</v>
      </c>
      <c r="B48" s="75" t="s">
        <v>41</v>
      </c>
      <c r="C48" s="81">
        <v>-17124</v>
      </c>
      <c r="D48" s="85">
        <v>-17124</v>
      </c>
    </row>
    <row r="49" spans="1:8" x14ac:dyDescent="0.25">
      <c r="A49" s="75">
        <v>5312</v>
      </c>
      <c r="B49" s="75" t="s">
        <v>42</v>
      </c>
      <c r="C49" s="81">
        <v>3482</v>
      </c>
      <c r="D49" s="85">
        <v>3482</v>
      </c>
    </row>
    <row r="50" spans="1:8" x14ac:dyDescent="0.25">
      <c r="A50" s="75">
        <v>5398</v>
      </c>
      <c r="B50" s="75"/>
      <c r="C50" s="82">
        <f>SUM(C38:C49)</f>
        <v>49193</v>
      </c>
      <c r="D50" s="82">
        <f>SUM(D38:D49)</f>
        <v>49193</v>
      </c>
      <c r="E50" s="67"/>
      <c r="F50" s="67"/>
      <c r="G50" s="67"/>
      <c r="H50" s="67"/>
    </row>
    <row r="51" spans="1:8" x14ac:dyDescent="0.25">
      <c r="A51" s="75">
        <v>5399</v>
      </c>
      <c r="B51" s="87" t="s">
        <v>43</v>
      </c>
      <c r="C51" s="81">
        <v>0</v>
      </c>
      <c r="D51" s="85">
        <v>0</v>
      </c>
    </row>
    <row r="52" spans="1:8" x14ac:dyDescent="0.25">
      <c r="A52" s="75">
        <v>5401</v>
      </c>
      <c r="B52" s="75" t="s">
        <v>44</v>
      </c>
      <c r="C52" s="81">
        <v>1696</v>
      </c>
      <c r="D52" s="85">
        <v>1696</v>
      </c>
    </row>
    <row r="53" spans="1:8" x14ac:dyDescent="0.25">
      <c r="A53" s="75">
        <v>5402</v>
      </c>
      <c r="B53" s="75" t="s">
        <v>45</v>
      </c>
      <c r="C53" s="81">
        <v>-22652</v>
      </c>
      <c r="D53" s="85">
        <v>-22652</v>
      </c>
    </row>
    <row r="54" spans="1:8" x14ac:dyDescent="0.25">
      <c r="A54" s="75">
        <v>5403</v>
      </c>
      <c r="B54" s="75" t="s">
        <v>46</v>
      </c>
      <c r="C54" s="81">
        <v>-784</v>
      </c>
      <c r="D54" s="85">
        <v>-784</v>
      </c>
    </row>
    <row r="55" spans="1:8" x14ac:dyDescent="0.25">
      <c r="A55" s="75">
        <v>5404</v>
      </c>
      <c r="B55" s="75" t="s">
        <v>47</v>
      </c>
      <c r="C55" s="81">
        <v>2755</v>
      </c>
      <c r="D55" s="85">
        <v>2755</v>
      </c>
    </row>
    <row r="56" spans="1:8" x14ac:dyDescent="0.25">
      <c r="A56" s="75">
        <v>5405</v>
      </c>
      <c r="B56" s="75" t="s">
        <v>48</v>
      </c>
      <c r="C56" s="81">
        <v>-4253</v>
      </c>
      <c r="D56" s="85">
        <v>-4253</v>
      </c>
    </row>
    <row r="57" spans="1:8" x14ac:dyDescent="0.25">
      <c r="A57" s="75">
        <v>5406</v>
      </c>
      <c r="B57" s="75" t="s">
        <v>49</v>
      </c>
      <c r="C57" s="81">
        <v>-2086</v>
      </c>
      <c r="D57" s="85">
        <v>-2086</v>
      </c>
    </row>
    <row r="58" spans="1:8" x14ac:dyDescent="0.25">
      <c r="A58" s="75">
        <v>5407</v>
      </c>
      <c r="B58" s="75" t="s">
        <v>50</v>
      </c>
      <c r="C58" s="81">
        <v>-608</v>
      </c>
      <c r="D58" s="85">
        <v>-608</v>
      </c>
    </row>
    <row r="59" spans="1:8" x14ac:dyDescent="0.25">
      <c r="A59" s="75">
        <v>5408</v>
      </c>
      <c r="B59" s="75" t="s">
        <v>51</v>
      </c>
      <c r="C59" s="81">
        <v>-4561</v>
      </c>
      <c r="D59" s="85">
        <v>-4561</v>
      </c>
    </row>
    <row r="60" spans="1:8" x14ac:dyDescent="0.25">
      <c r="A60" s="75">
        <v>5409</v>
      </c>
      <c r="B60" s="75" t="s">
        <v>52</v>
      </c>
      <c r="C60" s="81">
        <v>-2370</v>
      </c>
      <c r="D60" s="85">
        <v>-2370</v>
      </c>
    </row>
    <row r="61" spans="1:8" x14ac:dyDescent="0.25">
      <c r="A61" s="75">
        <v>5410</v>
      </c>
      <c r="B61" s="75" t="s">
        <v>53</v>
      </c>
      <c r="C61" s="81">
        <v>971</v>
      </c>
      <c r="D61" s="85">
        <v>971</v>
      </c>
    </row>
    <row r="62" spans="1:8" x14ac:dyDescent="0.25">
      <c r="A62" s="75">
        <v>5498</v>
      </c>
      <c r="B62" s="75"/>
      <c r="C62" s="82">
        <f>SUM(C52:C61)</f>
        <v>-31892</v>
      </c>
      <c r="D62" s="82">
        <f>SUM(D52:D61)</f>
        <v>-31892</v>
      </c>
      <c r="E62" s="67"/>
      <c r="F62" s="67"/>
      <c r="G62" s="67"/>
      <c r="H62" s="67"/>
    </row>
    <row r="63" spans="1:8" x14ac:dyDescent="0.25">
      <c r="A63" s="75">
        <v>5499</v>
      </c>
      <c r="B63" s="87" t="s">
        <v>54</v>
      </c>
      <c r="C63" s="81">
        <v>0</v>
      </c>
      <c r="D63" s="85">
        <v>0</v>
      </c>
    </row>
    <row r="64" spans="1:8" x14ac:dyDescent="0.25">
      <c r="A64" s="75">
        <v>5501</v>
      </c>
      <c r="B64" s="75" t="s">
        <v>55</v>
      </c>
      <c r="C64" s="81">
        <v>-23135</v>
      </c>
      <c r="D64" s="85">
        <v>-23135</v>
      </c>
    </row>
    <row r="65" spans="1:8" x14ac:dyDescent="0.25">
      <c r="A65" s="75">
        <v>5502</v>
      </c>
      <c r="B65" s="75" t="s">
        <v>56</v>
      </c>
      <c r="C65" s="81">
        <v>3323</v>
      </c>
      <c r="D65" s="85">
        <v>3323</v>
      </c>
    </row>
    <row r="66" spans="1:8" x14ac:dyDescent="0.25">
      <c r="A66" s="75">
        <v>5503</v>
      </c>
      <c r="B66" s="75" t="s">
        <v>57</v>
      </c>
      <c r="C66" s="81">
        <v>-2037</v>
      </c>
      <c r="D66" s="85">
        <v>-2037</v>
      </c>
    </row>
    <row r="67" spans="1:8" x14ac:dyDescent="0.25">
      <c r="A67" s="75">
        <v>5504</v>
      </c>
      <c r="B67" s="75" t="s">
        <v>58</v>
      </c>
      <c r="C67" s="81">
        <v>33050</v>
      </c>
      <c r="D67" s="85">
        <v>33050</v>
      </c>
    </row>
    <row r="68" spans="1:8" x14ac:dyDescent="0.25">
      <c r="A68" s="75">
        <v>5505</v>
      </c>
      <c r="B68" s="75" t="s">
        <v>59</v>
      </c>
      <c r="C68" s="81">
        <v>-42</v>
      </c>
      <c r="D68" s="85">
        <v>-42</v>
      </c>
    </row>
    <row r="69" spans="1:8" x14ac:dyDescent="0.25">
      <c r="A69" s="75">
        <v>5506</v>
      </c>
      <c r="B69" s="75" t="s">
        <v>60</v>
      </c>
      <c r="C69" s="81">
        <v>6853</v>
      </c>
      <c r="D69" s="85">
        <v>6853</v>
      </c>
    </row>
    <row r="70" spans="1:8" x14ac:dyDescent="0.25">
      <c r="A70" s="75">
        <v>5507</v>
      </c>
      <c r="B70" s="75" t="s">
        <v>61</v>
      </c>
      <c r="C70" s="81">
        <v>13950</v>
      </c>
      <c r="D70" s="85">
        <v>13950</v>
      </c>
    </row>
    <row r="71" spans="1:8" x14ac:dyDescent="0.25">
      <c r="A71" s="75">
        <v>5508</v>
      </c>
      <c r="B71" s="75" t="s">
        <v>62</v>
      </c>
      <c r="C71" s="81">
        <v>714</v>
      </c>
      <c r="D71" s="85">
        <v>714</v>
      </c>
    </row>
    <row r="72" spans="1:8" x14ac:dyDescent="0.25">
      <c r="A72" s="75">
        <v>5509</v>
      </c>
      <c r="B72" s="75" t="s">
        <v>63</v>
      </c>
      <c r="C72" s="81">
        <v>-2651</v>
      </c>
      <c r="D72" s="85">
        <v>-2651</v>
      </c>
    </row>
    <row r="73" spans="1:8" x14ac:dyDescent="0.25">
      <c r="A73" s="75">
        <v>5510</v>
      </c>
      <c r="B73" s="75" t="s">
        <v>64</v>
      </c>
      <c r="C73" s="81">
        <v>-5248</v>
      </c>
      <c r="D73" s="85">
        <v>-5248</v>
      </c>
    </row>
    <row r="74" spans="1:8" x14ac:dyDescent="0.25">
      <c r="A74" s="75">
        <v>5511</v>
      </c>
      <c r="B74" s="75" t="s">
        <v>65</v>
      </c>
      <c r="C74" s="81">
        <v>-7854</v>
      </c>
      <c r="D74" s="85">
        <v>-7854</v>
      </c>
    </row>
    <row r="75" spans="1:8" x14ac:dyDescent="0.25">
      <c r="A75" s="75">
        <v>5598</v>
      </c>
      <c r="B75" s="75"/>
      <c r="C75" s="82">
        <f>SUM(C64:C74)</f>
        <v>16923</v>
      </c>
      <c r="D75" s="82">
        <f>SUM(D64:D74)</f>
        <v>16923</v>
      </c>
      <c r="E75" s="67"/>
      <c r="F75" s="67"/>
      <c r="G75" s="67"/>
      <c r="H75" s="67"/>
    </row>
    <row r="76" spans="1:8" x14ac:dyDescent="0.25">
      <c r="A76" s="75">
        <v>5599</v>
      </c>
      <c r="B76" s="87" t="s">
        <v>66</v>
      </c>
      <c r="C76" s="81">
        <v>0</v>
      </c>
      <c r="D76" s="85">
        <v>0</v>
      </c>
    </row>
    <row r="77" spans="1:8" x14ac:dyDescent="0.25">
      <c r="A77" s="75">
        <v>5601</v>
      </c>
      <c r="B77" s="75" t="s">
        <v>67</v>
      </c>
      <c r="C77" s="81">
        <v>800</v>
      </c>
      <c r="D77" s="85">
        <v>800</v>
      </c>
    </row>
    <row r="78" spans="1:8" x14ac:dyDescent="0.25">
      <c r="A78" s="75">
        <v>5602</v>
      </c>
      <c r="B78" s="75" t="s">
        <v>68</v>
      </c>
      <c r="C78" s="81">
        <v>-3296</v>
      </c>
      <c r="D78" s="85">
        <v>-3296</v>
      </c>
    </row>
    <row r="79" spans="1:8" x14ac:dyDescent="0.25">
      <c r="A79" s="75">
        <v>5603</v>
      </c>
      <c r="B79" s="75" t="s">
        <v>69</v>
      </c>
      <c r="C79" s="81">
        <v>-29162</v>
      </c>
      <c r="D79" s="85">
        <v>-29162</v>
      </c>
    </row>
    <row r="80" spans="1:8" x14ac:dyDescent="0.25">
      <c r="A80" s="75">
        <v>5605</v>
      </c>
      <c r="B80" s="75" t="s">
        <v>70</v>
      </c>
      <c r="C80" s="81">
        <v>-5538</v>
      </c>
      <c r="D80" s="85">
        <v>-5538</v>
      </c>
    </row>
    <row r="81" spans="1:8" x14ac:dyDescent="0.25">
      <c r="A81" s="75">
        <v>5606</v>
      </c>
      <c r="B81" s="75" t="s">
        <v>71</v>
      </c>
      <c r="C81" s="81">
        <v>9243</v>
      </c>
      <c r="D81" s="85">
        <v>9243</v>
      </c>
    </row>
    <row r="82" spans="1:8" x14ac:dyDescent="0.25">
      <c r="A82" s="75">
        <v>5607</v>
      </c>
      <c r="B82" s="75" t="s">
        <v>72</v>
      </c>
      <c r="C82" s="81">
        <v>-27767</v>
      </c>
      <c r="D82" s="85">
        <v>-27767</v>
      </c>
    </row>
    <row r="83" spans="1:8" x14ac:dyDescent="0.25">
      <c r="A83" s="75">
        <v>5608</v>
      </c>
      <c r="B83" s="75" t="s">
        <v>73</v>
      </c>
      <c r="C83" s="81">
        <v>-19610</v>
      </c>
      <c r="D83" s="85">
        <v>-19610</v>
      </c>
    </row>
    <row r="84" spans="1:8" x14ac:dyDescent="0.25">
      <c r="A84" s="75">
        <v>5609</v>
      </c>
      <c r="B84" s="75" t="s">
        <v>74</v>
      </c>
      <c r="C84" s="81">
        <v>18718</v>
      </c>
      <c r="D84" s="85">
        <v>18718</v>
      </c>
    </row>
    <row r="85" spans="1:8" x14ac:dyDescent="0.25">
      <c r="A85" s="75">
        <v>5610</v>
      </c>
      <c r="B85" s="75" t="s">
        <v>75</v>
      </c>
      <c r="C85" s="81">
        <v>-2282</v>
      </c>
      <c r="D85" s="85">
        <v>-2282</v>
      </c>
    </row>
    <row r="86" spans="1:8" x14ac:dyDescent="0.25">
      <c r="A86" s="75">
        <v>5611</v>
      </c>
      <c r="B86" s="75" t="s">
        <v>76</v>
      </c>
      <c r="C86" s="81">
        <v>-8300</v>
      </c>
      <c r="D86" s="85">
        <v>-8300</v>
      </c>
    </row>
    <row r="87" spans="1:8" x14ac:dyDescent="0.25">
      <c r="A87" s="75">
        <v>5698</v>
      </c>
      <c r="B87" s="75"/>
      <c r="C87" s="82">
        <f>SUM(C77:C86)</f>
        <v>-67194</v>
      </c>
      <c r="D87" s="82">
        <f>SUM(D77:D86)</f>
        <v>-67194</v>
      </c>
      <c r="E87" s="67"/>
      <c r="F87" s="67"/>
      <c r="G87" s="67"/>
      <c r="H87" s="67"/>
    </row>
    <row r="88" spans="1:8" x14ac:dyDescent="0.25">
      <c r="A88" s="75">
        <v>5699</v>
      </c>
      <c r="B88" s="87" t="s">
        <v>77</v>
      </c>
      <c r="C88" s="81">
        <v>0</v>
      </c>
      <c r="D88" s="85">
        <v>0</v>
      </c>
    </row>
    <row r="89" spans="1:8" x14ac:dyDescent="0.25">
      <c r="A89" s="75">
        <v>5701</v>
      </c>
      <c r="B89" s="75" t="s">
        <v>78</v>
      </c>
      <c r="C89" s="81">
        <v>-38908</v>
      </c>
      <c r="D89" s="85">
        <v>-38908</v>
      </c>
    </row>
    <row r="90" spans="1:8" x14ac:dyDescent="0.25">
      <c r="A90" s="75">
        <v>5702</v>
      </c>
      <c r="B90" s="75" t="s">
        <v>79</v>
      </c>
      <c r="C90" s="81">
        <v>5956</v>
      </c>
      <c r="D90" s="85">
        <v>5956</v>
      </c>
    </row>
    <row r="91" spans="1:8" x14ac:dyDescent="0.25">
      <c r="A91" s="75">
        <v>5703</v>
      </c>
      <c r="B91" s="75" t="s">
        <v>80</v>
      </c>
      <c r="C91" s="81">
        <v>-18911</v>
      </c>
      <c r="D91" s="85">
        <v>-18911</v>
      </c>
    </row>
    <row r="92" spans="1:8" x14ac:dyDescent="0.25">
      <c r="A92" s="75">
        <v>5704</v>
      </c>
      <c r="B92" s="75" t="s">
        <v>81</v>
      </c>
      <c r="C92" s="81">
        <v>10878</v>
      </c>
      <c r="D92" s="85">
        <v>10878</v>
      </c>
    </row>
    <row r="93" spans="1:8" x14ac:dyDescent="0.25">
      <c r="A93" s="75">
        <v>5798</v>
      </c>
      <c r="B93" s="75"/>
      <c r="C93" s="82">
        <f>SUM(C89:C92)</f>
        <v>-40985</v>
      </c>
      <c r="D93" s="82">
        <f>SUM(D89:D92)</f>
        <v>-40985</v>
      </c>
      <c r="E93" s="67"/>
      <c r="F93" s="67"/>
      <c r="G93" s="67"/>
      <c r="H93" s="67"/>
    </row>
    <row r="94" spans="1:8" x14ac:dyDescent="0.25">
      <c r="A94" s="75">
        <v>5799</v>
      </c>
      <c r="B94" s="87" t="s">
        <v>82</v>
      </c>
      <c r="C94" s="81">
        <v>175500</v>
      </c>
      <c r="D94" s="85">
        <v>175500</v>
      </c>
    </row>
    <row r="95" spans="1:8" x14ac:dyDescent="0.25">
      <c r="A95" s="75">
        <v>5801</v>
      </c>
      <c r="B95" s="75" t="s">
        <v>83</v>
      </c>
      <c r="C95" s="81">
        <v>4110</v>
      </c>
      <c r="D95" s="85">
        <v>4110</v>
      </c>
    </row>
    <row r="96" spans="1:8" x14ac:dyDescent="0.25">
      <c r="A96" s="75">
        <v>5802</v>
      </c>
      <c r="B96" s="75" t="s">
        <v>84</v>
      </c>
      <c r="C96" s="81">
        <v>49581</v>
      </c>
      <c r="D96" s="85">
        <v>49581</v>
      </c>
    </row>
    <row r="97" spans="1:8" x14ac:dyDescent="0.25">
      <c r="A97" s="75">
        <v>5803</v>
      </c>
      <c r="B97" s="75" t="s">
        <v>85</v>
      </c>
      <c r="C97" s="81">
        <v>-11397</v>
      </c>
      <c r="D97" s="85">
        <v>-11397</v>
      </c>
    </row>
    <row r="98" spans="1:8" x14ac:dyDescent="0.25">
      <c r="A98" s="75">
        <v>5804</v>
      </c>
      <c r="B98" s="75" t="s">
        <v>86</v>
      </c>
      <c r="C98" s="81">
        <v>-11786</v>
      </c>
      <c r="D98" s="85">
        <v>-11786</v>
      </c>
    </row>
    <row r="99" spans="1:8" x14ac:dyDescent="0.25">
      <c r="A99" s="75">
        <v>5805</v>
      </c>
      <c r="B99" s="75" t="s">
        <v>87</v>
      </c>
      <c r="C99" s="81">
        <v>-518</v>
      </c>
      <c r="D99" s="85">
        <v>-518</v>
      </c>
    </row>
    <row r="100" spans="1:8" x14ac:dyDescent="0.25">
      <c r="A100" s="75">
        <v>5806</v>
      </c>
      <c r="B100" s="75" t="s">
        <v>88</v>
      </c>
      <c r="C100" s="81">
        <v>-3136</v>
      </c>
      <c r="D100" s="85">
        <v>-3136</v>
      </c>
    </row>
    <row r="101" spans="1:8" x14ac:dyDescent="0.25">
      <c r="A101" s="75">
        <v>5807</v>
      </c>
      <c r="B101" s="75" t="s">
        <v>89</v>
      </c>
      <c r="C101" s="81">
        <v>-11901</v>
      </c>
      <c r="D101" s="85">
        <v>-11901</v>
      </c>
    </row>
    <row r="102" spans="1:8" x14ac:dyDescent="0.25">
      <c r="A102" s="75">
        <v>5808</v>
      </c>
      <c r="B102" s="75" t="s">
        <v>90</v>
      </c>
      <c r="C102" s="81">
        <v>-408</v>
      </c>
      <c r="D102" s="85">
        <v>-408</v>
      </c>
    </row>
    <row r="103" spans="1:8" x14ac:dyDescent="0.25">
      <c r="A103" s="75">
        <v>5898</v>
      </c>
      <c r="B103" s="75"/>
      <c r="C103" s="82">
        <f>SUM(C95:C102)</f>
        <v>14545</v>
      </c>
      <c r="D103" s="82">
        <f>SUM(D95:D102)</f>
        <v>14545</v>
      </c>
      <c r="E103" s="67"/>
      <c r="F103" s="67"/>
      <c r="G103" s="67"/>
      <c r="H103" s="67"/>
    </row>
    <row r="104" spans="1:8" x14ac:dyDescent="0.25">
      <c r="A104" s="75">
        <v>5899</v>
      </c>
      <c r="B104" s="87" t="s">
        <v>91</v>
      </c>
      <c r="C104" s="81">
        <v>0</v>
      </c>
      <c r="D104" s="85">
        <v>0</v>
      </c>
    </row>
    <row r="105" spans="1:8" x14ac:dyDescent="0.25">
      <c r="A105" s="75">
        <v>5901</v>
      </c>
      <c r="B105" s="75" t="s">
        <v>92</v>
      </c>
      <c r="C105" s="81">
        <v>-19089</v>
      </c>
      <c r="D105" s="85">
        <v>-19089</v>
      </c>
    </row>
    <row r="106" spans="1:8" x14ac:dyDescent="0.25">
      <c r="A106" s="75">
        <v>5902</v>
      </c>
      <c r="B106" s="75" t="s">
        <v>93</v>
      </c>
      <c r="C106" s="81">
        <v>-8149</v>
      </c>
      <c r="D106" s="85">
        <v>-8149</v>
      </c>
    </row>
    <row r="107" spans="1:8" x14ac:dyDescent="0.25">
      <c r="A107" s="75">
        <v>5903</v>
      </c>
      <c r="B107" s="75" t="s">
        <v>94</v>
      </c>
      <c r="C107" s="81">
        <v>2561</v>
      </c>
      <c r="D107" s="85">
        <v>2561</v>
      </c>
    </row>
    <row r="108" spans="1:8" x14ac:dyDescent="0.25">
      <c r="A108" s="75">
        <v>5904</v>
      </c>
      <c r="B108" s="75" t="s">
        <v>95</v>
      </c>
      <c r="C108" s="81">
        <v>13971</v>
      </c>
      <c r="D108" s="85">
        <v>13971</v>
      </c>
    </row>
    <row r="109" spans="1:8" x14ac:dyDescent="0.25">
      <c r="A109" s="75">
        <v>5905</v>
      </c>
      <c r="B109" s="75" t="s">
        <v>96</v>
      </c>
      <c r="C109" s="81">
        <v>6470</v>
      </c>
      <c r="D109" s="85">
        <v>6470</v>
      </c>
    </row>
    <row r="110" spans="1:8" x14ac:dyDescent="0.25">
      <c r="A110" s="75">
        <v>5906</v>
      </c>
      <c r="B110" s="75" t="s">
        <v>97</v>
      </c>
      <c r="C110" s="81">
        <v>5753</v>
      </c>
      <c r="D110" s="85">
        <v>5753</v>
      </c>
    </row>
    <row r="111" spans="1:8" x14ac:dyDescent="0.25">
      <c r="A111" s="75">
        <v>5907</v>
      </c>
      <c r="B111" s="75" t="s">
        <v>98</v>
      </c>
      <c r="C111" s="81">
        <v>-5404</v>
      </c>
      <c r="D111" s="85">
        <v>-5404</v>
      </c>
    </row>
    <row r="112" spans="1:8" x14ac:dyDescent="0.25">
      <c r="A112" s="75">
        <v>5998</v>
      </c>
      <c r="B112" s="75"/>
      <c r="C112" s="82">
        <f>SUM(C105:C111)</f>
        <v>-3887</v>
      </c>
      <c r="D112" s="82">
        <f>SUM(D105:D111)</f>
        <v>-3887</v>
      </c>
      <c r="E112" s="67"/>
      <c r="F112" s="67"/>
      <c r="G112" s="67"/>
      <c r="H112" s="67"/>
    </row>
    <row r="113" spans="1:8" x14ac:dyDescent="0.25">
      <c r="A113" s="75">
        <v>5999</v>
      </c>
      <c r="B113" s="87" t="s">
        <v>99</v>
      </c>
      <c r="C113" s="81">
        <v>0</v>
      </c>
      <c r="D113" s="85">
        <v>0</v>
      </c>
    </row>
    <row r="114" spans="1:8" x14ac:dyDescent="0.25">
      <c r="A114" s="75">
        <v>6001</v>
      </c>
      <c r="B114" s="75" t="s">
        <v>100</v>
      </c>
      <c r="C114" s="81">
        <v>-11394</v>
      </c>
      <c r="D114" s="85">
        <v>-11394</v>
      </c>
    </row>
    <row r="115" spans="1:8" x14ac:dyDescent="0.25">
      <c r="A115" s="75">
        <v>6002</v>
      </c>
      <c r="B115" s="75" t="s">
        <v>101</v>
      </c>
      <c r="C115" s="81">
        <v>-1008</v>
      </c>
      <c r="D115" s="85">
        <v>-1008</v>
      </c>
    </row>
    <row r="116" spans="1:8" x14ac:dyDescent="0.25">
      <c r="A116" s="75">
        <v>6003</v>
      </c>
      <c r="B116" s="75" t="s">
        <v>102</v>
      </c>
      <c r="C116" s="81">
        <v>8384</v>
      </c>
      <c r="D116" s="85">
        <v>8384</v>
      </c>
    </row>
    <row r="117" spans="1:8" x14ac:dyDescent="0.25">
      <c r="A117" s="75">
        <v>6004</v>
      </c>
      <c r="B117" s="75" t="s">
        <v>103</v>
      </c>
      <c r="C117" s="81">
        <v>2589</v>
      </c>
      <c r="D117" s="85">
        <v>2589</v>
      </c>
    </row>
    <row r="118" spans="1:8" x14ac:dyDescent="0.25">
      <c r="A118" s="75">
        <v>6005</v>
      </c>
      <c r="B118" s="75" t="s">
        <v>104</v>
      </c>
      <c r="C118" s="81">
        <v>-38204</v>
      </c>
      <c r="D118" s="85">
        <v>-38204</v>
      </c>
      <c r="E118" s="17"/>
    </row>
    <row r="119" spans="1:8" x14ac:dyDescent="0.25">
      <c r="A119" s="75">
        <v>6006</v>
      </c>
      <c r="B119" s="75" t="s">
        <v>105</v>
      </c>
      <c r="C119" s="81">
        <v>-89</v>
      </c>
      <c r="D119" s="85">
        <v>-89</v>
      </c>
      <c r="E119" s="18"/>
    </row>
    <row r="120" spans="1:8" x14ac:dyDescent="0.25">
      <c r="A120" s="75">
        <v>6007</v>
      </c>
      <c r="B120" s="75" t="s">
        <v>106</v>
      </c>
      <c r="C120" s="81">
        <v>-332</v>
      </c>
      <c r="D120" s="85">
        <v>-332</v>
      </c>
    </row>
    <row r="121" spans="1:8" x14ac:dyDescent="0.25">
      <c r="A121" s="75">
        <v>6008</v>
      </c>
      <c r="B121" s="75" t="s">
        <v>107</v>
      </c>
      <c r="C121" s="81">
        <v>8132</v>
      </c>
      <c r="D121" s="85">
        <v>8132</v>
      </c>
    </row>
    <row r="122" spans="1:8" x14ac:dyDescent="0.25">
      <c r="A122" s="75">
        <v>6009</v>
      </c>
      <c r="B122" s="75" t="s">
        <v>108</v>
      </c>
      <c r="C122" s="81">
        <v>61</v>
      </c>
      <c r="D122" s="85">
        <v>61</v>
      </c>
    </row>
    <row r="123" spans="1:8" x14ac:dyDescent="0.25">
      <c r="A123" s="75">
        <v>6098</v>
      </c>
      <c r="B123" s="75"/>
      <c r="C123" s="82">
        <f>SUM(C114:C122)</f>
        <v>-31861</v>
      </c>
      <c r="D123" s="82">
        <f>SUM(D114:D122)</f>
        <v>-31861</v>
      </c>
      <c r="E123" s="67"/>
      <c r="F123" s="67"/>
      <c r="G123" s="67"/>
      <c r="H123" s="67"/>
    </row>
    <row r="124" spans="1:8" x14ac:dyDescent="0.25">
      <c r="A124" s="75">
        <v>6099</v>
      </c>
      <c r="B124" s="87" t="s">
        <v>109</v>
      </c>
      <c r="C124" s="81">
        <v>0</v>
      </c>
      <c r="D124" s="85">
        <v>0</v>
      </c>
    </row>
    <row r="125" spans="1:8" x14ac:dyDescent="0.25">
      <c r="A125" s="75">
        <v>6101</v>
      </c>
      <c r="B125" s="75" t="s">
        <v>110</v>
      </c>
      <c r="C125" s="81">
        <v>-2402</v>
      </c>
      <c r="D125" s="85">
        <v>-2402</v>
      </c>
    </row>
    <row r="126" spans="1:8" x14ac:dyDescent="0.25">
      <c r="A126" s="75">
        <v>6102</v>
      </c>
      <c r="B126" s="75" t="s">
        <v>111</v>
      </c>
      <c r="C126" s="81">
        <v>-2536</v>
      </c>
      <c r="D126" s="85">
        <v>-2536</v>
      </c>
    </row>
    <row r="127" spans="1:8" x14ac:dyDescent="0.25">
      <c r="A127" s="75">
        <v>6103</v>
      </c>
      <c r="B127" s="75" t="s">
        <v>112</v>
      </c>
      <c r="C127" s="81">
        <v>3321</v>
      </c>
      <c r="D127" s="85">
        <v>3321</v>
      </c>
    </row>
    <row r="128" spans="1:8" x14ac:dyDescent="0.25">
      <c r="A128" s="75">
        <v>6104</v>
      </c>
      <c r="B128" s="75" t="s">
        <v>113</v>
      </c>
      <c r="C128" s="81">
        <v>2267</v>
      </c>
      <c r="D128" s="85">
        <v>2267</v>
      </c>
    </row>
    <row r="129" spans="1:8" x14ac:dyDescent="0.25">
      <c r="A129" s="75">
        <v>6105</v>
      </c>
      <c r="B129" s="75" t="s">
        <v>114</v>
      </c>
      <c r="C129" s="81">
        <v>4092</v>
      </c>
      <c r="D129" s="85">
        <v>4092</v>
      </c>
    </row>
    <row r="130" spans="1:8" x14ac:dyDescent="0.25">
      <c r="A130" s="75">
        <v>6106</v>
      </c>
      <c r="B130" s="75" t="s">
        <v>115</v>
      </c>
      <c r="C130" s="81">
        <v>-35253</v>
      </c>
      <c r="D130" s="85">
        <v>-35253</v>
      </c>
    </row>
    <row r="131" spans="1:8" x14ac:dyDescent="0.25">
      <c r="A131" s="75">
        <v>6107</v>
      </c>
      <c r="B131" s="75" t="s">
        <v>116</v>
      </c>
      <c r="C131" s="81">
        <v>20733</v>
      </c>
      <c r="D131" s="85">
        <v>20733</v>
      </c>
    </row>
    <row r="132" spans="1:8" x14ac:dyDescent="0.25">
      <c r="A132" s="75">
        <v>6108</v>
      </c>
      <c r="B132" s="75" t="s">
        <v>117</v>
      </c>
      <c r="C132" s="81">
        <v>9587</v>
      </c>
      <c r="D132" s="85">
        <v>9587</v>
      </c>
    </row>
    <row r="133" spans="1:8" x14ac:dyDescent="0.25">
      <c r="A133" s="75">
        <v>6198</v>
      </c>
      <c r="B133" s="75"/>
      <c r="C133" s="82">
        <f>SUM(C125:C132)</f>
        <v>-191</v>
      </c>
      <c r="D133" s="82">
        <f>SUM(D125:D132)</f>
        <v>-191</v>
      </c>
      <c r="E133" s="67"/>
      <c r="F133" s="67"/>
      <c r="G133" s="67"/>
      <c r="H133" s="67"/>
    </row>
    <row r="134" spans="1:8" x14ac:dyDescent="0.25">
      <c r="A134" s="75">
        <v>6199</v>
      </c>
      <c r="B134" s="87" t="s">
        <v>118</v>
      </c>
      <c r="C134" s="81">
        <v>0</v>
      </c>
      <c r="D134" s="85">
        <v>0</v>
      </c>
    </row>
    <row r="135" spans="1:8" x14ac:dyDescent="0.25">
      <c r="A135" s="75">
        <v>6201</v>
      </c>
      <c r="B135" s="75" t="s">
        <v>119</v>
      </c>
      <c r="C135" s="81">
        <v>91</v>
      </c>
      <c r="D135" s="85">
        <v>91</v>
      </c>
    </row>
    <row r="136" spans="1:8" x14ac:dyDescent="0.25">
      <c r="A136" s="75">
        <v>6202</v>
      </c>
      <c r="B136" s="75" t="s">
        <v>120</v>
      </c>
      <c r="C136" s="81">
        <v>-3228</v>
      </c>
      <c r="D136" s="85">
        <v>-3228</v>
      </c>
    </row>
    <row r="137" spans="1:8" x14ac:dyDescent="0.25">
      <c r="A137" s="75">
        <v>6203</v>
      </c>
      <c r="B137" s="75" t="s">
        <v>121</v>
      </c>
      <c r="C137" s="81">
        <v>-12270</v>
      </c>
      <c r="D137" s="85">
        <v>-12270</v>
      </c>
    </row>
    <row r="138" spans="1:8" x14ac:dyDescent="0.25">
      <c r="A138" s="75">
        <v>6204</v>
      </c>
      <c r="B138" s="75" t="s">
        <v>122</v>
      </c>
      <c r="C138" s="81">
        <v>2179</v>
      </c>
      <c r="D138" s="85">
        <v>2179</v>
      </c>
    </row>
    <row r="139" spans="1:8" x14ac:dyDescent="0.25">
      <c r="A139" s="75">
        <v>6205</v>
      </c>
      <c r="B139" s="75" t="s">
        <v>123</v>
      </c>
      <c r="C139" s="81">
        <v>-10951</v>
      </c>
      <c r="D139" s="85">
        <v>-10951</v>
      </c>
    </row>
    <row r="140" spans="1:8" x14ac:dyDescent="0.25">
      <c r="A140" s="75">
        <v>6206</v>
      </c>
      <c r="B140" s="75" t="s">
        <v>124</v>
      </c>
      <c r="C140" s="81">
        <v>-514</v>
      </c>
      <c r="D140" s="85">
        <v>-514</v>
      </c>
    </row>
    <row r="141" spans="1:8" x14ac:dyDescent="0.25">
      <c r="A141" s="75">
        <v>6207</v>
      </c>
      <c r="B141" s="75" t="s">
        <v>125</v>
      </c>
      <c r="C141" s="81">
        <v>-4938</v>
      </c>
      <c r="D141" s="85">
        <v>-4938</v>
      </c>
    </row>
    <row r="142" spans="1:8" x14ac:dyDescent="0.25">
      <c r="A142" s="75">
        <v>6208</v>
      </c>
      <c r="B142" s="75" t="s">
        <v>126</v>
      </c>
      <c r="C142" s="81">
        <v>17906</v>
      </c>
      <c r="D142" s="85">
        <v>17906</v>
      </c>
    </row>
    <row r="143" spans="1:8" x14ac:dyDescent="0.25">
      <c r="A143" s="75">
        <v>6209</v>
      </c>
      <c r="B143" s="75" t="s">
        <v>127</v>
      </c>
      <c r="C143" s="81">
        <v>-9443</v>
      </c>
      <c r="D143" s="85">
        <v>-9443</v>
      </c>
    </row>
    <row r="144" spans="1:8" x14ac:dyDescent="0.25">
      <c r="A144" s="75">
        <v>6210</v>
      </c>
      <c r="B144" s="75" t="s">
        <v>128</v>
      </c>
      <c r="C144" s="81">
        <v>1680</v>
      </c>
      <c r="D144" s="85">
        <v>1680</v>
      </c>
    </row>
    <row r="145" spans="1:8" x14ac:dyDescent="0.25">
      <c r="A145" s="75">
        <v>6211</v>
      </c>
      <c r="B145" s="75" t="s">
        <v>129</v>
      </c>
      <c r="C145" s="81">
        <v>-4273</v>
      </c>
      <c r="D145" s="85">
        <v>-4273</v>
      </c>
    </row>
    <row r="146" spans="1:8" x14ac:dyDescent="0.25">
      <c r="A146" s="75">
        <v>6298</v>
      </c>
      <c r="B146" s="75"/>
      <c r="C146" s="82">
        <f>SUM(C135:C145)</f>
        <v>-23761</v>
      </c>
      <c r="D146" s="82">
        <f>SUM(D135:D145)</f>
        <v>-23761</v>
      </c>
      <c r="E146" s="67"/>
      <c r="F146" s="67"/>
      <c r="G146" s="67"/>
      <c r="H146" s="67"/>
    </row>
    <row r="147" spans="1:8" x14ac:dyDescent="0.25">
      <c r="A147" s="75">
        <v>6299</v>
      </c>
      <c r="B147" s="87" t="s">
        <v>130</v>
      </c>
      <c r="C147" s="81">
        <v>0</v>
      </c>
      <c r="D147" s="85">
        <v>0</v>
      </c>
    </row>
    <row r="148" spans="1:8" x14ac:dyDescent="0.25">
      <c r="A148" s="75">
        <v>6301</v>
      </c>
      <c r="B148" s="75" t="s">
        <v>131</v>
      </c>
      <c r="C148" s="81">
        <v>-4068</v>
      </c>
      <c r="D148" s="85">
        <v>-4068</v>
      </c>
    </row>
    <row r="149" spans="1:8" x14ac:dyDescent="0.25">
      <c r="A149" s="75">
        <v>6302</v>
      </c>
      <c r="B149" s="75" t="s">
        <v>132</v>
      </c>
      <c r="C149" s="81">
        <v>-19642</v>
      </c>
      <c r="D149" s="85">
        <v>-19642</v>
      </c>
    </row>
    <row r="150" spans="1:8" x14ac:dyDescent="0.25">
      <c r="A150" s="75">
        <v>6303</v>
      </c>
      <c r="B150" s="75" t="s">
        <v>133</v>
      </c>
      <c r="C150" s="81">
        <v>15904</v>
      </c>
      <c r="D150" s="85">
        <v>15904</v>
      </c>
    </row>
    <row r="151" spans="1:8" x14ac:dyDescent="0.25">
      <c r="A151" s="75">
        <v>6304</v>
      </c>
      <c r="B151" s="75" t="s">
        <v>134</v>
      </c>
      <c r="C151" s="81">
        <v>8600</v>
      </c>
      <c r="D151" s="85">
        <v>8600</v>
      </c>
    </row>
    <row r="152" spans="1:8" x14ac:dyDescent="0.25">
      <c r="A152" s="75">
        <v>6305</v>
      </c>
      <c r="B152" s="75" t="s">
        <v>135</v>
      </c>
      <c r="C152" s="81">
        <v>-1099</v>
      </c>
      <c r="D152" s="85">
        <v>-1099</v>
      </c>
    </row>
    <row r="153" spans="1:8" x14ac:dyDescent="0.25">
      <c r="A153" s="75">
        <v>6306</v>
      </c>
      <c r="B153" s="75" t="s">
        <v>136</v>
      </c>
      <c r="C153" s="81">
        <v>37075</v>
      </c>
      <c r="D153" s="85">
        <v>37075</v>
      </c>
    </row>
    <row r="154" spans="1:8" x14ac:dyDescent="0.25">
      <c r="A154" s="75">
        <v>6307</v>
      </c>
      <c r="B154" s="75" t="s">
        <v>137</v>
      </c>
      <c r="C154" s="81">
        <v>5765</v>
      </c>
      <c r="D154" s="85">
        <v>5765</v>
      </c>
    </row>
    <row r="155" spans="1:8" x14ac:dyDescent="0.25">
      <c r="A155" s="75">
        <v>6308</v>
      </c>
      <c r="B155" s="75" t="s">
        <v>138</v>
      </c>
      <c r="C155" s="81">
        <v>-33396</v>
      </c>
      <c r="D155" s="85">
        <v>-33396</v>
      </c>
    </row>
    <row r="156" spans="1:8" x14ac:dyDescent="0.25">
      <c r="A156" s="75">
        <v>6309</v>
      </c>
      <c r="B156" s="75" t="s">
        <v>139</v>
      </c>
      <c r="C156" s="81">
        <v>-10599</v>
      </c>
      <c r="D156" s="85">
        <v>-10599</v>
      </c>
    </row>
    <row r="157" spans="1:8" x14ac:dyDescent="0.25">
      <c r="A157" s="75">
        <v>6310</v>
      </c>
      <c r="B157" s="75" t="s">
        <v>140</v>
      </c>
      <c r="C157" s="81">
        <v>38276</v>
      </c>
      <c r="D157" s="85">
        <v>38276</v>
      </c>
    </row>
    <row r="158" spans="1:8" x14ac:dyDescent="0.25">
      <c r="A158" s="75">
        <v>6311</v>
      </c>
      <c r="B158" s="75" t="s">
        <v>141</v>
      </c>
      <c r="C158" s="81">
        <v>9964</v>
      </c>
      <c r="D158" s="85">
        <v>9964</v>
      </c>
    </row>
    <row r="159" spans="1:8" x14ac:dyDescent="0.25">
      <c r="A159" s="75">
        <v>6312</v>
      </c>
      <c r="B159" s="75" t="s">
        <v>142</v>
      </c>
      <c r="C159" s="81">
        <v>-1014</v>
      </c>
      <c r="D159" s="85">
        <v>-1014</v>
      </c>
    </row>
    <row r="160" spans="1:8" x14ac:dyDescent="0.25">
      <c r="A160" s="75">
        <v>6398</v>
      </c>
      <c r="B160" s="75"/>
      <c r="C160" s="82">
        <f>SUM(C148:C159)</f>
        <v>45766</v>
      </c>
      <c r="D160" s="82">
        <f>SUM(D148:D159)</f>
        <v>45766</v>
      </c>
      <c r="E160" s="67"/>
      <c r="F160" s="67"/>
      <c r="G160" s="67"/>
      <c r="H160" s="67"/>
    </row>
    <row r="161" spans="1:8" x14ac:dyDescent="0.25">
      <c r="A161" s="75">
        <v>6399</v>
      </c>
      <c r="B161" s="87" t="s">
        <v>143</v>
      </c>
      <c r="C161" s="81">
        <v>0</v>
      </c>
      <c r="D161" s="85">
        <v>0</v>
      </c>
    </row>
    <row r="162" spans="1:8" x14ac:dyDescent="0.25">
      <c r="A162" s="75">
        <v>6401</v>
      </c>
      <c r="B162" s="75" t="s">
        <v>144</v>
      </c>
      <c r="C162" s="81">
        <v>-2843</v>
      </c>
      <c r="D162" s="85">
        <v>-2843</v>
      </c>
    </row>
    <row r="163" spans="1:8" x14ac:dyDescent="0.25">
      <c r="A163" s="75">
        <v>6402</v>
      </c>
      <c r="B163" s="75" t="s">
        <v>145</v>
      </c>
      <c r="C163" s="81">
        <v>7021</v>
      </c>
      <c r="D163" s="85">
        <v>7021</v>
      </c>
    </row>
    <row r="164" spans="1:8" x14ac:dyDescent="0.25">
      <c r="A164" s="75">
        <v>6403</v>
      </c>
      <c r="B164" s="75" t="s">
        <v>146</v>
      </c>
      <c r="C164" s="81">
        <v>-207</v>
      </c>
      <c r="D164" s="85">
        <v>-207</v>
      </c>
    </row>
    <row r="165" spans="1:8" x14ac:dyDescent="0.25">
      <c r="A165" s="75">
        <v>6404</v>
      </c>
      <c r="B165" s="75" t="s">
        <v>147</v>
      </c>
      <c r="C165" s="81">
        <v>71240</v>
      </c>
      <c r="D165" s="85">
        <v>71240</v>
      </c>
    </row>
    <row r="166" spans="1:8" x14ac:dyDescent="0.25">
      <c r="A166" s="75">
        <v>6405</v>
      </c>
      <c r="B166" s="75" t="s">
        <v>148</v>
      </c>
      <c r="C166" s="81">
        <v>-12317</v>
      </c>
      <c r="D166" s="85">
        <v>-12317</v>
      </c>
    </row>
    <row r="167" spans="1:8" x14ac:dyDescent="0.25">
      <c r="A167" s="75">
        <v>6406</v>
      </c>
      <c r="B167" s="75" t="s">
        <v>149</v>
      </c>
      <c r="C167" s="81">
        <v>4508</v>
      </c>
      <c r="D167" s="85">
        <v>4508</v>
      </c>
    </row>
    <row r="168" spans="1:8" x14ac:dyDescent="0.25">
      <c r="A168" s="75">
        <v>6498</v>
      </c>
      <c r="B168" s="75"/>
      <c r="C168" s="82">
        <f>SUM(C162:C167)</f>
        <v>67402</v>
      </c>
      <c r="D168" s="82">
        <f>SUM(D162:D167)</f>
        <v>67402</v>
      </c>
      <c r="E168" s="67"/>
      <c r="F168" s="67"/>
      <c r="G168" s="67"/>
      <c r="H168" s="67"/>
    </row>
    <row r="169" spans="1:8" x14ac:dyDescent="0.25">
      <c r="A169" s="75">
        <v>6499</v>
      </c>
      <c r="B169" s="87" t="s">
        <v>150</v>
      </c>
      <c r="C169" s="81">
        <v>0</v>
      </c>
      <c r="D169" s="85">
        <v>0</v>
      </c>
    </row>
    <row r="170" spans="1:8" x14ac:dyDescent="0.25">
      <c r="A170" s="75">
        <v>6501</v>
      </c>
      <c r="B170" s="75" t="s">
        <v>151</v>
      </c>
      <c r="C170" s="81">
        <v>10651</v>
      </c>
      <c r="D170" s="85">
        <v>10651</v>
      </c>
    </row>
    <row r="171" spans="1:8" x14ac:dyDescent="0.25">
      <c r="A171" s="75">
        <v>6502</v>
      </c>
      <c r="B171" s="75" t="s">
        <v>152</v>
      </c>
      <c r="C171" s="81">
        <v>2727</v>
      </c>
      <c r="D171" s="85">
        <v>2727</v>
      </c>
    </row>
    <row r="172" spans="1:8" x14ac:dyDescent="0.25">
      <c r="A172" s="75">
        <v>6503</v>
      </c>
      <c r="B172" s="75" t="s">
        <v>153</v>
      </c>
      <c r="C172" s="81">
        <v>-18925</v>
      </c>
      <c r="D172" s="85">
        <v>-18925</v>
      </c>
    </row>
    <row r="173" spans="1:8" x14ac:dyDescent="0.25">
      <c r="A173" s="75">
        <v>6504</v>
      </c>
      <c r="B173" s="75" t="s">
        <v>154</v>
      </c>
      <c r="C173" s="81">
        <v>16206</v>
      </c>
      <c r="D173" s="85">
        <v>16206</v>
      </c>
    </row>
    <row r="174" spans="1:8" x14ac:dyDescent="0.25">
      <c r="A174" s="75">
        <v>6505</v>
      </c>
      <c r="B174" s="75" t="s">
        <v>155</v>
      </c>
      <c r="C174" s="81">
        <v>6272</v>
      </c>
      <c r="D174" s="85">
        <v>6272</v>
      </c>
    </row>
    <row r="175" spans="1:8" x14ac:dyDescent="0.25">
      <c r="A175" s="75">
        <v>6506</v>
      </c>
      <c r="B175" s="75" t="s">
        <v>156</v>
      </c>
      <c r="C175" s="81">
        <v>25125</v>
      </c>
      <c r="D175" s="85">
        <v>25125</v>
      </c>
    </row>
    <row r="176" spans="1:8" x14ac:dyDescent="0.25">
      <c r="A176" s="75">
        <v>6507</v>
      </c>
      <c r="B176" s="75" t="s">
        <v>157</v>
      </c>
      <c r="C176" s="81">
        <v>-318</v>
      </c>
      <c r="D176" s="85">
        <v>-318</v>
      </c>
    </row>
    <row r="177" spans="1:8" x14ac:dyDescent="0.25">
      <c r="A177" s="75">
        <v>6508</v>
      </c>
      <c r="B177" s="75" t="s">
        <v>158</v>
      </c>
      <c r="C177" s="81">
        <v>53914</v>
      </c>
      <c r="D177" s="85">
        <v>53914</v>
      </c>
    </row>
    <row r="178" spans="1:8" x14ac:dyDescent="0.25">
      <c r="A178" s="75">
        <v>6509</v>
      </c>
      <c r="B178" s="75" t="s">
        <v>159</v>
      </c>
      <c r="C178" s="81">
        <v>-2079</v>
      </c>
      <c r="D178" s="85">
        <v>-2079</v>
      </c>
    </row>
    <row r="179" spans="1:8" x14ac:dyDescent="0.25">
      <c r="A179" s="75">
        <v>6510</v>
      </c>
      <c r="B179" s="75" t="s">
        <v>160</v>
      </c>
      <c r="C179" s="81">
        <v>4098</v>
      </c>
      <c r="D179" s="85">
        <v>4098</v>
      </c>
    </row>
    <row r="180" spans="1:8" x14ac:dyDescent="0.25">
      <c r="A180" s="75">
        <v>6511</v>
      </c>
      <c r="B180" s="75" t="s">
        <v>161</v>
      </c>
      <c r="C180" s="81">
        <v>-21476</v>
      </c>
      <c r="D180" s="85">
        <v>-21476</v>
      </c>
    </row>
    <row r="181" spans="1:8" x14ac:dyDescent="0.25">
      <c r="A181" s="75">
        <v>6598</v>
      </c>
      <c r="B181" s="75"/>
      <c r="C181" s="82">
        <f>SUM(C170:C180)</f>
        <v>76195</v>
      </c>
      <c r="D181" s="82">
        <f>SUM(D170:D180)</f>
        <v>76195</v>
      </c>
      <c r="E181" s="67"/>
      <c r="F181" s="67"/>
      <c r="G181" s="67"/>
      <c r="H181" s="67"/>
    </row>
    <row r="182" spans="1:8" x14ac:dyDescent="0.25">
      <c r="A182" s="75">
        <v>6599</v>
      </c>
      <c r="B182" s="87" t="s">
        <v>162</v>
      </c>
      <c r="C182" s="81">
        <v>0</v>
      </c>
      <c r="D182" s="85">
        <v>0</v>
      </c>
    </row>
    <row r="183" spans="1:8" x14ac:dyDescent="0.25">
      <c r="A183" s="75">
        <v>6601</v>
      </c>
      <c r="B183" s="75" t="s">
        <v>163</v>
      </c>
      <c r="C183" s="81">
        <v>4064</v>
      </c>
      <c r="D183" s="85">
        <v>4064</v>
      </c>
    </row>
    <row r="184" spans="1:8" x14ac:dyDescent="0.25">
      <c r="A184" s="75">
        <v>6602</v>
      </c>
      <c r="B184" s="75" t="s">
        <v>164</v>
      </c>
      <c r="C184" s="81">
        <v>1649</v>
      </c>
      <c r="D184" s="85">
        <v>1649</v>
      </c>
    </row>
    <row r="185" spans="1:8" x14ac:dyDescent="0.25">
      <c r="A185" s="75">
        <v>6603</v>
      </c>
      <c r="B185" s="75" t="s">
        <v>165</v>
      </c>
      <c r="C185" s="81">
        <v>-10682</v>
      </c>
      <c r="D185" s="85">
        <v>-10682</v>
      </c>
    </row>
    <row r="186" spans="1:8" x14ac:dyDescent="0.25">
      <c r="A186" s="75">
        <v>6604</v>
      </c>
      <c r="B186" s="75" t="s">
        <v>166</v>
      </c>
      <c r="C186" s="81">
        <v>-42562</v>
      </c>
      <c r="D186" s="85">
        <v>-42562</v>
      </c>
    </row>
    <row r="187" spans="1:8" x14ac:dyDescent="0.25">
      <c r="A187" s="75">
        <v>6605</v>
      </c>
      <c r="B187" s="75" t="s">
        <v>167</v>
      </c>
      <c r="C187" s="81">
        <v>13230</v>
      </c>
      <c r="D187" s="85">
        <v>13230</v>
      </c>
    </row>
    <row r="188" spans="1:8" x14ac:dyDescent="0.25">
      <c r="A188" s="75">
        <v>6606</v>
      </c>
      <c r="B188" s="75" t="s">
        <v>168</v>
      </c>
      <c r="C188" s="81">
        <v>3413</v>
      </c>
      <c r="D188" s="85">
        <v>3413</v>
      </c>
    </row>
    <row r="189" spans="1:8" x14ac:dyDescent="0.25">
      <c r="A189" s="75">
        <v>6607</v>
      </c>
      <c r="B189" s="75" t="s">
        <v>169</v>
      </c>
      <c r="C189" s="81">
        <v>38933</v>
      </c>
      <c r="D189" s="85">
        <v>38933</v>
      </c>
    </row>
    <row r="190" spans="1:8" x14ac:dyDescent="0.25">
      <c r="A190" s="75">
        <v>6608</v>
      </c>
      <c r="B190" s="75" t="s">
        <v>170</v>
      </c>
      <c r="C190" s="81">
        <v>-798</v>
      </c>
      <c r="D190" s="85">
        <v>-798</v>
      </c>
    </row>
    <row r="191" spans="1:8" x14ac:dyDescent="0.25">
      <c r="A191" s="75">
        <v>6609</v>
      </c>
      <c r="B191" s="75" t="s">
        <v>171</v>
      </c>
      <c r="C191" s="81">
        <v>97855</v>
      </c>
      <c r="D191" s="85">
        <v>97855</v>
      </c>
    </row>
    <row r="192" spans="1:8" x14ac:dyDescent="0.25">
      <c r="A192" s="75">
        <v>6610</v>
      </c>
      <c r="B192" s="75" t="s">
        <v>172</v>
      </c>
      <c r="C192" s="81">
        <v>12146</v>
      </c>
      <c r="D192" s="85">
        <v>12146</v>
      </c>
    </row>
    <row r="193" spans="1:8" x14ac:dyDescent="0.25">
      <c r="A193" s="75">
        <v>6611</v>
      </c>
      <c r="B193" s="75" t="s">
        <v>173</v>
      </c>
      <c r="C193" s="81">
        <v>-9284</v>
      </c>
      <c r="D193" s="85">
        <v>-9284</v>
      </c>
    </row>
    <row r="194" spans="1:8" x14ac:dyDescent="0.25">
      <c r="A194" s="75">
        <v>6612</v>
      </c>
      <c r="B194" s="75" t="s">
        <v>174</v>
      </c>
      <c r="C194" s="81">
        <v>-18614</v>
      </c>
      <c r="D194" s="85">
        <v>-18614</v>
      </c>
    </row>
    <row r="195" spans="1:8" x14ac:dyDescent="0.25">
      <c r="A195" s="75">
        <v>6613</v>
      </c>
      <c r="B195" s="75" t="s">
        <v>175</v>
      </c>
      <c r="C195" s="81">
        <v>40315</v>
      </c>
      <c r="D195" s="85">
        <v>40315</v>
      </c>
    </row>
    <row r="196" spans="1:8" x14ac:dyDescent="0.25">
      <c r="A196" s="75">
        <v>6614</v>
      </c>
      <c r="B196" s="75" t="s">
        <v>176</v>
      </c>
      <c r="C196" s="81">
        <v>23150</v>
      </c>
      <c r="D196" s="85">
        <v>23150</v>
      </c>
    </row>
    <row r="197" spans="1:8" x14ac:dyDescent="0.25">
      <c r="A197" s="75">
        <v>6615</v>
      </c>
      <c r="B197" s="75" t="s">
        <v>177</v>
      </c>
      <c r="C197" s="81">
        <v>2965</v>
      </c>
      <c r="D197" s="85">
        <v>2965</v>
      </c>
    </row>
    <row r="198" spans="1:8" x14ac:dyDescent="0.25">
      <c r="A198" s="75">
        <v>6616</v>
      </c>
      <c r="B198" s="75" t="s">
        <v>178</v>
      </c>
      <c r="C198" s="81">
        <v>-11201</v>
      </c>
      <c r="D198" s="85">
        <v>-11201</v>
      </c>
    </row>
    <row r="199" spans="1:8" x14ac:dyDescent="0.25">
      <c r="A199" s="75">
        <v>6617</v>
      </c>
      <c r="B199" s="75" t="s">
        <v>179</v>
      </c>
      <c r="C199" s="81">
        <v>-10334</v>
      </c>
      <c r="D199" s="85">
        <v>-10334</v>
      </c>
    </row>
    <row r="200" spans="1:8" x14ac:dyDescent="0.25">
      <c r="A200" s="75">
        <v>6618</v>
      </c>
      <c r="B200" s="75" t="s">
        <v>180</v>
      </c>
      <c r="C200" s="81">
        <v>-952</v>
      </c>
      <c r="D200" s="85">
        <v>-952</v>
      </c>
    </row>
    <row r="201" spans="1:8" x14ac:dyDescent="0.25">
      <c r="A201" s="75">
        <v>6698</v>
      </c>
      <c r="B201" s="75"/>
      <c r="C201" s="82">
        <f>SUM(C183:C200)</f>
        <v>133293</v>
      </c>
      <c r="D201" s="82">
        <f>SUM(D183:D200)</f>
        <v>133293</v>
      </c>
      <c r="E201" s="67"/>
      <c r="F201" s="67"/>
      <c r="G201" s="67"/>
      <c r="H201" s="67"/>
    </row>
    <row r="202" spans="1:8" x14ac:dyDescent="0.25">
      <c r="A202" s="75">
        <v>6699</v>
      </c>
      <c r="B202" s="87" t="s">
        <v>181</v>
      </c>
      <c r="C202" s="81">
        <v>0</v>
      </c>
      <c r="D202" s="85">
        <v>0</v>
      </c>
    </row>
    <row r="203" spans="1:8" x14ac:dyDescent="0.25">
      <c r="A203" s="75">
        <v>6701</v>
      </c>
      <c r="B203" s="75" t="s">
        <v>182</v>
      </c>
      <c r="C203" s="81">
        <v>-16642</v>
      </c>
      <c r="D203" s="85">
        <v>-16642</v>
      </c>
    </row>
    <row r="204" spans="1:8" x14ac:dyDescent="0.25">
      <c r="A204" s="75">
        <v>6702</v>
      </c>
      <c r="B204" s="75" t="s">
        <v>183</v>
      </c>
      <c r="C204" s="81">
        <v>4623</v>
      </c>
      <c r="D204" s="85">
        <v>4623</v>
      </c>
    </row>
    <row r="205" spans="1:8" x14ac:dyDescent="0.25">
      <c r="A205" s="75">
        <v>6703</v>
      </c>
      <c r="B205" s="75" t="s">
        <v>184</v>
      </c>
      <c r="C205" s="81">
        <v>-6534</v>
      </c>
      <c r="D205" s="85">
        <v>-6534</v>
      </c>
    </row>
    <row r="206" spans="1:8" x14ac:dyDescent="0.25">
      <c r="A206" s="75">
        <v>6704</v>
      </c>
      <c r="B206" s="75" t="s">
        <v>185</v>
      </c>
      <c r="C206" s="81">
        <v>-3686</v>
      </c>
      <c r="D206" s="85">
        <v>-3686</v>
      </c>
    </row>
    <row r="207" spans="1:8" x14ac:dyDescent="0.25">
      <c r="A207" s="75">
        <v>6705</v>
      </c>
      <c r="B207" s="75" t="s">
        <v>186</v>
      </c>
      <c r="C207" s="81">
        <v>-5179</v>
      </c>
      <c r="D207" s="85">
        <v>-5179</v>
      </c>
    </row>
    <row r="208" spans="1:8" x14ac:dyDescent="0.25">
      <c r="A208" s="75">
        <v>6706</v>
      </c>
      <c r="B208" s="75" t="s">
        <v>187</v>
      </c>
      <c r="C208" s="81">
        <v>-4331</v>
      </c>
      <c r="D208" s="85">
        <v>-4331</v>
      </c>
    </row>
    <row r="209" spans="1:8" x14ac:dyDescent="0.25">
      <c r="A209" s="75">
        <v>6707</v>
      </c>
      <c r="B209" s="75" t="s">
        <v>188</v>
      </c>
      <c r="C209" s="81">
        <v>-4557</v>
      </c>
      <c r="D209" s="85">
        <v>-4557</v>
      </c>
    </row>
    <row r="210" spans="1:8" x14ac:dyDescent="0.25">
      <c r="A210" s="75">
        <v>6798</v>
      </c>
      <c r="B210" s="75"/>
      <c r="C210" s="82">
        <f>SUM(C203:C209)</f>
        <v>-36306</v>
      </c>
      <c r="D210" s="82">
        <f>SUM(D203:D209)</f>
        <v>-36306</v>
      </c>
      <c r="E210" s="67"/>
      <c r="F210" s="67"/>
      <c r="G210" s="67"/>
      <c r="H210" s="67"/>
    </row>
    <row r="211" spans="1:8" x14ac:dyDescent="0.25">
      <c r="A211" s="75">
        <v>6799</v>
      </c>
      <c r="B211" s="87" t="s">
        <v>189</v>
      </c>
      <c r="C211" s="81">
        <v>0</v>
      </c>
      <c r="D211" s="85">
        <v>0</v>
      </c>
    </row>
    <row r="212" spans="1:8" x14ac:dyDescent="0.25">
      <c r="A212" s="75">
        <v>6801</v>
      </c>
      <c r="B212" s="75" t="s">
        <v>190</v>
      </c>
      <c r="C212" s="81">
        <v>-280</v>
      </c>
      <c r="D212" s="85">
        <v>-280</v>
      </c>
    </row>
    <row r="213" spans="1:8" x14ac:dyDescent="0.25">
      <c r="A213" s="75">
        <v>6802</v>
      </c>
      <c r="B213" s="75" t="s">
        <v>34</v>
      </c>
      <c r="C213" s="81">
        <v>-32</v>
      </c>
      <c r="D213" s="85">
        <v>-32</v>
      </c>
    </row>
    <row r="214" spans="1:8" x14ac:dyDescent="0.25">
      <c r="A214" s="75">
        <v>6803</v>
      </c>
      <c r="B214" s="75" t="s">
        <v>191</v>
      </c>
      <c r="C214" s="81">
        <v>-9971</v>
      </c>
      <c r="D214" s="85">
        <v>-9971</v>
      </c>
    </row>
    <row r="215" spans="1:8" x14ac:dyDescent="0.25">
      <c r="A215" s="75">
        <v>6804</v>
      </c>
      <c r="B215" s="75" t="s">
        <v>192</v>
      </c>
      <c r="C215" s="81">
        <v>-30316</v>
      </c>
      <c r="D215" s="85">
        <v>-30316</v>
      </c>
    </row>
    <row r="216" spans="1:8" x14ac:dyDescent="0.25">
      <c r="A216" s="75">
        <v>6805</v>
      </c>
      <c r="B216" s="75" t="s">
        <v>193</v>
      </c>
      <c r="C216" s="81">
        <v>-2297</v>
      </c>
      <c r="D216" s="85">
        <v>-2297</v>
      </c>
    </row>
    <row r="217" spans="1:8" x14ac:dyDescent="0.25">
      <c r="A217" s="75">
        <v>6806</v>
      </c>
      <c r="B217" s="75" t="s">
        <v>194</v>
      </c>
      <c r="C217" s="81">
        <v>-32968</v>
      </c>
      <c r="D217" s="85">
        <v>-32968</v>
      </c>
    </row>
    <row r="218" spans="1:8" x14ac:dyDescent="0.25">
      <c r="A218" s="75">
        <v>6807</v>
      </c>
      <c r="B218" s="75" t="s">
        <v>195</v>
      </c>
      <c r="C218" s="81">
        <v>-8319</v>
      </c>
      <c r="D218" s="85">
        <v>-8319</v>
      </c>
    </row>
    <row r="219" spans="1:8" x14ac:dyDescent="0.25">
      <c r="A219" s="75">
        <v>6808</v>
      </c>
      <c r="B219" s="75" t="s">
        <v>196</v>
      </c>
      <c r="C219" s="81">
        <v>312</v>
      </c>
      <c r="D219" s="85">
        <v>312</v>
      </c>
    </row>
    <row r="220" spans="1:8" x14ac:dyDescent="0.25">
      <c r="A220" s="75">
        <v>6898</v>
      </c>
      <c r="B220" s="75"/>
      <c r="C220" s="82">
        <f>SUM(C212:C219)</f>
        <v>-83871</v>
      </c>
      <c r="D220" s="82">
        <f>SUM(D212:D219)</f>
        <v>-83871</v>
      </c>
      <c r="E220" s="67"/>
      <c r="F220" s="67"/>
      <c r="G220" s="67"/>
      <c r="H220" s="67"/>
    </row>
    <row r="221" spans="1:8" x14ac:dyDescent="0.25">
      <c r="A221" s="75">
        <v>6899</v>
      </c>
      <c r="B221" s="87" t="s">
        <v>197</v>
      </c>
      <c r="C221" s="81">
        <v>0</v>
      </c>
      <c r="D221" s="85">
        <v>0</v>
      </c>
    </row>
    <row r="222" spans="1:8" x14ac:dyDescent="0.25">
      <c r="A222" s="75">
        <v>6901</v>
      </c>
      <c r="B222" s="75" t="s">
        <v>198</v>
      </c>
      <c r="C222" s="81">
        <v>3042</v>
      </c>
      <c r="D222" s="85">
        <v>3042</v>
      </c>
    </row>
    <row r="223" spans="1:8" x14ac:dyDescent="0.25">
      <c r="A223" s="75">
        <v>6902</v>
      </c>
      <c r="B223" s="75" t="s">
        <v>199</v>
      </c>
      <c r="C223" s="81">
        <v>-8017</v>
      </c>
      <c r="D223" s="85">
        <v>-8017</v>
      </c>
    </row>
    <row r="224" spans="1:8" x14ac:dyDescent="0.25">
      <c r="A224" s="75">
        <v>6903</v>
      </c>
      <c r="B224" s="75" t="s">
        <v>200</v>
      </c>
      <c r="C224" s="81">
        <v>15058</v>
      </c>
      <c r="D224" s="85">
        <v>15058</v>
      </c>
    </row>
    <row r="225" spans="1:8" x14ac:dyDescent="0.25">
      <c r="A225" s="75">
        <v>6904</v>
      </c>
      <c r="B225" s="75" t="s">
        <v>201</v>
      </c>
      <c r="C225" s="81">
        <v>-1609</v>
      </c>
      <c r="D225" s="85">
        <v>-1609</v>
      </c>
    </row>
    <row r="226" spans="1:8" x14ac:dyDescent="0.25">
      <c r="A226" s="75">
        <v>6905</v>
      </c>
      <c r="B226" s="75" t="s">
        <v>202</v>
      </c>
      <c r="C226" s="81">
        <v>-15376</v>
      </c>
      <c r="D226" s="85">
        <v>-15376</v>
      </c>
    </row>
    <row r="227" spans="1:8" x14ac:dyDescent="0.25">
      <c r="A227" s="75">
        <v>6906</v>
      </c>
      <c r="B227" s="75" t="s">
        <v>203</v>
      </c>
      <c r="C227" s="81">
        <v>305</v>
      </c>
      <c r="D227" s="85">
        <v>305</v>
      </c>
    </row>
    <row r="228" spans="1:8" x14ac:dyDescent="0.25">
      <c r="A228" s="75">
        <v>6907</v>
      </c>
      <c r="B228" s="75" t="s">
        <v>204</v>
      </c>
      <c r="C228" s="81">
        <v>3622</v>
      </c>
      <c r="D228" s="85">
        <v>3622</v>
      </c>
    </row>
    <row r="229" spans="1:8" x14ac:dyDescent="0.25">
      <c r="A229" s="75">
        <v>6998</v>
      </c>
      <c r="B229" s="75"/>
      <c r="C229" s="82">
        <f>SUM(C222:C228)</f>
        <v>-2975</v>
      </c>
      <c r="D229" s="82">
        <f>SUM(D222:D228)</f>
        <v>-2975</v>
      </c>
      <c r="E229" s="67"/>
      <c r="F229" s="67"/>
      <c r="G229" s="67"/>
      <c r="H229" s="67"/>
    </row>
    <row r="230" spans="1:8" x14ac:dyDescent="0.25">
      <c r="A230" s="75">
        <v>6999</v>
      </c>
      <c r="B230" s="87" t="s">
        <v>205</v>
      </c>
      <c r="C230" s="81">
        <v>0</v>
      </c>
      <c r="D230" s="85">
        <v>0</v>
      </c>
    </row>
    <row r="231" spans="1:8" x14ac:dyDescent="0.25">
      <c r="A231" s="75">
        <v>7001</v>
      </c>
      <c r="B231" s="75" t="s">
        <v>206</v>
      </c>
      <c r="C231" s="81">
        <v>127</v>
      </c>
      <c r="D231" s="85">
        <v>127</v>
      </c>
    </row>
    <row r="232" spans="1:8" x14ac:dyDescent="0.25">
      <c r="A232" s="75">
        <v>7002</v>
      </c>
      <c r="B232" s="75" t="s">
        <v>207</v>
      </c>
      <c r="C232" s="81">
        <v>9819</v>
      </c>
      <c r="D232" s="85">
        <v>9819</v>
      </c>
    </row>
    <row r="233" spans="1:8" x14ac:dyDescent="0.25">
      <c r="A233" s="75">
        <v>7003</v>
      </c>
      <c r="B233" s="75" t="s">
        <v>208</v>
      </c>
      <c r="C233" s="81">
        <v>-32118</v>
      </c>
      <c r="D233" s="85">
        <v>-32118</v>
      </c>
    </row>
    <row r="234" spans="1:8" x14ac:dyDescent="0.25">
      <c r="A234" s="75">
        <v>7004</v>
      </c>
      <c r="B234" s="75" t="s">
        <v>209</v>
      </c>
      <c r="C234" s="81">
        <v>354</v>
      </c>
      <c r="D234" s="85">
        <v>354</v>
      </c>
    </row>
    <row r="235" spans="1:8" x14ac:dyDescent="0.25">
      <c r="A235" s="75">
        <v>7098</v>
      </c>
      <c r="B235" s="75"/>
      <c r="C235" s="82">
        <f>SUM(C231:C234)</f>
        <v>-21818</v>
      </c>
      <c r="D235" s="82">
        <f>SUM(D231:D234)</f>
        <v>-21818</v>
      </c>
      <c r="E235" s="67"/>
      <c r="F235" s="67"/>
      <c r="G235" s="67"/>
      <c r="H235" s="67"/>
    </row>
    <row r="236" spans="1:8" x14ac:dyDescent="0.25">
      <c r="A236" s="75">
        <v>7099</v>
      </c>
      <c r="B236" s="87" t="s">
        <v>210</v>
      </c>
      <c r="C236" s="81">
        <v>83363</v>
      </c>
      <c r="D236" s="85">
        <v>83363</v>
      </c>
    </row>
    <row r="237" spans="1:8" x14ac:dyDescent="0.25">
      <c r="A237" s="75">
        <v>7101</v>
      </c>
      <c r="B237" s="75" t="s">
        <v>211</v>
      </c>
      <c r="C237" s="81">
        <v>-133</v>
      </c>
      <c r="D237" s="85">
        <v>-133</v>
      </c>
    </row>
    <row r="238" spans="1:8" x14ac:dyDescent="0.25">
      <c r="A238" s="75">
        <v>7102</v>
      </c>
      <c r="B238" s="75" t="s">
        <v>212</v>
      </c>
      <c r="C238" s="81">
        <v>-187</v>
      </c>
      <c r="D238" s="85">
        <v>-187</v>
      </c>
    </row>
    <row r="239" spans="1:8" x14ac:dyDescent="0.25">
      <c r="A239" s="75">
        <v>7103</v>
      </c>
      <c r="B239" s="75" t="s">
        <v>213</v>
      </c>
      <c r="C239" s="81">
        <v>502</v>
      </c>
      <c r="D239" s="85">
        <v>502</v>
      </c>
    </row>
    <row r="240" spans="1:8" x14ac:dyDescent="0.25">
      <c r="A240" s="75">
        <v>7104</v>
      </c>
      <c r="B240" s="75" t="s">
        <v>214</v>
      </c>
      <c r="C240" s="81">
        <v>-4031</v>
      </c>
      <c r="D240" s="85">
        <v>-4031</v>
      </c>
    </row>
    <row r="241" spans="1:8" x14ac:dyDescent="0.25">
      <c r="A241" s="75">
        <v>7105</v>
      </c>
      <c r="B241" s="75" t="s">
        <v>215</v>
      </c>
      <c r="C241" s="81">
        <v>-10302</v>
      </c>
      <c r="D241" s="85">
        <v>-10302</v>
      </c>
    </row>
    <row r="242" spans="1:8" x14ac:dyDescent="0.25">
      <c r="A242" s="75">
        <v>7106</v>
      </c>
      <c r="B242" s="75" t="s">
        <v>216</v>
      </c>
      <c r="C242" s="81">
        <v>-34422</v>
      </c>
      <c r="D242" s="85">
        <v>-34422</v>
      </c>
    </row>
    <row r="243" spans="1:8" x14ac:dyDescent="0.25">
      <c r="A243" s="75">
        <v>7107</v>
      </c>
      <c r="B243" s="75" t="s">
        <v>217</v>
      </c>
      <c r="C243" s="81">
        <v>-8820</v>
      </c>
      <c r="D243" s="85">
        <v>-8820</v>
      </c>
    </row>
    <row r="244" spans="1:8" x14ac:dyDescent="0.25">
      <c r="A244" s="75">
        <v>7108</v>
      </c>
      <c r="B244" s="75" t="s">
        <v>218</v>
      </c>
      <c r="C244" s="81">
        <v>30</v>
      </c>
      <c r="D244" s="85">
        <v>30</v>
      </c>
    </row>
    <row r="245" spans="1:8" x14ac:dyDescent="0.25">
      <c r="A245" s="75">
        <v>7109</v>
      </c>
      <c r="B245" s="75" t="s">
        <v>219</v>
      </c>
      <c r="C245" s="81">
        <v>-15895</v>
      </c>
      <c r="D245" s="85">
        <v>-15895</v>
      </c>
    </row>
    <row r="246" spans="1:8" x14ac:dyDescent="0.25">
      <c r="A246" s="75">
        <v>7110</v>
      </c>
      <c r="B246" s="75" t="s">
        <v>220</v>
      </c>
      <c r="C246" s="81">
        <v>-26218</v>
      </c>
      <c r="D246" s="85">
        <v>-26218</v>
      </c>
    </row>
    <row r="247" spans="1:8" x14ac:dyDescent="0.25">
      <c r="A247" s="75">
        <v>7198</v>
      </c>
      <c r="B247" s="75"/>
      <c r="C247" s="82">
        <f>SUM(C237:C246)</f>
        <v>-99476</v>
      </c>
      <c r="D247" s="82">
        <f>SUM(D237:D246)</f>
        <v>-99476</v>
      </c>
      <c r="E247" s="67"/>
      <c r="F247" s="67"/>
      <c r="G247" s="67"/>
      <c r="H247" s="67"/>
    </row>
    <row r="248" spans="1:8" x14ac:dyDescent="0.25">
      <c r="A248" s="75">
        <v>7225</v>
      </c>
      <c r="B248" s="87" t="s">
        <v>221</v>
      </c>
      <c r="C248" s="81">
        <v>222177</v>
      </c>
      <c r="D248" s="85">
        <v>222177</v>
      </c>
    </row>
    <row r="249" spans="1:8" x14ac:dyDescent="0.25">
      <c r="A249" s="75">
        <v>7299</v>
      </c>
      <c r="B249" s="87" t="s">
        <v>222</v>
      </c>
      <c r="C249" s="81">
        <v>0</v>
      </c>
      <c r="D249" s="85">
        <v>0</v>
      </c>
    </row>
    <row r="250" spans="1:8" x14ac:dyDescent="0.25">
      <c r="A250" s="75">
        <v>7301</v>
      </c>
      <c r="B250" s="75" t="s">
        <v>223</v>
      </c>
      <c r="C250" s="81">
        <v>25624</v>
      </c>
      <c r="D250" s="85">
        <v>25624</v>
      </c>
    </row>
    <row r="251" spans="1:8" x14ac:dyDescent="0.25">
      <c r="A251" s="75">
        <v>7302</v>
      </c>
      <c r="B251" s="75" t="s">
        <v>224</v>
      </c>
      <c r="C251" s="81">
        <v>6526</v>
      </c>
      <c r="D251" s="85">
        <v>6526</v>
      </c>
    </row>
    <row r="252" spans="1:8" x14ac:dyDescent="0.25">
      <c r="A252" s="75">
        <v>7303</v>
      </c>
      <c r="B252" s="75" t="s">
        <v>225</v>
      </c>
      <c r="C252" s="81">
        <v>117564</v>
      </c>
      <c r="D252" s="85">
        <v>117564</v>
      </c>
    </row>
    <row r="253" spans="1:8" x14ac:dyDescent="0.25">
      <c r="A253" s="75">
        <v>7304</v>
      </c>
      <c r="B253" s="75" t="s">
        <v>226</v>
      </c>
      <c r="C253" s="81">
        <v>14114</v>
      </c>
      <c r="D253" s="85">
        <v>14114</v>
      </c>
    </row>
    <row r="254" spans="1:8" x14ac:dyDescent="0.25">
      <c r="A254" s="75">
        <v>7305</v>
      </c>
      <c r="B254" s="75" t="s">
        <v>227</v>
      </c>
      <c r="C254" s="81">
        <v>22364</v>
      </c>
      <c r="D254" s="85">
        <v>22364</v>
      </c>
    </row>
    <row r="255" spans="1:8" x14ac:dyDescent="0.25">
      <c r="A255" s="75">
        <v>7306</v>
      </c>
      <c r="B255" s="75" t="s">
        <v>228</v>
      </c>
      <c r="C255" s="81">
        <v>9327</v>
      </c>
      <c r="D255" s="85">
        <v>9327</v>
      </c>
    </row>
    <row r="256" spans="1:8" x14ac:dyDescent="0.25">
      <c r="A256" s="75">
        <v>7307</v>
      </c>
      <c r="B256" s="75" t="s">
        <v>229</v>
      </c>
      <c r="C256" s="81">
        <v>-667</v>
      </c>
      <c r="D256" s="85">
        <v>-667</v>
      </c>
    </row>
    <row r="257" spans="1:8" x14ac:dyDescent="0.25">
      <c r="A257" s="75">
        <v>7308</v>
      </c>
      <c r="B257" s="75" t="s">
        <v>230</v>
      </c>
      <c r="C257" s="81">
        <v>23476</v>
      </c>
      <c r="D257" s="85">
        <v>23476</v>
      </c>
    </row>
    <row r="258" spans="1:8" x14ac:dyDescent="0.25">
      <c r="A258" s="75">
        <v>7309</v>
      </c>
      <c r="B258" s="75" t="s">
        <v>231</v>
      </c>
      <c r="C258" s="81">
        <v>462</v>
      </c>
      <c r="D258" s="85">
        <v>462</v>
      </c>
    </row>
    <row r="259" spans="1:8" x14ac:dyDescent="0.25">
      <c r="A259" s="75">
        <v>7310</v>
      </c>
      <c r="B259" s="75" t="s">
        <v>232</v>
      </c>
      <c r="C259" s="81">
        <v>3493</v>
      </c>
      <c r="D259" s="85">
        <v>3493</v>
      </c>
    </row>
    <row r="260" spans="1:8" x14ac:dyDescent="0.25">
      <c r="A260" s="75">
        <v>7311</v>
      </c>
      <c r="B260" s="75" t="s">
        <v>233</v>
      </c>
      <c r="C260" s="81">
        <v>9488</v>
      </c>
      <c r="D260" s="85">
        <v>9488</v>
      </c>
    </row>
    <row r="261" spans="1:8" x14ac:dyDescent="0.25">
      <c r="A261" s="75">
        <v>7312</v>
      </c>
      <c r="B261" s="75" t="s">
        <v>234</v>
      </c>
      <c r="C261" s="81">
        <v>-6455</v>
      </c>
      <c r="D261" s="85">
        <v>-6455</v>
      </c>
    </row>
    <row r="262" spans="1:8" x14ac:dyDescent="0.25">
      <c r="A262" s="75">
        <v>7313</v>
      </c>
      <c r="B262" s="75" t="s">
        <v>235</v>
      </c>
      <c r="C262" s="81">
        <v>35139</v>
      </c>
      <c r="D262" s="85">
        <v>35139</v>
      </c>
    </row>
    <row r="263" spans="1:8" x14ac:dyDescent="0.25">
      <c r="A263" s="75">
        <v>7314</v>
      </c>
      <c r="B263" s="75" t="s">
        <v>236</v>
      </c>
      <c r="C263" s="81">
        <v>18351</v>
      </c>
      <c r="D263" s="85">
        <v>18351</v>
      </c>
    </row>
    <row r="264" spans="1:8" x14ac:dyDescent="0.25">
      <c r="A264" s="75">
        <v>7315</v>
      </c>
      <c r="B264" s="75" t="s">
        <v>237</v>
      </c>
      <c r="C264" s="81">
        <v>55</v>
      </c>
      <c r="D264" s="85">
        <v>55</v>
      </c>
    </row>
    <row r="265" spans="1:8" x14ac:dyDescent="0.25">
      <c r="A265" s="75">
        <v>7316</v>
      </c>
      <c r="B265" s="75" t="s">
        <v>238</v>
      </c>
      <c r="C265" s="81">
        <v>2722</v>
      </c>
      <c r="D265" s="85">
        <v>2722</v>
      </c>
    </row>
    <row r="266" spans="1:8" x14ac:dyDescent="0.25">
      <c r="A266" s="75">
        <v>7317</v>
      </c>
      <c r="B266" s="75" t="s">
        <v>239</v>
      </c>
      <c r="C266" s="81">
        <v>9445</v>
      </c>
      <c r="D266" s="85">
        <v>9445</v>
      </c>
    </row>
    <row r="267" spans="1:8" x14ac:dyDescent="0.25">
      <c r="A267" s="75">
        <v>7318</v>
      </c>
      <c r="B267" s="75" t="s">
        <v>240</v>
      </c>
      <c r="C267" s="81">
        <v>22287</v>
      </c>
      <c r="D267" s="85">
        <v>22287</v>
      </c>
    </row>
    <row r="268" spans="1:8" x14ac:dyDescent="0.25">
      <c r="A268" s="75">
        <v>7319</v>
      </c>
      <c r="B268" s="75" t="s">
        <v>241</v>
      </c>
      <c r="C268" s="81">
        <v>-14110</v>
      </c>
      <c r="D268" s="85">
        <v>-14110</v>
      </c>
    </row>
    <row r="269" spans="1:8" x14ac:dyDescent="0.25">
      <c r="A269" s="75">
        <v>7320</v>
      </c>
      <c r="B269" s="75" t="s">
        <v>242</v>
      </c>
      <c r="C269" s="81">
        <v>31572</v>
      </c>
      <c r="D269" s="85">
        <v>31572</v>
      </c>
    </row>
    <row r="270" spans="1:8" x14ac:dyDescent="0.25">
      <c r="A270" s="75">
        <v>7321</v>
      </c>
      <c r="B270" s="75" t="s">
        <v>243</v>
      </c>
      <c r="C270" s="81">
        <v>540</v>
      </c>
      <c r="D270" s="85">
        <v>540</v>
      </c>
    </row>
    <row r="271" spans="1:8" x14ac:dyDescent="0.25">
      <c r="A271" s="75">
        <v>7322</v>
      </c>
      <c r="B271" s="75" t="s">
        <v>244</v>
      </c>
      <c r="C271" s="81">
        <v>-17221</v>
      </c>
      <c r="D271" s="85">
        <v>-17221</v>
      </c>
    </row>
    <row r="272" spans="1:8" x14ac:dyDescent="0.25">
      <c r="A272" s="75">
        <v>7398</v>
      </c>
      <c r="B272" s="75"/>
      <c r="C272" s="82">
        <f>SUM(C250:C271)</f>
        <v>314096</v>
      </c>
      <c r="D272" s="82">
        <f>SUM(D250:D271)</f>
        <v>314096</v>
      </c>
      <c r="E272" s="67"/>
      <c r="F272" s="67"/>
      <c r="G272" s="67"/>
      <c r="H272" s="67"/>
    </row>
    <row r="273" spans="1:8" x14ac:dyDescent="0.25">
      <c r="A273" s="75">
        <v>7399</v>
      </c>
      <c r="B273" s="87" t="s">
        <v>245</v>
      </c>
      <c r="C273" s="81">
        <v>0</v>
      </c>
      <c r="D273" s="85">
        <v>0</v>
      </c>
    </row>
    <row r="274" spans="1:8" x14ac:dyDescent="0.25">
      <c r="A274" s="75">
        <v>7401</v>
      </c>
      <c r="B274" s="75" t="s">
        <v>246</v>
      </c>
      <c r="C274" s="81">
        <v>-2719</v>
      </c>
      <c r="D274" s="85">
        <v>-2719</v>
      </c>
    </row>
    <row r="275" spans="1:8" x14ac:dyDescent="0.25">
      <c r="A275" s="75">
        <v>7402</v>
      </c>
      <c r="B275" s="75" t="s">
        <v>247</v>
      </c>
      <c r="C275" s="81">
        <v>10306</v>
      </c>
      <c r="D275" s="85">
        <v>10306</v>
      </c>
    </row>
    <row r="276" spans="1:8" x14ac:dyDescent="0.25">
      <c r="A276" s="75">
        <v>7403</v>
      </c>
      <c r="B276" s="75" t="s">
        <v>248</v>
      </c>
      <c r="C276" s="81">
        <v>11994</v>
      </c>
      <c r="D276" s="85">
        <v>11994</v>
      </c>
    </row>
    <row r="277" spans="1:8" x14ac:dyDescent="0.25">
      <c r="A277" s="75">
        <v>7404</v>
      </c>
      <c r="B277" s="75" t="s">
        <v>249</v>
      </c>
      <c r="C277" s="81">
        <v>254</v>
      </c>
      <c r="D277" s="85">
        <v>254</v>
      </c>
    </row>
    <row r="278" spans="1:8" x14ac:dyDescent="0.25">
      <c r="A278" s="75">
        <v>7405</v>
      </c>
      <c r="B278" s="75" t="s">
        <v>250</v>
      </c>
      <c r="C278" s="81">
        <v>7616</v>
      </c>
      <c r="D278" s="85">
        <v>7616</v>
      </c>
    </row>
    <row r="279" spans="1:8" x14ac:dyDescent="0.25">
      <c r="A279" s="75">
        <v>7406</v>
      </c>
      <c r="B279" s="75" t="s">
        <v>251</v>
      </c>
      <c r="C279" s="81">
        <v>6495</v>
      </c>
      <c r="D279" s="85">
        <v>6495</v>
      </c>
    </row>
    <row r="280" spans="1:8" x14ac:dyDescent="0.25">
      <c r="A280" s="75">
        <v>7407</v>
      </c>
      <c r="B280" s="75" t="s">
        <v>252</v>
      </c>
      <c r="C280" s="81">
        <v>2558</v>
      </c>
      <c r="D280" s="85">
        <v>2558</v>
      </c>
    </row>
    <row r="281" spans="1:8" x14ac:dyDescent="0.25">
      <c r="A281" s="75">
        <v>7408</v>
      </c>
      <c r="B281" s="75" t="s">
        <v>253</v>
      </c>
      <c r="C281" s="81">
        <v>108</v>
      </c>
      <c r="D281" s="85">
        <v>108</v>
      </c>
    </row>
    <row r="282" spans="1:8" x14ac:dyDescent="0.25">
      <c r="A282" s="75">
        <v>7409</v>
      </c>
      <c r="B282" s="75" t="s">
        <v>254</v>
      </c>
      <c r="C282" s="81">
        <v>-57453</v>
      </c>
      <c r="D282" s="85">
        <v>-57453</v>
      </c>
    </row>
    <row r="283" spans="1:8" x14ac:dyDescent="0.25">
      <c r="A283" s="75">
        <v>7410</v>
      </c>
      <c r="B283" s="75" t="s">
        <v>255</v>
      </c>
      <c r="C283" s="81">
        <v>8363</v>
      </c>
      <c r="D283" s="85">
        <v>8363</v>
      </c>
    </row>
    <row r="284" spans="1:8" x14ac:dyDescent="0.25">
      <c r="A284" s="75">
        <v>7411</v>
      </c>
      <c r="B284" s="75" t="s">
        <v>256</v>
      </c>
      <c r="C284" s="81">
        <v>10750</v>
      </c>
      <c r="D284" s="85">
        <v>10750</v>
      </c>
    </row>
    <row r="285" spans="1:8" x14ac:dyDescent="0.25">
      <c r="A285" s="75">
        <v>7498</v>
      </c>
      <c r="B285" s="75"/>
      <c r="C285" s="82">
        <f>SUM(C274:C284)</f>
        <v>-1728</v>
      </c>
      <c r="D285" s="82">
        <f>SUM(D274:D284)</f>
        <v>-1728</v>
      </c>
      <c r="E285" s="67"/>
      <c r="F285" s="67"/>
      <c r="G285" s="67"/>
      <c r="H285" s="67"/>
    </row>
    <row r="286" spans="1:8" x14ac:dyDescent="0.25">
      <c r="A286" s="75">
        <v>7499</v>
      </c>
      <c r="B286" s="87" t="s">
        <v>257</v>
      </c>
      <c r="C286" s="81">
        <v>0</v>
      </c>
      <c r="D286" s="85">
        <v>0</v>
      </c>
    </row>
    <row r="287" spans="1:8" x14ac:dyDescent="0.25">
      <c r="A287" s="75">
        <v>7501</v>
      </c>
      <c r="B287" s="75" t="s">
        <v>258</v>
      </c>
      <c r="C287" s="81">
        <v>318</v>
      </c>
      <c r="D287" s="85">
        <v>318</v>
      </c>
    </row>
    <row r="288" spans="1:8" x14ac:dyDescent="0.25">
      <c r="A288" s="75">
        <v>7502</v>
      </c>
      <c r="B288" s="75" t="s">
        <v>259</v>
      </c>
      <c r="C288" s="81">
        <v>-8232</v>
      </c>
      <c r="D288" s="85">
        <v>-8232</v>
      </c>
    </row>
    <row r="289" spans="1:8" x14ac:dyDescent="0.25">
      <c r="A289" s="75">
        <v>7503</v>
      </c>
      <c r="B289" s="75" t="s">
        <v>260</v>
      </c>
      <c r="C289" s="81">
        <v>337</v>
      </c>
      <c r="D289" s="85">
        <v>337</v>
      </c>
    </row>
    <row r="290" spans="1:8" x14ac:dyDescent="0.25">
      <c r="A290" s="75">
        <v>7504</v>
      </c>
      <c r="B290" s="75" t="s">
        <v>261</v>
      </c>
      <c r="C290" s="81">
        <v>-13068</v>
      </c>
      <c r="D290" s="85">
        <v>-13068</v>
      </c>
    </row>
    <row r="291" spans="1:8" x14ac:dyDescent="0.25">
      <c r="A291" s="75">
        <v>7505</v>
      </c>
      <c r="B291" s="75" t="s">
        <v>262</v>
      </c>
      <c r="C291" s="81">
        <v>-4516</v>
      </c>
      <c r="D291" s="85">
        <v>-4516</v>
      </c>
    </row>
    <row r="292" spans="1:8" x14ac:dyDescent="0.25">
      <c r="A292" s="75">
        <v>7598</v>
      </c>
      <c r="B292" s="75"/>
      <c r="C292" s="82">
        <f>SUM(C287:C291)</f>
        <v>-25161</v>
      </c>
      <c r="D292" s="82">
        <f>SUM(D287:D291)</f>
        <v>-25161</v>
      </c>
      <c r="E292" s="67"/>
      <c r="F292" s="67"/>
      <c r="G292" s="67"/>
      <c r="H292" s="67"/>
    </row>
    <row r="293" spans="1:8" x14ac:dyDescent="0.25">
      <c r="A293" s="75">
        <v>7599</v>
      </c>
      <c r="B293" s="87" t="s">
        <v>263</v>
      </c>
      <c r="C293" s="81">
        <v>0</v>
      </c>
      <c r="D293" s="85">
        <v>0</v>
      </c>
    </row>
    <row r="294" spans="1:8" x14ac:dyDescent="0.25">
      <c r="A294" s="75">
        <v>7601</v>
      </c>
      <c r="B294" s="75" t="s">
        <v>264</v>
      </c>
      <c r="C294" s="81">
        <v>13862</v>
      </c>
      <c r="D294" s="85">
        <v>13862</v>
      </c>
    </row>
    <row r="295" spans="1:8" x14ac:dyDescent="0.25">
      <c r="A295" s="75">
        <v>7602</v>
      </c>
      <c r="B295" s="75" t="s">
        <v>265</v>
      </c>
      <c r="C295" s="81">
        <v>-662</v>
      </c>
      <c r="D295" s="85">
        <v>-662</v>
      </c>
    </row>
    <row r="296" spans="1:8" x14ac:dyDescent="0.25">
      <c r="A296" s="75">
        <v>7603</v>
      </c>
      <c r="B296" s="75" t="s">
        <v>266</v>
      </c>
      <c r="C296" s="81">
        <v>2149</v>
      </c>
      <c r="D296" s="85">
        <v>2149</v>
      </c>
    </row>
    <row r="297" spans="1:8" x14ac:dyDescent="0.25">
      <c r="A297" s="75">
        <v>7604</v>
      </c>
      <c r="B297" s="75" t="s">
        <v>267</v>
      </c>
      <c r="C297" s="81">
        <v>1042</v>
      </c>
      <c r="D297" s="85">
        <v>1042</v>
      </c>
    </row>
    <row r="298" spans="1:8" x14ac:dyDescent="0.25">
      <c r="A298" s="75">
        <v>7605</v>
      </c>
      <c r="B298" s="75" t="s">
        <v>268</v>
      </c>
      <c r="C298" s="81">
        <v>-974</v>
      </c>
      <c r="D298" s="85">
        <v>-974</v>
      </c>
    </row>
    <row r="299" spans="1:8" x14ac:dyDescent="0.25">
      <c r="A299" s="75">
        <v>7606</v>
      </c>
      <c r="B299" s="75" t="s">
        <v>269</v>
      </c>
      <c r="C299" s="81">
        <v>12734</v>
      </c>
      <c r="D299" s="85">
        <v>12734</v>
      </c>
    </row>
    <row r="300" spans="1:8" x14ac:dyDescent="0.25">
      <c r="A300" s="75">
        <v>7607</v>
      </c>
      <c r="B300" s="75" t="s">
        <v>270</v>
      </c>
      <c r="C300" s="81">
        <v>741</v>
      </c>
      <c r="D300" s="85">
        <v>741</v>
      </c>
    </row>
    <row r="301" spans="1:8" x14ac:dyDescent="0.25">
      <c r="A301" s="75">
        <v>7608</v>
      </c>
      <c r="B301" s="75" t="s">
        <v>271</v>
      </c>
      <c r="C301" s="81">
        <v>-4083</v>
      </c>
      <c r="D301" s="85">
        <v>-4083</v>
      </c>
    </row>
    <row r="302" spans="1:8" x14ac:dyDescent="0.25">
      <c r="A302" s="75">
        <v>7609</v>
      </c>
      <c r="B302" s="75" t="s">
        <v>272</v>
      </c>
      <c r="C302" s="81">
        <v>32928</v>
      </c>
      <c r="D302" s="85">
        <v>32928</v>
      </c>
    </row>
    <row r="303" spans="1:8" x14ac:dyDescent="0.25">
      <c r="A303" s="75">
        <v>7610</v>
      </c>
      <c r="B303" s="75" t="s">
        <v>273</v>
      </c>
      <c r="C303" s="81">
        <v>976</v>
      </c>
      <c r="D303" s="85">
        <v>976</v>
      </c>
    </row>
    <row r="304" spans="1:8" x14ac:dyDescent="0.25">
      <c r="A304" s="75">
        <v>7611</v>
      </c>
      <c r="B304" s="75" t="s">
        <v>274</v>
      </c>
      <c r="C304" s="81">
        <v>58762</v>
      </c>
      <c r="D304" s="85">
        <v>58762</v>
      </c>
    </row>
    <row r="305" spans="1:8" x14ac:dyDescent="0.25">
      <c r="A305" s="75">
        <v>7698</v>
      </c>
      <c r="B305" s="75"/>
      <c r="C305" s="82">
        <f>SUM(C294:C304)</f>
        <v>117475</v>
      </c>
      <c r="D305" s="82">
        <f>SUM(D294:D304)</f>
        <v>117475</v>
      </c>
      <c r="E305" s="67"/>
      <c r="F305" s="67"/>
      <c r="G305" s="67"/>
      <c r="H305" s="67"/>
    </row>
    <row r="306" spans="1:8" x14ac:dyDescent="0.25">
      <c r="A306" s="75">
        <v>7699</v>
      </c>
      <c r="B306" s="87" t="s">
        <v>275</v>
      </c>
      <c r="C306" s="81">
        <v>0</v>
      </c>
      <c r="D306" s="85">
        <v>0</v>
      </c>
    </row>
    <row r="307" spans="1:8" x14ac:dyDescent="0.25">
      <c r="A307" s="75">
        <v>7701</v>
      </c>
      <c r="B307" s="75" t="s">
        <v>276</v>
      </c>
      <c r="C307" s="81">
        <v>-4302</v>
      </c>
      <c r="D307" s="85">
        <v>-4302</v>
      </c>
    </row>
    <row r="308" spans="1:8" x14ac:dyDescent="0.25">
      <c r="A308" s="75">
        <v>7702</v>
      </c>
      <c r="B308" s="75" t="s">
        <v>277</v>
      </c>
      <c r="C308" s="81">
        <v>-4919</v>
      </c>
      <c r="D308" s="85">
        <v>-4919</v>
      </c>
    </row>
    <row r="309" spans="1:8" x14ac:dyDescent="0.25">
      <c r="A309" s="75">
        <v>7703</v>
      </c>
      <c r="B309" s="75" t="s">
        <v>278</v>
      </c>
      <c r="C309" s="81">
        <v>-7049</v>
      </c>
      <c r="D309" s="85">
        <v>-7049</v>
      </c>
    </row>
    <row r="310" spans="1:8" x14ac:dyDescent="0.25">
      <c r="A310" s="75">
        <v>7704</v>
      </c>
      <c r="B310" s="75" t="s">
        <v>279</v>
      </c>
      <c r="C310" s="81">
        <v>5075</v>
      </c>
      <c r="D310" s="85">
        <v>5075</v>
      </c>
    </row>
    <row r="311" spans="1:8" x14ac:dyDescent="0.25">
      <c r="A311" s="75">
        <v>7705</v>
      </c>
      <c r="B311" s="75" t="s">
        <v>280</v>
      </c>
      <c r="C311" s="81">
        <v>9769</v>
      </c>
      <c r="D311" s="85">
        <v>9769</v>
      </c>
    </row>
    <row r="312" spans="1:8" x14ac:dyDescent="0.25">
      <c r="A312" s="75">
        <v>7706</v>
      </c>
      <c r="B312" s="75" t="s">
        <v>281</v>
      </c>
      <c r="C312" s="81">
        <v>-5498</v>
      </c>
      <c r="D312" s="85">
        <v>-5498</v>
      </c>
    </row>
    <row r="313" spans="1:8" x14ac:dyDescent="0.25">
      <c r="A313" s="75">
        <v>7707</v>
      </c>
      <c r="B313" s="75" t="s">
        <v>282</v>
      </c>
      <c r="C313" s="81">
        <v>-2449</v>
      </c>
      <c r="D313" s="85">
        <v>-2449</v>
      </c>
    </row>
    <row r="314" spans="1:8" x14ac:dyDescent="0.25">
      <c r="A314" s="75">
        <v>7708</v>
      </c>
      <c r="B314" s="75" t="s">
        <v>283</v>
      </c>
      <c r="C314" s="81">
        <v>821</v>
      </c>
      <c r="D314" s="85">
        <v>821</v>
      </c>
    </row>
    <row r="315" spans="1:8" x14ac:dyDescent="0.25">
      <c r="A315" s="75">
        <v>7709</v>
      </c>
      <c r="B315" s="75" t="s">
        <v>284</v>
      </c>
      <c r="C315" s="81">
        <v>-3450</v>
      </c>
      <c r="D315" s="85">
        <v>-3450</v>
      </c>
    </row>
    <row r="316" spans="1:8" x14ac:dyDescent="0.25">
      <c r="A316" s="75">
        <v>7710</v>
      </c>
      <c r="B316" s="75" t="s">
        <v>285</v>
      </c>
      <c r="C316" s="81">
        <v>-5569</v>
      </c>
      <c r="D316" s="85">
        <v>-5569</v>
      </c>
    </row>
    <row r="317" spans="1:8" x14ac:dyDescent="0.25">
      <c r="A317" s="75">
        <v>7798</v>
      </c>
      <c r="B317" s="75"/>
      <c r="C317" s="82">
        <f>SUM(C307:C316)</f>
        <v>-17571</v>
      </c>
      <c r="D317" s="82">
        <f>SUM(D307:D316)</f>
        <v>-17571</v>
      </c>
      <c r="E317" s="67"/>
      <c r="F317" s="67"/>
      <c r="G317" s="67"/>
      <c r="H317" s="67"/>
    </row>
    <row r="318" spans="1:8" x14ac:dyDescent="0.25">
      <c r="A318" s="75">
        <v>7799</v>
      </c>
      <c r="B318" s="87" t="s">
        <v>286</v>
      </c>
      <c r="C318" s="81">
        <v>0</v>
      </c>
      <c r="D318" s="85">
        <v>0</v>
      </c>
    </row>
    <row r="319" spans="1:8" x14ac:dyDescent="0.25">
      <c r="A319" s="75">
        <v>7801</v>
      </c>
      <c r="B319" s="75" t="s">
        <v>287</v>
      </c>
      <c r="C319" s="81">
        <v>-2356</v>
      </c>
      <c r="D319" s="85">
        <v>-2356</v>
      </c>
    </row>
    <row r="320" spans="1:8" x14ac:dyDescent="0.25">
      <c r="A320" s="75">
        <v>7802</v>
      </c>
      <c r="B320" s="75" t="s">
        <v>288</v>
      </c>
      <c r="C320" s="81">
        <v>-14724</v>
      </c>
      <c r="D320" s="85">
        <v>-14724</v>
      </c>
    </row>
    <row r="321" spans="1:9" x14ac:dyDescent="0.25">
      <c r="A321" s="75">
        <v>7803</v>
      </c>
      <c r="B321" s="75" t="s">
        <v>289</v>
      </c>
      <c r="C321" s="81">
        <v>-11481</v>
      </c>
      <c r="D321" s="85">
        <v>-11481</v>
      </c>
    </row>
    <row r="322" spans="1:9" x14ac:dyDescent="0.25">
      <c r="A322" s="75">
        <v>7804</v>
      </c>
      <c r="B322" s="75" t="s">
        <v>290</v>
      </c>
      <c r="C322" s="81">
        <v>16983</v>
      </c>
      <c r="D322" s="85">
        <v>16983</v>
      </c>
    </row>
    <row r="323" spans="1:9" x14ac:dyDescent="0.25">
      <c r="A323" s="75">
        <v>7805</v>
      </c>
      <c r="B323" s="75" t="s">
        <v>291</v>
      </c>
      <c r="C323" s="81">
        <v>4793</v>
      </c>
      <c r="D323" s="85">
        <v>4793</v>
      </c>
    </row>
    <row r="324" spans="1:9" x14ac:dyDescent="0.25">
      <c r="A324" s="75"/>
      <c r="B324" s="75"/>
      <c r="C324" s="82">
        <f>SUM(C319:C323)</f>
        <v>-6785</v>
      </c>
      <c r="D324" s="82">
        <f>SUM(D319:D323)</f>
        <v>-6785</v>
      </c>
      <c r="E324" s="67"/>
      <c r="F324" s="67"/>
      <c r="G324" s="67"/>
      <c r="H324" s="67"/>
    </row>
    <row r="325" spans="1:9" ht="16.5" thickBot="1" x14ac:dyDescent="0.3">
      <c r="A325" s="76"/>
      <c r="B325" s="78" t="s">
        <v>0</v>
      </c>
      <c r="C325" s="83">
        <f>C21+C36+C50+C62+C75+C87+C93+C103+C112+C123+C133+C146+C160+C168+C181+C201+C210+C220+C229+C235+C247+C248+C272+C285+C292+C305+C317+C324</f>
        <v>683310</v>
      </c>
      <c r="D325" s="83">
        <f>D21+D36+D50+D62+D75+D87+D93+D103+D112+D123+D133+D146+D160+D168+D181+D201+D210+D220+D229+D235+D247+D248+D272+D285+D292+D305+D317+D324</f>
        <v>683310</v>
      </c>
    </row>
    <row r="326" spans="1:9" x14ac:dyDescent="0.25">
      <c r="B326" s="16"/>
      <c r="C326" s="16"/>
      <c r="D326" s="68"/>
      <c r="E326" s="67"/>
      <c r="F326" s="67"/>
      <c r="G326" s="67"/>
      <c r="H326" s="67"/>
    </row>
    <row r="327" spans="1:9" x14ac:dyDescent="0.25">
      <c r="B327" s="16"/>
      <c r="C327" s="16"/>
      <c r="D327" s="69"/>
      <c r="I327" s="70"/>
    </row>
    <row r="328" spans="1:9" x14ac:dyDescent="0.25">
      <c r="D328" s="72"/>
    </row>
    <row r="329" spans="1:9" x14ac:dyDescent="0.25">
      <c r="D329" s="72"/>
      <c r="E329" s="73"/>
      <c r="F329" s="73"/>
      <c r="G329" s="73"/>
      <c r="H329" s="73"/>
    </row>
    <row r="330" spans="1:9" x14ac:dyDescent="0.25">
      <c r="D330" s="72"/>
    </row>
    <row r="331" spans="1:9" x14ac:dyDescent="0.25">
      <c r="D331" s="72"/>
    </row>
    <row r="332" spans="1:9" x14ac:dyDescent="0.25">
      <c r="D332" s="72"/>
    </row>
    <row r="333" spans="1:9" x14ac:dyDescent="0.25">
      <c r="D333" s="72"/>
    </row>
    <row r="334" spans="1:9" x14ac:dyDescent="0.25">
      <c r="D334" s="72"/>
    </row>
    <row r="335" spans="1:9" x14ac:dyDescent="0.25">
      <c r="D335" s="72"/>
    </row>
    <row r="336" spans="1:9" x14ac:dyDescent="0.25">
      <c r="D336" s="72"/>
    </row>
    <row r="337" spans="4:4" x14ac:dyDescent="0.25">
      <c r="D337" s="72"/>
    </row>
    <row r="338" spans="4:4" x14ac:dyDescent="0.25">
      <c r="D338" s="72"/>
    </row>
    <row r="339" spans="4:4" x14ac:dyDescent="0.25">
      <c r="D339" s="72"/>
    </row>
    <row r="340" spans="4:4" x14ac:dyDescent="0.25">
      <c r="D340" s="72"/>
    </row>
    <row r="341" spans="4:4" x14ac:dyDescent="0.25">
      <c r="D341" s="72"/>
    </row>
    <row r="342" spans="4:4" x14ac:dyDescent="0.25">
      <c r="D342" s="72"/>
    </row>
    <row r="343" spans="4:4" x14ac:dyDescent="0.25">
      <c r="D343" s="72"/>
    </row>
    <row r="344" spans="4:4" x14ac:dyDescent="0.25">
      <c r="D344" s="72"/>
    </row>
    <row r="345" spans="4:4" x14ac:dyDescent="0.25">
      <c r="D345" s="72"/>
    </row>
    <row r="346" spans="4:4" x14ac:dyDescent="0.25">
      <c r="D346" s="72"/>
    </row>
    <row r="347" spans="4:4" x14ac:dyDescent="0.25">
      <c r="D347" s="72"/>
    </row>
    <row r="348" spans="4:4" x14ac:dyDescent="0.25">
      <c r="D348" s="72"/>
    </row>
    <row r="349" spans="4:4" x14ac:dyDescent="0.25">
      <c r="D349" s="72"/>
    </row>
    <row r="350" spans="4:4" x14ac:dyDescent="0.25">
      <c r="D350" s="72"/>
    </row>
    <row r="351" spans="4:4" x14ac:dyDescent="0.25">
      <c r="D351" s="72"/>
    </row>
    <row r="352" spans="4:4" x14ac:dyDescent="0.25">
      <c r="D352" s="72"/>
    </row>
    <row r="353" spans="4:4" x14ac:dyDescent="0.25">
      <c r="D353" s="72"/>
    </row>
    <row r="354" spans="4:4" x14ac:dyDescent="0.25">
      <c r="D354" s="72"/>
    </row>
    <row r="355" spans="4:4" x14ac:dyDescent="0.25">
      <c r="D355" s="72"/>
    </row>
    <row r="356" spans="4:4" x14ac:dyDescent="0.25">
      <c r="D356" s="72"/>
    </row>
    <row r="357" spans="4:4" x14ac:dyDescent="0.25">
      <c r="D357" s="72"/>
    </row>
    <row r="358" spans="4:4" x14ac:dyDescent="0.25">
      <c r="D358" s="72"/>
    </row>
    <row r="359" spans="4:4" x14ac:dyDescent="0.25">
      <c r="D359" s="72"/>
    </row>
    <row r="360" spans="4:4" x14ac:dyDescent="0.25">
      <c r="D360" s="72"/>
    </row>
    <row r="361" spans="4:4" x14ac:dyDescent="0.25">
      <c r="D361" s="72"/>
    </row>
    <row r="362" spans="4:4" x14ac:dyDescent="0.25">
      <c r="D362" s="72"/>
    </row>
    <row r="363" spans="4:4" x14ac:dyDescent="0.25">
      <c r="D363" s="72"/>
    </row>
    <row r="364" spans="4:4" x14ac:dyDescent="0.25">
      <c r="D364" s="72"/>
    </row>
    <row r="365" spans="4:4" x14ac:dyDescent="0.25">
      <c r="D365" s="72"/>
    </row>
    <row r="366" spans="4:4" x14ac:dyDescent="0.25">
      <c r="D366" s="72"/>
    </row>
    <row r="367" spans="4:4" x14ac:dyDescent="0.25">
      <c r="D367" s="72"/>
    </row>
    <row r="368" spans="4:4" x14ac:dyDescent="0.25">
      <c r="D368" s="72"/>
    </row>
    <row r="369" spans="4:4" x14ac:dyDescent="0.25">
      <c r="D369" s="72"/>
    </row>
    <row r="370" spans="4:4" x14ac:dyDescent="0.25">
      <c r="D370" s="72"/>
    </row>
    <row r="371" spans="4:4" x14ac:dyDescent="0.25">
      <c r="D371" s="72"/>
    </row>
    <row r="372" spans="4:4" x14ac:dyDescent="0.25">
      <c r="D372" s="72"/>
    </row>
    <row r="373" spans="4:4" x14ac:dyDescent="0.25">
      <c r="D373" s="72"/>
    </row>
    <row r="374" spans="4:4" x14ac:dyDescent="0.25">
      <c r="D374" s="72"/>
    </row>
    <row r="375" spans="4:4" x14ac:dyDescent="0.25">
      <c r="D375" s="72"/>
    </row>
    <row r="376" spans="4:4" x14ac:dyDescent="0.25">
      <c r="D376" s="72"/>
    </row>
    <row r="377" spans="4:4" x14ac:dyDescent="0.25">
      <c r="D377" s="72"/>
    </row>
    <row r="378" spans="4:4" x14ac:dyDescent="0.25">
      <c r="D378" s="72"/>
    </row>
    <row r="379" spans="4:4" x14ac:dyDescent="0.25">
      <c r="D379" s="72"/>
    </row>
    <row r="380" spans="4:4" x14ac:dyDescent="0.25">
      <c r="D380" s="72"/>
    </row>
    <row r="381" spans="4:4" x14ac:dyDescent="0.25">
      <c r="D381" s="72"/>
    </row>
    <row r="382" spans="4:4" x14ac:dyDescent="0.25">
      <c r="D382" s="72"/>
    </row>
    <row r="383" spans="4:4" x14ac:dyDescent="0.25">
      <c r="D383" s="72"/>
    </row>
    <row r="384" spans="4:4" x14ac:dyDescent="0.25">
      <c r="D384" s="72"/>
    </row>
    <row r="385" spans="4:4" x14ac:dyDescent="0.25">
      <c r="D385" s="72"/>
    </row>
    <row r="386" spans="4:4" x14ac:dyDescent="0.25">
      <c r="D386" s="72"/>
    </row>
    <row r="387" spans="4:4" x14ac:dyDescent="0.25">
      <c r="D387" s="72"/>
    </row>
    <row r="388" spans="4:4" x14ac:dyDescent="0.25">
      <c r="D388" s="72"/>
    </row>
    <row r="389" spans="4:4" x14ac:dyDescent="0.25">
      <c r="D389" s="72"/>
    </row>
    <row r="390" spans="4:4" x14ac:dyDescent="0.25">
      <c r="D390" s="72"/>
    </row>
    <row r="391" spans="4:4" x14ac:dyDescent="0.25">
      <c r="D391" s="72"/>
    </row>
    <row r="392" spans="4:4" x14ac:dyDescent="0.25">
      <c r="D392" s="72"/>
    </row>
    <row r="393" spans="4:4" x14ac:dyDescent="0.25">
      <c r="D393" s="72"/>
    </row>
    <row r="394" spans="4:4" x14ac:dyDescent="0.25">
      <c r="D394" s="72"/>
    </row>
    <row r="395" spans="4:4" x14ac:dyDescent="0.25">
      <c r="D395" s="72"/>
    </row>
    <row r="396" spans="4:4" x14ac:dyDescent="0.25">
      <c r="D396" s="72"/>
    </row>
    <row r="397" spans="4:4" x14ac:dyDescent="0.25">
      <c r="D397" s="72"/>
    </row>
    <row r="398" spans="4:4" x14ac:dyDescent="0.25">
      <c r="D398" s="72"/>
    </row>
    <row r="399" spans="4:4" x14ac:dyDescent="0.25">
      <c r="D399" s="72"/>
    </row>
    <row r="400" spans="4:4" x14ac:dyDescent="0.25">
      <c r="D400" s="72"/>
    </row>
    <row r="401" spans="4:4" x14ac:dyDescent="0.25">
      <c r="D401" s="72"/>
    </row>
    <row r="402" spans="4:4" x14ac:dyDescent="0.25">
      <c r="D402" s="72"/>
    </row>
    <row r="403" spans="4:4" x14ac:dyDescent="0.25">
      <c r="D403" s="72"/>
    </row>
    <row r="404" spans="4:4" x14ac:dyDescent="0.25">
      <c r="D404" s="72"/>
    </row>
    <row r="405" spans="4:4" x14ac:dyDescent="0.25">
      <c r="D405" s="72"/>
    </row>
    <row r="406" spans="4:4" x14ac:dyDescent="0.25">
      <c r="D406" s="72"/>
    </row>
    <row r="407" spans="4:4" x14ac:dyDescent="0.25">
      <c r="D407" s="72"/>
    </row>
    <row r="408" spans="4:4" x14ac:dyDescent="0.25">
      <c r="D408" s="72"/>
    </row>
    <row r="409" spans="4:4" x14ac:dyDescent="0.25">
      <c r="D409" s="72"/>
    </row>
    <row r="410" spans="4:4" x14ac:dyDescent="0.25">
      <c r="D410" s="72"/>
    </row>
    <row r="411" spans="4:4" x14ac:dyDescent="0.25">
      <c r="D411" s="72"/>
    </row>
    <row r="412" spans="4:4" x14ac:dyDescent="0.25">
      <c r="D412" s="72"/>
    </row>
    <row r="413" spans="4:4" x14ac:dyDescent="0.25">
      <c r="D413" s="72"/>
    </row>
    <row r="414" spans="4:4" x14ac:dyDescent="0.25">
      <c r="D414" s="72"/>
    </row>
    <row r="415" spans="4:4" x14ac:dyDescent="0.25">
      <c r="D415" s="72"/>
    </row>
    <row r="416" spans="4:4" x14ac:dyDescent="0.25">
      <c r="D416" s="72"/>
    </row>
    <row r="417" spans="4:4" x14ac:dyDescent="0.25">
      <c r="D417" s="72"/>
    </row>
    <row r="418" spans="4:4" x14ac:dyDescent="0.25">
      <c r="D418" s="72"/>
    </row>
    <row r="419" spans="4:4" x14ac:dyDescent="0.25">
      <c r="D419" s="72"/>
    </row>
    <row r="420" spans="4:4" x14ac:dyDescent="0.25">
      <c r="D420" s="72"/>
    </row>
    <row r="421" spans="4:4" x14ac:dyDescent="0.25">
      <c r="D421" s="72"/>
    </row>
    <row r="422" spans="4:4" x14ac:dyDescent="0.25">
      <c r="D422" s="72"/>
    </row>
    <row r="423" spans="4:4" x14ac:dyDescent="0.25">
      <c r="D423" s="72"/>
    </row>
    <row r="424" spans="4:4" x14ac:dyDescent="0.25">
      <c r="D424" s="72"/>
    </row>
    <row r="425" spans="4:4" x14ac:dyDescent="0.25">
      <c r="D425" s="72"/>
    </row>
    <row r="426" spans="4:4" x14ac:dyDescent="0.25">
      <c r="D426" s="72"/>
    </row>
    <row r="427" spans="4:4" x14ac:dyDescent="0.25">
      <c r="D427" s="72"/>
    </row>
    <row r="428" spans="4:4" x14ac:dyDescent="0.25">
      <c r="D428" s="72"/>
    </row>
    <row r="429" spans="4:4" x14ac:dyDescent="0.25">
      <c r="D429" s="72"/>
    </row>
    <row r="430" spans="4:4" x14ac:dyDescent="0.25">
      <c r="D430" s="72"/>
    </row>
    <row r="431" spans="4:4" x14ac:dyDescent="0.25">
      <c r="D431" s="72"/>
    </row>
    <row r="432" spans="4:4" x14ac:dyDescent="0.25">
      <c r="D432" s="72"/>
    </row>
    <row r="433" spans="4:4" x14ac:dyDescent="0.25">
      <c r="D433" s="72"/>
    </row>
    <row r="434" spans="4:4" x14ac:dyDescent="0.25">
      <c r="D434" s="72"/>
    </row>
    <row r="435" spans="4:4" x14ac:dyDescent="0.25">
      <c r="D435" s="72"/>
    </row>
    <row r="436" spans="4:4" x14ac:dyDescent="0.25">
      <c r="D436" s="72"/>
    </row>
    <row r="437" spans="4:4" x14ac:dyDescent="0.25">
      <c r="D437" s="72"/>
    </row>
    <row r="438" spans="4:4" x14ac:dyDescent="0.25">
      <c r="D438" s="72"/>
    </row>
    <row r="439" spans="4:4" x14ac:dyDescent="0.25">
      <c r="D439" s="72"/>
    </row>
    <row r="440" spans="4:4" x14ac:dyDescent="0.25">
      <c r="D440" s="72"/>
    </row>
    <row r="441" spans="4:4" x14ac:dyDescent="0.25">
      <c r="D441" s="72"/>
    </row>
    <row r="442" spans="4:4" x14ac:dyDescent="0.25">
      <c r="D442" s="72"/>
    </row>
    <row r="443" spans="4:4" x14ac:dyDescent="0.25">
      <c r="D443" s="72"/>
    </row>
    <row r="444" spans="4:4" x14ac:dyDescent="0.25">
      <c r="D444" s="72"/>
    </row>
    <row r="445" spans="4:4" x14ac:dyDescent="0.25">
      <c r="D445" s="72"/>
    </row>
    <row r="446" spans="4:4" x14ac:dyDescent="0.25">
      <c r="D446" s="72"/>
    </row>
    <row r="447" spans="4:4" x14ac:dyDescent="0.25">
      <c r="D447" s="72"/>
    </row>
    <row r="448" spans="4:4" x14ac:dyDescent="0.25">
      <c r="D448" s="72"/>
    </row>
    <row r="449" spans="4:4" x14ac:dyDescent="0.25">
      <c r="D449" s="72"/>
    </row>
    <row r="450" spans="4:4" x14ac:dyDescent="0.25">
      <c r="D450" s="72"/>
    </row>
    <row r="451" spans="4:4" x14ac:dyDescent="0.25">
      <c r="D451" s="72"/>
    </row>
    <row r="452" spans="4:4" x14ac:dyDescent="0.25">
      <c r="D452" s="72"/>
    </row>
    <row r="453" spans="4:4" x14ac:dyDescent="0.25">
      <c r="D453" s="72"/>
    </row>
    <row r="454" spans="4:4" x14ac:dyDescent="0.25">
      <c r="D454" s="72"/>
    </row>
    <row r="455" spans="4:4" x14ac:dyDescent="0.25">
      <c r="D455" s="72"/>
    </row>
    <row r="456" spans="4:4" x14ac:dyDescent="0.25">
      <c r="D456" s="72"/>
    </row>
  </sheetData>
  <mergeCells count="5">
    <mergeCell ref="B4:B5"/>
    <mergeCell ref="D4:D5"/>
    <mergeCell ref="A4:A5"/>
    <mergeCell ref="A2:D2"/>
    <mergeCell ref="C4:C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7"/>
  <sheetViews>
    <sheetView workbookViewId="0">
      <pane xSplit="2" ySplit="12" topLeftCell="C19" activePane="bottomRight" state="frozen"/>
      <selection pane="topRight" activeCell="C1" sqref="C1"/>
      <selection pane="bottomLeft" activeCell="A13" sqref="A13"/>
      <selection pane="bottomRight" activeCell="C13" sqref="C13"/>
    </sheetView>
  </sheetViews>
  <sheetFormatPr defaultColWidth="9.140625" defaultRowHeight="12.75" x14ac:dyDescent="0.2"/>
  <cols>
    <col min="1" max="1" width="9.140625" style="3"/>
    <col min="2" max="2" width="24.28515625" style="6" customWidth="1"/>
    <col min="3" max="4" width="14.7109375" style="3" customWidth="1"/>
    <col min="5" max="6" width="17" style="3" customWidth="1"/>
    <col min="7" max="7" width="16.140625" style="3" customWidth="1"/>
    <col min="8" max="8" width="11.140625" style="3" customWidth="1"/>
    <col min="9" max="10" width="16.140625" style="3" customWidth="1"/>
    <col min="11" max="11" width="11.140625" style="3" customWidth="1"/>
    <col min="12" max="13" width="14.5703125" style="3" customWidth="1"/>
    <col min="14" max="14" width="11.140625" style="3" customWidth="1"/>
    <col min="15" max="15" width="14" style="3" customWidth="1"/>
    <col min="16" max="16" width="13.7109375" style="3" customWidth="1"/>
    <col min="17" max="17" width="14.28515625" style="3" customWidth="1"/>
    <col min="18" max="18" width="15.85546875" style="3" customWidth="1"/>
    <col min="19" max="19" width="16.28515625" style="3" customWidth="1"/>
    <col min="20" max="20" width="13.7109375" style="3" customWidth="1"/>
    <col min="21" max="21" width="12" style="3" customWidth="1"/>
    <col min="22" max="22" width="13.85546875" style="3" customWidth="1"/>
    <col min="23" max="23" width="13.7109375" style="3" customWidth="1"/>
    <col min="24" max="24" width="13.140625" style="3" customWidth="1"/>
    <col min="25" max="25" width="15.5703125" style="3" customWidth="1"/>
    <col min="26" max="26" width="13.42578125" style="3" customWidth="1"/>
    <col min="27" max="27" width="19" style="3" customWidth="1"/>
    <col min="28" max="28" width="15.42578125" style="3" customWidth="1"/>
    <col min="29" max="31" width="6.85546875" style="3" customWidth="1"/>
    <col min="32" max="16384" width="9.140625" style="3"/>
  </cols>
  <sheetData>
    <row r="1" spans="1:31" s="1" customFormat="1" x14ac:dyDescent="0.2">
      <c r="A1" s="12"/>
      <c r="B1" s="11"/>
      <c r="C1" s="12"/>
      <c r="D1" s="12"/>
      <c r="E1" s="40"/>
      <c r="F1" s="40"/>
      <c r="G1" s="12"/>
      <c r="L1" s="12"/>
      <c r="M1" s="12"/>
      <c r="N1" s="40"/>
      <c r="O1" s="12"/>
      <c r="AA1" s="13"/>
    </row>
    <row r="2" spans="1:31" s="1" customFormat="1" x14ac:dyDescent="0.2">
      <c r="A2" s="12"/>
      <c r="B2" s="11"/>
      <c r="C2" s="12"/>
      <c r="D2" s="12"/>
      <c r="E2" s="40"/>
      <c r="F2" s="40"/>
      <c r="G2" s="12"/>
      <c r="L2" s="12"/>
      <c r="M2" s="12"/>
      <c r="N2" s="40"/>
      <c r="O2" s="12"/>
      <c r="AA2" s="13"/>
    </row>
    <row r="3" spans="1:31" s="1" customFormat="1" ht="20.25" x14ac:dyDescent="0.3">
      <c r="A3" s="12"/>
      <c r="B3" s="98" t="s">
        <v>307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20"/>
      <c r="U3" s="19"/>
      <c r="V3" s="19"/>
      <c r="W3" s="20"/>
      <c r="X3" s="19"/>
      <c r="Y3" s="19"/>
      <c r="Z3" s="20"/>
      <c r="AA3" s="41"/>
    </row>
    <row r="4" spans="1:31" s="1" customFormat="1" ht="20.25" x14ac:dyDescent="0.3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0"/>
      <c r="U4" s="19"/>
      <c r="V4" s="19"/>
      <c r="W4" s="20"/>
      <c r="X4" s="19"/>
      <c r="Y4" s="19"/>
      <c r="Z4" s="20"/>
      <c r="AA4" s="13" t="s">
        <v>293</v>
      </c>
    </row>
    <row r="5" spans="1:31" s="1" customFormat="1" ht="16.5" customHeight="1" x14ac:dyDescent="0.2">
      <c r="A5" s="12"/>
      <c r="B5" s="99" t="s">
        <v>292</v>
      </c>
      <c r="C5" s="102" t="s">
        <v>308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3"/>
    </row>
    <row r="6" spans="1:31" ht="31.5" customHeight="1" x14ac:dyDescent="0.2">
      <c r="B6" s="100"/>
      <c r="C6" s="104" t="s">
        <v>309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  <c r="R6" s="42"/>
      <c r="S6" s="43"/>
      <c r="T6" s="44"/>
      <c r="U6" s="45"/>
      <c r="V6" s="43"/>
      <c r="W6" s="44"/>
      <c r="X6" s="42"/>
      <c r="Y6" s="43"/>
      <c r="Z6" s="44"/>
      <c r="AA6" s="95" t="s">
        <v>310</v>
      </c>
    </row>
    <row r="7" spans="1:31" ht="28.5" customHeight="1" x14ac:dyDescent="0.2">
      <c r="B7" s="100"/>
      <c r="C7" s="106" t="s">
        <v>311</v>
      </c>
      <c r="D7" s="106"/>
      <c r="E7" s="107"/>
      <c r="F7" s="108" t="s">
        <v>296</v>
      </c>
      <c r="G7" s="106"/>
      <c r="H7" s="107"/>
      <c r="I7" s="108" t="s">
        <v>297</v>
      </c>
      <c r="J7" s="106"/>
      <c r="K7" s="107"/>
      <c r="L7" s="108" t="s">
        <v>312</v>
      </c>
      <c r="M7" s="106"/>
      <c r="N7" s="107"/>
      <c r="O7" s="108" t="s">
        <v>298</v>
      </c>
      <c r="P7" s="106"/>
      <c r="Q7" s="107"/>
      <c r="R7" s="109" t="s">
        <v>299</v>
      </c>
      <c r="S7" s="104"/>
      <c r="T7" s="105"/>
      <c r="U7" s="109" t="s">
        <v>313</v>
      </c>
      <c r="V7" s="104"/>
      <c r="W7" s="105"/>
      <c r="X7" s="110" t="s">
        <v>314</v>
      </c>
      <c r="Y7" s="102"/>
      <c r="Z7" s="103"/>
      <c r="AA7" s="96"/>
    </row>
    <row r="8" spans="1:31" ht="39" customHeight="1" x14ac:dyDescent="0.2">
      <c r="B8" s="100"/>
      <c r="C8" s="46" t="s">
        <v>300</v>
      </c>
      <c r="D8" s="47" t="s">
        <v>301</v>
      </c>
      <c r="E8" s="95" t="s">
        <v>302</v>
      </c>
      <c r="F8" s="47" t="s">
        <v>300</v>
      </c>
      <c r="G8" s="47" t="s">
        <v>301</v>
      </c>
      <c r="H8" s="95" t="s">
        <v>302</v>
      </c>
      <c r="I8" s="47" t="s">
        <v>300</v>
      </c>
      <c r="J8" s="47" t="s">
        <v>301</v>
      </c>
      <c r="K8" s="95" t="s">
        <v>302</v>
      </c>
      <c r="L8" s="47" t="s">
        <v>300</v>
      </c>
      <c r="M8" s="47" t="s">
        <v>301</v>
      </c>
      <c r="N8" s="95" t="s">
        <v>302</v>
      </c>
      <c r="O8" s="47" t="s">
        <v>300</v>
      </c>
      <c r="P8" s="47" t="s">
        <v>301</v>
      </c>
      <c r="Q8" s="95" t="s">
        <v>302</v>
      </c>
      <c r="R8" s="47" t="s">
        <v>300</v>
      </c>
      <c r="S8" s="47" t="s">
        <v>301</v>
      </c>
      <c r="T8" s="95" t="s">
        <v>302</v>
      </c>
      <c r="U8" s="47" t="s">
        <v>300</v>
      </c>
      <c r="V8" s="47" t="s">
        <v>301</v>
      </c>
      <c r="W8" s="95" t="s">
        <v>302</v>
      </c>
      <c r="X8" s="47" t="s">
        <v>300</v>
      </c>
      <c r="Y8" s="48" t="s">
        <v>301</v>
      </c>
      <c r="Z8" s="96" t="s">
        <v>302</v>
      </c>
      <c r="AA8" s="96"/>
    </row>
    <row r="9" spans="1:31" x14ac:dyDescent="0.2">
      <c r="B9" s="100"/>
      <c r="C9" s="49"/>
      <c r="D9" s="50"/>
      <c r="E9" s="96"/>
      <c r="F9" s="50"/>
      <c r="G9" s="50"/>
      <c r="H9" s="96"/>
      <c r="I9" s="50"/>
      <c r="J9" s="50"/>
      <c r="K9" s="96"/>
      <c r="L9" s="50"/>
      <c r="M9" s="50"/>
      <c r="N9" s="96"/>
      <c r="O9" s="50"/>
      <c r="P9" s="50"/>
      <c r="Q9" s="96"/>
      <c r="R9" s="48"/>
      <c r="S9" s="48"/>
      <c r="T9" s="96"/>
      <c r="U9" s="48"/>
      <c r="V9" s="48"/>
      <c r="W9" s="96"/>
      <c r="X9" s="48"/>
      <c r="Y9" s="48"/>
      <c r="Z9" s="96"/>
      <c r="AA9" s="96"/>
      <c r="AB9" s="21"/>
      <c r="AC9" s="21"/>
      <c r="AD9" s="21"/>
      <c r="AE9" s="21"/>
    </row>
    <row r="10" spans="1:31" ht="25.5" customHeight="1" x14ac:dyDescent="0.2">
      <c r="B10" s="100"/>
      <c r="C10" s="51" t="s">
        <v>303</v>
      </c>
      <c r="D10" s="52" t="s">
        <v>303</v>
      </c>
      <c r="E10" s="96"/>
      <c r="F10" s="52" t="s">
        <v>303</v>
      </c>
      <c r="G10" s="52" t="s">
        <v>303</v>
      </c>
      <c r="H10" s="96"/>
      <c r="I10" s="52" t="s">
        <v>303</v>
      </c>
      <c r="J10" s="52" t="s">
        <v>303</v>
      </c>
      <c r="K10" s="96"/>
      <c r="L10" s="52" t="s">
        <v>304</v>
      </c>
      <c r="M10" s="52" t="s">
        <v>304</v>
      </c>
      <c r="N10" s="96"/>
      <c r="O10" s="52" t="s">
        <v>303</v>
      </c>
      <c r="P10" s="52" t="s">
        <v>303</v>
      </c>
      <c r="Q10" s="96"/>
      <c r="R10" s="48" t="s">
        <v>303</v>
      </c>
      <c r="S10" s="48" t="s">
        <v>303</v>
      </c>
      <c r="T10" s="96"/>
      <c r="U10" s="48" t="s">
        <v>303</v>
      </c>
      <c r="V10" s="48" t="s">
        <v>303</v>
      </c>
      <c r="W10" s="96"/>
      <c r="X10" s="48" t="s">
        <v>305</v>
      </c>
      <c r="Y10" s="48" t="s">
        <v>305</v>
      </c>
      <c r="Z10" s="96"/>
      <c r="AA10" s="96"/>
    </row>
    <row r="11" spans="1:31" x14ac:dyDescent="0.2">
      <c r="B11" s="100"/>
      <c r="C11" s="49"/>
      <c r="D11" s="50"/>
      <c r="E11" s="96"/>
      <c r="F11" s="50"/>
      <c r="G11" s="50"/>
      <c r="H11" s="96"/>
      <c r="I11" s="50"/>
      <c r="J11" s="50"/>
      <c r="K11" s="96"/>
      <c r="L11" s="50"/>
      <c r="M11" s="50"/>
      <c r="N11" s="96"/>
      <c r="O11" s="50"/>
      <c r="P11" s="50"/>
      <c r="Q11" s="96"/>
      <c r="R11" s="48"/>
      <c r="S11" s="48"/>
      <c r="T11" s="96"/>
      <c r="U11" s="48"/>
      <c r="V11" s="48"/>
      <c r="W11" s="96"/>
      <c r="X11" s="48"/>
      <c r="Y11" s="48"/>
      <c r="Z11" s="96"/>
      <c r="AA11" s="96"/>
    </row>
    <row r="12" spans="1:31" ht="12.75" customHeight="1" x14ac:dyDescent="0.2">
      <c r="B12" s="101"/>
      <c r="C12" s="53"/>
      <c r="D12" s="54"/>
      <c r="E12" s="97"/>
      <c r="F12" s="54">
        <v>220</v>
      </c>
      <c r="G12" s="54">
        <v>250</v>
      </c>
      <c r="H12" s="97"/>
      <c r="I12" s="54">
        <v>38</v>
      </c>
      <c r="J12" s="54">
        <v>43</v>
      </c>
      <c r="K12" s="97"/>
      <c r="L12" s="54"/>
      <c r="M12" s="54"/>
      <c r="N12" s="97"/>
      <c r="O12" s="54">
        <v>1801</v>
      </c>
      <c r="P12" s="54">
        <v>2067</v>
      </c>
      <c r="Q12" s="97"/>
      <c r="R12" s="55"/>
      <c r="S12" s="55"/>
      <c r="T12" s="97"/>
      <c r="U12" s="55"/>
      <c r="V12" s="55"/>
      <c r="W12" s="97"/>
      <c r="X12" s="55"/>
      <c r="Y12" s="55"/>
      <c r="Z12" s="97"/>
      <c r="AA12" s="97"/>
    </row>
    <row r="13" spans="1:31" x14ac:dyDescent="0.2">
      <c r="B13" s="56" t="s">
        <v>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31" ht="15" x14ac:dyDescent="0.25">
      <c r="A14" s="3">
        <v>5101</v>
      </c>
      <c r="B14" s="22" t="s">
        <v>2</v>
      </c>
      <c r="C14" s="4">
        <v>-18</v>
      </c>
      <c r="D14" s="4">
        <v>6</v>
      </c>
      <c r="E14" s="4">
        <v>135</v>
      </c>
      <c r="F14" s="4">
        <v>0</v>
      </c>
      <c r="G14" s="4">
        <v>0</v>
      </c>
      <c r="H14" s="4">
        <v>0</v>
      </c>
      <c r="I14" s="4">
        <v>0</v>
      </c>
      <c r="J14" s="4">
        <v>-1</v>
      </c>
      <c r="K14" s="4">
        <v>-33</v>
      </c>
      <c r="L14" s="4">
        <v>66</v>
      </c>
      <c r="M14" s="4">
        <v>44</v>
      </c>
      <c r="N14" s="4">
        <v>2079</v>
      </c>
      <c r="O14" s="4">
        <v>1</v>
      </c>
      <c r="P14" s="4">
        <v>2</v>
      </c>
      <c r="Q14" s="4">
        <v>3550</v>
      </c>
      <c r="R14" s="4">
        <v>0</v>
      </c>
      <c r="S14" s="4">
        <v>0</v>
      </c>
      <c r="T14" s="4">
        <v>0</v>
      </c>
      <c r="U14" s="4">
        <v>-4</v>
      </c>
      <c r="V14" s="4">
        <v>-10</v>
      </c>
      <c r="W14" s="4">
        <v>-2529</v>
      </c>
      <c r="X14" s="4">
        <v>0</v>
      </c>
      <c r="Y14" s="4">
        <v>0</v>
      </c>
      <c r="Z14" s="4">
        <v>0</v>
      </c>
      <c r="AA14" s="57">
        <f t="shared" ref="AA14:AA27" si="0">+E14+H14+K14+N14+Q14+T14+W14+Z14</f>
        <v>3202</v>
      </c>
    </row>
    <row r="15" spans="1:31" ht="15" x14ac:dyDescent="0.25">
      <c r="A15" s="3">
        <v>5102</v>
      </c>
      <c r="B15" s="22" t="s">
        <v>3</v>
      </c>
      <c r="C15" s="4">
        <v>-19</v>
      </c>
      <c r="D15" s="4">
        <v>-22</v>
      </c>
      <c r="E15" s="4">
        <v>-5000</v>
      </c>
      <c r="F15" s="4">
        <v>0</v>
      </c>
      <c r="G15" s="4">
        <v>0</v>
      </c>
      <c r="H15" s="4">
        <v>0</v>
      </c>
      <c r="I15" s="4">
        <v>22</v>
      </c>
      <c r="J15" s="4">
        <v>-9</v>
      </c>
      <c r="K15" s="4">
        <v>-81</v>
      </c>
      <c r="L15" s="4">
        <v>-68</v>
      </c>
      <c r="M15" s="4">
        <v>-25</v>
      </c>
      <c r="N15" s="4">
        <v>-1471</v>
      </c>
      <c r="O15" s="4">
        <v>-23</v>
      </c>
      <c r="P15" s="4">
        <v>1</v>
      </c>
      <c r="Q15" s="4">
        <v>-8804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58">
        <f t="shared" si="0"/>
        <v>-15356</v>
      </c>
    </row>
    <row r="16" spans="1:31" ht="15" x14ac:dyDescent="0.25">
      <c r="A16" s="3">
        <v>5103</v>
      </c>
      <c r="B16" s="22" t="s">
        <v>4</v>
      </c>
      <c r="C16" s="4">
        <v>74</v>
      </c>
      <c r="D16" s="4">
        <v>21</v>
      </c>
      <c r="E16" s="4">
        <v>7733</v>
      </c>
      <c r="F16" s="4">
        <v>11</v>
      </c>
      <c r="G16" s="4">
        <v>-7</v>
      </c>
      <c r="H16" s="4">
        <v>-707</v>
      </c>
      <c r="I16" s="4">
        <v>0</v>
      </c>
      <c r="J16" s="4">
        <v>0</v>
      </c>
      <c r="K16" s="4">
        <v>0</v>
      </c>
      <c r="L16" s="4">
        <v>54</v>
      </c>
      <c r="M16" s="4">
        <v>33</v>
      </c>
      <c r="N16" s="4">
        <v>1602</v>
      </c>
      <c r="O16" s="4">
        <v>7</v>
      </c>
      <c r="P16" s="4">
        <v>14</v>
      </c>
      <c r="Q16" s="4">
        <v>24854</v>
      </c>
      <c r="R16" s="4">
        <v>0</v>
      </c>
      <c r="S16" s="4">
        <v>0</v>
      </c>
      <c r="T16" s="4">
        <v>0</v>
      </c>
      <c r="U16" s="4">
        <v>-22</v>
      </c>
      <c r="V16" s="4">
        <v>-30</v>
      </c>
      <c r="W16" s="4">
        <v>-8247</v>
      </c>
      <c r="X16" s="4">
        <v>0</v>
      </c>
      <c r="Y16" s="4">
        <v>0</v>
      </c>
      <c r="Z16" s="4">
        <v>0</v>
      </c>
      <c r="AA16" s="58">
        <f t="shared" si="0"/>
        <v>25235</v>
      </c>
    </row>
    <row r="17" spans="1:31" ht="15" x14ac:dyDescent="0.25">
      <c r="A17" s="3">
        <v>5104</v>
      </c>
      <c r="B17" s="22" t="s">
        <v>5</v>
      </c>
      <c r="C17" s="4">
        <v>-42</v>
      </c>
      <c r="D17" s="4">
        <v>0</v>
      </c>
      <c r="E17" s="4">
        <v>-2226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55</v>
      </c>
      <c r="M17" s="4">
        <v>32</v>
      </c>
      <c r="N17" s="4">
        <v>1579</v>
      </c>
      <c r="O17" s="4">
        <v>-6</v>
      </c>
      <c r="P17" s="4">
        <v>4</v>
      </c>
      <c r="Q17" s="4">
        <v>3500</v>
      </c>
      <c r="R17" s="4">
        <v>1</v>
      </c>
      <c r="S17" s="4">
        <v>0</v>
      </c>
      <c r="T17" s="4">
        <v>1498</v>
      </c>
      <c r="U17" s="4">
        <v>15</v>
      </c>
      <c r="V17" s="4">
        <v>10</v>
      </c>
      <c r="W17" s="4">
        <v>3255</v>
      </c>
      <c r="X17" s="4">
        <v>0</v>
      </c>
      <c r="Y17" s="4">
        <v>0</v>
      </c>
      <c r="Z17" s="4">
        <v>0</v>
      </c>
      <c r="AA17" s="58">
        <f t="shared" si="0"/>
        <v>7606</v>
      </c>
    </row>
    <row r="18" spans="1:31" ht="15" x14ac:dyDescent="0.25">
      <c r="A18" s="3">
        <v>5105</v>
      </c>
      <c r="B18" s="22" t="s">
        <v>6</v>
      </c>
      <c r="C18" s="4">
        <v>49</v>
      </c>
      <c r="D18" s="4">
        <v>53</v>
      </c>
      <c r="E18" s="4">
        <v>12216</v>
      </c>
      <c r="F18" s="4">
        <v>16</v>
      </c>
      <c r="G18" s="4">
        <v>3</v>
      </c>
      <c r="H18" s="4">
        <v>1443</v>
      </c>
      <c r="I18" s="4">
        <v>-26</v>
      </c>
      <c r="J18" s="4">
        <v>-23</v>
      </c>
      <c r="K18" s="4">
        <v>-989</v>
      </c>
      <c r="L18" s="4">
        <v>41</v>
      </c>
      <c r="M18" s="4">
        <v>57</v>
      </c>
      <c r="N18" s="4">
        <v>2270</v>
      </c>
      <c r="O18" s="4">
        <v>-43</v>
      </c>
      <c r="P18" s="4">
        <v>-20</v>
      </c>
      <c r="Q18" s="4">
        <v>-50366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58">
        <f t="shared" si="0"/>
        <v>-35426</v>
      </c>
    </row>
    <row r="19" spans="1:31" ht="15" x14ac:dyDescent="0.25">
      <c r="A19" s="3">
        <v>5106</v>
      </c>
      <c r="B19" s="22" t="s">
        <v>7</v>
      </c>
      <c r="C19" s="4">
        <v>-17</v>
      </c>
      <c r="D19" s="4">
        <v>-4</v>
      </c>
      <c r="E19" s="4">
        <v>-1627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14</v>
      </c>
      <c r="M19" s="4">
        <v>20</v>
      </c>
      <c r="N19" s="4">
        <v>793</v>
      </c>
      <c r="O19" s="4">
        <v>0</v>
      </c>
      <c r="P19" s="4">
        <v>0</v>
      </c>
      <c r="Q19" s="4">
        <v>0</v>
      </c>
      <c r="R19" s="4">
        <v>2</v>
      </c>
      <c r="S19" s="4">
        <v>0</v>
      </c>
      <c r="T19" s="4">
        <v>2996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58">
        <f t="shared" si="0"/>
        <v>2162</v>
      </c>
    </row>
    <row r="20" spans="1:31" ht="15" x14ac:dyDescent="0.25">
      <c r="A20" s="3">
        <v>5107</v>
      </c>
      <c r="B20" s="22" t="s">
        <v>8</v>
      </c>
      <c r="C20" s="4">
        <v>89</v>
      </c>
      <c r="D20" s="4">
        <v>59</v>
      </c>
      <c r="E20" s="4">
        <v>15425</v>
      </c>
      <c r="F20" s="4">
        <v>-63</v>
      </c>
      <c r="G20" s="4">
        <v>-71</v>
      </c>
      <c r="H20" s="4">
        <v>-16778</v>
      </c>
      <c r="I20" s="4">
        <v>-8</v>
      </c>
      <c r="J20" s="4">
        <v>-7</v>
      </c>
      <c r="K20" s="4">
        <v>-302</v>
      </c>
      <c r="L20" s="4">
        <v>-33</v>
      </c>
      <c r="M20" s="4">
        <v>-16</v>
      </c>
      <c r="N20" s="4">
        <v>-841</v>
      </c>
      <c r="O20" s="4">
        <v>-2</v>
      </c>
      <c r="P20" s="4">
        <v>24</v>
      </c>
      <c r="Q20" s="4">
        <v>36306</v>
      </c>
      <c r="R20" s="4">
        <v>0</v>
      </c>
      <c r="S20" s="4">
        <v>0</v>
      </c>
      <c r="T20" s="4">
        <v>0</v>
      </c>
      <c r="U20" s="4">
        <v>29</v>
      </c>
      <c r="V20" s="4">
        <v>25</v>
      </c>
      <c r="W20" s="4">
        <v>7577</v>
      </c>
      <c r="X20" s="4">
        <v>0</v>
      </c>
      <c r="Y20" s="4">
        <v>0</v>
      </c>
      <c r="Z20" s="4">
        <v>0</v>
      </c>
      <c r="AA20" s="58">
        <f t="shared" si="0"/>
        <v>41387</v>
      </c>
    </row>
    <row r="21" spans="1:31" ht="15" x14ac:dyDescent="0.25">
      <c r="A21" s="3">
        <v>5108</v>
      </c>
      <c r="B21" s="22" t="s">
        <v>9</v>
      </c>
      <c r="C21" s="4">
        <v>-26</v>
      </c>
      <c r="D21" s="4">
        <v>-22</v>
      </c>
      <c r="E21" s="4">
        <v>-5371</v>
      </c>
      <c r="F21" s="4">
        <v>0</v>
      </c>
      <c r="G21" s="4">
        <v>0</v>
      </c>
      <c r="H21" s="4">
        <v>0</v>
      </c>
      <c r="I21" s="4">
        <v>-14</v>
      </c>
      <c r="J21" s="4">
        <v>-12</v>
      </c>
      <c r="K21" s="4">
        <v>-520</v>
      </c>
      <c r="L21" s="4">
        <v>-5</v>
      </c>
      <c r="M21" s="4">
        <v>-2</v>
      </c>
      <c r="N21" s="4">
        <v>-113</v>
      </c>
      <c r="O21" s="4">
        <v>-18</v>
      </c>
      <c r="P21" s="4">
        <v>11</v>
      </c>
      <c r="Q21" s="4">
        <v>8949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58">
        <f t="shared" si="0"/>
        <v>2945</v>
      </c>
    </row>
    <row r="22" spans="1:31" ht="15" x14ac:dyDescent="0.25">
      <c r="A22" s="3">
        <v>5109</v>
      </c>
      <c r="B22" s="22" t="s">
        <v>10</v>
      </c>
      <c r="C22" s="4">
        <v>-59</v>
      </c>
      <c r="D22" s="4">
        <v>-65</v>
      </c>
      <c r="E22" s="4">
        <v>-14925</v>
      </c>
      <c r="F22" s="4">
        <v>0</v>
      </c>
      <c r="G22" s="4">
        <v>0</v>
      </c>
      <c r="H22" s="4">
        <v>0</v>
      </c>
      <c r="I22" s="4">
        <v>1</v>
      </c>
      <c r="J22" s="4">
        <v>2</v>
      </c>
      <c r="K22" s="4">
        <v>74</v>
      </c>
      <c r="L22" s="4">
        <v>-16</v>
      </c>
      <c r="M22" s="4">
        <v>36</v>
      </c>
      <c r="N22" s="4">
        <v>1036</v>
      </c>
      <c r="O22" s="4">
        <v>13</v>
      </c>
      <c r="P22" s="4">
        <v>11</v>
      </c>
      <c r="Q22" s="4">
        <v>22905</v>
      </c>
      <c r="R22" s="4">
        <v>2</v>
      </c>
      <c r="S22" s="4">
        <v>0</v>
      </c>
      <c r="T22" s="4">
        <v>2995</v>
      </c>
      <c r="U22" s="4">
        <v>62</v>
      </c>
      <c r="V22" s="4">
        <v>60</v>
      </c>
      <c r="W22" s="4">
        <v>17682</v>
      </c>
      <c r="X22" s="4">
        <v>0</v>
      </c>
      <c r="Y22" s="4">
        <v>0</v>
      </c>
      <c r="Z22" s="4">
        <v>0</v>
      </c>
      <c r="AA22" s="58">
        <f t="shared" si="0"/>
        <v>29767</v>
      </c>
    </row>
    <row r="23" spans="1:31" ht="15" x14ac:dyDescent="0.25">
      <c r="A23" s="3">
        <v>5110</v>
      </c>
      <c r="B23" s="22" t="s">
        <v>11</v>
      </c>
      <c r="C23" s="4">
        <v>-50</v>
      </c>
      <c r="D23" s="4">
        <v>-25</v>
      </c>
      <c r="E23" s="4">
        <v>-7188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-55</v>
      </c>
      <c r="M23" s="4">
        <v>-36</v>
      </c>
      <c r="N23" s="4">
        <v>-1710</v>
      </c>
      <c r="O23" s="4">
        <v>6</v>
      </c>
      <c r="P23" s="4">
        <v>2</v>
      </c>
      <c r="Q23" s="4">
        <v>5803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58">
        <f t="shared" si="0"/>
        <v>-3095</v>
      </c>
    </row>
    <row r="24" spans="1:31" ht="15" x14ac:dyDescent="0.25">
      <c r="A24" s="3">
        <v>5111</v>
      </c>
      <c r="B24" s="22" t="s">
        <v>12</v>
      </c>
      <c r="C24" s="4">
        <v>-6</v>
      </c>
      <c r="D24" s="4">
        <v>2</v>
      </c>
      <c r="E24" s="4">
        <v>45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-52</v>
      </c>
      <c r="M24" s="4">
        <v>-34</v>
      </c>
      <c r="N24" s="4">
        <v>-1616</v>
      </c>
      <c r="O24" s="4">
        <v>-5</v>
      </c>
      <c r="P24" s="4">
        <v>-9</v>
      </c>
      <c r="Q24" s="4">
        <v>-16203</v>
      </c>
      <c r="R24" s="4">
        <v>0</v>
      </c>
      <c r="S24" s="4">
        <v>0</v>
      </c>
      <c r="T24" s="4">
        <v>0</v>
      </c>
      <c r="U24" s="4">
        <v>-7</v>
      </c>
      <c r="V24" s="4">
        <v>-10</v>
      </c>
      <c r="W24" s="4">
        <v>-2727</v>
      </c>
      <c r="X24" s="4">
        <v>0</v>
      </c>
      <c r="Y24" s="4">
        <v>0</v>
      </c>
      <c r="Z24" s="4">
        <v>0</v>
      </c>
      <c r="AA24" s="58">
        <f t="shared" si="0"/>
        <v>-20501</v>
      </c>
    </row>
    <row r="25" spans="1:31" ht="15" x14ac:dyDescent="0.25">
      <c r="A25" s="3">
        <v>5112</v>
      </c>
      <c r="B25" s="22" t="s">
        <v>13</v>
      </c>
      <c r="C25" s="4">
        <v>-2</v>
      </c>
      <c r="D25" s="4">
        <v>1</v>
      </c>
      <c r="E25" s="4">
        <v>75</v>
      </c>
      <c r="F25" s="4">
        <v>0</v>
      </c>
      <c r="G25" s="4">
        <v>0</v>
      </c>
      <c r="H25" s="4">
        <v>0</v>
      </c>
      <c r="I25" s="4">
        <v>-13</v>
      </c>
      <c r="J25" s="4">
        <v>-12</v>
      </c>
      <c r="K25" s="4">
        <v>-511</v>
      </c>
      <c r="L25" s="4">
        <v>-7</v>
      </c>
      <c r="M25" s="4">
        <v>-22</v>
      </c>
      <c r="N25" s="4">
        <v>-793</v>
      </c>
      <c r="O25" s="4">
        <v>1</v>
      </c>
      <c r="P25" s="4">
        <v>1</v>
      </c>
      <c r="Q25" s="4">
        <v>2002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2953</v>
      </c>
      <c r="AA25" s="58">
        <f t="shared" si="0"/>
        <v>3726</v>
      </c>
    </row>
    <row r="26" spans="1:31" ht="15" x14ac:dyDescent="0.25">
      <c r="A26" s="3">
        <v>5113</v>
      </c>
      <c r="B26" s="22" t="s">
        <v>14</v>
      </c>
      <c r="C26" s="4">
        <v>-41</v>
      </c>
      <c r="D26" s="4">
        <v>-22</v>
      </c>
      <c r="E26" s="4">
        <v>-6166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-79</v>
      </c>
      <c r="M26" s="4">
        <v>-46</v>
      </c>
      <c r="N26" s="4">
        <v>-2268</v>
      </c>
      <c r="O26" s="4">
        <v>10</v>
      </c>
      <c r="P26" s="4">
        <v>13</v>
      </c>
      <c r="Q26" s="4">
        <v>24655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58">
        <f t="shared" si="0"/>
        <v>16221</v>
      </c>
    </row>
    <row r="27" spans="1:31" ht="15" x14ac:dyDescent="0.25">
      <c r="A27" s="3">
        <v>5114</v>
      </c>
      <c r="B27" s="22" t="s">
        <v>15</v>
      </c>
      <c r="C27" s="4">
        <v>-17</v>
      </c>
      <c r="D27" s="4">
        <v>-4</v>
      </c>
      <c r="E27" s="4">
        <v>-1627</v>
      </c>
      <c r="F27" s="4">
        <v>0</v>
      </c>
      <c r="G27" s="4">
        <v>0</v>
      </c>
      <c r="H27" s="4">
        <v>0</v>
      </c>
      <c r="I27" s="4">
        <v>-6</v>
      </c>
      <c r="J27" s="4">
        <v>0</v>
      </c>
      <c r="K27" s="4">
        <v>-57</v>
      </c>
      <c r="L27" s="4">
        <v>-24</v>
      </c>
      <c r="M27" s="4">
        <v>-15</v>
      </c>
      <c r="N27" s="4">
        <v>-723</v>
      </c>
      <c r="O27" s="4">
        <v>-5</v>
      </c>
      <c r="P27" s="4">
        <v>-1</v>
      </c>
      <c r="Q27" s="4">
        <v>-3801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58">
        <f t="shared" si="0"/>
        <v>-6208</v>
      </c>
    </row>
    <row r="28" spans="1:31" ht="15.75" x14ac:dyDescent="0.25">
      <c r="A28" s="3">
        <v>5198</v>
      </c>
      <c r="B28" s="22"/>
      <c r="C28" s="24">
        <f t="shared" ref="C28:AA28" si="1">SUM(C14:C27)</f>
        <v>-85</v>
      </c>
      <c r="D28" s="24">
        <f t="shared" si="1"/>
        <v>-22</v>
      </c>
      <c r="E28" s="24">
        <f t="shared" si="1"/>
        <v>-8501</v>
      </c>
      <c r="F28" s="24">
        <f t="shared" si="1"/>
        <v>-36</v>
      </c>
      <c r="G28" s="24">
        <f t="shared" si="1"/>
        <v>-75</v>
      </c>
      <c r="H28" s="24">
        <f t="shared" si="1"/>
        <v>-16042</v>
      </c>
      <c r="I28" s="24">
        <f t="shared" si="1"/>
        <v>-44</v>
      </c>
      <c r="J28" s="24">
        <f t="shared" si="1"/>
        <v>-62</v>
      </c>
      <c r="K28" s="24">
        <f t="shared" si="1"/>
        <v>-2419</v>
      </c>
      <c r="L28" s="24">
        <f t="shared" si="1"/>
        <v>-109</v>
      </c>
      <c r="M28" s="24">
        <f t="shared" si="1"/>
        <v>26</v>
      </c>
      <c r="N28" s="24">
        <f t="shared" si="1"/>
        <v>-176</v>
      </c>
      <c r="O28" s="24">
        <f t="shared" si="1"/>
        <v>-64</v>
      </c>
      <c r="P28" s="24">
        <f t="shared" si="1"/>
        <v>53</v>
      </c>
      <c r="Q28" s="24">
        <f t="shared" si="1"/>
        <v>53350</v>
      </c>
      <c r="R28" s="24">
        <f t="shared" si="1"/>
        <v>5</v>
      </c>
      <c r="S28" s="24">
        <f t="shared" si="1"/>
        <v>0</v>
      </c>
      <c r="T28" s="24">
        <f t="shared" si="1"/>
        <v>7489</v>
      </c>
      <c r="U28" s="24">
        <f t="shared" si="1"/>
        <v>73</v>
      </c>
      <c r="V28" s="24">
        <f t="shared" si="1"/>
        <v>45</v>
      </c>
      <c r="W28" s="24">
        <f t="shared" si="1"/>
        <v>15011</v>
      </c>
      <c r="X28" s="24">
        <f t="shared" si="1"/>
        <v>1</v>
      </c>
      <c r="Y28" s="24">
        <f t="shared" si="1"/>
        <v>0</v>
      </c>
      <c r="Z28" s="24">
        <f t="shared" si="1"/>
        <v>2953</v>
      </c>
      <c r="AA28" s="23">
        <f t="shared" si="1"/>
        <v>51665</v>
      </c>
      <c r="AB28" s="5"/>
      <c r="AC28" s="5"/>
      <c r="AD28" s="5"/>
      <c r="AE28" s="5"/>
    </row>
    <row r="29" spans="1:31" ht="15" x14ac:dyDescent="0.25">
      <c r="A29" s="3">
        <v>5199</v>
      </c>
      <c r="B29" s="22" t="s">
        <v>16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/>
      <c r="S29" s="4"/>
      <c r="T29" s="4"/>
      <c r="U29" s="4"/>
      <c r="V29" s="4"/>
      <c r="W29" s="4">
        <v>0</v>
      </c>
      <c r="X29" s="4">
        <v>0</v>
      </c>
      <c r="Y29" s="4">
        <v>0</v>
      </c>
      <c r="Z29" s="4">
        <v>0</v>
      </c>
      <c r="AA29" s="58">
        <f t="shared" ref="AA29:AA42" si="2">+E29+H29+K29+N29+Q29+T29+W29+Z29</f>
        <v>0</v>
      </c>
    </row>
    <row r="30" spans="1:31" ht="15" x14ac:dyDescent="0.25">
      <c r="A30" s="3">
        <v>5201</v>
      </c>
      <c r="B30" s="22" t="s">
        <v>17</v>
      </c>
      <c r="C30" s="4">
        <v>1</v>
      </c>
      <c r="D30" s="4">
        <v>-2</v>
      </c>
      <c r="E30" s="4">
        <v>-310</v>
      </c>
      <c r="F30" s="4">
        <v>0</v>
      </c>
      <c r="G30" s="4">
        <v>0</v>
      </c>
      <c r="H30" s="4">
        <v>0</v>
      </c>
      <c r="I30" s="4">
        <v>-43</v>
      </c>
      <c r="J30" s="4">
        <v>-23</v>
      </c>
      <c r="K30" s="4">
        <v>-1150</v>
      </c>
      <c r="L30" s="4">
        <v>-41</v>
      </c>
      <c r="M30" s="4">
        <v>-16</v>
      </c>
      <c r="N30" s="4">
        <v>-918</v>
      </c>
      <c r="O30" s="4">
        <v>6</v>
      </c>
      <c r="P30" s="4">
        <v>19</v>
      </c>
      <c r="Q30" s="4">
        <v>32157</v>
      </c>
      <c r="R30" s="4">
        <v>0</v>
      </c>
      <c r="S30" s="4">
        <v>0</v>
      </c>
      <c r="T30" s="4">
        <v>0</v>
      </c>
      <c r="U30" s="4">
        <v>3</v>
      </c>
      <c r="V30" s="4">
        <v>0</v>
      </c>
      <c r="W30" s="4">
        <v>198</v>
      </c>
      <c r="X30" s="4">
        <v>0</v>
      </c>
      <c r="Y30" s="4">
        <v>0</v>
      </c>
      <c r="Z30" s="4">
        <v>0</v>
      </c>
      <c r="AA30" s="58">
        <f t="shared" si="2"/>
        <v>29977</v>
      </c>
    </row>
    <row r="31" spans="1:31" ht="15" x14ac:dyDescent="0.25">
      <c r="A31" s="3">
        <v>5202</v>
      </c>
      <c r="B31" s="22" t="s">
        <v>18</v>
      </c>
      <c r="C31" s="4">
        <v>-93</v>
      </c>
      <c r="D31" s="4">
        <v>-54</v>
      </c>
      <c r="E31" s="4">
        <v>-14730</v>
      </c>
      <c r="F31" s="4">
        <v>0</v>
      </c>
      <c r="G31" s="4">
        <v>0</v>
      </c>
      <c r="H31" s="4">
        <v>0</v>
      </c>
      <c r="I31" s="4">
        <v>-48</v>
      </c>
      <c r="J31" s="4">
        <v>-10</v>
      </c>
      <c r="K31" s="4">
        <v>-779</v>
      </c>
      <c r="L31" s="4">
        <v>399</v>
      </c>
      <c r="M31" s="4">
        <v>251</v>
      </c>
      <c r="N31" s="4">
        <v>12074</v>
      </c>
      <c r="O31" s="4">
        <v>-21</v>
      </c>
      <c r="P31" s="4">
        <v>73</v>
      </c>
      <c r="Q31" s="4">
        <v>103713</v>
      </c>
      <c r="R31" s="4">
        <v>-23</v>
      </c>
      <c r="S31" s="4">
        <v>0</v>
      </c>
      <c r="T31" s="4">
        <v>-34449</v>
      </c>
      <c r="U31" s="4">
        <v>10</v>
      </c>
      <c r="V31" s="4">
        <v>0</v>
      </c>
      <c r="W31" s="4">
        <v>660</v>
      </c>
      <c r="X31" s="4">
        <v>0</v>
      </c>
      <c r="Y31" s="4">
        <v>0</v>
      </c>
      <c r="Z31" s="4">
        <v>0</v>
      </c>
      <c r="AA31" s="58">
        <f t="shared" si="2"/>
        <v>66489</v>
      </c>
    </row>
    <row r="32" spans="1:31" ht="15" x14ac:dyDescent="0.25">
      <c r="A32" s="3">
        <v>5203</v>
      </c>
      <c r="B32" s="22" t="s">
        <v>19</v>
      </c>
      <c r="C32" s="4">
        <v>-26</v>
      </c>
      <c r="D32" s="4">
        <v>-18</v>
      </c>
      <c r="E32" s="4">
        <v>-4645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-67</v>
      </c>
      <c r="M32" s="4">
        <v>-49</v>
      </c>
      <c r="N32" s="4">
        <v>-2254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10</v>
      </c>
      <c r="V32" s="4">
        <v>0</v>
      </c>
      <c r="W32" s="4">
        <v>660</v>
      </c>
      <c r="X32" s="4">
        <v>0</v>
      </c>
      <c r="Y32" s="4">
        <v>0</v>
      </c>
      <c r="Z32" s="4">
        <v>0</v>
      </c>
      <c r="AA32" s="58">
        <f t="shared" si="2"/>
        <v>-6239</v>
      </c>
    </row>
    <row r="33" spans="1:31" ht="15" x14ac:dyDescent="0.25">
      <c r="A33" s="3">
        <v>5204</v>
      </c>
      <c r="B33" s="22" t="s">
        <v>20</v>
      </c>
      <c r="C33" s="4">
        <v>-49</v>
      </c>
      <c r="D33" s="4">
        <v>-41</v>
      </c>
      <c r="E33" s="4">
        <v>-10039</v>
      </c>
      <c r="F33" s="4">
        <v>0</v>
      </c>
      <c r="G33" s="4">
        <v>0</v>
      </c>
      <c r="H33" s="4">
        <v>0</v>
      </c>
      <c r="I33" s="4">
        <v>2</v>
      </c>
      <c r="J33" s="4">
        <v>6</v>
      </c>
      <c r="K33" s="4">
        <v>212</v>
      </c>
      <c r="L33" s="4">
        <v>-171</v>
      </c>
      <c r="M33" s="4">
        <v>-80</v>
      </c>
      <c r="N33" s="4">
        <v>-4264</v>
      </c>
      <c r="O33" s="4">
        <v>-2</v>
      </c>
      <c r="P33" s="4">
        <v>-10</v>
      </c>
      <c r="Q33" s="4">
        <v>-16404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58">
        <f t="shared" si="2"/>
        <v>-30495</v>
      </c>
    </row>
    <row r="34" spans="1:31" ht="15" x14ac:dyDescent="0.25">
      <c r="A34" s="3">
        <v>5205</v>
      </c>
      <c r="B34" s="22" t="s">
        <v>21</v>
      </c>
      <c r="C34" s="4">
        <v>-1</v>
      </c>
      <c r="D34" s="4">
        <v>0</v>
      </c>
      <c r="E34" s="4">
        <v>-53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5</v>
      </c>
      <c r="M34" s="4">
        <v>5</v>
      </c>
      <c r="N34" s="4">
        <v>232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58">
        <f t="shared" si="2"/>
        <v>179</v>
      </c>
    </row>
    <row r="35" spans="1:31" ht="15" x14ac:dyDescent="0.25">
      <c r="A35" s="3">
        <v>5206</v>
      </c>
      <c r="B35" s="22" t="s">
        <v>22</v>
      </c>
      <c r="C35" s="4">
        <v>-135</v>
      </c>
      <c r="D35" s="4">
        <v>-12</v>
      </c>
      <c r="E35" s="4">
        <v>-9333</v>
      </c>
      <c r="F35" s="4">
        <v>0</v>
      </c>
      <c r="G35" s="4">
        <v>0</v>
      </c>
      <c r="H35" s="4">
        <v>0</v>
      </c>
      <c r="I35" s="4">
        <v>0</v>
      </c>
      <c r="J35" s="4">
        <v>-3</v>
      </c>
      <c r="K35" s="4">
        <v>-97</v>
      </c>
      <c r="L35" s="4">
        <v>80</v>
      </c>
      <c r="M35" s="4">
        <v>57</v>
      </c>
      <c r="N35" s="4">
        <v>2641</v>
      </c>
      <c r="O35" s="4">
        <v>-13</v>
      </c>
      <c r="P35" s="4">
        <v>15</v>
      </c>
      <c r="Q35" s="4">
        <v>17401</v>
      </c>
      <c r="R35" s="4">
        <v>0</v>
      </c>
      <c r="S35" s="4">
        <v>0</v>
      </c>
      <c r="T35" s="4">
        <v>0</v>
      </c>
      <c r="U35" s="4">
        <v>10</v>
      </c>
      <c r="V35" s="4">
        <v>5</v>
      </c>
      <c r="W35" s="4">
        <v>1793</v>
      </c>
      <c r="X35" s="4">
        <v>0</v>
      </c>
      <c r="Y35" s="4">
        <v>0</v>
      </c>
      <c r="Z35" s="4">
        <v>0</v>
      </c>
      <c r="AA35" s="58">
        <f t="shared" si="2"/>
        <v>12405</v>
      </c>
    </row>
    <row r="36" spans="1:31" ht="15" x14ac:dyDescent="0.25">
      <c r="A36" s="3">
        <v>5207</v>
      </c>
      <c r="B36" s="22" t="s">
        <v>23</v>
      </c>
      <c r="C36" s="4">
        <v>-44</v>
      </c>
      <c r="D36" s="4">
        <v>4</v>
      </c>
      <c r="E36" s="4">
        <v>-1606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-128</v>
      </c>
      <c r="M36" s="4">
        <v>-23</v>
      </c>
      <c r="N36" s="4">
        <v>-1975</v>
      </c>
      <c r="O36" s="4">
        <v>8</v>
      </c>
      <c r="P36" s="4">
        <v>1</v>
      </c>
      <c r="Q36" s="4">
        <v>5152</v>
      </c>
      <c r="R36" s="4">
        <v>0</v>
      </c>
      <c r="S36" s="4">
        <v>0</v>
      </c>
      <c r="T36" s="4">
        <v>0</v>
      </c>
      <c r="U36" s="4">
        <v>10</v>
      </c>
      <c r="V36" s="4">
        <v>0</v>
      </c>
      <c r="W36" s="4">
        <v>660</v>
      </c>
      <c r="X36" s="4">
        <v>0</v>
      </c>
      <c r="Y36" s="4">
        <v>0</v>
      </c>
      <c r="Z36" s="4">
        <v>0</v>
      </c>
      <c r="AA36" s="58">
        <f t="shared" si="2"/>
        <v>2231</v>
      </c>
    </row>
    <row r="37" spans="1:31" ht="15" x14ac:dyDescent="0.25">
      <c r="A37" s="3">
        <v>5208</v>
      </c>
      <c r="B37" s="22" t="s">
        <v>24</v>
      </c>
      <c r="C37" s="4">
        <v>-7</v>
      </c>
      <c r="D37" s="4">
        <v>5</v>
      </c>
      <c r="E37" s="4">
        <v>536</v>
      </c>
      <c r="F37" s="4">
        <v>0</v>
      </c>
      <c r="G37" s="4">
        <v>0</v>
      </c>
      <c r="H37" s="4">
        <v>0</v>
      </c>
      <c r="I37" s="4">
        <v>2</v>
      </c>
      <c r="J37" s="4">
        <v>4</v>
      </c>
      <c r="K37" s="4">
        <v>148</v>
      </c>
      <c r="L37" s="4">
        <v>-6</v>
      </c>
      <c r="M37" s="4">
        <v>-16</v>
      </c>
      <c r="N37" s="4">
        <v>-585</v>
      </c>
      <c r="O37" s="4">
        <v>-2</v>
      </c>
      <c r="P37" s="4">
        <v>0</v>
      </c>
      <c r="Q37" s="4">
        <v>-900</v>
      </c>
      <c r="R37" s="4">
        <v>0</v>
      </c>
      <c r="S37" s="4">
        <v>0</v>
      </c>
      <c r="T37" s="4">
        <v>0</v>
      </c>
      <c r="U37" s="4">
        <v>20</v>
      </c>
      <c r="V37" s="4">
        <v>0</v>
      </c>
      <c r="W37" s="4">
        <v>1320</v>
      </c>
      <c r="X37" s="4">
        <v>2</v>
      </c>
      <c r="Y37" s="4">
        <v>0</v>
      </c>
      <c r="Z37" s="4">
        <v>5905</v>
      </c>
      <c r="AA37" s="58">
        <f t="shared" si="2"/>
        <v>6424</v>
      </c>
    </row>
    <row r="38" spans="1:31" ht="15" x14ac:dyDescent="0.25">
      <c r="A38" s="3">
        <v>5209</v>
      </c>
      <c r="B38" s="22" t="s">
        <v>25</v>
      </c>
      <c r="C38" s="4">
        <v>-46</v>
      </c>
      <c r="D38" s="4">
        <v>-17</v>
      </c>
      <c r="E38" s="4">
        <v>-5524</v>
      </c>
      <c r="F38" s="4">
        <v>0</v>
      </c>
      <c r="G38" s="4">
        <v>0</v>
      </c>
      <c r="H38" s="4">
        <v>0</v>
      </c>
      <c r="I38" s="4">
        <v>-21</v>
      </c>
      <c r="J38" s="4">
        <v>-1</v>
      </c>
      <c r="K38" s="4">
        <v>-232</v>
      </c>
      <c r="L38" s="4">
        <v>-20</v>
      </c>
      <c r="M38" s="4">
        <v>-35</v>
      </c>
      <c r="N38" s="4">
        <v>-1345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58">
        <f t="shared" si="2"/>
        <v>-7101</v>
      </c>
    </row>
    <row r="39" spans="1:31" ht="15" x14ac:dyDescent="0.25">
      <c r="A39" s="3">
        <v>5210</v>
      </c>
      <c r="B39" s="22" t="s">
        <v>26</v>
      </c>
      <c r="C39" s="4">
        <v>-20</v>
      </c>
      <c r="D39" s="4">
        <v>-26</v>
      </c>
      <c r="E39" s="4">
        <v>-5779</v>
      </c>
      <c r="F39" s="4">
        <v>17</v>
      </c>
      <c r="G39" s="4">
        <v>4</v>
      </c>
      <c r="H39" s="4">
        <v>1685</v>
      </c>
      <c r="I39" s="4">
        <v>-35</v>
      </c>
      <c r="J39" s="4">
        <v>0</v>
      </c>
      <c r="K39" s="4">
        <v>-333</v>
      </c>
      <c r="L39" s="4">
        <v>-17</v>
      </c>
      <c r="M39" s="4">
        <v>5</v>
      </c>
      <c r="N39" s="4">
        <v>3</v>
      </c>
      <c r="O39" s="4">
        <v>-1</v>
      </c>
      <c r="P39" s="4">
        <v>3</v>
      </c>
      <c r="Q39" s="4">
        <v>4201</v>
      </c>
      <c r="R39" s="4">
        <v>0</v>
      </c>
      <c r="S39" s="4">
        <v>0</v>
      </c>
      <c r="T39" s="4">
        <v>0</v>
      </c>
      <c r="U39" s="4">
        <v>5</v>
      </c>
      <c r="V39" s="4">
        <v>0</v>
      </c>
      <c r="W39" s="4">
        <v>330</v>
      </c>
      <c r="X39" s="4">
        <v>0</v>
      </c>
      <c r="Y39" s="4">
        <v>0</v>
      </c>
      <c r="Z39" s="4">
        <v>0</v>
      </c>
      <c r="AA39" s="58">
        <f t="shared" si="2"/>
        <v>107</v>
      </c>
    </row>
    <row r="40" spans="1:31" ht="15" x14ac:dyDescent="0.25">
      <c r="A40" s="3">
        <v>5211</v>
      </c>
      <c r="B40" s="22" t="s">
        <v>27</v>
      </c>
      <c r="C40" s="4">
        <v>-18</v>
      </c>
      <c r="D40" s="4">
        <v>-30</v>
      </c>
      <c r="E40" s="4">
        <v>-6399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-48</v>
      </c>
      <c r="M40" s="4">
        <v>-40</v>
      </c>
      <c r="N40" s="4">
        <v>-1776</v>
      </c>
      <c r="O40" s="4">
        <v>-7</v>
      </c>
      <c r="P40" s="4">
        <v>-1</v>
      </c>
      <c r="Q40" s="4">
        <v>-4702</v>
      </c>
      <c r="R40" s="4">
        <v>0</v>
      </c>
      <c r="S40" s="4">
        <v>0</v>
      </c>
      <c r="T40" s="4">
        <v>0</v>
      </c>
      <c r="U40" s="4">
        <v>5</v>
      </c>
      <c r="V40" s="4">
        <v>5</v>
      </c>
      <c r="W40" s="4">
        <v>1463</v>
      </c>
      <c r="X40" s="4">
        <v>1</v>
      </c>
      <c r="Y40" s="4">
        <v>1</v>
      </c>
      <c r="Z40" s="4">
        <v>13095</v>
      </c>
      <c r="AA40" s="58">
        <f t="shared" si="2"/>
        <v>1681</v>
      </c>
    </row>
    <row r="41" spans="1:31" ht="15" x14ac:dyDescent="0.25">
      <c r="A41" s="3">
        <v>5212</v>
      </c>
      <c r="B41" s="22" t="s">
        <v>28</v>
      </c>
      <c r="C41" s="4">
        <v>-14</v>
      </c>
      <c r="D41" s="4">
        <v>1</v>
      </c>
      <c r="E41" s="4">
        <v>-560</v>
      </c>
      <c r="F41" s="4">
        <v>0</v>
      </c>
      <c r="G41" s="4">
        <v>0</v>
      </c>
      <c r="H41" s="4">
        <v>0</v>
      </c>
      <c r="I41" s="4">
        <v>-24</v>
      </c>
      <c r="J41" s="4">
        <v>-11</v>
      </c>
      <c r="K41" s="4">
        <v>-583</v>
      </c>
      <c r="L41" s="4">
        <v>47</v>
      </c>
      <c r="M41" s="4">
        <v>5</v>
      </c>
      <c r="N41" s="4">
        <v>612</v>
      </c>
      <c r="O41" s="4">
        <v>-2</v>
      </c>
      <c r="P41" s="4">
        <v>-6</v>
      </c>
      <c r="Q41" s="4">
        <v>-10201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58">
        <f t="shared" si="2"/>
        <v>-10732</v>
      </c>
    </row>
    <row r="42" spans="1:31" ht="15" x14ac:dyDescent="0.25">
      <c r="A42" s="3">
        <v>5213</v>
      </c>
      <c r="B42" s="22" t="s">
        <v>29</v>
      </c>
      <c r="C42" s="4">
        <v>18</v>
      </c>
      <c r="D42" s="4">
        <v>17</v>
      </c>
      <c r="E42" s="4">
        <v>4039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-19</v>
      </c>
      <c r="M42" s="4">
        <v>-27</v>
      </c>
      <c r="N42" s="4">
        <v>-1071</v>
      </c>
      <c r="O42" s="4">
        <v>-9</v>
      </c>
      <c r="P42" s="4">
        <v>4</v>
      </c>
      <c r="Q42" s="4">
        <v>2148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58">
        <f t="shared" si="2"/>
        <v>5116</v>
      </c>
    </row>
    <row r="43" spans="1:31" ht="15.75" x14ac:dyDescent="0.25">
      <c r="A43" s="3">
        <v>5298</v>
      </c>
      <c r="B43" s="22"/>
      <c r="C43" s="24">
        <f t="shared" ref="C43:AA43" si="3">SUM(C30:C42)</f>
        <v>-434</v>
      </c>
      <c r="D43" s="24">
        <f t="shared" si="3"/>
        <v>-173</v>
      </c>
      <c r="E43" s="24">
        <f t="shared" si="3"/>
        <v>-54403</v>
      </c>
      <c r="F43" s="24">
        <f t="shared" si="3"/>
        <v>17</v>
      </c>
      <c r="G43" s="24">
        <f t="shared" si="3"/>
        <v>4</v>
      </c>
      <c r="H43" s="24">
        <f t="shared" si="3"/>
        <v>1685</v>
      </c>
      <c r="I43" s="24">
        <f t="shared" si="3"/>
        <v>-167</v>
      </c>
      <c r="J43" s="24">
        <f t="shared" si="3"/>
        <v>-38</v>
      </c>
      <c r="K43" s="24">
        <f t="shared" si="3"/>
        <v>-2814</v>
      </c>
      <c r="L43" s="24">
        <f t="shared" si="3"/>
        <v>14</v>
      </c>
      <c r="M43" s="24">
        <f t="shared" si="3"/>
        <v>37</v>
      </c>
      <c r="N43" s="24">
        <f t="shared" si="3"/>
        <v>1374</v>
      </c>
      <c r="O43" s="24">
        <f t="shared" si="3"/>
        <v>-43</v>
      </c>
      <c r="P43" s="24">
        <f t="shared" si="3"/>
        <v>98</v>
      </c>
      <c r="Q43" s="24">
        <f t="shared" si="3"/>
        <v>132565</v>
      </c>
      <c r="R43" s="24">
        <f t="shared" si="3"/>
        <v>-23</v>
      </c>
      <c r="S43" s="24">
        <f t="shared" si="3"/>
        <v>0</v>
      </c>
      <c r="T43" s="24">
        <f t="shared" si="3"/>
        <v>-34449</v>
      </c>
      <c r="U43" s="24">
        <f t="shared" si="3"/>
        <v>73</v>
      </c>
      <c r="V43" s="24">
        <f t="shared" si="3"/>
        <v>10</v>
      </c>
      <c r="W43" s="24">
        <f t="shared" si="3"/>
        <v>7084</v>
      </c>
      <c r="X43" s="24">
        <f t="shared" si="3"/>
        <v>3</v>
      </c>
      <c r="Y43" s="24">
        <f t="shared" si="3"/>
        <v>1</v>
      </c>
      <c r="Z43" s="24">
        <f t="shared" si="3"/>
        <v>19000</v>
      </c>
      <c r="AA43" s="23">
        <f t="shared" si="3"/>
        <v>70042</v>
      </c>
      <c r="AB43" s="5"/>
      <c r="AC43" s="5"/>
      <c r="AD43" s="5"/>
      <c r="AE43" s="5"/>
    </row>
    <row r="44" spans="1:31" ht="15" x14ac:dyDescent="0.25">
      <c r="A44" s="3">
        <v>5299</v>
      </c>
      <c r="B44" s="22" t="s">
        <v>30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/>
      <c r="S44" s="4"/>
      <c r="T44" s="4">
        <v>0</v>
      </c>
      <c r="U44" s="4"/>
      <c r="V44" s="4"/>
      <c r="W44" s="4">
        <v>0</v>
      </c>
      <c r="X44" s="4">
        <v>0</v>
      </c>
      <c r="Y44" s="4">
        <v>0</v>
      </c>
      <c r="Z44" s="4">
        <v>0</v>
      </c>
      <c r="AA44" s="58">
        <f t="shared" ref="AA44:AA56" si="4">+E44+H44+K44+N44+Q44+T44+W44+Z44</f>
        <v>0</v>
      </c>
    </row>
    <row r="45" spans="1:31" ht="15" x14ac:dyDescent="0.25">
      <c r="A45" s="3">
        <v>5301</v>
      </c>
      <c r="B45" s="22" t="s">
        <v>31</v>
      </c>
      <c r="C45" s="4">
        <v>8</v>
      </c>
      <c r="D45" s="4">
        <v>-1</v>
      </c>
      <c r="E45" s="4">
        <v>242</v>
      </c>
      <c r="F45" s="4">
        <v>0</v>
      </c>
      <c r="G45" s="4">
        <v>0</v>
      </c>
      <c r="H45" s="4">
        <v>0</v>
      </c>
      <c r="I45" s="4">
        <v>-4</v>
      </c>
      <c r="J45" s="4">
        <v>0</v>
      </c>
      <c r="K45" s="4">
        <v>-38</v>
      </c>
      <c r="L45" s="4">
        <v>-65</v>
      </c>
      <c r="M45" s="4">
        <v>-26</v>
      </c>
      <c r="N45" s="4">
        <v>-1476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58">
        <f t="shared" si="4"/>
        <v>-1272</v>
      </c>
    </row>
    <row r="46" spans="1:31" ht="15" x14ac:dyDescent="0.25">
      <c r="A46" s="3">
        <v>5302</v>
      </c>
      <c r="B46" s="22" t="s">
        <v>32</v>
      </c>
      <c r="C46" s="4">
        <v>-33</v>
      </c>
      <c r="D46" s="4">
        <v>-23</v>
      </c>
      <c r="E46" s="4">
        <v>-5923</v>
      </c>
      <c r="F46" s="4">
        <v>0</v>
      </c>
      <c r="G46" s="4">
        <v>0</v>
      </c>
      <c r="H46" s="4">
        <v>0</v>
      </c>
      <c r="I46" s="4">
        <v>14</v>
      </c>
      <c r="J46" s="4">
        <v>14</v>
      </c>
      <c r="K46" s="4">
        <v>584</v>
      </c>
      <c r="L46" s="4">
        <v>-92</v>
      </c>
      <c r="M46" s="4">
        <v>-17</v>
      </c>
      <c r="N46" s="4">
        <v>-1435</v>
      </c>
      <c r="O46" s="4">
        <v>11</v>
      </c>
      <c r="P46" s="4">
        <v>6</v>
      </c>
      <c r="Q46" s="4">
        <v>14253</v>
      </c>
      <c r="R46" s="4">
        <v>0</v>
      </c>
      <c r="S46" s="4">
        <v>0</v>
      </c>
      <c r="T46" s="4">
        <v>0</v>
      </c>
      <c r="U46" s="4">
        <v>11</v>
      </c>
      <c r="V46" s="4">
        <v>0</v>
      </c>
      <c r="W46" s="4">
        <v>726</v>
      </c>
      <c r="X46" s="4">
        <v>1</v>
      </c>
      <c r="Y46" s="4">
        <v>0</v>
      </c>
      <c r="Z46" s="4">
        <v>2953</v>
      </c>
      <c r="AA46" s="58">
        <f t="shared" si="4"/>
        <v>11158</v>
      </c>
    </row>
    <row r="47" spans="1:31" ht="15" x14ac:dyDescent="0.25">
      <c r="A47" s="3">
        <v>5303</v>
      </c>
      <c r="B47" s="22" t="s">
        <v>33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5</v>
      </c>
      <c r="M47" s="4">
        <v>17</v>
      </c>
      <c r="N47" s="4">
        <v>609</v>
      </c>
      <c r="O47" s="4">
        <v>1</v>
      </c>
      <c r="P47" s="4">
        <v>-15</v>
      </c>
      <c r="Q47" s="4">
        <v>-22802</v>
      </c>
      <c r="R47" s="4">
        <v>0</v>
      </c>
      <c r="S47" s="4">
        <v>0</v>
      </c>
      <c r="T47" s="4">
        <v>0</v>
      </c>
      <c r="U47" s="4">
        <v>-44</v>
      </c>
      <c r="V47" s="4">
        <v>-50</v>
      </c>
      <c r="W47" s="4">
        <v>-14229</v>
      </c>
      <c r="X47" s="4">
        <v>0</v>
      </c>
      <c r="Y47" s="4">
        <v>0</v>
      </c>
      <c r="Z47" s="4">
        <v>0</v>
      </c>
      <c r="AA47" s="58">
        <f t="shared" si="4"/>
        <v>-36422</v>
      </c>
    </row>
    <row r="48" spans="1:31" ht="15" x14ac:dyDescent="0.25">
      <c r="A48" s="3">
        <v>5304</v>
      </c>
      <c r="B48" s="22" t="s">
        <v>34</v>
      </c>
      <c r="C48" s="4">
        <v>-11</v>
      </c>
      <c r="D48" s="4">
        <v>-5</v>
      </c>
      <c r="E48" s="4">
        <v>-1491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14</v>
      </c>
      <c r="M48" s="4">
        <v>2</v>
      </c>
      <c r="N48" s="4">
        <v>219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-5</v>
      </c>
      <c r="V48" s="4">
        <v>-5</v>
      </c>
      <c r="W48" s="4">
        <v>-1463</v>
      </c>
      <c r="X48" s="4">
        <v>0</v>
      </c>
      <c r="Y48" s="4">
        <v>0</v>
      </c>
      <c r="Z48" s="4">
        <v>0</v>
      </c>
      <c r="AA48" s="58">
        <f t="shared" si="4"/>
        <v>-2735</v>
      </c>
    </row>
    <row r="49" spans="1:31" ht="15" x14ac:dyDescent="0.25">
      <c r="A49" s="3">
        <v>5305</v>
      </c>
      <c r="B49" s="22" t="s">
        <v>35</v>
      </c>
      <c r="C49" s="4">
        <v>-15</v>
      </c>
      <c r="D49" s="4">
        <v>10</v>
      </c>
      <c r="E49" s="4">
        <v>1020</v>
      </c>
      <c r="F49" s="4">
        <v>-10</v>
      </c>
      <c r="G49" s="4">
        <v>-14</v>
      </c>
      <c r="H49" s="4">
        <v>-3175</v>
      </c>
      <c r="I49" s="4">
        <v>-100</v>
      </c>
      <c r="J49" s="4">
        <v>-51</v>
      </c>
      <c r="K49" s="4">
        <v>-2594</v>
      </c>
      <c r="L49" s="4">
        <v>865</v>
      </c>
      <c r="M49" s="4">
        <v>541</v>
      </c>
      <c r="N49" s="4">
        <v>26071</v>
      </c>
      <c r="O49" s="4">
        <v>0</v>
      </c>
      <c r="P49" s="4">
        <v>26</v>
      </c>
      <c r="Q49" s="4">
        <v>40307</v>
      </c>
      <c r="R49" s="4">
        <v>5</v>
      </c>
      <c r="S49" s="4">
        <v>0</v>
      </c>
      <c r="T49" s="4">
        <v>7489</v>
      </c>
      <c r="U49" s="4">
        <v>15</v>
      </c>
      <c r="V49" s="4">
        <v>0</v>
      </c>
      <c r="W49" s="4">
        <v>990</v>
      </c>
      <c r="X49" s="4">
        <v>0</v>
      </c>
      <c r="Y49" s="4">
        <v>0</v>
      </c>
      <c r="Z49" s="4">
        <v>0</v>
      </c>
      <c r="AA49" s="58">
        <f t="shared" si="4"/>
        <v>70108</v>
      </c>
    </row>
    <row r="50" spans="1:31" ht="15" x14ac:dyDescent="0.25">
      <c r="A50" s="3">
        <v>5306</v>
      </c>
      <c r="B50" s="22" t="s">
        <v>36</v>
      </c>
      <c r="C50" s="4">
        <v>-7</v>
      </c>
      <c r="D50" s="4">
        <v>4</v>
      </c>
      <c r="E50" s="4">
        <v>355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13</v>
      </c>
      <c r="M50" s="4">
        <v>5</v>
      </c>
      <c r="N50" s="4">
        <v>-7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58">
        <f t="shared" si="4"/>
        <v>348</v>
      </c>
    </row>
    <row r="51" spans="1:31" ht="15" x14ac:dyDescent="0.25">
      <c r="A51" s="3">
        <v>5307</v>
      </c>
      <c r="B51" s="22" t="s">
        <v>37</v>
      </c>
      <c r="C51" s="4">
        <v>-13</v>
      </c>
      <c r="D51" s="4">
        <v>-7</v>
      </c>
      <c r="E51" s="4">
        <v>-1960</v>
      </c>
      <c r="F51" s="4">
        <v>0</v>
      </c>
      <c r="G51" s="4">
        <v>0</v>
      </c>
      <c r="H51" s="4">
        <v>0</v>
      </c>
      <c r="I51" s="4">
        <v>-9</v>
      </c>
      <c r="J51" s="4">
        <v>2</v>
      </c>
      <c r="K51" s="4">
        <v>-21</v>
      </c>
      <c r="L51" s="4">
        <v>-51</v>
      </c>
      <c r="M51" s="4">
        <v>-10</v>
      </c>
      <c r="N51" s="4">
        <v>-814</v>
      </c>
      <c r="O51" s="4">
        <v>-1</v>
      </c>
      <c r="P51" s="4">
        <v>10</v>
      </c>
      <c r="Q51" s="4">
        <v>15052</v>
      </c>
      <c r="R51" s="4">
        <v>0</v>
      </c>
      <c r="S51" s="4">
        <v>0</v>
      </c>
      <c r="T51" s="4">
        <v>0</v>
      </c>
      <c r="U51" s="4">
        <v>5</v>
      </c>
      <c r="V51" s="4">
        <v>5</v>
      </c>
      <c r="W51" s="4">
        <v>1463</v>
      </c>
      <c r="X51" s="4">
        <v>0</v>
      </c>
      <c r="Y51" s="4">
        <v>0</v>
      </c>
      <c r="Z51" s="4">
        <v>0</v>
      </c>
      <c r="AA51" s="58">
        <f t="shared" si="4"/>
        <v>13720</v>
      </c>
    </row>
    <row r="52" spans="1:31" ht="15" x14ac:dyDescent="0.25">
      <c r="A52" s="3">
        <v>5308</v>
      </c>
      <c r="B52" s="22" t="s">
        <v>38</v>
      </c>
      <c r="C52" s="4">
        <v>16</v>
      </c>
      <c r="D52" s="4">
        <v>-7</v>
      </c>
      <c r="E52" s="4">
        <v>-423</v>
      </c>
      <c r="F52" s="4">
        <v>0</v>
      </c>
      <c r="G52" s="4">
        <v>0</v>
      </c>
      <c r="H52" s="4">
        <v>0</v>
      </c>
      <c r="I52" s="4">
        <v>-1</v>
      </c>
      <c r="J52" s="4">
        <v>-3</v>
      </c>
      <c r="K52" s="4">
        <v>-106</v>
      </c>
      <c r="L52" s="4">
        <v>-65</v>
      </c>
      <c r="M52" s="4">
        <v>-25</v>
      </c>
      <c r="N52" s="4">
        <v>-1443</v>
      </c>
      <c r="O52" s="4">
        <v>7</v>
      </c>
      <c r="P52" s="4">
        <v>7</v>
      </c>
      <c r="Q52" s="4">
        <v>14004</v>
      </c>
      <c r="R52" s="4">
        <v>0</v>
      </c>
      <c r="S52" s="4">
        <v>0</v>
      </c>
      <c r="T52" s="4">
        <v>0</v>
      </c>
      <c r="U52" s="4">
        <v>30</v>
      </c>
      <c r="V52" s="4">
        <v>20</v>
      </c>
      <c r="W52" s="4">
        <v>6510</v>
      </c>
      <c r="X52" s="4">
        <v>0</v>
      </c>
      <c r="Y52" s="4">
        <v>0</v>
      </c>
      <c r="Z52" s="4">
        <v>0</v>
      </c>
      <c r="AA52" s="58">
        <f t="shared" si="4"/>
        <v>18542</v>
      </c>
    </row>
    <row r="53" spans="1:31" ht="15" x14ac:dyDescent="0.25">
      <c r="A53" s="3">
        <v>5309</v>
      </c>
      <c r="B53" s="22" t="s">
        <v>39</v>
      </c>
      <c r="C53" s="4">
        <v>-14</v>
      </c>
      <c r="D53" s="4">
        <v>0</v>
      </c>
      <c r="E53" s="4">
        <v>-742</v>
      </c>
      <c r="F53" s="4">
        <v>0</v>
      </c>
      <c r="G53" s="4">
        <v>0</v>
      </c>
      <c r="H53" s="4">
        <v>0</v>
      </c>
      <c r="I53" s="4">
        <v>-3</v>
      </c>
      <c r="J53" s="4">
        <v>-18</v>
      </c>
      <c r="K53" s="4">
        <v>-608</v>
      </c>
      <c r="L53" s="4">
        <v>-109</v>
      </c>
      <c r="M53" s="4">
        <v>-60</v>
      </c>
      <c r="N53" s="4">
        <v>-3016</v>
      </c>
      <c r="O53" s="4">
        <v>-8</v>
      </c>
      <c r="P53" s="4">
        <v>-3</v>
      </c>
      <c r="Q53" s="4">
        <v>-8253</v>
      </c>
      <c r="R53" s="4">
        <v>0</v>
      </c>
      <c r="S53" s="4">
        <v>0</v>
      </c>
      <c r="T53" s="4">
        <v>0</v>
      </c>
      <c r="U53" s="4">
        <v>5</v>
      </c>
      <c r="V53" s="4">
        <v>5</v>
      </c>
      <c r="W53" s="4">
        <v>1463</v>
      </c>
      <c r="X53" s="4">
        <v>0</v>
      </c>
      <c r="Y53" s="4">
        <v>0</v>
      </c>
      <c r="Z53" s="4">
        <v>0</v>
      </c>
      <c r="AA53" s="58">
        <f t="shared" si="4"/>
        <v>-11156</v>
      </c>
    </row>
    <row r="54" spans="1:31" ht="15" x14ac:dyDescent="0.25">
      <c r="A54" s="3">
        <v>5310</v>
      </c>
      <c r="B54" s="22" t="s">
        <v>40</v>
      </c>
      <c r="C54" s="4">
        <v>4</v>
      </c>
      <c r="D54" s="4">
        <v>26</v>
      </c>
      <c r="E54" s="4">
        <v>4931</v>
      </c>
      <c r="F54" s="4">
        <v>7</v>
      </c>
      <c r="G54" s="4">
        <v>-5</v>
      </c>
      <c r="H54" s="4">
        <v>-552</v>
      </c>
      <c r="I54" s="4">
        <v>-39</v>
      </c>
      <c r="J54" s="4">
        <v>-37</v>
      </c>
      <c r="K54" s="4">
        <v>-1564</v>
      </c>
      <c r="L54" s="4">
        <v>-55</v>
      </c>
      <c r="M54" s="4">
        <v>-53</v>
      </c>
      <c r="N54" s="4">
        <v>-2271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58">
        <f t="shared" si="4"/>
        <v>544</v>
      </c>
    </row>
    <row r="55" spans="1:31" ht="15" x14ac:dyDescent="0.25">
      <c r="A55" s="3">
        <v>5311</v>
      </c>
      <c r="B55" s="22" t="s">
        <v>41</v>
      </c>
      <c r="C55" s="4">
        <v>4</v>
      </c>
      <c r="D55" s="4">
        <v>24</v>
      </c>
      <c r="E55" s="4">
        <v>4568</v>
      </c>
      <c r="F55" s="4">
        <v>0</v>
      </c>
      <c r="G55" s="4">
        <v>0</v>
      </c>
      <c r="H55" s="4">
        <v>0</v>
      </c>
      <c r="I55" s="4">
        <v>-10</v>
      </c>
      <c r="J55" s="4">
        <v>-8</v>
      </c>
      <c r="K55" s="4">
        <v>-353</v>
      </c>
      <c r="L55" s="4">
        <v>-130</v>
      </c>
      <c r="M55" s="4">
        <v>-56</v>
      </c>
      <c r="N55" s="4">
        <v>-3083</v>
      </c>
      <c r="O55" s="4">
        <v>-13</v>
      </c>
      <c r="P55" s="4">
        <v>-8</v>
      </c>
      <c r="Q55" s="4">
        <v>-18256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58">
        <f t="shared" si="4"/>
        <v>-17124</v>
      </c>
    </row>
    <row r="56" spans="1:31" ht="15" x14ac:dyDescent="0.25">
      <c r="A56" s="3">
        <v>5312</v>
      </c>
      <c r="B56" s="22" t="s">
        <v>42</v>
      </c>
      <c r="C56" s="4">
        <v>14</v>
      </c>
      <c r="D56" s="4">
        <v>18</v>
      </c>
      <c r="E56" s="4">
        <v>4009</v>
      </c>
      <c r="F56" s="4">
        <v>0</v>
      </c>
      <c r="G56" s="4">
        <v>0</v>
      </c>
      <c r="H56" s="4">
        <v>0</v>
      </c>
      <c r="I56" s="4">
        <v>-2</v>
      </c>
      <c r="J56" s="4">
        <v>-5</v>
      </c>
      <c r="K56" s="4">
        <v>-180</v>
      </c>
      <c r="L56" s="4">
        <v>3</v>
      </c>
      <c r="M56" s="4">
        <v>-21</v>
      </c>
      <c r="N56" s="4">
        <v>-664</v>
      </c>
      <c r="O56" s="4">
        <v>4</v>
      </c>
      <c r="P56" s="4">
        <v>-1</v>
      </c>
      <c r="Q56" s="4">
        <v>251</v>
      </c>
      <c r="R56" s="4">
        <v>0</v>
      </c>
      <c r="S56" s="4">
        <v>0</v>
      </c>
      <c r="T56" s="4">
        <v>0</v>
      </c>
      <c r="U56" s="4">
        <v>1</v>
      </c>
      <c r="V56" s="4">
        <v>0</v>
      </c>
      <c r="W56" s="4">
        <v>66</v>
      </c>
      <c r="X56" s="4">
        <v>0</v>
      </c>
      <c r="Y56" s="4">
        <v>0</v>
      </c>
      <c r="Z56" s="4">
        <v>0</v>
      </c>
      <c r="AA56" s="58">
        <f t="shared" si="4"/>
        <v>3482</v>
      </c>
    </row>
    <row r="57" spans="1:31" ht="15.75" x14ac:dyDescent="0.25">
      <c r="A57" s="3">
        <v>5398</v>
      </c>
      <c r="B57" s="22"/>
      <c r="C57" s="24">
        <f t="shared" ref="C57:AA57" si="5">SUM(C45:C56)</f>
        <v>-47</v>
      </c>
      <c r="D57" s="24">
        <f t="shared" si="5"/>
        <v>39</v>
      </c>
      <c r="E57" s="24">
        <f t="shared" si="5"/>
        <v>4586</v>
      </c>
      <c r="F57" s="24">
        <f t="shared" si="5"/>
        <v>-3</v>
      </c>
      <c r="G57" s="24">
        <f t="shared" si="5"/>
        <v>-19</v>
      </c>
      <c r="H57" s="24">
        <f t="shared" si="5"/>
        <v>-3727</v>
      </c>
      <c r="I57" s="24">
        <f t="shared" si="5"/>
        <v>-154</v>
      </c>
      <c r="J57" s="24">
        <f t="shared" si="5"/>
        <v>-106</v>
      </c>
      <c r="K57" s="24">
        <f t="shared" si="5"/>
        <v>-4880</v>
      </c>
      <c r="L57" s="24">
        <f t="shared" si="5"/>
        <v>333</v>
      </c>
      <c r="M57" s="24">
        <f t="shared" si="5"/>
        <v>297</v>
      </c>
      <c r="N57" s="24">
        <f t="shared" si="5"/>
        <v>12690</v>
      </c>
      <c r="O57" s="24">
        <f t="shared" si="5"/>
        <v>1</v>
      </c>
      <c r="P57" s="24">
        <f t="shared" si="5"/>
        <v>22</v>
      </c>
      <c r="Q57" s="24">
        <f t="shared" si="5"/>
        <v>34556</v>
      </c>
      <c r="R57" s="24">
        <f t="shared" si="5"/>
        <v>5</v>
      </c>
      <c r="S57" s="24">
        <f t="shared" si="5"/>
        <v>0</v>
      </c>
      <c r="T57" s="24">
        <f t="shared" si="5"/>
        <v>7489</v>
      </c>
      <c r="U57" s="24">
        <f t="shared" si="5"/>
        <v>18</v>
      </c>
      <c r="V57" s="24">
        <f t="shared" si="5"/>
        <v>-25</v>
      </c>
      <c r="W57" s="24">
        <f t="shared" si="5"/>
        <v>-4474</v>
      </c>
      <c r="X57" s="24">
        <f t="shared" si="5"/>
        <v>1</v>
      </c>
      <c r="Y57" s="24">
        <f t="shared" si="5"/>
        <v>0</v>
      </c>
      <c r="Z57" s="24">
        <f t="shared" si="5"/>
        <v>2953</v>
      </c>
      <c r="AA57" s="23">
        <f t="shared" si="5"/>
        <v>49193</v>
      </c>
      <c r="AB57" s="5"/>
      <c r="AC57" s="5"/>
      <c r="AD57" s="5"/>
      <c r="AE57" s="5"/>
    </row>
    <row r="58" spans="1:31" ht="15" x14ac:dyDescent="0.25">
      <c r="A58" s="3">
        <v>5399</v>
      </c>
      <c r="B58" s="22" t="s">
        <v>43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/>
      <c r="S58" s="4"/>
      <c r="T58" s="4"/>
      <c r="U58" s="4"/>
      <c r="V58" s="4"/>
      <c r="W58" s="4">
        <v>0</v>
      </c>
      <c r="X58" s="4">
        <v>0</v>
      </c>
      <c r="Y58" s="4">
        <v>0</v>
      </c>
      <c r="Z58" s="4">
        <v>0</v>
      </c>
      <c r="AA58" s="58">
        <f t="shared" ref="AA58:AA68" si="6">+E58+H58+K58+N58+Q58+T58+W58+Z58</f>
        <v>0</v>
      </c>
    </row>
    <row r="59" spans="1:31" ht="15" x14ac:dyDescent="0.25">
      <c r="A59" s="3">
        <v>5401</v>
      </c>
      <c r="B59" s="22" t="s">
        <v>44</v>
      </c>
      <c r="C59" s="4">
        <v>-42</v>
      </c>
      <c r="D59" s="4">
        <v>25</v>
      </c>
      <c r="E59" s="4">
        <v>2311</v>
      </c>
      <c r="F59" s="4">
        <v>0</v>
      </c>
      <c r="G59" s="4">
        <v>0</v>
      </c>
      <c r="H59" s="4">
        <v>0</v>
      </c>
      <c r="I59" s="4">
        <v>-17</v>
      </c>
      <c r="J59" s="4">
        <v>9</v>
      </c>
      <c r="K59" s="4">
        <v>129</v>
      </c>
      <c r="L59" s="4">
        <v>-51</v>
      </c>
      <c r="M59" s="4">
        <v>45</v>
      </c>
      <c r="N59" s="4">
        <v>1001</v>
      </c>
      <c r="O59" s="4">
        <v>2</v>
      </c>
      <c r="P59" s="4">
        <v>-15</v>
      </c>
      <c r="Q59" s="4">
        <v>-22352</v>
      </c>
      <c r="R59" s="4">
        <v>0</v>
      </c>
      <c r="S59" s="4">
        <v>0</v>
      </c>
      <c r="T59" s="4">
        <v>0</v>
      </c>
      <c r="U59" s="4">
        <v>72</v>
      </c>
      <c r="V59" s="4">
        <v>70</v>
      </c>
      <c r="W59" s="4">
        <v>20607</v>
      </c>
      <c r="X59" s="4">
        <v>0</v>
      </c>
      <c r="Y59" s="4">
        <v>0</v>
      </c>
      <c r="Z59" s="4">
        <v>0</v>
      </c>
      <c r="AA59" s="58">
        <f t="shared" si="6"/>
        <v>1696</v>
      </c>
    </row>
    <row r="60" spans="1:31" ht="15" x14ac:dyDescent="0.25">
      <c r="A60" s="3">
        <v>5402</v>
      </c>
      <c r="B60" s="22" t="s">
        <v>45</v>
      </c>
      <c r="C60" s="4">
        <v>-69</v>
      </c>
      <c r="D60" s="4">
        <v>-74</v>
      </c>
      <c r="E60" s="4">
        <v>-17088</v>
      </c>
      <c r="F60" s="4">
        <v>0</v>
      </c>
      <c r="G60" s="4">
        <v>0</v>
      </c>
      <c r="H60" s="4">
        <v>0</v>
      </c>
      <c r="I60" s="4">
        <v>-1</v>
      </c>
      <c r="J60" s="4">
        <v>0</v>
      </c>
      <c r="K60" s="4">
        <v>-9</v>
      </c>
      <c r="L60" s="4">
        <v>-89</v>
      </c>
      <c r="M60" s="4">
        <v>-13</v>
      </c>
      <c r="N60" s="4">
        <v>-1274</v>
      </c>
      <c r="O60" s="4">
        <v>-8</v>
      </c>
      <c r="P60" s="4">
        <v>-4</v>
      </c>
      <c r="Q60" s="4">
        <v>-9803</v>
      </c>
      <c r="R60" s="4">
        <v>2</v>
      </c>
      <c r="S60" s="4">
        <v>0</v>
      </c>
      <c r="T60" s="4">
        <v>2996</v>
      </c>
      <c r="U60" s="4">
        <v>52</v>
      </c>
      <c r="V60" s="4">
        <v>-4</v>
      </c>
      <c r="W60" s="4">
        <v>2526</v>
      </c>
      <c r="X60" s="4">
        <v>0</v>
      </c>
      <c r="Y60" s="4">
        <v>0</v>
      </c>
      <c r="Z60" s="4">
        <v>0</v>
      </c>
      <c r="AA60" s="58">
        <f t="shared" si="6"/>
        <v>-22652</v>
      </c>
    </row>
    <row r="61" spans="1:31" ht="15" x14ac:dyDescent="0.25">
      <c r="A61" s="3">
        <v>5403</v>
      </c>
      <c r="B61" s="22" t="s">
        <v>46</v>
      </c>
      <c r="C61" s="4">
        <v>4</v>
      </c>
      <c r="D61" s="4">
        <v>3</v>
      </c>
      <c r="E61" s="4">
        <v>756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-37</v>
      </c>
      <c r="M61" s="4">
        <v>-42</v>
      </c>
      <c r="N61" s="4">
        <v>-1738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3</v>
      </c>
      <c r="V61" s="4">
        <v>0</v>
      </c>
      <c r="W61" s="4">
        <v>198</v>
      </c>
      <c r="X61" s="4">
        <v>0</v>
      </c>
      <c r="Y61" s="4">
        <v>0</v>
      </c>
      <c r="Z61" s="4">
        <v>0</v>
      </c>
      <c r="AA61" s="58">
        <f t="shared" si="6"/>
        <v>-784</v>
      </c>
    </row>
    <row r="62" spans="1:31" ht="15" x14ac:dyDescent="0.25">
      <c r="A62" s="3">
        <v>5404</v>
      </c>
      <c r="B62" s="22" t="s">
        <v>47</v>
      </c>
      <c r="C62" s="4">
        <v>-7</v>
      </c>
      <c r="D62" s="4">
        <v>-4</v>
      </c>
      <c r="E62" s="4">
        <v>-1097</v>
      </c>
      <c r="F62" s="4">
        <v>3</v>
      </c>
      <c r="G62" s="4">
        <v>2</v>
      </c>
      <c r="H62" s="4">
        <v>540</v>
      </c>
      <c r="I62" s="4">
        <v>0</v>
      </c>
      <c r="J62" s="4">
        <v>0</v>
      </c>
      <c r="K62" s="4">
        <v>0</v>
      </c>
      <c r="L62" s="4">
        <v>-39</v>
      </c>
      <c r="M62" s="4">
        <v>-14</v>
      </c>
      <c r="N62" s="4">
        <v>359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1</v>
      </c>
      <c r="Y62" s="4">
        <v>0</v>
      </c>
      <c r="Z62" s="4">
        <v>2953</v>
      </c>
      <c r="AA62" s="58">
        <f t="shared" si="6"/>
        <v>2755</v>
      </c>
    </row>
    <row r="63" spans="1:31" ht="15" x14ac:dyDescent="0.25">
      <c r="A63" s="3">
        <v>5405</v>
      </c>
      <c r="B63" s="22" t="s">
        <v>48</v>
      </c>
      <c r="C63" s="4">
        <v>-15</v>
      </c>
      <c r="D63" s="4">
        <v>-19</v>
      </c>
      <c r="E63" s="4">
        <v>-4243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-8</v>
      </c>
      <c r="M63" s="4">
        <v>-8</v>
      </c>
      <c r="N63" s="4">
        <v>-340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5</v>
      </c>
      <c r="V63" s="4">
        <v>0</v>
      </c>
      <c r="W63" s="4">
        <v>330</v>
      </c>
      <c r="X63" s="4">
        <v>0</v>
      </c>
      <c r="Y63" s="4">
        <v>0</v>
      </c>
      <c r="Z63" s="4">
        <v>0</v>
      </c>
      <c r="AA63" s="58">
        <f t="shared" si="6"/>
        <v>-4253</v>
      </c>
    </row>
    <row r="64" spans="1:31" ht="15" x14ac:dyDescent="0.25">
      <c r="A64" s="3">
        <v>5406</v>
      </c>
      <c r="B64" s="22" t="s">
        <v>49</v>
      </c>
      <c r="C64" s="4">
        <v>17</v>
      </c>
      <c r="D64" s="4">
        <v>-4</v>
      </c>
      <c r="E64" s="4">
        <v>175</v>
      </c>
      <c r="F64" s="4">
        <v>0</v>
      </c>
      <c r="G64" s="4">
        <v>0</v>
      </c>
      <c r="H64" s="4">
        <v>0</v>
      </c>
      <c r="I64" s="4">
        <v>-12</v>
      </c>
      <c r="J64" s="4">
        <v>-3</v>
      </c>
      <c r="K64" s="4">
        <v>-211</v>
      </c>
      <c r="L64" s="4">
        <v>-49</v>
      </c>
      <c r="M64" s="4">
        <v>-48</v>
      </c>
      <c r="N64" s="4">
        <v>-2050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58">
        <f t="shared" si="6"/>
        <v>-2086</v>
      </c>
    </row>
    <row r="65" spans="1:31" ht="15" x14ac:dyDescent="0.25">
      <c r="A65" s="3">
        <v>5407</v>
      </c>
      <c r="B65" s="22" t="s">
        <v>50</v>
      </c>
      <c r="C65" s="4">
        <v>8</v>
      </c>
      <c r="D65" s="4">
        <v>2</v>
      </c>
      <c r="E65" s="4">
        <v>787</v>
      </c>
      <c r="F65" s="4">
        <v>0</v>
      </c>
      <c r="G65" s="4">
        <v>0</v>
      </c>
      <c r="H65" s="4">
        <v>0</v>
      </c>
      <c r="I65" s="4">
        <v>-3</v>
      </c>
      <c r="J65" s="4">
        <v>7</v>
      </c>
      <c r="K65" s="4">
        <v>197</v>
      </c>
      <c r="L65" s="4">
        <v>-46</v>
      </c>
      <c r="M65" s="4">
        <v>-35</v>
      </c>
      <c r="N65" s="4">
        <v>-1592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58">
        <f t="shared" si="6"/>
        <v>-608</v>
      </c>
    </row>
    <row r="66" spans="1:31" ht="15" x14ac:dyDescent="0.25">
      <c r="A66" s="3">
        <v>5408</v>
      </c>
      <c r="B66" s="22" t="s">
        <v>51</v>
      </c>
      <c r="C66" s="4">
        <v>-4</v>
      </c>
      <c r="D66" s="4">
        <v>-12</v>
      </c>
      <c r="E66" s="4">
        <v>-2390</v>
      </c>
      <c r="F66" s="4">
        <v>0</v>
      </c>
      <c r="G66" s="4">
        <v>0</v>
      </c>
      <c r="H66" s="4">
        <v>0</v>
      </c>
      <c r="I66" s="4">
        <v>3</v>
      </c>
      <c r="J66" s="4">
        <v>-8</v>
      </c>
      <c r="K66" s="4">
        <v>-230</v>
      </c>
      <c r="L66" s="4">
        <v>-102</v>
      </c>
      <c r="M66" s="4">
        <v>-78</v>
      </c>
      <c r="N66" s="4">
        <v>-3543</v>
      </c>
      <c r="O66" s="4">
        <v>7</v>
      </c>
      <c r="P66" s="4">
        <v>-1</v>
      </c>
      <c r="Q66" s="4">
        <v>1602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58">
        <f t="shared" si="6"/>
        <v>-4561</v>
      </c>
    </row>
    <row r="67" spans="1:31" ht="15" x14ac:dyDescent="0.25">
      <c r="A67" s="3">
        <v>5409</v>
      </c>
      <c r="B67" s="22" t="s">
        <v>52</v>
      </c>
      <c r="C67" s="4">
        <v>-34</v>
      </c>
      <c r="D67" s="4">
        <v>-9</v>
      </c>
      <c r="E67" s="4">
        <v>-3436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-1</v>
      </c>
      <c r="M67" s="4">
        <v>17</v>
      </c>
      <c r="N67" s="4">
        <v>552</v>
      </c>
      <c r="O67" s="4">
        <v>4</v>
      </c>
      <c r="P67" s="4">
        <v>-1</v>
      </c>
      <c r="Q67" s="4">
        <v>250</v>
      </c>
      <c r="R67" s="4">
        <v>0</v>
      </c>
      <c r="S67" s="4">
        <v>0</v>
      </c>
      <c r="T67" s="4">
        <v>0</v>
      </c>
      <c r="U67" s="4">
        <v>4</v>
      </c>
      <c r="V67" s="4">
        <v>0</v>
      </c>
      <c r="W67" s="4">
        <v>264</v>
      </c>
      <c r="X67" s="4">
        <v>0</v>
      </c>
      <c r="Y67" s="4">
        <v>0</v>
      </c>
      <c r="Z67" s="4">
        <v>0</v>
      </c>
      <c r="AA67" s="58">
        <f t="shared" si="6"/>
        <v>-2370</v>
      </c>
    </row>
    <row r="68" spans="1:31" ht="15" x14ac:dyDescent="0.25">
      <c r="A68" s="3">
        <v>5410</v>
      </c>
      <c r="B68" s="22" t="s">
        <v>53</v>
      </c>
      <c r="C68" s="4">
        <v>12</v>
      </c>
      <c r="D68" s="4">
        <v>6</v>
      </c>
      <c r="E68" s="4">
        <v>1725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-17</v>
      </c>
      <c r="M68" s="4">
        <v>-16</v>
      </c>
      <c r="N68" s="4">
        <v>-754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58">
        <f t="shared" si="6"/>
        <v>971</v>
      </c>
    </row>
    <row r="69" spans="1:31" ht="15.75" x14ac:dyDescent="0.25">
      <c r="A69" s="3">
        <v>5498</v>
      </c>
      <c r="B69" s="22"/>
      <c r="C69" s="24">
        <f t="shared" ref="C69:AA69" si="7">SUM(C59:C68)</f>
        <v>-130</v>
      </c>
      <c r="D69" s="24">
        <f t="shared" si="7"/>
        <v>-86</v>
      </c>
      <c r="E69" s="24">
        <f t="shared" si="7"/>
        <v>-22500</v>
      </c>
      <c r="F69" s="24">
        <f t="shared" si="7"/>
        <v>3</v>
      </c>
      <c r="G69" s="24">
        <f t="shared" si="7"/>
        <v>2</v>
      </c>
      <c r="H69" s="24">
        <f t="shared" si="7"/>
        <v>540</v>
      </c>
      <c r="I69" s="24">
        <f t="shared" si="7"/>
        <v>-30</v>
      </c>
      <c r="J69" s="24">
        <f t="shared" si="7"/>
        <v>5</v>
      </c>
      <c r="K69" s="24">
        <f t="shared" si="7"/>
        <v>-124</v>
      </c>
      <c r="L69" s="24">
        <f t="shared" si="7"/>
        <v>-439</v>
      </c>
      <c r="M69" s="24">
        <f t="shared" si="7"/>
        <v>-192</v>
      </c>
      <c r="N69" s="24">
        <f t="shared" si="7"/>
        <v>-9379</v>
      </c>
      <c r="O69" s="24">
        <f t="shared" si="7"/>
        <v>5</v>
      </c>
      <c r="P69" s="24">
        <f t="shared" si="7"/>
        <v>-21</v>
      </c>
      <c r="Q69" s="24">
        <f t="shared" si="7"/>
        <v>-30303</v>
      </c>
      <c r="R69" s="24">
        <f t="shared" si="7"/>
        <v>2</v>
      </c>
      <c r="S69" s="24">
        <f t="shared" si="7"/>
        <v>0</v>
      </c>
      <c r="T69" s="24">
        <f t="shared" si="7"/>
        <v>2996</v>
      </c>
      <c r="U69" s="24">
        <f t="shared" si="7"/>
        <v>136</v>
      </c>
      <c r="V69" s="24">
        <f t="shared" si="7"/>
        <v>66</v>
      </c>
      <c r="W69" s="24">
        <f t="shared" si="7"/>
        <v>23925</v>
      </c>
      <c r="X69" s="24">
        <f t="shared" si="7"/>
        <v>1</v>
      </c>
      <c r="Y69" s="24">
        <f t="shared" si="7"/>
        <v>0</v>
      </c>
      <c r="Z69" s="24">
        <f t="shared" si="7"/>
        <v>2953</v>
      </c>
      <c r="AA69" s="23">
        <f t="shared" si="7"/>
        <v>-31892</v>
      </c>
      <c r="AB69" s="5"/>
      <c r="AC69" s="5"/>
      <c r="AD69" s="5"/>
      <c r="AE69" s="5"/>
    </row>
    <row r="70" spans="1:31" ht="15" x14ac:dyDescent="0.25">
      <c r="A70" s="3">
        <v>5499</v>
      </c>
      <c r="B70" s="22" t="s">
        <v>54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/>
      <c r="S70" s="4"/>
      <c r="T70" s="4"/>
      <c r="U70" s="4"/>
      <c r="V70" s="4"/>
      <c r="W70" s="4">
        <v>0</v>
      </c>
      <c r="X70" s="4">
        <v>0</v>
      </c>
      <c r="Y70" s="4">
        <v>0</v>
      </c>
      <c r="Z70" s="4">
        <v>0</v>
      </c>
      <c r="AA70" s="58">
        <f t="shared" ref="AA70:AA81" si="8">+E70+H70+K70+N70+Q70+T70+W70+Z70</f>
        <v>0</v>
      </c>
    </row>
    <row r="71" spans="1:31" ht="15" x14ac:dyDescent="0.25">
      <c r="A71" s="3">
        <v>5501</v>
      </c>
      <c r="B71" s="22" t="s">
        <v>55</v>
      </c>
      <c r="C71" s="4">
        <v>28</v>
      </c>
      <c r="D71" s="4">
        <v>32</v>
      </c>
      <c r="E71" s="4">
        <v>7292</v>
      </c>
      <c r="F71" s="4">
        <v>0</v>
      </c>
      <c r="G71" s="4">
        <v>0</v>
      </c>
      <c r="H71" s="4">
        <v>0</v>
      </c>
      <c r="I71" s="4">
        <v>-3</v>
      </c>
      <c r="J71" s="4">
        <v>-3</v>
      </c>
      <c r="K71" s="4">
        <v>-125</v>
      </c>
      <c r="L71" s="4">
        <v>-2</v>
      </c>
      <c r="M71" s="4">
        <v>5</v>
      </c>
      <c r="N71" s="4">
        <v>146</v>
      </c>
      <c r="O71" s="4">
        <v>-15</v>
      </c>
      <c r="P71" s="4">
        <v>-17</v>
      </c>
      <c r="Q71" s="4">
        <v>-33108</v>
      </c>
      <c r="R71" s="4">
        <v>0</v>
      </c>
      <c r="S71" s="4">
        <v>0</v>
      </c>
      <c r="T71" s="4">
        <v>0</v>
      </c>
      <c r="U71" s="4">
        <v>-1</v>
      </c>
      <c r="V71" s="4">
        <v>-1</v>
      </c>
      <c r="W71" s="4">
        <v>-293</v>
      </c>
      <c r="X71" s="4">
        <v>1</v>
      </c>
      <c r="Y71" s="4">
        <v>0</v>
      </c>
      <c r="Z71" s="4">
        <v>2953</v>
      </c>
      <c r="AA71" s="58">
        <f t="shared" si="8"/>
        <v>-23135</v>
      </c>
    </row>
    <row r="72" spans="1:31" ht="15" x14ac:dyDescent="0.25">
      <c r="A72" s="3">
        <v>5502</v>
      </c>
      <c r="B72" s="22" t="s">
        <v>56</v>
      </c>
      <c r="C72" s="4">
        <v>7</v>
      </c>
      <c r="D72" s="4">
        <v>7</v>
      </c>
      <c r="E72" s="4">
        <v>3194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2</v>
      </c>
      <c r="M72" s="4">
        <v>3</v>
      </c>
      <c r="N72" s="4">
        <v>129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58">
        <f t="shared" si="8"/>
        <v>3323</v>
      </c>
    </row>
    <row r="73" spans="1:31" ht="15" x14ac:dyDescent="0.25">
      <c r="A73" s="3">
        <v>5503</v>
      </c>
      <c r="B73" s="22" t="s">
        <v>57</v>
      </c>
      <c r="C73" s="4">
        <v>-15</v>
      </c>
      <c r="D73" s="4">
        <v>-5</v>
      </c>
      <c r="E73" s="4">
        <v>-1702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-33</v>
      </c>
      <c r="M73" s="4">
        <v>-7</v>
      </c>
      <c r="N73" s="4">
        <v>-599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4</v>
      </c>
      <c r="V73" s="4">
        <v>0</v>
      </c>
      <c r="W73" s="4">
        <v>264</v>
      </c>
      <c r="X73" s="4">
        <v>0</v>
      </c>
      <c r="Y73" s="4">
        <v>0</v>
      </c>
      <c r="Z73" s="4">
        <v>0</v>
      </c>
      <c r="AA73" s="58">
        <f t="shared" si="8"/>
        <v>-2037</v>
      </c>
    </row>
    <row r="74" spans="1:31" ht="15" x14ac:dyDescent="0.25">
      <c r="A74" s="3">
        <v>5504</v>
      </c>
      <c r="B74" s="22" t="s">
        <v>58</v>
      </c>
      <c r="C74" s="4">
        <v>-81</v>
      </c>
      <c r="D74" s="4">
        <v>2</v>
      </c>
      <c r="E74" s="4">
        <v>-3930</v>
      </c>
      <c r="F74" s="4">
        <v>0</v>
      </c>
      <c r="G74" s="4">
        <v>0</v>
      </c>
      <c r="H74" s="4">
        <v>0</v>
      </c>
      <c r="I74" s="4">
        <v>1</v>
      </c>
      <c r="J74" s="4">
        <v>2</v>
      </c>
      <c r="K74" s="4">
        <v>75</v>
      </c>
      <c r="L74" s="4">
        <v>-225</v>
      </c>
      <c r="M74" s="4">
        <v>-123</v>
      </c>
      <c r="N74" s="4">
        <v>-6196</v>
      </c>
      <c r="O74" s="4">
        <v>-14</v>
      </c>
      <c r="P74" s="4">
        <v>-2</v>
      </c>
      <c r="Q74" s="4">
        <v>-9403</v>
      </c>
      <c r="R74" s="4">
        <v>5</v>
      </c>
      <c r="S74" s="4">
        <v>0</v>
      </c>
      <c r="T74" s="4">
        <v>7489</v>
      </c>
      <c r="U74" s="4">
        <v>150</v>
      </c>
      <c r="V74" s="4">
        <v>142</v>
      </c>
      <c r="W74" s="4">
        <v>42063</v>
      </c>
      <c r="X74" s="4">
        <v>1</v>
      </c>
      <c r="Y74" s="4">
        <v>0</v>
      </c>
      <c r="Z74" s="4">
        <v>2952</v>
      </c>
      <c r="AA74" s="58">
        <f t="shared" si="8"/>
        <v>33050</v>
      </c>
    </row>
    <row r="75" spans="1:31" ht="15" x14ac:dyDescent="0.25">
      <c r="A75" s="3">
        <v>5505</v>
      </c>
      <c r="B75" s="22" t="s">
        <v>59</v>
      </c>
      <c r="C75" s="4">
        <v>-9</v>
      </c>
      <c r="D75" s="4">
        <v>3</v>
      </c>
      <c r="E75" s="4">
        <v>131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-1</v>
      </c>
      <c r="M75" s="4">
        <v>1</v>
      </c>
      <c r="N75" s="4">
        <v>26</v>
      </c>
      <c r="O75" s="4">
        <v>3</v>
      </c>
      <c r="P75" s="4">
        <v>-1</v>
      </c>
      <c r="Q75" s="4">
        <v>-199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58">
        <f t="shared" si="8"/>
        <v>-42</v>
      </c>
    </row>
    <row r="76" spans="1:31" ht="15" x14ac:dyDescent="0.25">
      <c r="A76" s="3">
        <v>5506</v>
      </c>
      <c r="B76" s="22" t="s">
        <v>60</v>
      </c>
      <c r="C76" s="4">
        <v>23</v>
      </c>
      <c r="D76" s="4">
        <v>41</v>
      </c>
      <c r="E76" s="4">
        <v>8660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-18</v>
      </c>
      <c r="M76" s="4">
        <v>-1</v>
      </c>
      <c r="N76" s="4">
        <v>-204</v>
      </c>
      <c r="O76" s="4">
        <v>-2</v>
      </c>
      <c r="P76" s="4">
        <v>-1</v>
      </c>
      <c r="Q76" s="4">
        <v>-2452</v>
      </c>
      <c r="R76" s="4">
        <v>0</v>
      </c>
      <c r="S76" s="4">
        <v>0</v>
      </c>
      <c r="T76" s="4">
        <v>0</v>
      </c>
      <c r="U76" s="4">
        <v>6</v>
      </c>
      <c r="V76" s="4">
        <v>2</v>
      </c>
      <c r="W76" s="4">
        <v>849</v>
      </c>
      <c r="X76" s="4">
        <v>0</v>
      </c>
      <c r="Y76" s="4">
        <v>0</v>
      </c>
      <c r="Z76" s="4">
        <v>0</v>
      </c>
      <c r="AA76" s="58">
        <f t="shared" si="8"/>
        <v>6853</v>
      </c>
    </row>
    <row r="77" spans="1:31" ht="15" x14ac:dyDescent="0.25">
      <c r="A77" s="3">
        <v>5507</v>
      </c>
      <c r="B77" s="22" t="s">
        <v>61</v>
      </c>
      <c r="C77" s="4">
        <v>5</v>
      </c>
      <c r="D77" s="4">
        <v>-2</v>
      </c>
      <c r="E77" s="4">
        <v>-98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-18</v>
      </c>
      <c r="M77" s="4">
        <v>-6</v>
      </c>
      <c r="N77" s="4">
        <v>-405</v>
      </c>
      <c r="O77" s="4">
        <v>8</v>
      </c>
      <c r="P77" s="4">
        <v>7</v>
      </c>
      <c r="Q77" s="4">
        <v>14453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58">
        <f t="shared" si="8"/>
        <v>13950</v>
      </c>
    </row>
    <row r="78" spans="1:31" ht="15" x14ac:dyDescent="0.25">
      <c r="A78" s="3">
        <v>5508</v>
      </c>
      <c r="B78" s="22" t="s">
        <v>62</v>
      </c>
      <c r="C78" s="4">
        <v>-3</v>
      </c>
      <c r="D78" s="4">
        <v>3</v>
      </c>
      <c r="E78" s="4">
        <v>750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-1</v>
      </c>
      <c r="N78" s="4">
        <v>-36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58">
        <f t="shared" si="8"/>
        <v>714</v>
      </c>
    </row>
    <row r="79" spans="1:31" ht="15" x14ac:dyDescent="0.25">
      <c r="A79" s="3">
        <v>5509</v>
      </c>
      <c r="B79" s="22" t="s">
        <v>63</v>
      </c>
      <c r="C79" s="4">
        <v>3</v>
      </c>
      <c r="D79" s="4">
        <v>7</v>
      </c>
      <c r="E79" s="4">
        <v>1429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-1</v>
      </c>
      <c r="M79" s="4">
        <v>-13</v>
      </c>
      <c r="N79" s="4">
        <v>-478</v>
      </c>
      <c r="O79" s="4">
        <v>-8</v>
      </c>
      <c r="P79" s="4">
        <v>0</v>
      </c>
      <c r="Q79" s="4">
        <v>-3602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58">
        <f t="shared" si="8"/>
        <v>-2651</v>
      </c>
    </row>
    <row r="80" spans="1:31" ht="15" x14ac:dyDescent="0.25">
      <c r="A80" s="3">
        <v>5510</v>
      </c>
      <c r="B80" s="22" t="s">
        <v>64</v>
      </c>
      <c r="C80" s="4">
        <v>10</v>
      </c>
      <c r="D80" s="4">
        <v>-9</v>
      </c>
      <c r="E80" s="4">
        <v>-1103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3</v>
      </c>
      <c r="M80" s="4">
        <v>10</v>
      </c>
      <c r="N80" s="4">
        <v>358</v>
      </c>
      <c r="O80" s="4">
        <v>-10</v>
      </c>
      <c r="P80" s="4">
        <v>0</v>
      </c>
      <c r="Q80" s="4">
        <v>-4503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58">
        <f t="shared" si="8"/>
        <v>-5248</v>
      </c>
    </row>
    <row r="81" spans="1:31" ht="15" x14ac:dyDescent="0.25">
      <c r="A81" s="3">
        <v>5511</v>
      </c>
      <c r="B81" s="22" t="s">
        <v>65</v>
      </c>
      <c r="C81" s="4">
        <v>6</v>
      </c>
      <c r="D81" s="4">
        <v>4</v>
      </c>
      <c r="E81" s="4">
        <v>-7736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-1</v>
      </c>
      <c r="M81" s="4">
        <v>-3</v>
      </c>
      <c r="N81" s="4">
        <v>-118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58">
        <f t="shared" si="8"/>
        <v>-7854</v>
      </c>
    </row>
    <row r="82" spans="1:31" ht="15.75" x14ac:dyDescent="0.25">
      <c r="A82" s="3">
        <v>5598</v>
      </c>
      <c r="B82" s="22"/>
      <c r="C82" s="24">
        <f t="shared" ref="C82:AA82" si="9">SUM(C71:C81)</f>
        <v>-26</v>
      </c>
      <c r="D82" s="24">
        <f t="shared" si="9"/>
        <v>83</v>
      </c>
      <c r="E82" s="24">
        <f t="shared" si="9"/>
        <v>6887</v>
      </c>
      <c r="F82" s="24">
        <f t="shared" si="9"/>
        <v>0</v>
      </c>
      <c r="G82" s="24">
        <f t="shared" si="9"/>
        <v>0</v>
      </c>
      <c r="H82" s="24">
        <f t="shared" si="9"/>
        <v>0</v>
      </c>
      <c r="I82" s="24">
        <f t="shared" si="9"/>
        <v>-2</v>
      </c>
      <c r="J82" s="24">
        <f t="shared" si="9"/>
        <v>-1</v>
      </c>
      <c r="K82" s="24">
        <f t="shared" si="9"/>
        <v>-50</v>
      </c>
      <c r="L82" s="24">
        <f t="shared" si="9"/>
        <v>-294</v>
      </c>
      <c r="M82" s="24">
        <f t="shared" si="9"/>
        <v>-135</v>
      </c>
      <c r="N82" s="24">
        <f t="shared" si="9"/>
        <v>-7377</v>
      </c>
      <c r="O82" s="24">
        <f t="shared" si="9"/>
        <v>-38</v>
      </c>
      <c r="P82" s="24">
        <f t="shared" si="9"/>
        <v>-14</v>
      </c>
      <c r="Q82" s="24">
        <f t="shared" si="9"/>
        <v>-38814</v>
      </c>
      <c r="R82" s="24">
        <f t="shared" si="9"/>
        <v>5</v>
      </c>
      <c r="S82" s="24">
        <f t="shared" si="9"/>
        <v>0</v>
      </c>
      <c r="T82" s="24">
        <f t="shared" si="9"/>
        <v>7489</v>
      </c>
      <c r="U82" s="24">
        <f t="shared" si="9"/>
        <v>159</v>
      </c>
      <c r="V82" s="24">
        <f t="shared" si="9"/>
        <v>143</v>
      </c>
      <c r="W82" s="24">
        <f t="shared" si="9"/>
        <v>42883</v>
      </c>
      <c r="X82" s="24">
        <f t="shared" si="9"/>
        <v>2</v>
      </c>
      <c r="Y82" s="24">
        <f t="shared" si="9"/>
        <v>0</v>
      </c>
      <c r="Z82" s="24">
        <f t="shared" si="9"/>
        <v>5905</v>
      </c>
      <c r="AA82" s="23">
        <f t="shared" si="9"/>
        <v>16923</v>
      </c>
      <c r="AB82" s="5"/>
      <c r="AC82" s="5"/>
      <c r="AD82" s="5"/>
      <c r="AE82" s="5"/>
    </row>
    <row r="83" spans="1:31" ht="15" x14ac:dyDescent="0.25">
      <c r="A83" s="3">
        <v>5599</v>
      </c>
      <c r="B83" s="22" t="s">
        <v>66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/>
      <c r="S83" s="4"/>
      <c r="T83" s="4"/>
      <c r="U83" s="4"/>
      <c r="V83" s="4"/>
      <c r="W83" s="4">
        <v>0</v>
      </c>
      <c r="X83" s="4">
        <v>0</v>
      </c>
      <c r="Y83" s="4">
        <v>0</v>
      </c>
      <c r="Z83" s="4">
        <v>0</v>
      </c>
      <c r="AA83" s="58">
        <f t="shared" ref="AA83:AA93" si="10">+E83+H83+K83+N83+Q83+T83+W83+Z83</f>
        <v>0</v>
      </c>
    </row>
    <row r="84" spans="1:31" ht="15" x14ac:dyDescent="0.25">
      <c r="A84" s="3">
        <v>5601</v>
      </c>
      <c r="B84" s="22" t="s">
        <v>67</v>
      </c>
      <c r="C84" s="4">
        <v>-14</v>
      </c>
      <c r="D84" s="4">
        <v>0</v>
      </c>
      <c r="E84" s="4">
        <v>-742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-45</v>
      </c>
      <c r="M84" s="4">
        <v>-1</v>
      </c>
      <c r="N84" s="4">
        <v>-461</v>
      </c>
      <c r="O84" s="4">
        <v>-2</v>
      </c>
      <c r="P84" s="4">
        <v>2</v>
      </c>
      <c r="Q84" s="4">
        <v>2201</v>
      </c>
      <c r="R84" s="4">
        <v>0</v>
      </c>
      <c r="S84" s="4">
        <v>0</v>
      </c>
      <c r="T84" s="4">
        <v>0</v>
      </c>
      <c r="U84" s="4">
        <v>-3</v>
      </c>
      <c r="V84" s="4">
        <v>0</v>
      </c>
      <c r="W84" s="4">
        <v>-198</v>
      </c>
      <c r="X84" s="4">
        <v>0</v>
      </c>
      <c r="Y84" s="4">
        <v>0</v>
      </c>
      <c r="Z84" s="4">
        <v>0</v>
      </c>
      <c r="AA84" s="58">
        <f t="shared" si="10"/>
        <v>800</v>
      </c>
    </row>
    <row r="85" spans="1:31" ht="15" x14ac:dyDescent="0.25">
      <c r="A85" s="3">
        <v>5602</v>
      </c>
      <c r="B85" s="22" t="s">
        <v>68</v>
      </c>
      <c r="C85" s="4">
        <v>-7</v>
      </c>
      <c r="D85" s="4">
        <v>-12</v>
      </c>
      <c r="E85" s="4">
        <v>-2549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-35</v>
      </c>
      <c r="M85" s="4">
        <v>-2</v>
      </c>
      <c r="N85" s="4">
        <v>-399</v>
      </c>
      <c r="O85" s="4">
        <v>-14</v>
      </c>
      <c r="P85" s="4">
        <v>0</v>
      </c>
      <c r="Q85" s="4">
        <v>-6304</v>
      </c>
      <c r="R85" s="4">
        <v>3</v>
      </c>
      <c r="S85" s="4">
        <v>0</v>
      </c>
      <c r="T85" s="4">
        <v>4493</v>
      </c>
      <c r="U85" s="4">
        <v>5</v>
      </c>
      <c r="V85" s="4">
        <v>5</v>
      </c>
      <c r="W85" s="4">
        <v>1463</v>
      </c>
      <c r="X85" s="4">
        <v>0</v>
      </c>
      <c r="Y85" s="4">
        <v>0</v>
      </c>
      <c r="Z85" s="4">
        <v>0</v>
      </c>
      <c r="AA85" s="58">
        <f t="shared" si="10"/>
        <v>-3296</v>
      </c>
    </row>
    <row r="86" spans="1:31" ht="15" x14ac:dyDescent="0.25">
      <c r="A86" s="3">
        <v>5603</v>
      </c>
      <c r="B86" s="22" t="s">
        <v>69</v>
      </c>
      <c r="C86" s="4">
        <v>-17</v>
      </c>
      <c r="D86" s="4">
        <v>0</v>
      </c>
      <c r="E86" s="4">
        <v>-901</v>
      </c>
      <c r="F86" s="4">
        <v>0</v>
      </c>
      <c r="G86" s="4">
        <v>0</v>
      </c>
      <c r="H86" s="4">
        <v>0</v>
      </c>
      <c r="I86" s="4">
        <v>-6</v>
      </c>
      <c r="J86" s="4">
        <v>-5</v>
      </c>
      <c r="K86" s="4">
        <v>-218</v>
      </c>
      <c r="L86" s="4">
        <v>-103</v>
      </c>
      <c r="M86" s="4">
        <v>-24</v>
      </c>
      <c r="N86" s="4">
        <v>-1771</v>
      </c>
      <c r="O86" s="4">
        <v>-49</v>
      </c>
      <c r="P86" s="4">
        <v>-21</v>
      </c>
      <c r="Q86" s="4">
        <v>-54617</v>
      </c>
      <c r="R86" s="4">
        <v>18</v>
      </c>
      <c r="S86" s="4">
        <v>0</v>
      </c>
      <c r="T86" s="4">
        <v>26959</v>
      </c>
      <c r="U86" s="4">
        <v>21</v>
      </c>
      <c r="V86" s="4">
        <v>0</v>
      </c>
      <c r="W86" s="4">
        <v>1386</v>
      </c>
      <c r="X86" s="4">
        <v>0</v>
      </c>
      <c r="Y86" s="4">
        <v>0</v>
      </c>
      <c r="Z86" s="4">
        <v>0</v>
      </c>
      <c r="AA86" s="58">
        <f t="shared" si="10"/>
        <v>-29162</v>
      </c>
    </row>
    <row r="87" spans="1:31" ht="15" x14ac:dyDescent="0.25">
      <c r="A87" s="3">
        <v>5605</v>
      </c>
      <c r="B87" s="22" t="s">
        <v>70</v>
      </c>
      <c r="C87" s="4">
        <v>-27</v>
      </c>
      <c r="D87" s="4">
        <v>-17</v>
      </c>
      <c r="E87" s="4">
        <v>-4516</v>
      </c>
      <c r="F87" s="4">
        <v>0</v>
      </c>
      <c r="G87" s="4">
        <v>0</v>
      </c>
      <c r="H87" s="4">
        <v>0</v>
      </c>
      <c r="I87" s="4">
        <v>3</v>
      </c>
      <c r="J87" s="4">
        <v>-1</v>
      </c>
      <c r="K87" s="4">
        <v>-3</v>
      </c>
      <c r="L87" s="4">
        <v>14</v>
      </c>
      <c r="M87" s="4">
        <v>-4</v>
      </c>
      <c r="N87" s="4">
        <v>1</v>
      </c>
      <c r="O87" s="4">
        <v>-3</v>
      </c>
      <c r="P87" s="4">
        <v>0</v>
      </c>
      <c r="Q87" s="4">
        <v>-1350</v>
      </c>
      <c r="R87" s="4">
        <v>0</v>
      </c>
      <c r="S87" s="4">
        <v>0</v>
      </c>
      <c r="T87" s="4">
        <v>0</v>
      </c>
      <c r="U87" s="4">
        <v>5</v>
      </c>
      <c r="V87" s="4">
        <v>0</v>
      </c>
      <c r="W87" s="4">
        <v>330</v>
      </c>
      <c r="X87" s="4">
        <v>0</v>
      </c>
      <c r="Y87" s="4">
        <v>0</v>
      </c>
      <c r="Z87" s="4">
        <v>0</v>
      </c>
      <c r="AA87" s="58">
        <f t="shared" si="10"/>
        <v>-5538</v>
      </c>
    </row>
    <row r="88" spans="1:31" ht="15" x14ac:dyDescent="0.25">
      <c r="A88" s="3">
        <v>5606</v>
      </c>
      <c r="B88" s="22" t="s">
        <v>71</v>
      </c>
      <c r="C88" s="4">
        <v>13</v>
      </c>
      <c r="D88" s="4">
        <v>11</v>
      </c>
      <c r="E88" s="4">
        <v>2686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-1</v>
      </c>
      <c r="M88" s="4">
        <v>5</v>
      </c>
      <c r="N88" s="4">
        <v>155</v>
      </c>
      <c r="O88" s="4">
        <v>-3</v>
      </c>
      <c r="P88" s="4">
        <v>5</v>
      </c>
      <c r="Q88" s="4">
        <v>6402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58">
        <f t="shared" si="10"/>
        <v>9243</v>
      </c>
    </row>
    <row r="89" spans="1:31" ht="15" x14ac:dyDescent="0.25">
      <c r="A89" s="3">
        <v>5607</v>
      </c>
      <c r="B89" s="22" t="s">
        <v>72</v>
      </c>
      <c r="C89" s="4">
        <v>27</v>
      </c>
      <c r="D89" s="4">
        <v>4</v>
      </c>
      <c r="E89" s="4">
        <v>2157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-8</v>
      </c>
      <c r="M89" s="4">
        <v>10</v>
      </c>
      <c r="N89" s="4">
        <v>254</v>
      </c>
      <c r="O89" s="4">
        <v>-26</v>
      </c>
      <c r="P89" s="4">
        <v>-12</v>
      </c>
      <c r="Q89" s="4">
        <v>-30310</v>
      </c>
      <c r="R89" s="4">
        <v>0</v>
      </c>
      <c r="S89" s="4">
        <v>0</v>
      </c>
      <c r="T89" s="4">
        <v>0</v>
      </c>
      <c r="U89" s="4">
        <v>2</v>
      </c>
      <c r="V89" s="4">
        <v>0</v>
      </c>
      <c r="W89" s="4">
        <v>132</v>
      </c>
      <c r="X89" s="4">
        <v>0</v>
      </c>
      <c r="Y89" s="4">
        <v>0</v>
      </c>
      <c r="Z89" s="4">
        <v>0</v>
      </c>
      <c r="AA89" s="58">
        <f t="shared" si="10"/>
        <v>-27767</v>
      </c>
    </row>
    <row r="90" spans="1:31" ht="15" x14ac:dyDescent="0.25">
      <c r="A90" s="3">
        <v>5608</v>
      </c>
      <c r="B90" s="22" t="s">
        <v>73</v>
      </c>
      <c r="C90" s="4">
        <v>-5</v>
      </c>
      <c r="D90" s="4">
        <v>5</v>
      </c>
      <c r="E90" s="4">
        <v>642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-20</v>
      </c>
      <c r="M90" s="4">
        <v>-2</v>
      </c>
      <c r="N90" s="4">
        <v>-256</v>
      </c>
      <c r="O90" s="4">
        <v>-5</v>
      </c>
      <c r="P90" s="4">
        <v>-3</v>
      </c>
      <c r="Q90" s="4">
        <v>-6901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-1</v>
      </c>
      <c r="Y90" s="4">
        <v>-1</v>
      </c>
      <c r="Z90" s="4">
        <v>-13095</v>
      </c>
      <c r="AA90" s="58">
        <f t="shared" si="10"/>
        <v>-19610</v>
      </c>
    </row>
    <row r="91" spans="1:31" ht="15" x14ac:dyDescent="0.25">
      <c r="A91" s="3">
        <v>5609</v>
      </c>
      <c r="B91" s="22" t="s">
        <v>74</v>
      </c>
      <c r="C91" s="4">
        <v>-14</v>
      </c>
      <c r="D91" s="4">
        <v>-6</v>
      </c>
      <c r="E91" s="4">
        <v>-1831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-71</v>
      </c>
      <c r="M91" s="4">
        <v>-10</v>
      </c>
      <c r="N91" s="4">
        <v>-1005</v>
      </c>
      <c r="O91" s="4">
        <v>10</v>
      </c>
      <c r="P91" s="4">
        <v>11</v>
      </c>
      <c r="Q91" s="4">
        <v>21554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58">
        <f t="shared" si="10"/>
        <v>18718</v>
      </c>
    </row>
    <row r="92" spans="1:31" ht="15" x14ac:dyDescent="0.25">
      <c r="A92" s="3">
        <v>5610</v>
      </c>
      <c r="B92" s="22" t="s">
        <v>75</v>
      </c>
      <c r="C92" s="4">
        <v>-6</v>
      </c>
      <c r="D92" s="4">
        <v>3</v>
      </c>
      <c r="E92" s="4">
        <v>227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1</v>
      </c>
      <c r="M92" s="4">
        <v>4</v>
      </c>
      <c r="N92" s="4">
        <v>141</v>
      </c>
      <c r="O92" s="4">
        <v>1</v>
      </c>
      <c r="P92" s="4">
        <v>-2</v>
      </c>
      <c r="Q92" s="4">
        <v>-2650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58">
        <f t="shared" si="10"/>
        <v>-2282</v>
      </c>
    </row>
    <row r="93" spans="1:31" ht="15" x14ac:dyDescent="0.25">
      <c r="A93" s="3">
        <v>5611</v>
      </c>
      <c r="B93" s="22" t="s">
        <v>76</v>
      </c>
      <c r="C93" s="4">
        <v>-22</v>
      </c>
      <c r="D93" s="4">
        <v>-22</v>
      </c>
      <c r="E93" s="4">
        <v>-5159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24</v>
      </c>
      <c r="M93" s="4">
        <v>22</v>
      </c>
      <c r="N93" s="4">
        <v>-240</v>
      </c>
      <c r="O93" s="4">
        <v>-3</v>
      </c>
      <c r="P93" s="4">
        <v>-1</v>
      </c>
      <c r="Q93" s="4">
        <v>-2901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58">
        <f t="shared" si="10"/>
        <v>-8300</v>
      </c>
    </row>
    <row r="94" spans="1:31" ht="15.75" x14ac:dyDescent="0.25">
      <c r="A94" s="3">
        <v>5698</v>
      </c>
      <c r="B94" s="22"/>
      <c r="C94" s="24">
        <f t="shared" ref="C94:AA94" si="11">SUM(C84:C93)</f>
        <v>-72</v>
      </c>
      <c r="D94" s="24">
        <f t="shared" si="11"/>
        <v>-34</v>
      </c>
      <c r="E94" s="24">
        <f t="shared" si="11"/>
        <v>-9986</v>
      </c>
      <c r="F94" s="24">
        <f t="shared" si="11"/>
        <v>0</v>
      </c>
      <c r="G94" s="24">
        <f t="shared" si="11"/>
        <v>0</v>
      </c>
      <c r="H94" s="24">
        <f t="shared" si="11"/>
        <v>0</v>
      </c>
      <c r="I94" s="24">
        <f t="shared" si="11"/>
        <v>-3</v>
      </c>
      <c r="J94" s="24">
        <f t="shared" si="11"/>
        <v>-6</v>
      </c>
      <c r="K94" s="24">
        <f t="shared" si="11"/>
        <v>-221</v>
      </c>
      <c r="L94" s="24">
        <f t="shared" si="11"/>
        <v>-244</v>
      </c>
      <c r="M94" s="24">
        <f t="shared" si="11"/>
        <v>-2</v>
      </c>
      <c r="N94" s="24">
        <f t="shared" si="11"/>
        <v>-3581</v>
      </c>
      <c r="O94" s="24">
        <f t="shared" si="11"/>
        <v>-94</v>
      </c>
      <c r="P94" s="24">
        <f t="shared" si="11"/>
        <v>-21</v>
      </c>
      <c r="Q94" s="24">
        <f t="shared" si="11"/>
        <v>-74876</v>
      </c>
      <c r="R94" s="24">
        <f t="shared" si="11"/>
        <v>21</v>
      </c>
      <c r="S94" s="24">
        <f t="shared" si="11"/>
        <v>0</v>
      </c>
      <c r="T94" s="24">
        <f t="shared" si="11"/>
        <v>31452</v>
      </c>
      <c r="U94" s="24">
        <f t="shared" si="11"/>
        <v>30</v>
      </c>
      <c r="V94" s="24">
        <f t="shared" si="11"/>
        <v>5</v>
      </c>
      <c r="W94" s="24">
        <f t="shared" si="11"/>
        <v>3113</v>
      </c>
      <c r="X94" s="24">
        <f t="shared" si="11"/>
        <v>-1</v>
      </c>
      <c r="Y94" s="24">
        <f t="shared" si="11"/>
        <v>-1</v>
      </c>
      <c r="Z94" s="24">
        <f t="shared" si="11"/>
        <v>-13095</v>
      </c>
      <c r="AA94" s="23">
        <f t="shared" si="11"/>
        <v>-67194</v>
      </c>
      <c r="AB94" s="5"/>
      <c r="AC94" s="5"/>
      <c r="AD94" s="5"/>
      <c r="AE94" s="5"/>
    </row>
    <row r="95" spans="1:31" ht="15" x14ac:dyDescent="0.25">
      <c r="A95" s="3">
        <v>5699</v>
      </c>
      <c r="B95" s="22" t="s">
        <v>77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/>
      <c r="S95" s="4"/>
      <c r="T95" s="4"/>
      <c r="U95" s="4"/>
      <c r="V95" s="4"/>
      <c r="W95" s="4">
        <v>0</v>
      </c>
      <c r="X95" s="4">
        <v>0</v>
      </c>
      <c r="Y95" s="4">
        <v>0</v>
      </c>
      <c r="Z95" s="4">
        <v>0</v>
      </c>
      <c r="AA95" s="58">
        <f>+E95+H95+K95+N95+Q95+T95+W95+Z95</f>
        <v>0</v>
      </c>
    </row>
    <row r="96" spans="1:31" ht="15" x14ac:dyDescent="0.25">
      <c r="A96" s="3">
        <v>5701</v>
      </c>
      <c r="B96" s="22" t="s">
        <v>78</v>
      </c>
      <c r="C96" s="4">
        <v>-53</v>
      </c>
      <c r="D96" s="4">
        <v>-25</v>
      </c>
      <c r="E96" s="4">
        <v>-7346</v>
      </c>
      <c r="F96" s="4">
        <v>0</v>
      </c>
      <c r="G96" s="4">
        <v>0</v>
      </c>
      <c r="H96" s="4">
        <v>0</v>
      </c>
      <c r="I96" s="4">
        <v>8</v>
      </c>
      <c r="J96" s="4">
        <v>7</v>
      </c>
      <c r="K96" s="4">
        <v>302</v>
      </c>
      <c r="L96" s="4">
        <v>-108</v>
      </c>
      <c r="M96" s="4">
        <v>-58</v>
      </c>
      <c r="N96" s="4">
        <v>-2940</v>
      </c>
      <c r="O96" s="4">
        <v>-13</v>
      </c>
      <c r="P96" s="4">
        <v>3</v>
      </c>
      <c r="Q96" s="4">
        <v>-1204</v>
      </c>
      <c r="R96" s="4">
        <v>0</v>
      </c>
      <c r="S96" s="4">
        <v>0</v>
      </c>
      <c r="T96" s="4">
        <v>0</v>
      </c>
      <c r="U96" s="4">
        <v>-50</v>
      </c>
      <c r="V96" s="4">
        <v>-50</v>
      </c>
      <c r="W96" s="4">
        <v>-14625</v>
      </c>
      <c r="X96" s="4">
        <v>-1</v>
      </c>
      <c r="Y96" s="4">
        <v>-1</v>
      </c>
      <c r="Z96" s="4">
        <v>-13095</v>
      </c>
      <c r="AA96" s="58">
        <f>+E96+H96+K96+N96+Q96+T96+W96+Z96</f>
        <v>-38908</v>
      </c>
    </row>
    <row r="97" spans="1:31" ht="15" x14ac:dyDescent="0.25">
      <c r="A97" s="3">
        <v>5702</v>
      </c>
      <c r="B97" s="22" t="s">
        <v>79</v>
      </c>
      <c r="C97" s="4">
        <v>5</v>
      </c>
      <c r="D97" s="4">
        <v>13</v>
      </c>
      <c r="E97" s="4">
        <v>2625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5</v>
      </c>
      <c r="M97" s="4">
        <v>10</v>
      </c>
      <c r="N97" s="4">
        <v>378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1</v>
      </c>
      <c r="Y97" s="4">
        <v>0</v>
      </c>
      <c r="Z97" s="4">
        <v>2953</v>
      </c>
      <c r="AA97" s="58">
        <f>+E97+H97+K97+N97+Q97+T97+W97+Z97</f>
        <v>5956</v>
      </c>
    </row>
    <row r="98" spans="1:31" ht="15" x14ac:dyDescent="0.25">
      <c r="A98" s="3">
        <v>5703</v>
      </c>
      <c r="B98" s="22" t="s">
        <v>80</v>
      </c>
      <c r="C98" s="4">
        <v>34</v>
      </c>
      <c r="D98" s="4">
        <v>34</v>
      </c>
      <c r="E98" s="4">
        <v>7973</v>
      </c>
      <c r="F98" s="4">
        <v>0</v>
      </c>
      <c r="G98" s="4">
        <v>0</v>
      </c>
      <c r="H98" s="4">
        <v>0</v>
      </c>
      <c r="I98" s="4">
        <v>-6</v>
      </c>
      <c r="J98" s="4">
        <v>-2</v>
      </c>
      <c r="K98" s="4">
        <v>-122</v>
      </c>
      <c r="L98" s="4">
        <v>-66</v>
      </c>
      <c r="M98" s="4">
        <v>-22</v>
      </c>
      <c r="N98" s="4">
        <v>-1353</v>
      </c>
      <c r="O98" s="4">
        <v>-22</v>
      </c>
      <c r="P98" s="4">
        <v>-10</v>
      </c>
      <c r="Q98" s="4">
        <v>-25409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58">
        <f>+E98+H98+K98+N98+Q98+T98+W98+Z98</f>
        <v>-18911</v>
      </c>
    </row>
    <row r="99" spans="1:31" ht="15" x14ac:dyDescent="0.25">
      <c r="A99" s="3">
        <v>5704</v>
      </c>
      <c r="B99" s="22" t="s">
        <v>81</v>
      </c>
      <c r="C99" s="4">
        <v>2</v>
      </c>
      <c r="D99" s="4">
        <v>-10</v>
      </c>
      <c r="E99" s="4">
        <v>-1709</v>
      </c>
      <c r="F99" s="4">
        <v>0</v>
      </c>
      <c r="G99" s="4">
        <v>0</v>
      </c>
      <c r="H99" s="4">
        <v>0</v>
      </c>
      <c r="I99" s="4">
        <v>-9</v>
      </c>
      <c r="J99" s="4">
        <v>0</v>
      </c>
      <c r="K99" s="4">
        <v>-86</v>
      </c>
      <c r="L99" s="4">
        <v>-15</v>
      </c>
      <c r="M99" s="4">
        <v>-36</v>
      </c>
      <c r="N99" s="4">
        <v>-1331</v>
      </c>
      <c r="O99" s="4">
        <v>7</v>
      </c>
      <c r="P99" s="4">
        <v>7</v>
      </c>
      <c r="Q99" s="4">
        <v>14004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58">
        <f>+E99+H99+K99+N99+Q99+T99+W99+Z99</f>
        <v>10878</v>
      </c>
    </row>
    <row r="100" spans="1:31" ht="15.75" x14ac:dyDescent="0.25">
      <c r="A100" s="3">
        <v>5798</v>
      </c>
      <c r="B100" s="22"/>
      <c r="C100" s="24">
        <f t="shared" ref="C100:AA100" si="12">SUM(C96:C99)</f>
        <v>-12</v>
      </c>
      <c r="D100" s="24">
        <f t="shared" si="12"/>
        <v>12</v>
      </c>
      <c r="E100" s="24">
        <f t="shared" si="12"/>
        <v>1543</v>
      </c>
      <c r="F100" s="24">
        <f t="shared" si="12"/>
        <v>0</v>
      </c>
      <c r="G100" s="24">
        <f t="shared" si="12"/>
        <v>0</v>
      </c>
      <c r="H100" s="24">
        <f t="shared" si="12"/>
        <v>0</v>
      </c>
      <c r="I100" s="24">
        <f t="shared" si="12"/>
        <v>-7</v>
      </c>
      <c r="J100" s="24">
        <f t="shared" si="12"/>
        <v>5</v>
      </c>
      <c r="K100" s="24">
        <f t="shared" si="12"/>
        <v>94</v>
      </c>
      <c r="L100" s="24">
        <f t="shared" si="12"/>
        <v>-184</v>
      </c>
      <c r="M100" s="24">
        <f t="shared" si="12"/>
        <v>-106</v>
      </c>
      <c r="N100" s="24">
        <f t="shared" si="12"/>
        <v>-5246</v>
      </c>
      <c r="O100" s="24">
        <f t="shared" si="12"/>
        <v>-28</v>
      </c>
      <c r="P100" s="24">
        <f t="shared" si="12"/>
        <v>0</v>
      </c>
      <c r="Q100" s="24">
        <f t="shared" si="12"/>
        <v>-12609</v>
      </c>
      <c r="R100" s="24">
        <f t="shared" si="12"/>
        <v>0</v>
      </c>
      <c r="S100" s="24">
        <f t="shared" si="12"/>
        <v>0</v>
      </c>
      <c r="T100" s="24">
        <f t="shared" si="12"/>
        <v>0</v>
      </c>
      <c r="U100" s="24">
        <f t="shared" si="12"/>
        <v>-50</v>
      </c>
      <c r="V100" s="24">
        <f t="shared" si="12"/>
        <v>-50</v>
      </c>
      <c r="W100" s="24">
        <f t="shared" si="12"/>
        <v>-14625</v>
      </c>
      <c r="X100" s="24">
        <f t="shared" si="12"/>
        <v>0</v>
      </c>
      <c r="Y100" s="24">
        <f t="shared" si="12"/>
        <v>-1</v>
      </c>
      <c r="Z100" s="24">
        <f t="shared" si="12"/>
        <v>-10142</v>
      </c>
      <c r="AA100" s="23">
        <f t="shared" si="12"/>
        <v>-40985</v>
      </c>
      <c r="AB100" s="5"/>
      <c r="AC100" s="5"/>
      <c r="AD100" s="5"/>
      <c r="AE100" s="5"/>
    </row>
    <row r="101" spans="1:31" ht="15" x14ac:dyDescent="0.25">
      <c r="A101" s="3">
        <v>5799</v>
      </c>
      <c r="B101" s="22" t="s">
        <v>82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/>
      <c r="S101" s="4"/>
      <c r="T101" s="4"/>
      <c r="U101" s="4">
        <v>600</v>
      </c>
      <c r="V101" s="4">
        <v>600</v>
      </c>
      <c r="W101" s="4">
        <v>175500</v>
      </c>
      <c r="X101" s="4">
        <v>0</v>
      </c>
      <c r="Y101" s="4">
        <v>0</v>
      </c>
      <c r="Z101" s="4">
        <v>0</v>
      </c>
      <c r="AA101" s="58">
        <f t="shared" ref="AA101:AA109" si="13">+E101+H101+K101+N101+Q101+T101+W101+Z101</f>
        <v>175500</v>
      </c>
    </row>
    <row r="102" spans="1:31" ht="15" x14ac:dyDescent="0.25">
      <c r="A102" s="3">
        <v>5801</v>
      </c>
      <c r="B102" s="22" t="s">
        <v>83</v>
      </c>
      <c r="C102" s="4">
        <v>-11</v>
      </c>
      <c r="D102" s="4">
        <v>2</v>
      </c>
      <c r="E102" s="4">
        <v>-220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-32</v>
      </c>
      <c r="M102" s="4">
        <v>0</v>
      </c>
      <c r="N102" s="4">
        <v>-304</v>
      </c>
      <c r="O102" s="4">
        <v>10</v>
      </c>
      <c r="P102" s="4">
        <v>0</v>
      </c>
      <c r="Q102" s="4">
        <v>4502</v>
      </c>
      <c r="R102" s="4">
        <v>0</v>
      </c>
      <c r="S102" s="4">
        <v>0</v>
      </c>
      <c r="T102" s="4">
        <v>0</v>
      </c>
      <c r="U102" s="4">
        <v>2</v>
      </c>
      <c r="V102" s="4">
        <v>0</v>
      </c>
      <c r="W102" s="4">
        <v>132</v>
      </c>
      <c r="X102" s="4">
        <v>0</v>
      </c>
      <c r="Y102" s="4">
        <v>0</v>
      </c>
      <c r="Z102" s="4">
        <v>0</v>
      </c>
      <c r="AA102" s="58">
        <f t="shared" si="13"/>
        <v>4110</v>
      </c>
    </row>
    <row r="103" spans="1:31" ht="15" x14ac:dyDescent="0.25">
      <c r="A103" s="3">
        <v>5802</v>
      </c>
      <c r="B103" s="22" t="s">
        <v>84</v>
      </c>
      <c r="C103" s="4">
        <v>-27</v>
      </c>
      <c r="D103" s="4">
        <v>-10</v>
      </c>
      <c r="E103" s="4">
        <v>-3246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-77</v>
      </c>
      <c r="M103" s="4">
        <v>-52</v>
      </c>
      <c r="N103" s="4">
        <v>-2448</v>
      </c>
      <c r="O103" s="4">
        <v>-44</v>
      </c>
      <c r="P103" s="4">
        <v>0</v>
      </c>
      <c r="Q103" s="4">
        <v>-19811</v>
      </c>
      <c r="R103" s="4">
        <v>50</v>
      </c>
      <c r="S103" s="4">
        <v>0</v>
      </c>
      <c r="T103" s="4">
        <v>74888</v>
      </c>
      <c r="U103" s="4">
        <v>3</v>
      </c>
      <c r="V103" s="4">
        <v>0</v>
      </c>
      <c r="W103" s="4">
        <v>198</v>
      </c>
      <c r="X103" s="4">
        <v>0</v>
      </c>
      <c r="Y103" s="4">
        <v>0</v>
      </c>
      <c r="Z103" s="4">
        <v>0</v>
      </c>
      <c r="AA103" s="58">
        <f t="shared" si="13"/>
        <v>49581</v>
      </c>
    </row>
    <row r="104" spans="1:31" ht="15" x14ac:dyDescent="0.25">
      <c r="A104" s="3">
        <v>5803</v>
      </c>
      <c r="B104" s="22" t="s">
        <v>85</v>
      </c>
      <c r="C104" s="4">
        <v>13</v>
      </c>
      <c r="D104" s="4">
        <v>-11</v>
      </c>
      <c r="E104" s="4">
        <v>-1307</v>
      </c>
      <c r="F104" s="4">
        <v>-3</v>
      </c>
      <c r="G104" s="4">
        <v>-21</v>
      </c>
      <c r="H104" s="4">
        <v>-4103</v>
      </c>
      <c r="I104" s="4">
        <v>-28</v>
      </c>
      <c r="J104" s="4">
        <v>3</v>
      </c>
      <c r="K104" s="4">
        <v>-169</v>
      </c>
      <c r="L104" s="4">
        <v>-169</v>
      </c>
      <c r="M104" s="4">
        <v>-133</v>
      </c>
      <c r="N104" s="4">
        <v>-5994</v>
      </c>
      <c r="O104" s="4">
        <v>0</v>
      </c>
      <c r="P104" s="4">
        <v>0</v>
      </c>
      <c r="Q104" s="4">
        <v>0</v>
      </c>
      <c r="R104" s="4">
        <v>5</v>
      </c>
      <c r="S104" s="4">
        <v>0</v>
      </c>
      <c r="T104" s="4">
        <v>7489</v>
      </c>
      <c r="U104" s="4">
        <v>-25</v>
      </c>
      <c r="V104" s="4">
        <v>-25</v>
      </c>
      <c r="W104" s="4">
        <v>-7313</v>
      </c>
      <c r="X104" s="4">
        <v>0</v>
      </c>
      <c r="Y104" s="4">
        <v>0</v>
      </c>
      <c r="Z104" s="4">
        <v>0</v>
      </c>
      <c r="AA104" s="58">
        <f t="shared" si="13"/>
        <v>-11397</v>
      </c>
    </row>
    <row r="105" spans="1:31" ht="15" x14ac:dyDescent="0.25">
      <c r="A105" s="3">
        <v>5804</v>
      </c>
      <c r="B105" s="22" t="s">
        <v>86</v>
      </c>
      <c r="C105" s="4">
        <v>-55</v>
      </c>
      <c r="D105" s="4">
        <v>-28</v>
      </c>
      <c r="E105" s="4">
        <v>-7997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-114</v>
      </c>
      <c r="M105" s="4">
        <v>-82</v>
      </c>
      <c r="N105" s="4">
        <v>-3789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58">
        <f t="shared" si="13"/>
        <v>-11786</v>
      </c>
    </row>
    <row r="106" spans="1:31" ht="15" x14ac:dyDescent="0.25">
      <c r="A106" s="3">
        <v>5805</v>
      </c>
      <c r="B106" s="22" t="s">
        <v>87</v>
      </c>
      <c r="C106" s="4">
        <v>-37</v>
      </c>
      <c r="D106" s="4">
        <v>-4</v>
      </c>
      <c r="E106" s="4">
        <v>-2687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-35</v>
      </c>
      <c r="M106" s="4">
        <v>-15</v>
      </c>
      <c r="N106" s="4">
        <v>-827</v>
      </c>
      <c r="O106" s="4">
        <v>0</v>
      </c>
      <c r="P106" s="4">
        <v>0</v>
      </c>
      <c r="Q106" s="4">
        <v>0</v>
      </c>
      <c r="R106" s="4">
        <v>2</v>
      </c>
      <c r="S106" s="4">
        <v>0</v>
      </c>
      <c r="T106" s="4">
        <v>2996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58">
        <f t="shared" si="13"/>
        <v>-518</v>
      </c>
    </row>
    <row r="107" spans="1:31" ht="15" x14ac:dyDescent="0.25">
      <c r="A107" s="3">
        <v>5806</v>
      </c>
      <c r="B107" s="22" t="s">
        <v>88</v>
      </c>
      <c r="C107" s="4">
        <v>-16</v>
      </c>
      <c r="D107" s="4">
        <v>-8</v>
      </c>
      <c r="E107" s="4">
        <v>-2300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-41</v>
      </c>
      <c r="M107" s="4">
        <v>-20</v>
      </c>
      <c r="N107" s="4">
        <v>-836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58">
        <f t="shared" si="13"/>
        <v>-3136</v>
      </c>
    </row>
    <row r="108" spans="1:31" ht="15" x14ac:dyDescent="0.25">
      <c r="A108" s="3">
        <v>5807</v>
      </c>
      <c r="B108" s="22" t="s">
        <v>89</v>
      </c>
      <c r="C108" s="4">
        <v>-79</v>
      </c>
      <c r="D108" s="4">
        <v>-61</v>
      </c>
      <c r="E108" s="4">
        <v>-15258</v>
      </c>
      <c r="F108" s="4">
        <v>0</v>
      </c>
      <c r="G108" s="4">
        <v>0</v>
      </c>
      <c r="H108" s="4">
        <v>0</v>
      </c>
      <c r="I108" s="4">
        <v>-1</v>
      </c>
      <c r="J108" s="4">
        <v>3</v>
      </c>
      <c r="K108" s="4">
        <v>87</v>
      </c>
      <c r="L108" s="4">
        <v>-42</v>
      </c>
      <c r="M108" s="4">
        <v>-25</v>
      </c>
      <c r="N108" s="4">
        <v>-1224</v>
      </c>
      <c r="O108" s="4">
        <v>0</v>
      </c>
      <c r="P108" s="4">
        <v>0</v>
      </c>
      <c r="Q108" s="4">
        <v>0</v>
      </c>
      <c r="R108" s="4">
        <v>3</v>
      </c>
      <c r="S108" s="4">
        <v>0</v>
      </c>
      <c r="T108" s="4">
        <v>4494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58">
        <f t="shared" si="13"/>
        <v>-11901</v>
      </c>
    </row>
    <row r="109" spans="1:31" ht="15" x14ac:dyDescent="0.25">
      <c r="A109" s="3">
        <v>5808</v>
      </c>
      <c r="B109" s="22" t="s">
        <v>90</v>
      </c>
      <c r="C109" s="4">
        <v>-17</v>
      </c>
      <c r="D109" s="4">
        <v>-12</v>
      </c>
      <c r="E109" s="4">
        <v>-3079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-15</v>
      </c>
      <c r="M109" s="4">
        <v>-12</v>
      </c>
      <c r="N109" s="4">
        <v>-589</v>
      </c>
      <c r="O109" s="4">
        <v>0</v>
      </c>
      <c r="P109" s="4">
        <v>0</v>
      </c>
      <c r="Q109" s="4">
        <v>0</v>
      </c>
      <c r="R109" s="4">
        <v>2</v>
      </c>
      <c r="S109" s="4">
        <v>0</v>
      </c>
      <c r="T109" s="4">
        <v>2996</v>
      </c>
      <c r="U109" s="4">
        <v>4</v>
      </c>
      <c r="V109" s="4">
        <v>0</v>
      </c>
      <c r="W109" s="4">
        <v>264</v>
      </c>
      <c r="X109" s="4">
        <v>0</v>
      </c>
      <c r="Y109" s="4">
        <v>0</v>
      </c>
      <c r="Z109" s="4">
        <v>0</v>
      </c>
      <c r="AA109" s="58">
        <f t="shared" si="13"/>
        <v>-408</v>
      </c>
    </row>
    <row r="110" spans="1:31" ht="15.75" x14ac:dyDescent="0.25">
      <c r="A110" s="3">
        <v>5898</v>
      </c>
      <c r="B110" s="22"/>
      <c r="C110" s="24">
        <f t="shared" ref="C110:AA110" si="14">SUM(C102:C109)</f>
        <v>-229</v>
      </c>
      <c r="D110" s="24">
        <f t="shared" si="14"/>
        <v>-132</v>
      </c>
      <c r="E110" s="24">
        <f t="shared" si="14"/>
        <v>-36094</v>
      </c>
      <c r="F110" s="24">
        <f t="shared" si="14"/>
        <v>-3</v>
      </c>
      <c r="G110" s="24">
        <f t="shared" si="14"/>
        <v>-21</v>
      </c>
      <c r="H110" s="24">
        <f t="shared" si="14"/>
        <v>-4103</v>
      </c>
      <c r="I110" s="24">
        <f t="shared" si="14"/>
        <v>-29</v>
      </c>
      <c r="J110" s="24">
        <f t="shared" si="14"/>
        <v>6</v>
      </c>
      <c r="K110" s="24">
        <f t="shared" si="14"/>
        <v>-82</v>
      </c>
      <c r="L110" s="24">
        <f t="shared" si="14"/>
        <v>-525</v>
      </c>
      <c r="M110" s="24">
        <f t="shared" si="14"/>
        <v>-339</v>
      </c>
      <c r="N110" s="24">
        <f t="shared" si="14"/>
        <v>-16011</v>
      </c>
      <c r="O110" s="24">
        <f t="shared" si="14"/>
        <v>-34</v>
      </c>
      <c r="P110" s="24">
        <f t="shared" si="14"/>
        <v>0</v>
      </c>
      <c r="Q110" s="24">
        <f t="shared" si="14"/>
        <v>-15309</v>
      </c>
      <c r="R110" s="24">
        <f t="shared" si="14"/>
        <v>62</v>
      </c>
      <c r="S110" s="24">
        <f t="shared" si="14"/>
        <v>0</v>
      </c>
      <c r="T110" s="24">
        <f t="shared" si="14"/>
        <v>92863</v>
      </c>
      <c r="U110" s="24">
        <f t="shared" si="14"/>
        <v>-16</v>
      </c>
      <c r="V110" s="24">
        <f t="shared" si="14"/>
        <v>-25</v>
      </c>
      <c r="W110" s="24">
        <f t="shared" si="14"/>
        <v>-6719</v>
      </c>
      <c r="X110" s="24">
        <f t="shared" si="14"/>
        <v>0</v>
      </c>
      <c r="Y110" s="24">
        <f t="shared" si="14"/>
        <v>0</v>
      </c>
      <c r="Z110" s="24">
        <f t="shared" si="14"/>
        <v>0</v>
      </c>
      <c r="AA110" s="23">
        <f t="shared" si="14"/>
        <v>14545</v>
      </c>
      <c r="AB110" s="5"/>
      <c r="AC110" s="5"/>
      <c r="AD110" s="5"/>
      <c r="AE110" s="5"/>
    </row>
    <row r="111" spans="1:31" ht="15" x14ac:dyDescent="0.25">
      <c r="A111" s="3">
        <v>5899</v>
      </c>
      <c r="B111" s="22" t="s">
        <v>91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/>
      <c r="S111" s="4"/>
      <c r="T111" s="4"/>
      <c r="U111" s="4"/>
      <c r="V111" s="4"/>
      <c r="W111" s="4">
        <v>0</v>
      </c>
      <c r="X111" s="4">
        <v>0</v>
      </c>
      <c r="Y111" s="4">
        <v>0</v>
      </c>
      <c r="Z111" s="4">
        <v>0</v>
      </c>
      <c r="AA111" s="58">
        <f t="shared" ref="AA111:AA118" si="15">+E111+H111+K111+N111+Q111+T111+W111+Z111</f>
        <v>0</v>
      </c>
    </row>
    <row r="112" spans="1:31" ht="15" x14ac:dyDescent="0.25">
      <c r="A112" s="3">
        <v>5901</v>
      </c>
      <c r="B112" s="22" t="s">
        <v>92</v>
      </c>
      <c r="C112" s="4">
        <v>-12</v>
      </c>
      <c r="D112" s="4">
        <v>-1</v>
      </c>
      <c r="E112" s="4">
        <v>-818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-25</v>
      </c>
      <c r="M112" s="4">
        <v>-19</v>
      </c>
      <c r="N112" s="4">
        <v>-864</v>
      </c>
      <c r="O112" s="4">
        <v>-18</v>
      </c>
      <c r="P112" s="4">
        <v>-6</v>
      </c>
      <c r="Q112" s="4">
        <v>-17407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58">
        <f t="shared" si="15"/>
        <v>-19089</v>
      </c>
    </row>
    <row r="113" spans="1:31" ht="15" x14ac:dyDescent="0.25">
      <c r="A113" s="3">
        <v>5902</v>
      </c>
      <c r="B113" s="22" t="s">
        <v>93</v>
      </c>
      <c r="C113" s="4">
        <v>-33</v>
      </c>
      <c r="D113" s="4">
        <v>-19</v>
      </c>
      <c r="E113" s="4">
        <v>-5197</v>
      </c>
      <c r="F113" s="4">
        <v>0</v>
      </c>
      <c r="G113" s="4">
        <v>0</v>
      </c>
      <c r="H113" s="4">
        <v>0</v>
      </c>
      <c r="I113" s="4">
        <v>-4</v>
      </c>
      <c r="J113" s="4">
        <v>0</v>
      </c>
      <c r="K113" s="4">
        <v>-38</v>
      </c>
      <c r="L113" s="4">
        <v>-30</v>
      </c>
      <c r="M113" s="4">
        <v>-19</v>
      </c>
      <c r="N113" s="4">
        <v>-912</v>
      </c>
      <c r="O113" s="4">
        <v>-1</v>
      </c>
      <c r="P113" s="4">
        <v>-1</v>
      </c>
      <c r="Q113" s="4">
        <v>-2002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58">
        <f t="shared" si="15"/>
        <v>-8149</v>
      </c>
    </row>
    <row r="114" spans="1:31" ht="15" x14ac:dyDescent="0.25">
      <c r="A114" s="3">
        <v>5903</v>
      </c>
      <c r="B114" s="22" t="s">
        <v>94</v>
      </c>
      <c r="C114" s="4">
        <v>-16</v>
      </c>
      <c r="D114" s="4">
        <v>-9</v>
      </c>
      <c r="E114" s="4">
        <v>-2482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-64</v>
      </c>
      <c r="M114" s="4">
        <v>-50</v>
      </c>
      <c r="N114" s="4">
        <v>-2258</v>
      </c>
      <c r="O114" s="4">
        <v>-1</v>
      </c>
      <c r="P114" s="4">
        <v>5</v>
      </c>
      <c r="Q114" s="4">
        <v>7301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58">
        <f t="shared" si="15"/>
        <v>2561</v>
      </c>
    </row>
    <row r="115" spans="1:31" ht="15" x14ac:dyDescent="0.25">
      <c r="A115" s="3">
        <v>5904</v>
      </c>
      <c r="B115" s="22" t="s">
        <v>95</v>
      </c>
      <c r="C115" s="4">
        <v>-3</v>
      </c>
      <c r="D115" s="4">
        <v>18</v>
      </c>
      <c r="E115" s="4">
        <v>3108</v>
      </c>
      <c r="F115" s="4">
        <v>0</v>
      </c>
      <c r="G115" s="4">
        <v>0</v>
      </c>
      <c r="H115" s="4">
        <v>0</v>
      </c>
      <c r="I115" s="4">
        <v>20</v>
      </c>
      <c r="J115" s="4">
        <v>23</v>
      </c>
      <c r="K115" s="4">
        <v>932</v>
      </c>
      <c r="L115" s="4">
        <v>-61</v>
      </c>
      <c r="M115" s="4">
        <v>-29</v>
      </c>
      <c r="N115" s="4">
        <v>-1536</v>
      </c>
      <c r="O115" s="4">
        <v>5</v>
      </c>
      <c r="P115" s="4">
        <v>5</v>
      </c>
      <c r="Q115" s="4">
        <v>10004</v>
      </c>
      <c r="R115" s="4">
        <v>0</v>
      </c>
      <c r="S115" s="4">
        <v>0</v>
      </c>
      <c r="T115" s="4">
        <v>0</v>
      </c>
      <c r="U115" s="4">
        <v>5</v>
      </c>
      <c r="V115" s="4">
        <v>5</v>
      </c>
      <c r="W115" s="4">
        <v>1463</v>
      </c>
      <c r="X115" s="4">
        <v>0</v>
      </c>
      <c r="Y115" s="4">
        <v>0</v>
      </c>
      <c r="Z115" s="4">
        <v>0</v>
      </c>
      <c r="AA115" s="58">
        <f t="shared" si="15"/>
        <v>13971</v>
      </c>
    </row>
    <row r="116" spans="1:31" ht="15" x14ac:dyDescent="0.25">
      <c r="A116" s="3">
        <v>5905</v>
      </c>
      <c r="B116" s="22" t="s">
        <v>96</v>
      </c>
      <c r="C116" s="4">
        <v>12</v>
      </c>
      <c r="D116" s="4">
        <v>18</v>
      </c>
      <c r="E116" s="4">
        <v>3903</v>
      </c>
      <c r="F116" s="4">
        <v>0</v>
      </c>
      <c r="G116" s="4">
        <v>0</v>
      </c>
      <c r="H116" s="4">
        <v>0</v>
      </c>
      <c r="I116" s="4">
        <v>3</v>
      </c>
      <c r="J116" s="4">
        <v>-17</v>
      </c>
      <c r="K116" s="4">
        <v>-520</v>
      </c>
      <c r="L116" s="4">
        <v>-78</v>
      </c>
      <c r="M116" s="4">
        <v>-38</v>
      </c>
      <c r="N116" s="4">
        <v>-1995</v>
      </c>
      <c r="O116" s="4">
        <v>-7</v>
      </c>
      <c r="P116" s="4">
        <v>9</v>
      </c>
      <c r="Q116" s="4">
        <v>10800</v>
      </c>
      <c r="R116" s="4">
        <v>0</v>
      </c>
      <c r="S116" s="4">
        <v>0</v>
      </c>
      <c r="T116" s="4">
        <v>0</v>
      </c>
      <c r="U116" s="4">
        <v>-18</v>
      </c>
      <c r="V116" s="4">
        <v>-20</v>
      </c>
      <c r="W116" s="4">
        <v>-5718</v>
      </c>
      <c r="X116" s="4">
        <v>0</v>
      </c>
      <c r="Y116" s="4">
        <v>0</v>
      </c>
      <c r="Z116" s="4">
        <v>0</v>
      </c>
      <c r="AA116" s="58">
        <f t="shared" si="15"/>
        <v>6470</v>
      </c>
    </row>
    <row r="117" spans="1:31" ht="15" x14ac:dyDescent="0.25">
      <c r="A117" s="3">
        <v>5906</v>
      </c>
      <c r="B117" s="22" t="s">
        <v>97</v>
      </c>
      <c r="C117" s="4">
        <v>4</v>
      </c>
      <c r="D117" s="4">
        <v>-1</v>
      </c>
      <c r="E117" s="4">
        <v>31</v>
      </c>
      <c r="F117" s="4">
        <v>0</v>
      </c>
      <c r="G117" s="4">
        <v>0</v>
      </c>
      <c r="H117" s="4">
        <v>0</v>
      </c>
      <c r="I117" s="4">
        <v>-3</v>
      </c>
      <c r="J117" s="4">
        <v>-2</v>
      </c>
      <c r="K117" s="4">
        <v>-94</v>
      </c>
      <c r="L117" s="4">
        <v>-57</v>
      </c>
      <c r="M117" s="4">
        <v>-33</v>
      </c>
      <c r="N117" s="4">
        <v>-1631</v>
      </c>
      <c r="O117" s="4">
        <v>0</v>
      </c>
      <c r="P117" s="4">
        <v>0</v>
      </c>
      <c r="Q117" s="4">
        <v>0</v>
      </c>
      <c r="R117" s="4">
        <v>3</v>
      </c>
      <c r="S117" s="4">
        <v>0</v>
      </c>
      <c r="T117" s="4">
        <v>4494</v>
      </c>
      <c r="U117" s="4">
        <v>0</v>
      </c>
      <c r="V117" s="4">
        <v>0</v>
      </c>
      <c r="W117" s="4">
        <v>0</v>
      </c>
      <c r="X117" s="4">
        <v>1</v>
      </c>
      <c r="Y117" s="4">
        <v>0</v>
      </c>
      <c r="Z117" s="4">
        <v>2953</v>
      </c>
      <c r="AA117" s="58">
        <f t="shared" si="15"/>
        <v>5753</v>
      </c>
    </row>
    <row r="118" spans="1:31" ht="15" x14ac:dyDescent="0.25">
      <c r="A118" s="3">
        <v>5907</v>
      </c>
      <c r="B118" s="22" t="s">
        <v>98</v>
      </c>
      <c r="C118" s="4">
        <v>-24</v>
      </c>
      <c r="D118" s="4">
        <v>-20</v>
      </c>
      <c r="E118" s="4">
        <v>-4902</v>
      </c>
      <c r="F118" s="4">
        <v>0</v>
      </c>
      <c r="G118" s="4">
        <v>0</v>
      </c>
      <c r="H118" s="4">
        <v>0</v>
      </c>
      <c r="I118" s="4">
        <v>-1</v>
      </c>
      <c r="J118" s="4">
        <v>0</v>
      </c>
      <c r="K118" s="4">
        <v>-10</v>
      </c>
      <c r="L118" s="4">
        <v>-31</v>
      </c>
      <c r="M118" s="4">
        <v>-6</v>
      </c>
      <c r="N118" s="4">
        <v>-492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58">
        <f t="shared" si="15"/>
        <v>-5404</v>
      </c>
    </row>
    <row r="119" spans="1:31" ht="15.75" x14ac:dyDescent="0.25">
      <c r="A119" s="3">
        <v>5998</v>
      </c>
      <c r="B119" s="22"/>
      <c r="C119" s="24">
        <f t="shared" ref="C119:AA119" si="16">SUM(C112:C118)</f>
        <v>-72</v>
      </c>
      <c r="D119" s="24">
        <f t="shared" si="16"/>
        <v>-14</v>
      </c>
      <c r="E119" s="24">
        <f t="shared" si="16"/>
        <v>-6357</v>
      </c>
      <c r="F119" s="24">
        <f t="shared" si="16"/>
        <v>0</v>
      </c>
      <c r="G119" s="24">
        <f t="shared" si="16"/>
        <v>0</v>
      </c>
      <c r="H119" s="24">
        <f t="shared" si="16"/>
        <v>0</v>
      </c>
      <c r="I119" s="24">
        <f t="shared" si="16"/>
        <v>15</v>
      </c>
      <c r="J119" s="24">
        <f t="shared" si="16"/>
        <v>4</v>
      </c>
      <c r="K119" s="24">
        <f t="shared" si="16"/>
        <v>270</v>
      </c>
      <c r="L119" s="24">
        <f t="shared" si="16"/>
        <v>-346</v>
      </c>
      <c r="M119" s="24">
        <f t="shared" si="16"/>
        <v>-194</v>
      </c>
      <c r="N119" s="24">
        <f t="shared" si="16"/>
        <v>-9688</v>
      </c>
      <c r="O119" s="24">
        <f t="shared" si="16"/>
        <v>-22</v>
      </c>
      <c r="P119" s="24">
        <f t="shared" si="16"/>
        <v>12</v>
      </c>
      <c r="Q119" s="24">
        <f t="shared" si="16"/>
        <v>8696</v>
      </c>
      <c r="R119" s="24">
        <f t="shared" si="16"/>
        <v>3</v>
      </c>
      <c r="S119" s="24">
        <f t="shared" si="16"/>
        <v>0</v>
      </c>
      <c r="T119" s="24">
        <f t="shared" si="16"/>
        <v>4494</v>
      </c>
      <c r="U119" s="24">
        <f t="shared" si="16"/>
        <v>-13</v>
      </c>
      <c r="V119" s="24">
        <f t="shared" si="16"/>
        <v>-15</v>
      </c>
      <c r="W119" s="24">
        <f t="shared" si="16"/>
        <v>-4255</v>
      </c>
      <c r="X119" s="24">
        <f t="shared" si="16"/>
        <v>1</v>
      </c>
      <c r="Y119" s="24">
        <f t="shared" si="16"/>
        <v>0</v>
      </c>
      <c r="Z119" s="24">
        <f t="shared" si="16"/>
        <v>2953</v>
      </c>
      <c r="AA119" s="23">
        <f t="shared" si="16"/>
        <v>-3887</v>
      </c>
      <c r="AB119" s="5"/>
      <c r="AC119" s="5"/>
      <c r="AD119" s="5"/>
      <c r="AE119" s="5"/>
    </row>
    <row r="120" spans="1:31" ht="15" x14ac:dyDescent="0.25">
      <c r="A120" s="3">
        <v>5999</v>
      </c>
      <c r="B120" s="22" t="s">
        <v>99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/>
      <c r="S120" s="4"/>
      <c r="T120" s="4"/>
      <c r="U120" s="4"/>
      <c r="V120" s="4"/>
      <c r="W120" s="4">
        <v>0</v>
      </c>
      <c r="X120" s="4">
        <v>0</v>
      </c>
      <c r="Y120" s="4">
        <v>0</v>
      </c>
      <c r="Z120" s="4">
        <v>0</v>
      </c>
      <c r="AA120" s="58">
        <f t="shared" ref="AA120:AA129" si="17">+E120+H120+K120+N120+Q120+T120+W120+Z120</f>
        <v>0</v>
      </c>
    </row>
    <row r="121" spans="1:31" ht="15" x14ac:dyDescent="0.25">
      <c r="A121" s="3">
        <v>6001</v>
      </c>
      <c r="B121" s="22" t="s">
        <v>100</v>
      </c>
      <c r="C121" s="4">
        <v>-14</v>
      </c>
      <c r="D121" s="4">
        <v>-2</v>
      </c>
      <c r="E121" s="4">
        <v>-1105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30</v>
      </c>
      <c r="M121" s="4">
        <v>16</v>
      </c>
      <c r="N121" s="4">
        <v>813</v>
      </c>
      <c r="O121" s="4">
        <v>-4</v>
      </c>
      <c r="P121" s="4">
        <v>-6</v>
      </c>
      <c r="Q121" s="4">
        <v>-11102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58">
        <f t="shared" si="17"/>
        <v>-11394</v>
      </c>
    </row>
    <row r="122" spans="1:31" ht="15" x14ac:dyDescent="0.25">
      <c r="A122" s="3">
        <v>6002</v>
      </c>
      <c r="B122" s="22" t="s">
        <v>101</v>
      </c>
      <c r="C122" s="4">
        <v>-2</v>
      </c>
      <c r="D122" s="4">
        <v>-5</v>
      </c>
      <c r="E122" s="4">
        <v>-1013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-3</v>
      </c>
      <c r="M122" s="4">
        <v>1</v>
      </c>
      <c r="N122" s="4">
        <v>5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58">
        <f t="shared" si="17"/>
        <v>-1008</v>
      </c>
    </row>
    <row r="123" spans="1:31" ht="15" x14ac:dyDescent="0.25">
      <c r="A123" s="3">
        <v>6003</v>
      </c>
      <c r="B123" s="22" t="s">
        <v>102</v>
      </c>
      <c r="C123" s="4">
        <v>-23</v>
      </c>
      <c r="D123" s="4">
        <v>-10</v>
      </c>
      <c r="E123" s="4">
        <v>-3034</v>
      </c>
      <c r="F123" s="4">
        <v>0</v>
      </c>
      <c r="G123" s="4">
        <v>0</v>
      </c>
      <c r="H123" s="4">
        <v>0</v>
      </c>
      <c r="I123" s="4">
        <v>-21</v>
      </c>
      <c r="J123" s="4">
        <v>-14</v>
      </c>
      <c r="K123" s="4">
        <v>-651</v>
      </c>
      <c r="L123" s="4">
        <v>-4</v>
      </c>
      <c r="M123" s="4">
        <v>1</v>
      </c>
      <c r="N123" s="4">
        <v>-5</v>
      </c>
      <c r="O123" s="4">
        <v>1</v>
      </c>
      <c r="P123" s="4">
        <v>5</v>
      </c>
      <c r="Q123" s="4">
        <v>8201</v>
      </c>
      <c r="R123" s="4">
        <v>1</v>
      </c>
      <c r="S123" s="4">
        <v>0</v>
      </c>
      <c r="T123" s="4">
        <v>1497</v>
      </c>
      <c r="U123" s="4">
        <v>36</v>
      </c>
      <c r="V123" s="4">
        <v>0</v>
      </c>
      <c r="W123" s="4">
        <v>2376</v>
      </c>
      <c r="X123" s="4">
        <v>0</v>
      </c>
      <c r="Y123" s="4">
        <v>0</v>
      </c>
      <c r="Z123" s="4">
        <v>0</v>
      </c>
      <c r="AA123" s="58">
        <f t="shared" si="17"/>
        <v>8384</v>
      </c>
    </row>
    <row r="124" spans="1:31" ht="15" x14ac:dyDescent="0.25">
      <c r="A124" s="3">
        <v>6004</v>
      </c>
      <c r="B124" s="22" t="s">
        <v>103</v>
      </c>
      <c r="C124" s="4">
        <v>4</v>
      </c>
      <c r="D124" s="4">
        <v>-2</v>
      </c>
      <c r="E124" s="4">
        <v>-151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8</v>
      </c>
      <c r="N124" s="4">
        <v>288</v>
      </c>
      <c r="O124" s="4">
        <v>2</v>
      </c>
      <c r="P124" s="4">
        <v>1</v>
      </c>
      <c r="Q124" s="4">
        <v>2452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58">
        <f t="shared" si="17"/>
        <v>2589</v>
      </c>
    </row>
    <row r="125" spans="1:31" ht="15" x14ac:dyDescent="0.25">
      <c r="A125" s="3">
        <v>6005</v>
      </c>
      <c r="B125" s="22" t="s">
        <v>104</v>
      </c>
      <c r="C125" s="4">
        <v>-28</v>
      </c>
      <c r="D125" s="4">
        <v>13</v>
      </c>
      <c r="E125" s="4">
        <v>876</v>
      </c>
      <c r="F125" s="4">
        <v>0</v>
      </c>
      <c r="G125" s="4">
        <v>0</v>
      </c>
      <c r="H125" s="4">
        <v>0</v>
      </c>
      <c r="I125" s="4">
        <v>-20</v>
      </c>
      <c r="J125" s="4">
        <v>-1</v>
      </c>
      <c r="K125" s="4">
        <v>-222</v>
      </c>
      <c r="L125" s="4">
        <v>-103</v>
      </c>
      <c r="M125" s="4">
        <v>-52</v>
      </c>
      <c r="N125" s="4">
        <v>-2695</v>
      </c>
      <c r="O125" s="4">
        <v>-39</v>
      </c>
      <c r="P125" s="4">
        <v>-12</v>
      </c>
      <c r="Q125" s="4">
        <v>-36163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58">
        <f t="shared" si="17"/>
        <v>-38204</v>
      </c>
    </row>
    <row r="126" spans="1:31" ht="15" x14ac:dyDescent="0.25">
      <c r="A126" s="3">
        <v>6006</v>
      </c>
      <c r="B126" s="22" t="s">
        <v>105</v>
      </c>
      <c r="C126" s="4">
        <v>1</v>
      </c>
      <c r="D126" s="4">
        <v>1</v>
      </c>
      <c r="E126" s="4">
        <v>456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-21</v>
      </c>
      <c r="M126" s="4">
        <v>-9</v>
      </c>
      <c r="N126" s="4">
        <v>-545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58">
        <f t="shared" si="17"/>
        <v>-89</v>
      </c>
    </row>
    <row r="127" spans="1:31" ht="15" x14ac:dyDescent="0.25">
      <c r="A127" s="3">
        <v>6007</v>
      </c>
      <c r="B127" s="22" t="s">
        <v>106</v>
      </c>
      <c r="C127" s="4">
        <v>-5</v>
      </c>
      <c r="D127" s="4">
        <v>1</v>
      </c>
      <c r="E127" s="4">
        <v>-84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-3</v>
      </c>
      <c r="M127" s="4">
        <v>-6</v>
      </c>
      <c r="N127" s="4">
        <v>-248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58">
        <f t="shared" si="17"/>
        <v>-332</v>
      </c>
    </row>
    <row r="128" spans="1:31" ht="15" x14ac:dyDescent="0.25">
      <c r="A128" s="3">
        <v>6008</v>
      </c>
      <c r="B128" s="22" t="s">
        <v>107</v>
      </c>
      <c r="C128" s="4">
        <v>10</v>
      </c>
      <c r="D128" s="4">
        <v>7</v>
      </c>
      <c r="E128" s="4">
        <v>1800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22</v>
      </c>
      <c r="M128" s="4">
        <v>4</v>
      </c>
      <c r="N128" s="4">
        <v>341</v>
      </c>
      <c r="O128" s="4">
        <v>0</v>
      </c>
      <c r="P128" s="4">
        <v>0</v>
      </c>
      <c r="Q128" s="4">
        <v>0</v>
      </c>
      <c r="R128" s="4">
        <v>4</v>
      </c>
      <c r="S128" s="4">
        <v>0</v>
      </c>
      <c r="T128" s="4">
        <v>5991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58">
        <f t="shared" si="17"/>
        <v>8132</v>
      </c>
    </row>
    <row r="129" spans="1:31" ht="15" x14ac:dyDescent="0.25">
      <c r="A129" s="3">
        <v>6009</v>
      </c>
      <c r="B129" s="22" t="s">
        <v>108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-1</v>
      </c>
      <c r="M129" s="4">
        <v>2</v>
      </c>
      <c r="N129" s="4">
        <v>61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58">
        <f t="shared" si="17"/>
        <v>61</v>
      </c>
    </row>
    <row r="130" spans="1:31" ht="15.75" x14ac:dyDescent="0.25">
      <c r="A130" s="3">
        <v>6098</v>
      </c>
      <c r="B130" s="22"/>
      <c r="C130" s="24">
        <f t="shared" ref="C130:AA130" si="18">SUM(C121:C129)</f>
        <v>-57</v>
      </c>
      <c r="D130" s="24">
        <f t="shared" si="18"/>
        <v>3</v>
      </c>
      <c r="E130" s="24">
        <f t="shared" si="18"/>
        <v>-2255</v>
      </c>
      <c r="F130" s="24">
        <f t="shared" si="18"/>
        <v>0</v>
      </c>
      <c r="G130" s="24">
        <f t="shared" si="18"/>
        <v>0</v>
      </c>
      <c r="H130" s="24">
        <f t="shared" si="18"/>
        <v>0</v>
      </c>
      <c r="I130" s="24">
        <f t="shared" si="18"/>
        <v>-41</v>
      </c>
      <c r="J130" s="24">
        <f t="shared" si="18"/>
        <v>-15</v>
      </c>
      <c r="K130" s="24">
        <f t="shared" si="18"/>
        <v>-873</v>
      </c>
      <c r="L130" s="24">
        <f t="shared" si="18"/>
        <v>-83</v>
      </c>
      <c r="M130" s="24">
        <f t="shared" si="18"/>
        <v>-35</v>
      </c>
      <c r="N130" s="24">
        <f t="shared" si="18"/>
        <v>-1985</v>
      </c>
      <c r="O130" s="24">
        <f t="shared" si="18"/>
        <v>-40</v>
      </c>
      <c r="P130" s="24">
        <f t="shared" si="18"/>
        <v>-12</v>
      </c>
      <c r="Q130" s="24">
        <f t="shared" si="18"/>
        <v>-36612</v>
      </c>
      <c r="R130" s="24">
        <f t="shared" si="18"/>
        <v>5</v>
      </c>
      <c r="S130" s="24">
        <f t="shared" si="18"/>
        <v>0</v>
      </c>
      <c r="T130" s="24">
        <f t="shared" si="18"/>
        <v>7488</v>
      </c>
      <c r="U130" s="24">
        <f t="shared" si="18"/>
        <v>36</v>
      </c>
      <c r="V130" s="24">
        <f t="shared" si="18"/>
        <v>0</v>
      </c>
      <c r="W130" s="24">
        <f t="shared" si="18"/>
        <v>2376</v>
      </c>
      <c r="X130" s="24">
        <f t="shared" si="18"/>
        <v>0</v>
      </c>
      <c r="Y130" s="24">
        <f t="shared" si="18"/>
        <v>0</v>
      </c>
      <c r="Z130" s="24">
        <f t="shared" si="18"/>
        <v>0</v>
      </c>
      <c r="AA130" s="23">
        <f t="shared" si="18"/>
        <v>-31861</v>
      </c>
      <c r="AB130" s="5"/>
      <c r="AC130" s="5"/>
      <c r="AD130" s="5"/>
      <c r="AE130" s="5"/>
    </row>
    <row r="131" spans="1:31" ht="15" x14ac:dyDescent="0.25">
      <c r="A131" s="3">
        <v>6099</v>
      </c>
      <c r="B131" s="22" t="s">
        <v>109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/>
      <c r="S131" s="4"/>
      <c r="T131" s="4"/>
      <c r="U131" s="4"/>
      <c r="V131" s="4"/>
      <c r="W131" s="4">
        <v>0</v>
      </c>
      <c r="X131" s="4">
        <v>0</v>
      </c>
      <c r="Y131" s="4">
        <v>0</v>
      </c>
      <c r="Z131" s="4">
        <v>0</v>
      </c>
      <c r="AA131" s="58">
        <f t="shared" ref="AA131:AA139" si="19">+E131+H131+K131+N131+Q131+T131+W131+Z131</f>
        <v>0</v>
      </c>
    </row>
    <row r="132" spans="1:31" ht="15" x14ac:dyDescent="0.25">
      <c r="A132" s="3">
        <v>6101</v>
      </c>
      <c r="B132" s="22" t="s">
        <v>110</v>
      </c>
      <c r="C132" s="4">
        <v>-11</v>
      </c>
      <c r="D132" s="4">
        <v>-11</v>
      </c>
      <c r="E132" s="4">
        <v>-2579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10</v>
      </c>
      <c r="M132" s="4">
        <v>2</v>
      </c>
      <c r="N132" s="4">
        <v>177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58">
        <f t="shared" si="19"/>
        <v>-2402</v>
      </c>
    </row>
    <row r="133" spans="1:31" ht="15" x14ac:dyDescent="0.25">
      <c r="A133" s="3">
        <v>6102</v>
      </c>
      <c r="B133" s="22" t="s">
        <v>111</v>
      </c>
      <c r="C133" s="4">
        <v>-1</v>
      </c>
      <c r="D133" s="4">
        <v>-4</v>
      </c>
      <c r="E133" s="4">
        <v>-779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-45</v>
      </c>
      <c r="M133" s="4">
        <v>-23</v>
      </c>
      <c r="N133" s="4">
        <v>-6</v>
      </c>
      <c r="O133" s="4">
        <v>3</v>
      </c>
      <c r="P133" s="4">
        <v>-2</v>
      </c>
      <c r="Q133" s="4">
        <v>-1751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58">
        <f t="shared" si="19"/>
        <v>-2536</v>
      </c>
    </row>
    <row r="134" spans="1:31" ht="15" x14ac:dyDescent="0.25">
      <c r="A134" s="3">
        <v>6103</v>
      </c>
      <c r="B134" s="22" t="s">
        <v>112</v>
      </c>
      <c r="C134" s="4">
        <v>-1</v>
      </c>
      <c r="D134" s="4">
        <v>-2</v>
      </c>
      <c r="E134" s="4">
        <v>-416</v>
      </c>
      <c r="F134" s="4">
        <v>0</v>
      </c>
      <c r="G134" s="4">
        <v>0</v>
      </c>
      <c r="H134" s="4">
        <v>0</v>
      </c>
      <c r="I134" s="4">
        <v>-4</v>
      </c>
      <c r="J134" s="4">
        <v>-12</v>
      </c>
      <c r="K134" s="4">
        <v>-425</v>
      </c>
      <c r="L134" s="4">
        <v>-274</v>
      </c>
      <c r="M134" s="4">
        <v>-66</v>
      </c>
      <c r="N134" s="4">
        <v>-4781</v>
      </c>
      <c r="O134" s="4">
        <v>0</v>
      </c>
      <c r="P134" s="4">
        <v>0</v>
      </c>
      <c r="Q134" s="4">
        <v>0</v>
      </c>
      <c r="R134" s="4">
        <v>4</v>
      </c>
      <c r="S134" s="4">
        <v>0</v>
      </c>
      <c r="T134" s="4">
        <v>5991</v>
      </c>
      <c r="U134" s="4">
        <v>0</v>
      </c>
      <c r="V134" s="4">
        <v>0</v>
      </c>
      <c r="W134" s="4">
        <v>0</v>
      </c>
      <c r="X134" s="4">
        <v>1</v>
      </c>
      <c r="Y134" s="4">
        <v>0</v>
      </c>
      <c r="Z134" s="4">
        <v>2952</v>
      </c>
      <c r="AA134" s="58">
        <f t="shared" si="19"/>
        <v>3321</v>
      </c>
    </row>
    <row r="135" spans="1:31" ht="15" x14ac:dyDescent="0.25">
      <c r="A135" s="3">
        <v>6104</v>
      </c>
      <c r="B135" s="22" t="s">
        <v>113</v>
      </c>
      <c r="C135" s="4">
        <v>-1</v>
      </c>
      <c r="D135" s="4">
        <v>4</v>
      </c>
      <c r="E135" s="4">
        <v>673</v>
      </c>
      <c r="F135" s="4">
        <v>0</v>
      </c>
      <c r="G135" s="4">
        <v>0</v>
      </c>
      <c r="H135" s="4">
        <v>0</v>
      </c>
      <c r="I135" s="4">
        <v>4</v>
      </c>
      <c r="J135" s="4">
        <v>5</v>
      </c>
      <c r="K135" s="4">
        <v>200</v>
      </c>
      <c r="L135" s="4">
        <v>-32</v>
      </c>
      <c r="M135" s="4">
        <v>-38</v>
      </c>
      <c r="N135" s="4">
        <v>-1558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1</v>
      </c>
      <c r="Y135" s="4">
        <v>0</v>
      </c>
      <c r="Z135" s="4">
        <v>2952</v>
      </c>
      <c r="AA135" s="58">
        <f t="shared" si="19"/>
        <v>2267</v>
      </c>
    </row>
    <row r="136" spans="1:31" ht="15" x14ac:dyDescent="0.25">
      <c r="A136" s="3">
        <v>6105</v>
      </c>
      <c r="B136" s="22" t="s">
        <v>114</v>
      </c>
      <c r="C136" s="4">
        <v>-27</v>
      </c>
      <c r="D136" s="4">
        <v>6</v>
      </c>
      <c r="E136" s="4">
        <v>-342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-25</v>
      </c>
      <c r="M136" s="4">
        <v>5</v>
      </c>
      <c r="N136" s="4">
        <v>-72</v>
      </c>
      <c r="O136" s="4">
        <v>-4</v>
      </c>
      <c r="P136" s="4">
        <v>1</v>
      </c>
      <c r="Q136" s="4">
        <v>-251</v>
      </c>
      <c r="R136" s="4">
        <v>3</v>
      </c>
      <c r="S136" s="4">
        <v>0</v>
      </c>
      <c r="T136" s="4">
        <v>4493</v>
      </c>
      <c r="U136" s="4">
        <v>4</v>
      </c>
      <c r="V136" s="4">
        <v>0</v>
      </c>
      <c r="W136" s="4">
        <v>264</v>
      </c>
      <c r="X136" s="4">
        <v>0</v>
      </c>
      <c r="Y136" s="4">
        <v>0</v>
      </c>
      <c r="Z136" s="4">
        <v>0</v>
      </c>
      <c r="AA136" s="58">
        <f t="shared" si="19"/>
        <v>4092</v>
      </c>
    </row>
    <row r="137" spans="1:31" ht="15" x14ac:dyDescent="0.25">
      <c r="A137" s="3">
        <v>6106</v>
      </c>
      <c r="B137" s="22" t="s">
        <v>115</v>
      </c>
      <c r="C137" s="4">
        <v>11</v>
      </c>
      <c r="D137" s="4">
        <v>-20</v>
      </c>
      <c r="E137" s="4">
        <v>-3047</v>
      </c>
      <c r="F137" s="4">
        <v>5</v>
      </c>
      <c r="G137" s="4">
        <v>1</v>
      </c>
      <c r="H137" s="4">
        <v>462</v>
      </c>
      <c r="I137" s="4">
        <v>0</v>
      </c>
      <c r="J137" s="4">
        <v>0</v>
      </c>
      <c r="K137" s="4">
        <v>0</v>
      </c>
      <c r="L137" s="4">
        <v>-83</v>
      </c>
      <c r="M137" s="4">
        <v>-33</v>
      </c>
      <c r="N137" s="4">
        <v>-1877</v>
      </c>
      <c r="O137" s="4">
        <v>-41</v>
      </c>
      <c r="P137" s="4">
        <v>-8</v>
      </c>
      <c r="Q137" s="4">
        <v>-30862</v>
      </c>
      <c r="R137" s="4">
        <v>2</v>
      </c>
      <c r="S137" s="4">
        <v>0</v>
      </c>
      <c r="T137" s="4">
        <v>2996</v>
      </c>
      <c r="U137" s="4">
        <v>-10</v>
      </c>
      <c r="V137" s="4">
        <v>-10</v>
      </c>
      <c r="W137" s="4">
        <v>-2925</v>
      </c>
      <c r="X137" s="4">
        <v>0</v>
      </c>
      <c r="Y137" s="4">
        <v>0</v>
      </c>
      <c r="Z137" s="4">
        <v>0</v>
      </c>
      <c r="AA137" s="58">
        <f t="shared" si="19"/>
        <v>-35253</v>
      </c>
    </row>
    <row r="138" spans="1:31" ht="15" x14ac:dyDescent="0.25">
      <c r="A138" s="3">
        <v>6107</v>
      </c>
      <c r="B138" s="22" t="s">
        <v>116</v>
      </c>
      <c r="C138" s="4">
        <v>-18</v>
      </c>
      <c r="D138" s="4">
        <v>-1</v>
      </c>
      <c r="E138" s="4">
        <v>-1135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19</v>
      </c>
      <c r="M138" s="4">
        <v>19</v>
      </c>
      <c r="N138" s="4">
        <v>807</v>
      </c>
      <c r="O138" s="4">
        <v>13</v>
      </c>
      <c r="P138" s="4">
        <v>6</v>
      </c>
      <c r="Q138" s="4">
        <v>15156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2</v>
      </c>
      <c r="Y138" s="4">
        <v>0</v>
      </c>
      <c r="Z138" s="4">
        <v>5905</v>
      </c>
      <c r="AA138" s="58">
        <f t="shared" si="19"/>
        <v>20733</v>
      </c>
    </row>
    <row r="139" spans="1:31" ht="15" x14ac:dyDescent="0.25">
      <c r="A139" s="3">
        <v>6108</v>
      </c>
      <c r="B139" s="22" t="s">
        <v>117</v>
      </c>
      <c r="C139" s="4">
        <v>-34</v>
      </c>
      <c r="D139" s="4">
        <v>-32</v>
      </c>
      <c r="E139" s="4">
        <v>-7610</v>
      </c>
      <c r="F139" s="4">
        <v>0</v>
      </c>
      <c r="G139" s="4">
        <v>0</v>
      </c>
      <c r="H139" s="4">
        <v>0</v>
      </c>
      <c r="I139" s="4">
        <v>9</v>
      </c>
      <c r="J139" s="4">
        <v>7</v>
      </c>
      <c r="K139" s="4">
        <v>311</v>
      </c>
      <c r="L139" s="4">
        <v>-14</v>
      </c>
      <c r="M139" s="4">
        <v>-9</v>
      </c>
      <c r="N139" s="4">
        <v>-430</v>
      </c>
      <c r="O139" s="4">
        <v>0</v>
      </c>
      <c r="P139" s="4">
        <v>11</v>
      </c>
      <c r="Q139" s="4">
        <v>17052</v>
      </c>
      <c r="R139" s="4">
        <v>0</v>
      </c>
      <c r="S139" s="4">
        <v>0</v>
      </c>
      <c r="T139" s="4">
        <v>0</v>
      </c>
      <c r="U139" s="4">
        <v>4</v>
      </c>
      <c r="V139" s="4">
        <v>0</v>
      </c>
      <c r="W139" s="4">
        <v>264</v>
      </c>
      <c r="X139" s="4">
        <v>0</v>
      </c>
      <c r="Y139" s="4">
        <v>0</v>
      </c>
      <c r="Z139" s="4">
        <v>0</v>
      </c>
      <c r="AA139" s="58">
        <f t="shared" si="19"/>
        <v>9587</v>
      </c>
    </row>
    <row r="140" spans="1:31" ht="15.75" x14ac:dyDescent="0.25">
      <c r="A140" s="3">
        <v>6198</v>
      </c>
      <c r="B140" s="22"/>
      <c r="C140" s="24">
        <f t="shared" ref="C140:AA140" si="20">SUM(C132:C139)</f>
        <v>-82</v>
      </c>
      <c r="D140" s="24">
        <f t="shared" si="20"/>
        <v>-60</v>
      </c>
      <c r="E140" s="24">
        <f t="shared" si="20"/>
        <v>-15235</v>
      </c>
      <c r="F140" s="24">
        <f t="shared" si="20"/>
        <v>5</v>
      </c>
      <c r="G140" s="24">
        <f t="shared" si="20"/>
        <v>1</v>
      </c>
      <c r="H140" s="24">
        <f t="shared" si="20"/>
        <v>462</v>
      </c>
      <c r="I140" s="24">
        <f t="shared" si="20"/>
        <v>9</v>
      </c>
      <c r="J140" s="24">
        <f t="shared" si="20"/>
        <v>0</v>
      </c>
      <c r="K140" s="24">
        <f t="shared" si="20"/>
        <v>86</v>
      </c>
      <c r="L140" s="24">
        <f t="shared" si="20"/>
        <v>-444</v>
      </c>
      <c r="M140" s="24">
        <f t="shared" si="20"/>
        <v>-143</v>
      </c>
      <c r="N140" s="24">
        <f t="shared" si="20"/>
        <v>-7740</v>
      </c>
      <c r="O140" s="24">
        <f t="shared" si="20"/>
        <v>-29</v>
      </c>
      <c r="P140" s="24">
        <f t="shared" si="20"/>
        <v>8</v>
      </c>
      <c r="Q140" s="24">
        <f t="shared" si="20"/>
        <v>-656</v>
      </c>
      <c r="R140" s="24">
        <f t="shared" si="20"/>
        <v>9</v>
      </c>
      <c r="S140" s="24">
        <f t="shared" si="20"/>
        <v>0</v>
      </c>
      <c r="T140" s="24">
        <f t="shared" si="20"/>
        <v>13480</v>
      </c>
      <c r="U140" s="24">
        <f t="shared" si="20"/>
        <v>-2</v>
      </c>
      <c r="V140" s="24">
        <f t="shared" si="20"/>
        <v>-10</v>
      </c>
      <c r="W140" s="24">
        <f t="shared" si="20"/>
        <v>-2397</v>
      </c>
      <c r="X140" s="24">
        <f t="shared" si="20"/>
        <v>4</v>
      </c>
      <c r="Y140" s="24">
        <f t="shared" si="20"/>
        <v>0</v>
      </c>
      <c r="Z140" s="24">
        <f t="shared" si="20"/>
        <v>11809</v>
      </c>
      <c r="AA140" s="23">
        <f t="shared" si="20"/>
        <v>-191</v>
      </c>
      <c r="AB140" s="5"/>
      <c r="AC140" s="5"/>
      <c r="AD140" s="5"/>
      <c r="AE140" s="5"/>
    </row>
    <row r="141" spans="1:31" ht="15" x14ac:dyDescent="0.25">
      <c r="A141" s="3">
        <v>6199</v>
      </c>
      <c r="B141" s="22" t="s">
        <v>118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/>
      <c r="S141" s="4"/>
      <c r="T141" s="4"/>
      <c r="U141" s="4"/>
      <c r="V141" s="4"/>
      <c r="W141" s="4">
        <v>0</v>
      </c>
      <c r="X141" s="4">
        <v>0</v>
      </c>
      <c r="Y141" s="4">
        <v>0</v>
      </c>
      <c r="Z141" s="4">
        <v>0</v>
      </c>
      <c r="AA141" s="58">
        <f t="shared" ref="AA141:AA152" si="21">+E141+H141+K141+N141+Q141+T141+W141+Z141</f>
        <v>0</v>
      </c>
    </row>
    <row r="142" spans="1:31" ht="15" x14ac:dyDescent="0.25">
      <c r="A142" s="3">
        <v>6201</v>
      </c>
      <c r="B142" s="22" t="s">
        <v>119</v>
      </c>
      <c r="C142" s="4">
        <v>-34</v>
      </c>
      <c r="D142" s="4">
        <v>-7</v>
      </c>
      <c r="E142" s="4">
        <v>-3073</v>
      </c>
      <c r="F142" s="4">
        <v>0</v>
      </c>
      <c r="G142" s="4">
        <v>0</v>
      </c>
      <c r="H142" s="4">
        <v>0</v>
      </c>
      <c r="I142" s="4">
        <v>9</v>
      </c>
      <c r="J142" s="4">
        <v>8</v>
      </c>
      <c r="K142" s="4">
        <v>344</v>
      </c>
      <c r="L142" s="4">
        <v>-58</v>
      </c>
      <c r="M142" s="4">
        <v>-44</v>
      </c>
      <c r="N142" s="4">
        <v>-2003</v>
      </c>
      <c r="O142" s="4">
        <v>0</v>
      </c>
      <c r="P142" s="4">
        <v>0</v>
      </c>
      <c r="Q142" s="4">
        <v>0</v>
      </c>
      <c r="R142" s="4">
        <v>3</v>
      </c>
      <c r="S142" s="4">
        <v>0</v>
      </c>
      <c r="T142" s="4">
        <v>4493</v>
      </c>
      <c r="U142" s="4">
        <v>5</v>
      </c>
      <c r="V142" s="4">
        <v>0</v>
      </c>
      <c r="W142" s="4">
        <v>330</v>
      </c>
      <c r="X142" s="4">
        <v>0</v>
      </c>
      <c r="Y142" s="4">
        <v>0</v>
      </c>
      <c r="Z142" s="4">
        <v>0</v>
      </c>
      <c r="AA142" s="58">
        <f t="shared" si="21"/>
        <v>91</v>
      </c>
    </row>
    <row r="143" spans="1:31" ht="15" x14ac:dyDescent="0.25">
      <c r="A143" s="3">
        <v>6202</v>
      </c>
      <c r="B143" s="22" t="s">
        <v>120</v>
      </c>
      <c r="C143" s="4">
        <v>-9</v>
      </c>
      <c r="D143" s="4">
        <v>-9</v>
      </c>
      <c r="E143" s="4">
        <v>-2111</v>
      </c>
      <c r="F143" s="4">
        <v>0</v>
      </c>
      <c r="G143" s="4">
        <v>0</v>
      </c>
      <c r="H143" s="4">
        <v>0</v>
      </c>
      <c r="I143" s="4">
        <v>5</v>
      </c>
      <c r="J143" s="4">
        <v>2</v>
      </c>
      <c r="K143" s="4">
        <v>112</v>
      </c>
      <c r="L143" s="4">
        <v>-29</v>
      </c>
      <c r="M143" s="4">
        <v>-26</v>
      </c>
      <c r="N143" s="4">
        <v>-1133</v>
      </c>
      <c r="O143" s="4">
        <v>27</v>
      </c>
      <c r="P143" s="4">
        <v>-6</v>
      </c>
      <c r="Q143" s="4">
        <v>2856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-1</v>
      </c>
      <c r="Y143" s="4">
        <v>0</v>
      </c>
      <c r="Z143" s="4">
        <v>-2952</v>
      </c>
      <c r="AA143" s="58">
        <f t="shared" si="21"/>
        <v>-3228</v>
      </c>
    </row>
    <row r="144" spans="1:31" ht="15" x14ac:dyDescent="0.25">
      <c r="A144" s="3">
        <v>6203</v>
      </c>
      <c r="B144" s="22" t="s">
        <v>121</v>
      </c>
      <c r="C144" s="4">
        <v>-14</v>
      </c>
      <c r="D144" s="4">
        <v>-10</v>
      </c>
      <c r="E144" s="4">
        <v>-2557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7</v>
      </c>
      <c r="M144" s="4">
        <v>6</v>
      </c>
      <c r="N144" s="4">
        <v>289</v>
      </c>
      <c r="O144" s="4">
        <v>-5</v>
      </c>
      <c r="P144" s="4">
        <v>-5</v>
      </c>
      <c r="Q144" s="4">
        <v>-10002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58">
        <f t="shared" si="21"/>
        <v>-12270</v>
      </c>
    </row>
    <row r="145" spans="1:31" ht="15" x14ac:dyDescent="0.25">
      <c r="A145" s="3">
        <v>6204</v>
      </c>
      <c r="B145" s="22" t="s">
        <v>122</v>
      </c>
      <c r="C145" s="4">
        <v>2</v>
      </c>
      <c r="D145" s="4">
        <v>-8</v>
      </c>
      <c r="E145" s="4">
        <v>-1346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42</v>
      </c>
      <c r="M145" s="4">
        <v>22</v>
      </c>
      <c r="N145" s="4">
        <v>1125</v>
      </c>
      <c r="O145" s="4">
        <v>-5</v>
      </c>
      <c r="P145" s="4">
        <v>3</v>
      </c>
      <c r="Q145" s="4">
        <v>2400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58">
        <f t="shared" si="21"/>
        <v>2179</v>
      </c>
    </row>
    <row r="146" spans="1:31" ht="15" x14ac:dyDescent="0.25">
      <c r="A146" s="3">
        <v>6205</v>
      </c>
      <c r="B146" s="22" t="s">
        <v>123</v>
      </c>
      <c r="C146" s="4">
        <v>-8</v>
      </c>
      <c r="D146" s="4">
        <v>0</v>
      </c>
      <c r="E146" s="4">
        <v>-424</v>
      </c>
      <c r="F146" s="4">
        <v>0</v>
      </c>
      <c r="G146" s="4">
        <v>0</v>
      </c>
      <c r="H146" s="4">
        <v>0</v>
      </c>
      <c r="I146" s="4">
        <v>-11</v>
      </c>
      <c r="J146" s="4">
        <v>-7</v>
      </c>
      <c r="K146" s="4">
        <v>-330</v>
      </c>
      <c r="L146" s="4">
        <v>-2</v>
      </c>
      <c r="M146" s="4">
        <v>28</v>
      </c>
      <c r="N146" s="4">
        <v>905</v>
      </c>
      <c r="O146" s="4">
        <v>-4</v>
      </c>
      <c r="P146" s="4">
        <v>-6</v>
      </c>
      <c r="Q146" s="4">
        <v>-11102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58">
        <f t="shared" si="21"/>
        <v>-10951</v>
      </c>
    </row>
    <row r="147" spans="1:31" ht="15" x14ac:dyDescent="0.25">
      <c r="A147" s="3">
        <v>6206</v>
      </c>
      <c r="B147" s="22" t="s">
        <v>124</v>
      </c>
      <c r="C147" s="4">
        <v>-2</v>
      </c>
      <c r="D147" s="4">
        <v>-1</v>
      </c>
      <c r="E147" s="4">
        <v>-561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1</v>
      </c>
      <c r="M147" s="4">
        <v>1</v>
      </c>
      <c r="N147" s="4">
        <v>47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58">
        <f t="shared" si="21"/>
        <v>-514</v>
      </c>
    </row>
    <row r="148" spans="1:31" ht="15" x14ac:dyDescent="0.25">
      <c r="A148" s="3">
        <v>6207</v>
      </c>
      <c r="B148" s="22" t="s">
        <v>125</v>
      </c>
      <c r="C148" s="4">
        <v>-37</v>
      </c>
      <c r="D148" s="4">
        <v>-25</v>
      </c>
      <c r="E148" s="4">
        <v>-6498</v>
      </c>
      <c r="F148" s="4">
        <v>0</v>
      </c>
      <c r="G148" s="4">
        <v>0</v>
      </c>
      <c r="H148" s="4">
        <v>0</v>
      </c>
      <c r="I148" s="4">
        <v>-2</v>
      </c>
      <c r="J148" s="4">
        <v>8</v>
      </c>
      <c r="K148" s="4">
        <v>239</v>
      </c>
      <c r="L148" s="4">
        <v>-172</v>
      </c>
      <c r="M148" s="4">
        <v>-92</v>
      </c>
      <c r="N148" s="4">
        <v>-4670</v>
      </c>
      <c r="O148" s="4">
        <v>0</v>
      </c>
      <c r="P148" s="4">
        <v>0</v>
      </c>
      <c r="Q148" s="4">
        <v>0</v>
      </c>
      <c r="R148" s="4">
        <v>4</v>
      </c>
      <c r="S148" s="4">
        <v>0</v>
      </c>
      <c r="T148" s="4">
        <v>5991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58">
        <f t="shared" si="21"/>
        <v>-4938</v>
      </c>
    </row>
    <row r="149" spans="1:31" ht="15" x14ac:dyDescent="0.25">
      <c r="A149" s="3">
        <v>6208</v>
      </c>
      <c r="B149" s="22" t="s">
        <v>126</v>
      </c>
      <c r="C149" s="4">
        <v>-3</v>
      </c>
      <c r="D149" s="4">
        <v>1</v>
      </c>
      <c r="E149" s="4">
        <v>23</v>
      </c>
      <c r="F149" s="4">
        <v>0</v>
      </c>
      <c r="G149" s="4">
        <v>0</v>
      </c>
      <c r="H149" s="4">
        <v>0</v>
      </c>
      <c r="I149" s="4">
        <v>-2</v>
      </c>
      <c r="J149" s="4">
        <v>-6</v>
      </c>
      <c r="K149" s="4">
        <v>-212</v>
      </c>
      <c r="L149" s="4">
        <v>-33</v>
      </c>
      <c r="M149" s="4">
        <v>-16</v>
      </c>
      <c r="N149" s="4">
        <v>-610</v>
      </c>
      <c r="O149" s="4">
        <v>4</v>
      </c>
      <c r="P149" s="4">
        <v>9</v>
      </c>
      <c r="Q149" s="4">
        <v>15753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1</v>
      </c>
      <c r="Y149" s="4">
        <v>0</v>
      </c>
      <c r="Z149" s="4">
        <v>2952</v>
      </c>
      <c r="AA149" s="58">
        <f t="shared" si="21"/>
        <v>17906</v>
      </c>
    </row>
    <row r="150" spans="1:31" ht="15" x14ac:dyDescent="0.25">
      <c r="A150" s="3">
        <v>6209</v>
      </c>
      <c r="B150" s="22" t="s">
        <v>127</v>
      </c>
      <c r="C150" s="4">
        <v>-10</v>
      </c>
      <c r="D150" s="4">
        <v>-22</v>
      </c>
      <c r="E150" s="4">
        <v>-4523</v>
      </c>
      <c r="F150" s="4">
        <v>0</v>
      </c>
      <c r="G150" s="4">
        <v>0</v>
      </c>
      <c r="H150" s="4">
        <v>0</v>
      </c>
      <c r="I150" s="4">
        <v>-45</v>
      </c>
      <c r="J150" s="4">
        <v>-11</v>
      </c>
      <c r="K150" s="4">
        <v>-782</v>
      </c>
      <c r="L150" s="4">
        <v>-182</v>
      </c>
      <c r="M150" s="4">
        <v>-73</v>
      </c>
      <c r="N150" s="4">
        <v>-4138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58">
        <f t="shared" si="21"/>
        <v>-9443</v>
      </c>
    </row>
    <row r="151" spans="1:31" ht="15" x14ac:dyDescent="0.25">
      <c r="A151" s="3">
        <v>6210</v>
      </c>
      <c r="B151" s="22" t="s">
        <v>128</v>
      </c>
      <c r="C151" s="4">
        <v>-1</v>
      </c>
      <c r="D151" s="4">
        <v>5</v>
      </c>
      <c r="E151" s="4">
        <v>1663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-7</v>
      </c>
      <c r="M151" s="4">
        <v>-10</v>
      </c>
      <c r="N151" s="4">
        <v>-433</v>
      </c>
      <c r="O151" s="4">
        <v>1</v>
      </c>
      <c r="P151" s="4">
        <v>0</v>
      </c>
      <c r="Q151" s="4">
        <v>450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58">
        <f t="shared" si="21"/>
        <v>1680</v>
      </c>
    </row>
    <row r="152" spans="1:31" ht="15" x14ac:dyDescent="0.25">
      <c r="A152" s="3">
        <v>6211</v>
      </c>
      <c r="B152" s="22" t="s">
        <v>129</v>
      </c>
      <c r="C152" s="4">
        <v>-21</v>
      </c>
      <c r="D152" s="4">
        <v>-15</v>
      </c>
      <c r="E152" s="4">
        <v>-3835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-4</v>
      </c>
      <c r="M152" s="4">
        <v>-11</v>
      </c>
      <c r="N152" s="4">
        <v>-438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58">
        <f t="shared" si="21"/>
        <v>-4273</v>
      </c>
    </row>
    <row r="153" spans="1:31" ht="15.75" x14ac:dyDescent="0.25">
      <c r="A153" s="3">
        <v>6298</v>
      </c>
      <c r="B153" s="22"/>
      <c r="C153" s="24">
        <f t="shared" ref="C153:AA153" si="22">SUM(C142:C152)</f>
        <v>-137</v>
      </c>
      <c r="D153" s="24">
        <f t="shared" si="22"/>
        <v>-91</v>
      </c>
      <c r="E153" s="24">
        <f t="shared" si="22"/>
        <v>-23242</v>
      </c>
      <c r="F153" s="24">
        <f t="shared" si="22"/>
        <v>0</v>
      </c>
      <c r="G153" s="24">
        <f t="shared" si="22"/>
        <v>0</v>
      </c>
      <c r="H153" s="24">
        <f t="shared" si="22"/>
        <v>0</v>
      </c>
      <c r="I153" s="24">
        <f t="shared" si="22"/>
        <v>-46</v>
      </c>
      <c r="J153" s="24">
        <f t="shared" si="22"/>
        <v>-6</v>
      </c>
      <c r="K153" s="24">
        <f t="shared" si="22"/>
        <v>-629</v>
      </c>
      <c r="L153" s="24">
        <f t="shared" si="22"/>
        <v>-437</v>
      </c>
      <c r="M153" s="24">
        <f t="shared" si="22"/>
        <v>-215</v>
      </c>
      <c r="N153" s="24">
        <f t="shared" si="22"/>
        <v>-11059</v>
      </c>
      <c r="O153" s="24">
        <f t="shared" si="22"/>
        <v>18</v>
      </c>
      <c r="P153" s="24">
        <f t="shared" si="22"/>
        <v>-5</v>
      </c>
      <c r="Q153" s="24">
        <f t="shared" si="22"/>
        <v>355</v>
      </c>
      <c r="R153" s="24">
        <f t="shared" si="22"/>
        <v>7</v>
      </c>
      <c r="S153" s="24">
        <f t="shared" si="22"/>
        <v>0</v>
      </c>
      <c r="T153" s="24">
        <f t="shared" si="22"/>
        <v>10484</v>
      </c>
      <c r="U153" s="24">
        <f t="shared" si="22"/>
        <v>5</v>
      </c>
      <c r="V153" s="24">
        <f t="shared" si="22"/>
        <v>0</v>
      </c>
      <c r="W153" s="24">
        <f t="shared" si="22"/>
        <v>330</v>
      </c>
      <c r="X153" s="24">
        <f t="shared" si="22"/>
        <v>0</v>
      </c>
      <c r="Y153" s="24">
        <f t="shared" si="22"/>
        <v>0</v>
      </c>
      <c r="Z153" s="24">
        <f t="shared" si="22"/>
        <v>0</v>
      </c>
      <c r="AA153" s="23">
        <f t="shared" si="22"/>
        <v>-23761</v>
      </c>
      <c r="AB153" s="5"/>
      <c r="AC153" s="5"/>
      <c r="AD153" s="5"/>
      <c r="AE153" s="5"/>
    </row>
    <row r="154" spans="1:31" ht="15" x14ac:dyDescent="0.25">
      <c r="A154" s="3">
        <v>6299</v>
      </c>
      <c r="B154" s="22" t="s">
        <v>130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/>
      <c r="S154" s="4"/>
      <c r="T154" s="4"/>
      <c r="U154" s="4"/>
      <c r="V154" s="4"/>
      <c r="W154" s="4">
        <v>0</v>
      </c>
      <c r="X154" s="4">
        <v>0</v>
      </c>
      <c r="Y154" s="4">
        <v>0</v>
      </c>
      <c r="Z154" s="4">
        <v>0</v>
      </c>
      <c r="AA154" s="58">
        <f t="shared" ref="AA154:AA166" si="23">+E154+H154+K154+N154+Q154+T154+W154+Z154</f>
        <v>0</v>
      </c>
    </row>
    <row r="155" spans="1:31" ht="15" x14ac:dyDescent="0.25">
      <c r="A155" s="3">
        <v>6301</v>
      </c>
      <c r="B155" s="22" t="s">
        <v>131</v>
      </c>
      <c r="C155" s="4">
        <v>3</v>
      </c>
      <c r="D155" s="4">
        <v>-5</v>
      </c>
      <c r="E155" s="4">
        <v>-748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-36</v>
      </c>
      <c r="M155" s="4">
        <v>-16</v>
      </c>
      <c r="N155" s="4">
        <v>-870</v>
      </c>
      <c r="O155" s="4">
        <v>-2</v>
      </c>
      <c r="P155" s="4">
        <v>-1</v>
      </c>
      <c r="Q155" s="4">
        <v>-2450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58">
        <f t="shared" si="23"/>
        <v>-4068</v>
      </c>
    </row>
    <row r="156" spans="1:31" ht="15" x14ac:dyDescent="0.25">
      <c r="A156" s="3">
        <v>6302</v>
      </c>
      <c r="B156" s="22" t="s">
        <v>132</v>
      </c>
      <c r="C156" s="4">
        <v>31</v>
      </c>
      <c r="D156" s="4">
        <v>24</v>
      </c>
      <c r="E156" s="4">
        <v>5999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-8</v>
      </c>
      <c r="M156" s="4">
        <v>-26</v>
      </c>
      <c r="N156" s="4">
        <v>-934</v>
      </c>
      <c r="O156" s="4">
        <v>-17</v>
      </c>
      <c r="P156" s="4">
        <v>-11</v>
      </c>
      <c r="Q156" s="4">
        <v>-24707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58">
        <f t="shared" si="23"/>
        <v>-19642</v>
      </c>
    </row>
    <row r="157" spans="1:31" ht="15" x14ac:dyDescent="0.25">
      <c r="A157" s="3">
        <v>6303</v>
      </c>
      <c r="B157" s="22" t="s">
        <v>133</v>
      </c>
      <c r="C157" s="4">
        <v>17</v>
      </c>
      <c r="D157" s="4">
        <v>1</v>
      </c>
      <c r="E157" s="4">
        <v>1082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-52</v>
      </c>
      <c r="M157" s="4">
        <v>8</v>
      </c>
      <c r="N157" s="4">
        <v>-230</v>
      </c>
      <c r="O157" s="4">
        <v>-1</v>
      </c>
      <c r="P157" s="4">
        <v>10</v>
      </c>
      <c r="Q157" s="4">
        <v>15052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58">
        <f t="shared" si="23"/>
        <v>15904</v>
      </c>
    </row>
    <row r="158" spans="1:31" ht="15" x14ac:dyDescent="0.25">
      <c r="A158" s="3">
        <v>6304</v>
      </c>
      <c r="B158" s="22" t="s">
        <v>134</v>
      </c>
      <c r="C158" s="4">
        <v>14</v>
      </c>
      <c r="D158" s="4">
        <v>16</v>
      </c>
      <c r="E158" s="4">
        <v>3646</v>
      </c>
      <c r="F158" s="4">
        <v>0</v>
      </c>
      <c r="G158" s="4">
        <v>0</v>
      </c>
      <c r="H158" s="4">
        <v>0</v>
      </c>
      <c r="I158" s="4">
        <v>-20</v>
      </c>
      <c r="J158" s="4">
        <v>-4</v>
      </c>
      <c r="K158" s="4">
        <v>-319</v>
      </c>
      <c r="L158" s="4">
        <v>3</v>
      </c>
      <c r="M158" s="4">
        <v>18</v>
      </c>
      <c r="N158" s="4">
        <v>622</v>
      </c>
      <c r="O158" s="4">
        <v>0</v>
      </c>
      <c r="P158" s="4">
        <v>3</v>
      </c>
      <c r="Q158" s="4">
        <v>4651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58">
        <f t="shared" si="23"/>
        <v>8600</v>
      </c>
    </row>
    <row r="159" spans="1:31" ht="15" x14ac:dyDescent="0.25">
      <c r="A159" s="3">
        <v>6305</v>
      </c>
      <c r="B159" s="22" t="s">
        <v>135</v>
      </c>
      <c r="C159" s="4">
        <v>-8</v>
      </c>
      <c r="D159" s="4">
        <v>-6</v>
      </c>
      <c r="E159" s="4">
        <v>-1513</v>
      </c>
      <c r="F159" s="4">
        <v>0</v>
      </c>
      <c r="G159" s="4">
        <v>0</v>
      </c>
      <c r="H159" s="4">
        <v>0</v>
      </c>
      <c r="I159" s="4">
        <v>7</v>
      </c>
      <c r="J159" s="4">
        <v>3</v>
      </c>
      <c r="K159" s="4">
        <v>164</v>
      </c>
      <c r="L159" s="4">
        <v>-7</v>
      </c>
      <c r="M159" s="4">
        <v>9</v>
      </c>
      <c r="N159" s="4">
        <v>250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58">
        <f t="shared" si="23"/>
        <v>-1099</v>
      </c>
    </row>
    <row r="160" spans="1:31" ht="15" x14ac:dyDescent="0.25">
      <c r="A160" s="3">
        <v>6306</v>
      </c>
      <c r="B160" s="22" t="s">
        <v>136</v>
      </c>
      <c r="C160" s="4">
        <v>-75</v>
      </c>
      <c r="D160" s="4">
        <v>12</v>
      </c>
      <c r="E160" s="4">
        <v>-1797</v>
      </c>
      <c r="F160" s="4">
        <v>0</v>
      </c>
      <c r="G160" s="4">
        <v>0</v>
      </c>
      <c r="H160" s="4">
        <v>0</v>
      </c>
      <c r="I160" s="4">
        <v>-164</v>
      </c>
      <c r="J160" s="4">
        <v>-84</v>
      </c>
      <c r="K160" s="4">
        <v>-4267</v>
      </c>
      <c r="L160" s="4">
        <v>-293</v>
      </c>
      <c r="M160" s="4">
        <v>-51</v>
      </c>
      <c r="N160" s="4">
        <v>-4467</v>
      </c>
      <c r="O160" s="4">
        <v>-1</v>
      </c>
      <c r="P160" s="4">
        <v>31</v>
      </c>
      <c r="Q160" s="4">
        <v>47606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58">
        <f t="shared" si="23"/>
        <v>37075</v>
      </c>
    </row>
    <row r="161" spans="1:31" ht="15" x14ac:dyDescent="0.25">
      <c r="A161" s="3">
        <v>6307</v>
      </c>
      <c r="B161" s="22" t="s">
        <v>137</v>
      </c>
      <c r="C161" s="4">
        <v>30</v>
      </c>
      <c r="D161" s="4">
        <v>6</v>
      </c>
      <c r="E161" s="4">
        <v>2679</v>
      </c>
      <c r="F161" s="4">
        <v>0</v>
      </c>
      <c r="G161" s="4">
        <v>0</v>
      </c>
      <c r="H161" s="4">
        <v>0</v>
      </c>
      <c r="I161" s="4">
        <v>5</v>
      </c>
      <c r="J161" s="4">
        <v>0</v>
      </c>
      <c r="K161" s="4">
        <v>48</v>
      </c>
      <c r="L161" s="4">
        <v>-30</v>
      </c>
      <c r="M161" s="4">
        <v>-27</v>
      </c>
      <c r="N161" s="4">
        <v>-1176</v>
      </c>
      <c r="O161" s="4">
        <v>-5</v>
      </c>
      <c r="P161" s="4">
        <v>4</v>
      </c>
      <c r="Q161" s="4">
        <v>3950</v>
      </c>
      <c r="R161" s="4">
        <v>0</v>
      </c>
      <c r="S161" s="4">
        <v>0</v>
      </c>
      <c r="T161" s="4">
        <v>0</v>
      </c>
      <c r="U161" s="4">
        <v>4</v>
      </c>
      <c r="V161" s="4">
        <v>0</v>
      </c>
      <c r="W161" s="4">
        <v>264</v>
      </c>
      <c r="X161" s="4">
        <v>0</v>
      </c>
      <c r="Y161" s="4">
        <v>0</v>
      </c>
      <c r="Z161" s="4">
        <v>0</v>
      </c>
      <c r="AA161" s="58">
        <f t="shared" si="23"/>
        <v>5765</v>
      </c>
    </row>
    <row r="162" spans="1:31" ht="15" x14ac:dyDescent="0.25">
      <c r="A162" s="3">
        <v>6308</v>
      </c>
      <c r="B162" s="22" t="s">
        <v>138</v>
      </c>
      <c r="C162" s="4">
        <v>-14</v>
      </c>
      <c r="D162" s="4">
        <v>1</v>
      </c>
      <c r="E162" s="4">
        <v>-561</v>
      </c>
      <c r="F162" s="4">
        <v>0</v>
      </c>
      <c r="G162" s="4">
        <v>0</v>
      </c>
      <c r="H162" s="4">
        <v>0</v>
      </c>
      <c r="I162" s="4">
        <v>3</v>
      </c>
      <c r="J162" s="4">
        <v>-1</v>
      </c>
      <c r="K162" s="4">
        <v>-4</v>
      </c>
      <c r="L162" s="4">
        <v>-91</v>
      </c>
      <c r="M162" s="4">
        <v>-68</v>
      </c>
      <c r="N162" s="4">
        <v>-3108</v>
      </c>
      <c r="O162" s="4">
        <v>-3</v>
      </c>
      <c r="P162" s="4">
        <v>10</v>
      </c>
      <c r="Q162" s="4">
        <v>14152</v>
      </c>
      <c r="R162" s="4">
        <v>0</v>
      </c>
      <c r="S162" s="4">
        <v>0</v>
      </c>
      <c r="T162" s="4">
        <v>0</v>
      </c>
      <c r="U162" s="4">
        <v>-150</v>
      </c>
      <c r="V162" s="4">
        <v>-150</v>
      </c>
      <c r="W162" s="4">
        <v>-43875</v>
      </c>
      <c r="X162" s="4">
        <v>0</v>
      </c>
      <c r="Y162" s="4">
        <v>0</v>
      </c>
      <c r="Z162" s="4">
        <v>0</v>
      </c>
      <c r="AA162" s="58">
        <f t="shared" si="23"/>
        <v>-33396</v>
      </c>
    </row>
    <row r="163" spans="1:31" ht="15" x14ac:dyDescent="0.25">
      <c r="A163" s="3">
        <v>6309</v>
      </c>
      <c r="B163" s="22" t="s">
        <v>139</v>
      </c>
      <c r="C163" s="4">
        <v>-8</v>
      </c>
      <c r="D163" s="4">
        <v>5</v>
      </c>
      <c r="E163" s="4">
        <v>483</v>
      </c>
      <c r="F163" s="4">
        <v>0</v>
      </c>
      <c r="G163" s="4">
        <v>0</v>
      </c>
      <c r="H163" s="4">
        <v>0</v>
      </c>
      <c r="I163" s="4">
        <v>-16</v>
      </c>
      <c r="J163" s="4">
        <v>-10</v>
      </c>
      <c r="K163" s="4">
        <v>-475</v>
      </c>
      <c r="L163" s="4">
        <v>7</v>
      </c>
      <c r="M163" s="4">
        <v>-34</v>
      </c>
      <c r="N163" s="4">
        <v>-1055</v>
      </c>
      <c r="O163" s="4">
        <v>-4</v>
      </c>
      <c r="P163" s="4">
        <v>-5</v>
      </c>
      <c r="Q163" s="4">
        <v>-9552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58">
        <f t="shared" si="23"/>
        <v>-10599</v>
      </c>
    </row>
    <row r="164" spans="1:31" ht="15" x14ac:dyDescent="0.25">
      <c r="A164" s="3">
        <v>6310</v>
      </c>
      <c r="B164" s="22" t="s">
        <v>140</v>
      </c>
      <c r="C164" s="4">
        <v>79</v>
      </c>
      <c r="D164" s="4">
        <v>70</v>
      </c>
      <c r="E164" s="4">
        <v>16892</v>
      </c>
      <c r="F164" s="4">
        <v>0</v>
      </c>
      <c r="G164" s="4">
        <v>0</v>
      </c>
      <c r="H164" s="4">
        <v>0</v>
      </c>
      <c r="I164" s="4">
        <v>-3</v>
      </c>
      <c r="J164" s="4">
        <v>-4</v>
      </c>
      <c r="K164" s="4">
        <v>-158</v>
      </c>
      <c r="L164" s="4">
        <v>-43</v>
      </c>
      <c r="M164" s="4">
        <v>8</v>
      </c>
      <c r="N164" s="4">
        <v>-144</v>
      </c>
      <c r="O164" s="4">
        <v>13</v>
      </c>
      <c r="P164" s="4">
        <v>10</v>
      </c>
      <c r="Q164" s="4">
        <v>21356</v>
      </c>
      <c r="R164" s="4">
        <v>0</v>
      </c>
      <c r="S164" s="4">
        <v>0</v>
      </c>
      <c r="T164" s="4">
        <v>0</v>
      </c>
      <c r="U164" s="4">
        <v>5</v>
      </c>
      <c r="V164" s="4">
        <v>0</v>
      </c>
      <c r="W164" s="4">
        <v>330</v>
      </c>
      <c r="X164" s="4">
        <v>0</v>
      </c>
      <c r="Y164" s="4">
        <v>0</v>
      </c>
      <c r="Z164" s="4">
        <v>0</v>
      </c>
      <c r="AA164" s="58">
        <f t="shared" si="23"/>
        <v>38276</v>
      </c>
    </row>
    <row r="165" spans="1:31" ht="15" x14ac:dyDescent="0.25">
      <c r="A165" s="3">
        <v>6311</v>
      </c>
      <c r="B165" s="22" t="s">
        <v>141</v>
      </c>
      <c r="C165" s="4">
        <v>-4</v>
      </c>
      <c r="D165" s="4">
        <v>9</v>
      </c>
      <c r="E165" s="4">
        <v>1422</v>
      </c>
      <c r="F165" s="4">
        <v>0</v>
      </c>
      <c r="G165" s="4">
        <v>0</v>
      </c>
      <c r="H165" s="4">
        <v>0</v>
      </c>
      <c r="I165" s="4">
        <v>0</v>
      </c>
      <c r="J165" s="4">
        <v>-18</v>
      </c>
      <c r="K165" s="4">
        <v>-580</v>
      </c>
      <c r="L165" s="4">
        <v>3</v>
      </c>
      <c r="M165" s="4">
        <v>-4</v>
      </c>
      <c r="N165" s="4">
        <v>-104</v>
      </c>
      <c r="O165" s="4">
        <v>-1</v>
      </c>
      <c r="P165" s="4">
        <v>6</v>
      </c>
      <c r="Q165" s="4">
        <v>8851</v>
      </c>
      <c r="R165" s="4">
        <v>0</v>
      </c>
      <c r="S165" s="4">
        <v>0</v>
      </c>
      <c r="T165" s="4">
        <v>0</v>
      </c>
      <c r="U165" s="4">
        <v>40</v>
      </c>
      <c r="V165" s="4">
        <v>-10</v>
      </c>
      <c r="W165" s="4">
        <v>375</v>
      </c>
      <c r="X165" s="4">
        <v>0</v>
      </c>
      <c r="Y165" s="4">
        <v>0</v>
      </c>
      <c r="Z165" s="4">
        <v>0</v>
      </c>
      <c r="AA165" s="58">
        <f t="shared" si="23"/>
        <v>9964</v>
      </c>
    </row>
    <row r="166" spans="1:31" ht="15" x14ac:dyDescent="0.25">
      <c r="A166" s="3">
        <v>6312</v>
      </c>
      <c r="B166" s="22" t="s">
        <v>142</v>
      </c>
      <c r="C166" s="4">
        <v>-4</v>
      </c>
      <c r="D166" s="4">
        <v>-2</v>
      </c>
      <c r="E166" s="4">
        <v>-575</v>
      </c>
      <c r="F166" s="4">
        <v>0</v>
      </c>
      <c r="G166" s="4">
        <v>0</v>
      </c>
      <c r="H166" s="4">
        <v>0</v>
      </c>
      <c r="I166" s="4">
        <v>-5</v>
      </c>
      <c r="J166" s="4">
        <v>-1</v>
      </c>
      <c r="K166" s="4">
        <v>-80</v>
      </c>
      <c r="L166" s="4">
        <v>-10</v>
      </c>
      <c r="M166" s="4">
        <v>-8</v>
      </c>
      <c r="N166" s="4">
        <v>-359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58">
        <f t="shared" si="23"/>
        <v>-1014</v>
      </c>
    </row>
    <row r="167" spans="1:31" ht="15.75" x14ac:dyDescent="0.25">
      <c r="A167" s="3">
        <v>6398</v>
      </c>
      <c r="B167" s="22"/>
      <c r="C167" s="24">
        <f t="shared" ref="C167:AA167" si="24">SUM(C155:C166)</f>
        <v>61</v>
      </c>
      <c r="D167" s="24">
        <f t="shared" si="24"/>
        <v>131</v>
      </c>
      <c r="E167" s="24">
        <f t="shared" si="24"/>
        <v>27009</v>
      </c>
      <c r="F167" s="24">
        <f t="shared" si="24"/>
        <v>0</v>
      </c>
      <c r="G167" s="24">
        <f t="shared" si="24"/>
        <v>0</v>
      </c>
      <c r="H167" s="24">
        <f t="shared" si="24"/>
        <v>0</v>
      </c>
      <c r="I167" s="24">
        <f t="shared" si="24"/>
        <v>-193</v>
      </c>
      <c r="J167" s="24">
        <f t="shared" si="24"/>
        <v>-119</v>
      </c>
      <c r="K167" s="24">
        <f t="shared" si="24"/>
        <v>-5671</v>
      </c>
      <c r="L167" s="24">
        <f t="shared" si="24"/>
        <v>-557</v>
      </c>
      <c r="M167" s="24">
        <f t="shared" si="24"/>
        <v>-191</v>
      </c>
      <c r="N167" s="24">
        <f t="shared" si="24"/>
        <v>-11575</v>
      </c>
      <c r="O167" s="24">
        <f t="shared" si="24"/>
        <v>-21</v>
      </c>
      <c r="P167" s="24">
        <f t="shared" si="24"/>
        <v>57</v>
      </c>
      <c r="Q167" s="24">
        <f t="shared" si="24"/>
        <v>78909</v>
      </c>
      <c r="R167" s="24">
        <f t="shared" si="24"/>
        <v>0</v>
      </c>
      <c r="S167" s="24">
        <f t="shared" si="24"/>
        <v>0</v>
      </c>
      <c r="T167" s="24">
        <f t="shared" si="24"/>
        <v>0</v>
      </c>
      <c r="U167" s="24">
        <f t="shared" si="24"/>
        <v>-101</v>
      </c>
      <c r="V167" s="24">
        <f t="shared" si="24"/>
        <v>-160</v>
      </c>
      <c r="W167" s="24">
        <f t="shared" si="24"/>
        <v>-42906</v>
      </c>
      <c r="X167" s="24">
        <f t="shared" si="24"/>
        <v>0</v>
      </c>
      <c r="Y167" s="24">
        <f t="shared" si="24"/>
        <v>0</v>
      </c>
      <c r="Z167" s="24">
        <f t="shared" si="24"/>
        <v>0</v>
      </c>
      <c r="AA167" s="23">
        <f t="shared" si="24"/>
        <v>45766</v>
      </c>
      <c r="AB167" s="5"/>
      <c r="AC167" s="5"/>
      <c r="AD167" s="5"/>
      <c r="AE167" s="5"/>
    </row>
    <row r="168" spans="1:31" ht="15" x14ac:dyDescent="0.25">
      <c r="A168" s="3">
        <v>6399</v>
      </c>
      <c r="B168" s="22" t="s">
        <v>143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/>
      <c r="S168" s="4"/>
      <c r="T168" s="4"/>
      <c r="U168" s="4"/>
      <c r="V168" s="4"/>
      <c r="W168" s="4">
        <v>0</v>
      </c>
      <c r="X168" s="4">
        <v>0</v>
      </c>
      <c r="Y168" s="4">
        <v>0</v>
      </c>
      <c r="Z168" s="4">
        <v>0</v>
      </c>
      <c r="AA168" s="58">
        <f t="shared" ref="AA168:AA174" si="25">+E168+H168+K168+N168+Q168+T168+W168+Z168</f>
        <v>0</v>
      </c>
    </row>
    <row r="169" spans="1:31" ht="15" x14ac:dyDescent="0.25">
      <c r="A169" s="3">
        <v>6401</v>
      </c>
      <c r="B169" s="22" t="s">
        <v>144</v>
      </c>
      <c r="C169" s="4">
        <v>-28</v>
      </c>
      <c r="D169" s="4">
        <v>-3</v>
      </c>
      <c r="E169" s="4">
        <v>-2029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13</v>
      </c>
      <c r="M169" s="4">
        <v>11</v>
      </c>
      <c r="N169" s="4">
        <v>486</v>
      </c>
      <c r="O169" s="4">
        <v>4</v>
      </c>
      <c r="P169" s="4">
        <v>-2</v>
      </c>
      <c r="Q169" s="4">
        <v>-1300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58">
        <f t="shared" si="25"/>
        <v>-2843</v>
      </c>
    </row>
    <row r="170" spans="1:31" ht="15" x14ac:dyDescent="0.25">
      <c r="A170" s="3">
        <v>6402</v>
      </c>
      <c r="B170" s="22" t="s">
        <v>145</v>
      </c>
      <c r="C170" s="4">
        <v>-3</v>
      </c>
      <c r="D170" s="4">
        <v>-1</v>
      </c>
      <c r="E170" s="4">
        <v>-663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-1</v>
      </c>
      <c r="M170" s="4">
        <v>-3</v>
      </c>
      <c r="N170" s="4">
        <v>-119</v>
      </c>
      <c r="O170" s="4">
        <v>7</v>
      </c>
      <c r="P170" s="4">
        <v>3</v>
      </c>
      <c r="Q170" s="4">
        <v>7803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58">
        <f t="shared" si="25"/>
        <v>7021</v>
      </c>
    </row>
    <row r="171" spans="1:31" ht="15" x14ac:dyDescent="0.25">
      <c r="A171" s="3">
        <v>6403</v>
      </c>
      <c r="B171" s="22" t="s">
        <v>146</v>
      </c>
      <c r="C171" s="4">
        <v>-1</v>
      </c>
      <c r="D171" s="4">
        <v>0</v>
      </c>
      <c r="E171" s="4">
        <v>-103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-3</v>
      </c>
      <c r="M171" s="4">
        <v>-2</v>
      </c>
      <c r="N171" s="4">
        <v>-104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58">
        <f t="shared" si="25"/>
        <v>-207</v>
      </c>
    </row>
    <row r="172" spans="1:31" ht="15" x14ac:dyDescent="0.25">
      <c r="A172" s="3">
        <v>6404</v>
      </c>
      <c r="B172" s="22" t="s">
        <v>147</v>
      </c>
      <c r="C172" s="4">
        <v>5</v>
      </c>
      <c r="D172" s="4">
        <v>-38</v>
      </c>
      <c r="E172" s="4">
        <v>-6632</v>
      </c>
      <c r="F172" s="4">
        <v>0</v>
      </c>
      <c r="G172" s="4">
        <v>0</v>
      </c>
      <c r="H172" s="4">
        <v>0</v>
      </c>
      <c r="I172" s="4">
        <v>-21</v>
      </c>
      <c r="J172" s="4">
        <v>6</v>
      </c>
      <c r="K172" s="4">
        <v>-6</v>
      </c>
      <c r="L172" s="4">
        <v>98</v>
      </c>
      <c r="M172" s="4">
        <v>54</v>
      </c>
      <c r="N172" s="4">
        <v>2713</v>
      </c>
      <c r="O172" s="4">
        <v>12</v>
      </c>
      <c r="P172" s="4">
        <v>45</v>
      </c>
      <c r="Q172" s="4">
        <v>75165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58">
        <f t="shared" si="25"/>
        <v>71240</v>
      </c>
    </row>
    <row r="173" spans="1:31" ht="15" x14ac:dyDescent="0.25">
      <c r="A173" s="3">
        <v>6405</v>
      </c>
      <c r="B173" s="22" t="s">
        <v>148</v>
      </c>
      <c r="C173" s="4">
        <v>37</v>
      </c>
      <c r="D173" s="4">
        <v>-10</v>
      </c>
      <c r="E173" s="4">
        <v>146</v>
      </c>
      <c r="F173" s="4">
        <v>0</v>
      </c>
      <c r="G173" s="4">
        <v>0</v>
      </c>
      <c r="H173" s="4">
        <v>0</v>
      </c>
      <c r="I173" s="4">
        <v>-3</v>
      </c>
      <c r="J173" s="4">
        <v>0</v>
      </c>
      <c r="K173" s="4">
        <v>-28</v>
      </c>
      <c r="L173" s="4">
        <v>-19</v>
      </c>
      <c r="M173" s="4">
        <v>-3</v>
      </c>
      <c r="N173" s="4">
        <v>-279</v>
      </c>
      <c r="O173" s="4">
        <v>-27</v>
      </c>
      <c r="P173" s="4">
        <v>0</v>
      </c>
      <c r="Q173" s="4">
        <v>-12156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58">
        <f t="shared" si="25"/>
        <v>-12317</v>
      </c>
    </row>
    <row r="174" spans="1:31" ht="15" x14ac:dyDescent="0.25">
      <c r="A174" s="3">
        <v>6406</v>
      </c>
      <c r="B174" s="22" t="s">
        <v>149</v>
      </c>
      <c r="C174" s="4">
        <v>9</v>
      </c>
      <c r="D174" s="4">
        <v>-1</v>
      </c>
      <c r="E174" s="4">
        <v>295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32</v>
      </c>
      <c r="M174" s="4">
        <v>23</v>
      </c>
      <c r="N174" s="4">
        <v>1164</v>
      </c>
      <c r="O174" s="4">
        <v>-7</v>
      </c>
      <c r="P174" s="4">
        <v>4</v>
      </c>
      <c r="Q174" s="4">
        <v>3049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58">
        <f t="shared" si="25"/>
        <v>4508</v>
      </c>
    </row>
    <row r="175" spans="1:31" ht="15.75" x14ac:dyDescent="0.25">
      <c r="A175" s="3">
        <v>6498</v>
      </c>
      <c r="B175" s="22"/>
      <c r="C175" s="24">
        <f t="shared" ref="C175:AA175" si="26">SUM(C169:C174)</f>
        <v>19</v>
      </c>
      <c r="D175" s="24">
        <f t="shared" si="26"/>
        <v>-53</v>
      </c>
      <c r="E175" s="24">
        <f t="shared" si="26"/>
        <v>-8986</v>
      </c>
      <c r="F175" s="24">
        <f t="shared" si="26"/>
        <v>0</v>
      </c>
      <c r="G175" s="24">
        <f t="shared" si="26"/>
        <v>0</v>
      </c>
      <c r="H175" s="24">
        <f t="shared" si="26"/>
        <v>0</v>
      </c>
      <c r="I175" s="24">
        <f t="shared" si="26"/>
        <v>-24</v>
      </c>
      <c r="J175" s="24">
        <f t="shared" si="26"/>
        <v>6</v>
      </c>
      <c r="K175" s="24">
        <f t="shared" si="26"/>
        <v>-34</v>
      </c>
      <c r="L175" s="24">
        <f t="shared" si="26"/>
        <v>120</v>
      </c>
      <c r="M175" s="24">
        <f t="shared" si="26"/>
        <v>80</v>
      </c>
      <c r="N175" s="24">
        <f t="shared" si="26"/>
        <v>3861</v>
      </c>
      <c r="O175" s="24">
        <f t="shared" si="26"/>
        <v>-11</v>
      </c>
      <c r="P175" s="24">
        <f t="shared" si="26"/>
        <v>50</v>
      </c>
      <c r="Q175" s="24">
        <f t="shared" si="26"/>
        <v>72561</v>
      </c>
      <c r="R175" s="24">
        <f t="shared" si="26"/>
        <v>0</v>
      </c>
      <c r="S175" s="24">
        <f t="shared" si="26"/>
        <v>0</v>
      </c>
      <c r="T175" s="24">
        <f t="shared" si="26"/>
        <v>0</v>
      </c>
      <c r="U175" s="24">
        <f t="shared" si="26"/>
        <v>0</v>
      </c>
      <c r="V175" s="24">
        <f t="shared" si="26"/>
        <v>0</v>
      </c>
      <c r="W175" s="24">
        <f t="shared" si="26"/>
        <v>0</v>
      </c>
      <c r="X175" s="24">
        <f t="shared" si="26"/>
        <v>0</v>
      </c>
      <c r="Y175" s="24">
        <f t="shared" si="26"/>
        <v>0</v>
      </c>
      <c r="Z175" s="24">
        <f t="shared" si="26"/>
        <v>0</v>
      </c>
      <c r="AA175" s="23">
        <f t="shared" si="26"/>
        <v>67402</v>
      </c>
      <c r="AB175" s="5"/>
      <c r="AC175" s="5"/>
      <c r="AD175" s="5"/>
      <c r="AE175" s="5"/>
    </row>
    <row r="176" spans="1:31" ht="15" x14ac:dyDescent="0.25">
      <c r="A176" s="3">
        <v>6499</v>
      </c>
      <c r="B176" s="22" t="s">
        <v>150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/>
      <c r="S176" s="4"/>
      <c r="T176" s="4"/>
      <c r="U176" s="4"/>
      <c r="V176" s="4"/>
      <c r="W176" s="4">
        <v>0</v>
      </c>
      <c r="X176" s="4">
        <v>0</v>
      </c>
      <c r="Y176" s="4">
        <v>0</v>
      </c>
      <c r="Z176" s="4">
        <v>0</v>
      </c>
      <c r="AA176" s="58">
        <f t="shared" ref="AA176:AA187" si="27">+E176+H176+K176+N176+Q176+T176+W176+Z176</f>
        <v>0</v>
      </c>
    </row>
    <row r="177" spans="1:31" ht="15" x14ac:dyDescent="0.25">
      <c r="A177" s="3">
        <v>6501</v>
      </c>
      <c r="B177" s="22" t="s">
        <v>151</v>
      </c>
      <c r="C177" s="4">
        <v>-12</v>
      </c>
      <c r="D177" s="4">
        <v>-4</v>
      </c>
      <c r="E177" s="4">
        <v>-1362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-33</v>
      </c>
      <c r="M177" s="4">
        <v>-16</v>
      </c>
      <c r="N177" s="4">
        <v>-842</v>
      </c>
      <c r="O177" s="4">
        <v>14</v>
      </c>
      <c r="P177" s="4">
        <v>5</v>
      </c>
      <c r="Q177" s="4">
        <v>14054</v>
      </c>
      <c r="R177" s="4">
        <v>0</v>
      </c>
      <c r="S177" s="4">
        <v>0</v>
      </c>
      <c r="T177" s="4">
        <v>0</v>
      </c>
      <c r="U177" s="4">
        <v>-1</v>
      </c>
      <c r="V177" s="4">
        <v>-5</v>
      </c>
      <c r="W177" s="4">
        <v>-1199</v>
      </c>
      <c r="X177" s="4">
        <v>0</v>
      </c>
      <c r="Y177" s="4">
        <v>0</v>
      </c>
      <c r="Z177" s="4">
        <v>0</v>
      </c>
      <c r="AA177" s="58">
        <f t="shared" si="27"/>
        <v>10651</v>
      </c>
    </row>
    <row r="178" spans="1:31" ht="15" x14ac:dyDescent="0.25">
      <c r="A178" s="3">
        <v>6502</v>
      </c>
      <c r="B178" s="22" t="s">
        <v>152</v>
      </c>
      <c r="C178" s="4">
        <v>-9</v>
      </c>
      <c r="D178" s="4">
        <v>4</v>
      </c>
      <c r="E178" s="4">
        <v>249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-9</v>
      </c>
      <c r="M178" s="4">
        <v>11</v>
      </c>
      <c r="N178" s="4">
        <v>277</v>
      </c>
      <c r="O178" s="4">
        <v>-2</v>
      </c>
      <c r="P178" s="4">
        <v>2</v>
      </c>
      <c r="Q178" s="4">
        <v>2201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58">
        <f t="shared" si="27"/>
        <v>2727</v>
      </c>
    </row>
    <row r="179" spans="1:31" ht="15" x14ac:dyDescent="0.25">
      <c r="A179" s="3">
        <v>6503</v>
      </c>
      <c r="B179" s="22" t="s">
        <v>153</v>
      </c>
      <c r="C179" s="4">
        <v>8</v>
      </c>
      <c r="D179" s="4">
        <v>-13</v>
      </c>
      <c r="E179" s="4">
        <v>-1935</v>
      </c>
      <c r="F179" s="4">
        <v>0</v>
      </c>
      <c r="G179" s="4">
        <v>0</v>
      </c>
      <c r="H179" s="4">
        <v>0</v>
      </c>
      <c r="I179" s="4">
        <v>-2</v>
      </c>
      <c r="J179" s="4">
        <v>6</v>
      </c>
      <c r="K179" s="4">
        <v>174</v>
      </c>
      <c r="L179" s="4">
        <v>-77</v>
      </c>
      <c r="M179" s="4">
        <v>-60</v>
      </c>
      <c r="N179" s="4">
        <v>-2711</v>
      </c>
      <c r="O179" s="4">
        <v>-8</v>
      </c>
      <c r="P179" s="4">
        <v>-7</v>
      </c>
      <c r="Q179" s="4">
        <v>-14453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58">
        <f t="shared" si="27"/>
        <v>-18925</v>
      </c>
    </row>
    <row r="180" spans="1:31" ht="15" x14ac:dyDescent="0.25">
      <c r="A180" s="3">
        <v>6504</v>
      </c>
      <c r="B180" s="22" t="s">
        <v>154</v>
      </c>
      <c r="C180" s="4">
        <v>35</v>
      </c>
      <c r="D180" s="4">
        <v>17</v>
      </c>
      <c r="E180" s="4">
        <v>4940</v>
      </c>
      <c r="F180" s="4">
        <v>0</v>
      </c>
      <c r="G180" s="4">
        <v>0</v>
      </c>
      <c r="H180" s="4">
        <v>0</v>
      </c>
      <c r="I180" s="4">
        <v>-14</v>
      </c>
      <c r="J180" s="4">
        <v>-13</v>
      </c>
      <c r="K180" s="4">
        <v>-552</v>
      </c>
      <c r="L180" s="4">
        <v>-78</v>
      </c>
      <c r="M180" s="4">
        <v>-77</v>
      </c>
      <c r="N180" s="4">
        <v>-3282</v>
      </c>
      <c r="O180" s="4">
        <v>-2</v>
      </c>
      <c r="P180" s="4">
        <v>-1</v>
      </c>
      <c r="Q180" s="4">
        <v>-2450</v>
      </c>
      <c r="R180" s="4">
        <v>0</v>
      </c>
      <c r="S180" s="4">
        <v>0</v>
      </c>
      <c r="T180" s="4">
        <v>0</v>
      </c>
      <c r="U180" s="4">
        <v>60</v>
      </c>
      <c r="V180" s="4">
        <v>60</v>
      </c>
      <c r="W180" s="4">
        <v>17550</v>
      </c>
      <c r="X180" s="4">
        <v>0</v>
      </c>
      <c r="Y180" s="4">
        <v>0</v>
      </c>
      <c r="Z180" s="4">
        <v>0</v>
      </c>
      <c r="AA180" s="58">
        <f t="shared" si="27"/>
        <v>16206</v>
      </c>
    </row>
    <row r="181" spans="1:31" ht="15" x14ac:dyDescent="0.25">
      <c r="A181" s="3">
        <v>6505</v>
      </c>
      <c r="B181" s="22" t="s">
        <v>155</v>
      </c>
      <c r="C181" s="4">
        <v>-8</v>
      </c>
      <c r="D181" s="4">
        <v>-10</v>
      </c>
      <c r="E181" s="4">
        <v>-2239</v>
      </c>
      <c r="F181" s="4">
        <v>0</v>
      </c>
      <c r="G181" s="4">
        <v>0</v>
      </c>
      <c r="H181" s="4">
        <v>0</v>
      </c>
      <c r="I181" s="4">
        <v>-7</v>
      </c>
      <c r="J181" s="4">
        <v>0</v>
      </c>
      <c r="K181" s="4">
        <v>-67</v>
      </c>
      <c r="L181" s="4">
        <v>-11</v>
      </c>
      <c r="M181" s="4">
        <v>5</v>
      </c>
      <c r="N181" s="4">
        <v>61</v>
      </c>
      <c r="O181" s="4">
        <v>8</v>
      </c>
      <c r="P181" s="4">
        <v>3</v>
      </c>
      <c r="Q181" s="4">
        <v>8253</v>
      </c>
      <c r="R181" s="4">
        <v>0</v>
      </c>
      <c r="S181" s="4">
        <v>0</v>
      </c>
      <c r="T181" s="4">
        <v>0</v>
      </c>
      <c r="U181" s="4">
        <v>4</v>
      </c>
      <c r="V181" s="4">
        <v>0</v>
      </c>
      <c r="W181" s="4">
        <v>264</v>
      </c>
      <c r="X181" s="4">
        <v>0</v>
      </c>
      <c r="Y181" s="4">
        <v>0</v>
      </c>
      <c r="Z181" s="4">
        <v>0</v>
      </c>
      <c r="AA181" s="58">
        <f t="shared" si="27"/>
        <v>6272</v>
      </c>
    </row>
    <row r="182" spans="1:31" ht="15" x14ac:dyDescent="0.25">
      <c r="A182" s="3">
        <v>6506</v>
      </c>
      <c r="B182" s="22" t="s">
        <v>156</v>
      </c>
      <c r="C182" s="4">
        <v>-18</v>
      </c>
      <c r="D182" s="4">
        <v>1</v>
      </c>
      <c r="E182" s="4">
        <v>-773</v>
      </c>
      <c r="F182" s="4">
        <v>0</v>
      </c>
      <c r="G182" s="4">
        <v>0</v>
      </c>
      <c r="H182" s="4">
        <v>0</v>
      </c>
      <c r="I182" s="4">
        <v>-23</v>
      </c>
      <c r="J182" s="4">
        <v>-14</v>
      </c>
      <c r="K182" s="4">
        <v>-669</v>
      </c>
      <c r="L182" s="4">
        <v>-38</v>
      </c>
      <c r="M182" s="4">
        <v>-23</v>
      </c>
      <c r="N182" s="4">
        <v>-1120</v>
      </c>
      <c r="O182" s="4">
        <v>16</v>
      </c>
      <c r="P182" s="4">
        <v>13</v>
      </c>
      <c r="Q182" s="4">
        <v>27357</v>
      </c>
      <c r="R182" s="4">
        <v>0</v>
      </c>
      <c r="S182" s="4">
        <v>0</v>
      </c>
      <c r="T182" s="4">
        <v>0</v>
      </c>
      <c r="U182" s="4">
        <v>5</v>
      </c>
      <c r="V182" s="4">
        <v>0</v>
      </c>
      <c r="W182" s="4">
        <v>330</v>
      </c>
      <c r="X182" s="4">
        <v>0</v>
      </c>
      <c r="Y182" s="4">
        <v>0</v>
      </c>
      <c r="Z182" s="4">
        <v>0</v>
      </c>
      <c r="AA182" s="58">
        <f t="shared" si="27"/>
        <v>25125</v>
      </c>
    </row>
    <row r="183" spans="1:31" ht="15" x14ac:dyDescent="0.25">
      <c r="A183" s="3">
        <v>6507</v>
      </c>
      <c r="B183" s="22" t="s">
        <v>157</v>
      </c>
      <c r="C183" s="4">
        <v>-13</v>
      </c>
      <c r="D183" s="4">
        <v>4</v>
      </c>
      <c r="E183" s="4">
        <v>37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-13</v>
      </c>
      <c r="M183" s="4">
        <v>-7</v>
      </c>
      <c r="N183" s="4">
        <v>-355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58">
        <f t="shared" si="27"/>
        <v>-318</v>
      </c>
    </row>
    <row r="184" spans="1:31" ht="15" x14ac:dyDescent="0.25">
      <c r="A184" s="3">
        <v>6508</v>
      </c>
      <c r="B184" s="22" t="s">
        <v>158</v>
      </c>
      <c r="C184" s="4">
        <v>-126</v>
      </c>
      <c r="D184" s="4">
        <v>-76</v>
      </c>
      <c r="E184" s="4">
        <v>-20472</v>
      </c>
      <c r="F184" s="4">
        <v>-3</v>
      </c>
      <c r="G184" s="4">
        <v>12</v>
      </c>
      <c r="H184" s="4">
        <v>2085</v>
      </c>
      <c r="I184" s="4">
        <v>-19</v>
      </c>
      <c r="J184" s="4">
        <v>-29</v>
      </c>
      <c r="K184" s="4">
        <v>-1115</v>
      </c>
      <c r="L184" s="4">
        <v>-147</v>
      </c>
      <c r="M184" s="4">
        <v>-35</v>
      </c>
      <c r="N184" s="4">
        <v>-2552</v>
      </c>
      <c r="O184" s="4">
        <v>31</v>
      </c>
      <c r="P184" s="4">
        <v>40</v>
      </c>
      <c r="Q184" s="4">
        <v>75968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58">
        <f t="shared" si="27"/>
        <v>53914</v>
      </c>
    </row>
    <row r="185" spans="1:31" ht="15" x14ac:dyDescent="0.25">
      <c r="A185" s="3">
        <v>6509</v>
      </c>
      <c r="B185" s="22" t="s">
        <v>159</v>
      </c>
      <c r="C185" s="4">
        <v>-4</v>
      </c>
      <c r="D185" s="4">
        <v>-4</v>
      </c>
      <c r="E185" s="4">
        <v>-938</v>
      </c>
      <c r="F185" s="4">
        <v>-2</v>
      </c>
      <c r="G185" s="4">
        <v>-6</v>
      </c>
      <c r="H185" s="4">
        <v>-1235</v>
      </c>
      <c r="I185" s="4">
        <v>13</v>
      </c>
      <c r="J185" s="4">
        <v>4</v>
      </c>
      <c r="K185" s="4">
        <v>253</v>
      </c>
      <c r="L185" s="4">
        <v>25</v>
      </c>
      <c r="M185" s="4">
        <v>-12</v>
      </c>
      <c r="N185" s="4">
        <v>-159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58">
        <f t="shared" si="27"/>
        <v>-2079</v>
      </c>
    </row>
    <row r="186" spans="1:31" ht="15" x14ac:dyDescent="0.25">
      <c r="A186" s="3">
        <v>6510</v>
      </c>
      <c r="B186" s="22" t="s">
        <v>160</v>
      </c>
      <c r="C186" s="4">
        <v>-21</v>
      </c>
      <c r="D186" s="4">
        <v>-2</v>
      </c>
      <c r="E186" s="4">
        <v>-1476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-75</v>
      </c>
      <c r="M186" s="4">
        <v>-52</v>
      </c>
      <c r="N186" s="4">
        <v>-2428</v>
      </c>
      <c r="O186" s="4">
        <v>-6</v>
      </c>
      <c r="P186" s="4">
        <v>5</v>
      </c>
      <c r="Q186" s="4">
        <v>5049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1</v>
      </c>
      <c r="Y186" s="4">
        <v>0</v>
      </c>
      <c r="Z186" s="4">
        <v>2953</v>
      </c>
      <c r="AA186" s="58">
        <f t="shared" si="27"/>
        <v>4098</v>
      </c>
    </row>
    <row r="187" spans="1:31" ht="15" x14ac:dyDescent="0.25">
      <c r="A187" s="3">
        <v>6511</v>
      </c>
      <c r="B187" s="22" t="s">
        <v>161</v>
      </c>
      <c r="C187" s="4">
        <v>-6</v>
      </c>
      <c r="D187" s="4">
        <v>22</v>
      </c>
      <c r="E187" s="4">
        <v>3675</v>
      </c>
      <c r="F187" s="4">
        <v>0</v>
      </c>
      <c r="G187" s="4">
        <v>0</v>
      </c>
      <c r="H187" s="4">
        <v>0</v>
      </c>
      <c r="I187" s="4">
        <v>0</v>
      </c>
      <c r="J187" s="4">
        <v>-1</v>
      </c>
      <c r="K187" s="4">
        <v>-32</v>
      </c>
      <c r="L187" s="4">
        <v>-99</v>
      </c>
      <c r="M187" s="4">
        <v>-84</v>
      </c>
      <c r="N187" s="4">
        <v>-3712</v>
      </c>
      <c r="O187" s="4">
        <v>0</v>
      </c>
      <c r="P187" s="4">
        <v>-10</v>
      </c>
      <c r="Q187" s="4">
        <v>-15502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-2</v>
      </c>
      <c r="Y187" s="4">
        <v>0</v>
      </c>
      <c r="Z187" s="4">
        <v>-5905</v>
      </c>
      <c r="AA187" s="58">
        <f t="shared" si="27"/>
        <v>-21476</v>
      </c>
    </row>
    <row r="188" spans="1:31" ht="15.75" x14ac:dyDescent="0.25">
      <c r="A188" s="3">
        <v>6598</v>
      </c>
      <c r="B188" s="22"/>
      <c r="C188" s="24">
        <f t="shared" ref="C188:AA188" si="28">SUM(C177:C187)</f>
        <v>-174</v>
      </c>
      <c r="D188" s="24">
        <f t="shared" si="28"/>
        <v>-61</v>
      </c>
      <c r="E188" s="24">
        <f t="shared" si="28"/>
        <v>-20294</v>
      </c>
      <c r="F188" s="24">
        <f t="shared" si="28"/>
        <v>-5</v>
      </c>
      <c r="G188" s="24">
        <f t="shared" si="28"/>
        <v>6</v>
      </c>
      <c r="H188" s="24">
        <f t="shared" si="28"/>
        <v>850</v>
      </c>
      <c r="I188" s="24">
        <f t="shared" si="28"/>
        <v>-52</v>
      </c>
      <c r="J188" s="24">
        <f t="shared" si="28"/>
        <v>-47</v>
      </c>
      <c r="K188" s="24">
        <f t="shared" si="28"/>
        <v>-2008</v>
      </c>
      <c r="L188" s="24">
        <f t="shared" si="28"/>
        <v>-555</v>
      </c>
      <c r="M188" s="24">
        <f t="shared" si="28"/>
        <v>-350</v>
      </c>
      <c r="N188" s="24">
        <f t="shared" si="28"/>
        <v>-16823</v>
      </c>
      <c r="O188" s="24">
        <f t="shared" si="28"/>
        <v>51</v>
      </c>
      <c r="P188" s="24">
        <f t="shared" si="28"/>
        <v>50</v>
      </c>
      <c r="Q188" s="24">
        <f t="shared" si="28"/>
        <v>100477</v>
      </c>
      <c r="R188" s="24">
        <f t="shared" si="28"/>
        <v>0</v>
      </c>
      <c r="S188" s="24">
        <f t="shared" si="28"/>
        <v>0</v>
      </c>
      <c r="T188" s="24">
        <f t="shared" si="28"/>
        <v>0</v>
      </c>
      <c r="U188" s="24">
        <f t="shared" si="28"/>
        <v>68</v>
      </c>
      <c r="V188" s="24">
        <f t="shared" si="28"/>
        <v>55</v>
      </c>
      <c r="W188" s="24">
        <f t="shared" si="28"/>
        <v>16945</v>
      </c>
      <c r="X188" s="24">
        <f t="shared" si="28"/>
        <v>-1</v>
      </c>
      <c r="Y188" s="24">
        <f t="shared" si="28"/>
        <v>0</v>
      </c>
      <c r="Z188" s="24">
        <f t="shared" si="28"/>
        <v>-2952</v>
      </c>
      <c r="AA188" s="23">
        <f t="shared" si="28"/>
        <v>76195</v>
      </c>
      <c r="AB188" s="5"/>
      <c r="AC188" s="5"/>
      <c r="AD188" s="5"/>
      <c r="AE188" s="5"/>
    </row>
    <row r="189" spans="1:31" ht="15" x14ac:dyDescent="0.25">
      <c r="A189" s="3">
        <v>6599</v>
      </c>
      <c r="B189" s="22" t="s">
        <v>162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/>
      <c r="S189" s="4"/>
      <c r="T189" s="4"/>
      <c r="U189" s="4"/>
      <c r="V189" s="4"/>
      <c r="W189" s="4">
        <v>0</v>
      </c>
      <c r="X189" s="4">
        <v>0</v>
      </c>
      <c r="Y189" s="4">
        <v>0</v>
      </c>
      <c r="Z189" s="4">
        <v>0</v>
      </c>
      <c r="AA189" s="58">
        <f t="shared" ref="AA189:AA207" si="29">+E189+H189+K189+N189+Q189+T189+W189+Z189</f>
        <v>0</v>
      </c>
    </row>
    <row r="190" spans="1:31" ht="15" x14ac:dyDescent="0.25">
      <c r="A190" s="3">
        <v>6601</v>
      </c>
      <c r="B190" s="22" t="s">
        <v>163</v>
      </c>
      <c r="C190" s="4">
        <v>-5</v>
      </c>
      <c r="D190" s="4">
        <v>-10</v>
      </c>
      <c r="E190" s="4">
        <v>-2080</v>
      </c>
      <c r="F190" s="4">
        <v>0</v>
      </c>
      <c r="G190" s="4">
        <v>0</v>
      </c>
      <c r="H190" s="4">
        <v>0</v>
      </c>
      <c r="I190" s="4">
        <v>-52</v>
      </c>
      <c r="J190" s="4">
        <v>-39</v>
      </c>
      <c r="K190" s="4">
        <v>-1752</v>
      </c>
      <c r="L190" s="4">
        <v>24</v>
      </c>
      <c r="M190" s="4">
        <v>47</v>
      </c>
      <c r="N190" s="4">
        <v>1779</v>
      </c>
      <c r="O190" s="4">
        <v>-8</v>
      </c>
      <c r="P190" s="4">
        <v>7</v>
      </c>
      <c r="Q190" s="4">
        <v>7250</v>
      </c>
      <c r="R190" s="4">
        <v>0</v>
      </c>
      <c r="S190" s="4">
        <v>0</v>
      </c>
      <c r="T190" s="4">
        <v>0</v>
      </c>
      <c r="U190" s="4">
        <v>0</v>
      </c>
      <c r="V190" s="4">
        <v>-5</v>
      </c>
      <c r="W190" s="4">
        <v>-1133</v>
      </c>
      <c r="X190" s="4">
        <v>0</v>
      </c>
      <c r="Y190" s="4">
        <v>0</v>
      </c>
      <c r="Z190" s="4">
        <v>0</v>
      </c>
      <c r="AA190" s="58">
        <f t="shared" si="29"/>
        <v>4064</v>
      </c>
    </row>
    <row r="191" spans="1:31" ht="15" x14ac:dyDescent="0.25">
      <c r="A191" s="3">
        <v>6602</v>
      </c>
      <c r="B191" s="22" t="s">
        <v>164</v>
      </c>
      <c r="C191" s="4">
        <v>14</v>
      </c>
      <c r="D191" s="4">
        <v>10</v>
      </c>
      <c r="E191" s="4">
        <v>2557</v>
      </c>
      <c r="F191" s="4">
        <v>0</v>
      </c>
      <c r="G191" s="4">
        <v>0</v>
      </c>
      <c r="H191" s="4">
        <v>0</v>
      </c>
      <c r="I191" s="4">
        <v>1</v>
      </c>
      <c r="J191" s="4">
        <v>-5</v>
      </c>
      <c r="K191" s="4">
        <v>-152</v>
      </c>
      <c r="L191" s="4">
        <v>-31</v>
      </c>
      <c r="M191" s="4">
        <v>-14</v>
      </c>
      <c r="N191" s="4">
        <v>-756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58">
        <f t="shared" si="29"/>
        <v>1649</v>
      </c>
    </row>
    <row r="192" spans="1:31" ht="15" x14ac:dyDescent="0.25">
      <c r="A192" s="3">
        <v>6603</v>
      </c>
      <c r="B192" s="22" t="s">
        <v>165</v>
      </c>
      <c r="C192" s="4">
        <v>6</v>
      </c>
      <c r="D192" s="4">
        <v>5</v>
      </c>
      <c r="E192" s="4">
        <v>1225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39</v>
      </c>
      <c r="M192" s="4">
        <v>25</v>
      </c>
      <c r="N192" s="4">
        <v>1196</v>
      </c>
      <c r="O192" s="4">
        <v>-5</v>
      </c>
      <c r="P192" s="4">
        <v>-7</v>
      </c>
      <c r="Q192" s="4">
        <v>-13103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58">
        <f t="shared" si="29"/>
        <v>-10682</v>
      </c>
    </row>
    <row r="193" spans="1:31" ht="15" x14ac:dyDescent="0.25">
      <c r="A193" s="3">
        <v>6604</v>
      </c>
      <c r="B193" s="22" t="s">
        <v>166</v>
      </c>
      <c r="C193" s="4">
        <v>-65</v>
      </c>
      <c r="D193" s="4">
        <v>-104</v>
      </c>
      <c r="E193" s="4">
        <v>-22321</v>
      </c>
      <c r="F193" s="4">
        <v>0</v>
      </c>
      <c r="G193" s="4">
        <v>0</v>
      </c>
      <c r="H193" s="4">
        <v>0</v>
      </c>
      <c r="I193" s="4">
        <v>-36</v>
      </c>
      <c r="J193" s="4">
        <v>-22</v>
      </c>
      <c r="K193" s="4">
        <v>-1051</v>
      </c>
      <c r="L193" s="4">
        <v>106</v>
      </c>
      <c r="M193" s="4">
        <v>23</v>
      </c>
      <c r="N193" s="4">
        <v>1766</v>
      </c>
      <c r="O193" s="4">
        <v>-13</v>
      </c>
      <c r="P193" s="4">
        <v>-10</v>
      </c>
      <c r="Q193" s="4">
        <v>-21357</v>
      </c>
      <c r="R193" s="4">
        <v>2</v>
      </c>
      <c r="S193" s="4">
        <v>0</v>
      </c>
      <c r="T193" s="4">
        <v>2996</v>
      </c>
      <c r="U193" s="4">
        <v>-5</v>
      </c>
      <c r="V193" s="4">
        <v>-10</v>
      </c>
      <c r="W193" s="4">
        <v>-2595</v>
      </c>
      <c r="X193" s="4">
        <v>0</v>
      </c>
      <c r="Y193" s="4">
        <v>0</v>
      </c>
      <c r="Z193" s="4">
        <v>0</v>
      </c>
      <c r="AA193" s="58">
        <f t="shared" si="29"/>
        <v>-42562</v>
      </c>
    </row>
    <row r="194" spans="1:31" ht="15" x14ac:dyDescent="0.25">
      <c r="A194" s="3">
        <v>6605</v>
      </c>
      <c r="B194" s="22" t="s">
        <v>167</v>
      </c>
      <c r="C194" s="4">
        <v>-15</v>
      </c>
      <c r="D194" s="4">
        <v>-16</v>
      </c>
      <c r="E194" s="4">
        <v>-3699</v>
      </c>
      <c r="F194" s="4">
        <v>0</v>
      </c>
      <c r="G194" s="4">
        <v>0</v>
      </c>
      <c r="H194" s="4">
        <v>0</v>
      </c>
      <c r="I194" s="4">
        <v>-10</v>
      </c>
      <c r="J194" s="4">
        <v>-3</v>
      </c>
      <c r="K194" s="4">
        <v>-192</v>
      </c>
      <c r="L194" s="4">
        <v>-39</v>
      </c>
      <c r="M194" s="4">
        <v>-24</v>
      </c>
      <c r="N194" s="4">
        <v>-1163</v>
      </c>
      <c r="O194" s="4">
        <v>2</v>
      </c>
      <c r="P194" s="4">
        <v>11</v>
      </c>
      <c r="Q194" s="4">
        <v>17954</v>
      </c>
      <c r="R194" s="4">
        <v>0</v>
      </c>
      <c r="S194" s="4">
        <v>0</v>
      </c>
      <c r="T194" s="4">
        <v>0</v>
      </c>
      <c r="U194" s="4">
        <v>5</v>
      </c>
      <c r="V194" s="4">
        <v>0</v>
      </c>
      <c r="W194" s="4">
        <v>330</v>
      </c>
      <c r="X194" s="4">
        <v>0</v>
      </c>
      <c r="Y194" s="4">
        <v>0</v>
      </c>
      <c r="Z194" s="4">
        <v>0</v>
      </c>
      <c r="AA194" s="58">
        <f t="shared" si="29"/>
        <v>13230</v>
      </c>
    </row>
    <row r="195" spans="1:31" ht="15" x14ac:dyDescent="0.25">
      <c r="A195" s="3">
        <v>6606</v>
      </c>
      <c r="B195" s="22" t="s">
        <v>168</v>
      </c>
      <c r="C195" s="4">
        <v>0</v>
      </c>
      <c r="D195" s="4">
        <v>8</v>
      </c>
      <c r="E195" s="4">
        <v>2826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1</v>
      </c>
      <c r="M195" s="4">
        <v>-9</v>
      </c>
      <c r="N195" s="4">
        <v>-313</v>
      </c>
      <c r="O195" s="4">
        <v>2</v>
      </c>
      <c r="P195" s="4">
        <v>0</v>
      </c>
      <c r="Q195" s="4">
        <v>900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58">
        <f t="shared" si="29"/>
        <v>3413</v>
      </c>
    </row>
    <row r="196" spans="1:31" ht="15" x14ac:dyDescent="0.25">
      <c r="A196" s="3">
        <v>6607</v>
      </c>
      <c r="B196" s="22" t="s">
        <v>169</v>
      </c>
      <c r="C196" s="4">
        <v>62</v>
      </c>
      <c r="D196" s="4">
        <v>30</v>
      </c>
      <c r="E196" s="4">
        <v>8731</v>
      </c>
      <c r="F196" s="4">
        <v>3</v>
      </c>
      <c r="G196" s="4">
        <v>4</v>
      </c>
      <c r="H196" s="4">
        <v>915</v>
      </c>
      <c r="I196" s="4">
        <v>21</v>
      </c>
      <c r="J196" s="4">
        <v>4</v>
      </c>
      <c r="K196" s="4">
        <v>329</v>
      </c>
      <c r="L196" s="4">
        <v>16</v>
      </c>
      <c r="M196" s="4">
        <v>-20</v>
      </c>
      <c r="N196" s="4">
        <v>-508</v>
      </c>
      <c r="O196" s="4">
        <v>20</v>
      </c>
      <c r="P196" s="4">
        <v>15</v>
      </c>
      <c r="Q196" s="4">
        <v>32259</v>
      </c>
      <c r="R196" s="4">
        <v>0</v>
      </c>
      <c r="S196" s="4">
        <v>0</v>
      </c>
      <c r="T196" s="4">
        <v>0</v>
      </c>
      <c r="U196" s="4">
        <v>-8</v>
      </c>
      <c r="V196" s="4">
        <v>-10</v>
      </c>
      <c r="W196" s="4">
        <v>-2793</v>
      </c>
      <c r="X196" s="4">
        <v>0</v>
      </c>
      <c r="Y196" s="4">
        <v>0</v>
      </c>
      <c r="Z196" s="4">
        <v>0</v>
      </c>
      <c r="AA196" s="58">
        <f t="shared" si="29"/>
        <v>38933</v>
      </c>
    </row>
    <row r="197" spans="1:31" ht="15" x14ac:dyDescent="0.25">
      <c r="A197" s="3">
        <v>6608</v>
      </c>
      <c r="B197" s="22" t="s">
        <v>170</v>
      </c>
      <c r="C197" s="4">
        <v>-19</v>
      </c>
      <c r="D197" s="4">
        <v>0</v>
      </c>
      <c r="E197" s="4">
        <v>-1007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-4</v>
      </c>
      <c r="M197" s="4">
        <v>-12</v>
      </c>
      <c r="N197" s="4">
        <v>-434</v>
      </c>
      <c r="O197" s="4">
        <v>-6</v>
      </c>
      <c r="P197" s="4">
        <v>1</v>
      </c>
      <c r="Q197" s="4">
        <v>-1150</v>
      </c>
      <c r="R197" s="4">
        <v>0</v>
      </c>
      <c r="S197" s="4">
        <v>0</v>
      </c>
      <c r="T197" s="4">
        <v>0</v>
      </c>
      <c r="U197" s="4">
        <v>10</v>
      </c>
      <c r="V197" s="4">
        <v>5</v>
      </c>
      <c r="W197" s="4">
        <v>1793</v>
      </c>
      <c r="X197" s="4">
        <v>0</v>
      </c>
      <c r="Y197" s="4">
        <v>0</v>
      </c>
      <c r="Z197" s="4">
        <v>0</v>
      </c>
      <c r="AA197" s="58">
        <f t="shared" si="29"/>
        <v>-798</v>
      </c>
    </row>
    <row r="198" spans="1:31" ht="15" x14ac:dyDescent="0.25">
      <c r="A198" s="3">
        <v>6609</v>
      </c>
      <c r="B198" s="22" t="s">
        <v>171</v>
      </c>
      <c r="C198" s="4">
        <v>125</v>
      </c>
      <c r="D198" s="4">
        <v>143</v>
      </c>
      <c r="E198" s="4">
        <v>32580</v>
      </c>
      <c r="F198" s="4">
        <v>11</v>
      </c>
      <c r="G198" s="4">
        <v>-9</v>
      </c>
      <c r="H198" s="4">
        <v>-1083</v>
      </c>
      <c r="I198" s="4">
        <v>-102</v>
      </c>
      <c r="J198" s="4">
        <v>-64</v>
      </c>
      <c r="K198" s="4">
        <v>-3033</v>
      </c>
      <c r="L198" s="4">
        <v>663</v>
      </c>
      <c r="M198" s="4">
        <v>450</v>
      </c>
      <c r="N198" s="4">
        <v>21149</v>
      </c>
      <c r="O198" s="4">
        <v>10</v>
      </c>
      <c r="P198" s="4">
        <v>27</v>
      </c>
      <c r="Q198" s="4">
        <v>46360</v>
      </c>
      <c r="R198" s="4">
        <v>10</v>
      </c>
      <c r="S198" s="4">
        <v>0</v>
      </c>
      <c r="T198" s="4">
        <v>14977</v>
      </c>
      <c r="U198" s="4">
        <v>0</v>
      </c>
      <c r="V198" s="4">
        <v>0</v>
      </c>
      <c r="W198" s="4">
        <v>0</v>
      </c>
      <c r="X198" s="4">
        <v>-1</v>
      </c>
      <c r="Y198" s="4">
        <v>-1</v>
      </c>
      <c r="Z198" s="4">
        <v>-13095</v>
      </c>
      <c r="AA198" s="58">
        <f t="shared" si="29"/>
        <v>97855</v>
      </c>
    </row>
    <row r="199" spans="1:31" ht="15" x14ac:dyDescent="0.25">
      <c r="A199" s="3">
        <v>6610</v>
      </c>
      <c r="B199" s="22" t="s">
        <v>172</v>
      </c>
      <c r="C199" s="4">
        <v>0</v>
      </c>
      <c r="D199" s="4">
        <v>6</v>
      </c>
      <c r="E199" s="4">
        <v>1089</v>
      </c>
      <c r="F199" s="4">
        <v>16</v>
      </c>
      <c r="G199" s="4">
        <v>-2</v>
      </c>
      <c r="H199" s="4">
        <v>505</v>
      </c>
      <c r="I199" s="4">
        <v>-18</v>
      </c>
      <c r="J199" s="4">
        <v>0</v>
      </c>
      <c r="K199" s="4">
        <v>-171</v>
      </c>
      <c r="L199" s="4">
        <v>26</v>
      </c>
      <c r="M199" s="4">
        <v>28</v>
      </c>
      <c r="N199" s="4">
        <v>1171</v>
      </c>
      <c r="O199" s="4">
        <v>4</v>
      </c>
      <c r="P199" s="4">
        <v>5</v>
      </c>
      <c r="Q199" s="4">
        <v>9552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58">
        <f t="shared" si="29"/>
        <v>12146</v>
      </c>
    </row>
    <row r="200" spans="1:31" ht="15" x14ac:dyDescent="0.25">
      <c r="A200" s="3">
        <v>6611</v>
      </c>
      <c r="B200" s="22" t="s">
        <v>173</v>
      </c>
      <c r="C200" s="4">
        <v>-12</v>
      </c>
      <c r="D200" s="4">
        <v>5</v>
      </c>
      <c r="E200" s="4">
        <v>271</v>
      </c>
      <c r="F200" s="4">
        <v>0</v>
      </c>
      <c r="G200" s="4">
        <v>0</v>
      </c>
      <c r="H200" s="4">
        <v>0</v>
      </c>
      <c r="I200" s="4">
        <v>16</v>
      </c>
      <c r="J200" s="4">
        <v>-3</v>
      </c>
      <c r="K200" s="4">
        <v>55</v>
      </c>
      <c r="L200" s="4">
        <v>188</v>
      </c>
      <c r="M200" s="4">
        <v>26</v>
      </c>
      <c r="N200" s="4">
        <v>2644</v>
      </c>
      <c r="O200" s="4">
        <v>-10</v>
      </c>
      <c r="P200" s="4">
        <v>-5</v>
      </c>
      <c r="Q200" s="4">
        <v>-12254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58">
        <f t="shared" si="29"/>
        <v>-9284</v>
      </c>
    </row>
    <row r="201" spans="1:31" ht="15" x14ac:dyDescent="0.25">
      <c r="A201" s="3">
        <v>6612</v>
      </c>
      <c r="B201" s="22" t="s">
        <v>174</v>
      </c>
      <c r="C201" s="4">
        <v>50</v>
      </c>
      <c r="D201" s="4">
        <v>45</v>
      </c>
      <c r="E201" s="4">
        <v>10818</v>
      </c>
      <c r="F201" s="4">
        <v>0</v>
      </c>
      <c r="G201" s="4">
        <v>0</v>
      </c>
      <c r="H201" s="4">
        <v>0</v>
      </c>
      <c r="I201" s="4">
        <v>5</v>
      </c>
      <c r="J201" s="4">
        <v>10</v>
      </c>
      <c r="K201" s="4">
        <v>371</v>
      </c>
      <c r="L201" s="4">
        <v>-41</v>
      </c>
      <c r="M201" s="4">
        <v>-9</v>
      </c>
      <c r="N201" s="4">
        <v>-687</v>
      </c>
      <c r="O201" s="4">
        <v>-17</v>
      </c>
      <c r="P201" s="4">
        <v>-12</v>
      </c>
      <c r="Q201" s="4">
        <v>-26257</v>
      </c>
      <c r="R201" s="4">
        <v>0</v>
      </c>
      <c r="S201" s="4">
        <v>0</v>
      </c>
      <c r="T201" s="4">
        <v>0</v>
      </c>
      <c r="U201" s="4">
        <v>-9</v>
      </c>
      <c r="V201" s="4">
        <v>-10</v>
      </c>
      <c r="W201" s="4">
        <v>-2859</v>
      </c>
      <c r="X201" s="4">
        <v>0</v>
      </c>
      <c r="Y201" s="4">
        <v>0</v>
      </c>
      <c r="Z201" s="4">
        <v>0</v>
      </c>
      <c r="AA201" s="58">
        <f t="shared" si="29"/>
        <v>-18614</v>
      </c>
    </row>
    <row r="202" spans="1:31" ht="15" x14ac:dyDescent="0.25">
      <c r="A202" s="3">
        <v>6613</v>
      </c>
      <c r="B202" s="22" t="s">
        <v>175</v>
      </c>
      <c r="C202" s="4">
        <v>41</v>
      </c>
      <c r="D202" s="4">
        <v>52</v>
      </c>
      <c r="E202" s="4">
        <v>11611</v>
      </c>
      <c r="F202" s="4">
        <v>0</v>
      </c>
      <c r="G202" s="4">
        <v>0</v>
      </c>
      <c r="H202" s="4">
        <v>0</v>
      </c>
      <c r="I202" s="4">
        <v>-16</v>
      </c>
      <c r="J202" s="4">
        <v>-16</v>
      </c>
      <c r="K202" s="4">
        <v>-668</v>
      </c>
      <c r="L202" s="4">
        <v>-98</v>
      </c>
      <c r="M202" s="4">
        <v>-32</v>
      </c>
      <c r="N202" s="4">
        <v>-1987</v>
      </c>
      <c r="O202" s="4">
        <v>18</v>
      </c>
      <c r="P202" s="4">
        <v>15</v>
      </c>
      <c r="Q202" s="4">
        <v>31359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58">
        <f t="shared" si="29"/>
        <v>40315</v>
      </c>
    </row>
    <row r="203" spans="1:31" ht="15" x14ac:dyDescent="0.25">
      <c r="A203" s="3">
        <v>6614</v>
      </c>
      <c r="B203" s="22" t="s">
        <v>176</v>
      </c>
      <c r="C203" s="4">
        <v>63</v>
      </c>
      <c r="D203" s="4">
        <v>37</v>
      </c>
      <c r="E203" s="4">
        <v>10054</v>
      </c>
      <c r="F203" s="4">
        <v>0</v>
      </c>
      <c r="G203" s="4">
        <v>0</v>
      </c>
      <c r="H203" s="4">
        <v>0</v>
      </c>
      <c r="I203" s="4">
        <v>-3</v>
      </c>
      <c r="J203" s="4">
        <v>2</v>
      </c>
      <c r="K203" s="4">
        <v>36</v>
      </c>
      <c r="L203" s="4">
        <v>-51</v>
      </c>
      <c r="M203" s="4">
        <v>-10</v>
      </c>
      <c r="N203" s="4">
        <v>-815</v>
      </c>
      <c r="O203" s="4">
        <v>-41</v>
      </c>
      <c r="P203" s="4">
        <v>4</v>
      </c>
      <c r="Q203" s="4">
        <v>-12259</v>
      </c>
      <c r="R203" s="4">
        <v>24</v>
      </c>
      <c r="S203" s="4">
        <v>0</v>
      </c>
      <c r="T203" s="4">
        <v>35946</v>
      </c>
      <c r="U203" s="4">
        <v>5</v>
      </c>
      <c r="V203" s="4">
        <v>0</v>
      </c>
      <c r="W203" s="4">
        <v>330</v>
      </c>
      <c r="X203" s="4">
        <v>0</v>
      </c>
      <c r="Y203" s="4">
        <v>-1</v>
      </c>
      <c r="Z203" s="4">
        <v>-10142</v>
      </c>
      <c r="AA203" s="58">
        <f t="shared" si="29"/>
        <v>23150</v>
      </c>
    </row>
    <row r="204" spans="1:31" ht="15" x14ac:dyDescent="0.25">
      <c r="A204" s="3">
        <v>6615</v>
      </c>
      <c r="B204" s="22" t="s">
        <v>177</v>
      </c>
      <c r="C204" s="4">
        <v>31</v>
      </c>
      <c r="D204" s="4">
        <v>17</v>
      </c>
      <c r="E204" s="4">
        <v>4729</v>
      </c>
      <c r="F204" s="4">
        <v>0</v>
      </c>
      <c r="G204" s="4">
        <v>0</v>
      </c>
      <c r="H204" s="4">
        <v>0</v>
      </c>
      <c r="I204" s="4">
        <v>-1</v>
      </c>
      <c r="J204" s="4">
        <v>1</v>
      </c>
      <c r="K204" s="4">
        <v>23</v>
      </c>
      <c r="L204" s="4">
        <v>26</v>
      </c>
      <c r="M204" s="4">
        <v>5</v>
      </c>
      <c r="N204" s="4">
        <v>412</v>
      </c>
      <c r="O204" s="4">
        <v>2</v>
      </c>
      <c r="P204" s="4">
        <v>-2</v>
      </c>
      <c r="Q204" s="4">
        <v>-2199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58">
        <f t="shared" si="29"/>
        <v>2965</v>
      </c>
    </row>
    <row r="205" spans="1:31" ht="15" x14ac:dyDescent="0.25">
      <c r="A205" s="3">
        <v>6616</v>
      </c>
      <c r="B205" s="22" t="s">
        <v>178</v>
      </c>
      <c r="C205" s="4">
        <v>-12</v>
      </c>
      <c r="D205" s="4">
        <v>4</v>
      </c>
      <c r="E205" s="4">
        <v>90</v>
      </c>
      <c r="F205" s="4">
        <v>14</v>
      </c>
      <c r="G205" s="4">
        <v>-3</v>
      </c>
      <c r="H205" s="4">
        <v>207</v>
      </c>
      <c r="I205" s="4">
        <v>-7</v>
      </c>
      <c r="J205" s="4">
        <v>0</v>
      </c>
      <c r="K205" s="4">
        <v>-67</v>
      </c>
      <c r="L205" s="4">
        <v>-34</v>
      </c>
      <c r="M205" s="4">
        <v>-31</v>
      </c>
      <c r="N205" s="4">
        <v>-1346</v>
      </c>
      <c r="O205" s="4">
        <v>3</v>
      </c>
      <c r="P205" s="4">
        <v>0</v>
      </c>
      <c r="Q205" s="4">
        <v>1351</v>
      </c>
      <c r="R205" s="4">
        <v>0</v>
      </c>
      <c r="S205" s="4">
        <v>0</v>
      </c>
      <c r="T205" s="4">
        <v>0</v>
      </c>
      <c r="U205" s="4">
        <v>-36</v>
      </c>
      <c r="V205" s="4">
        <v>-40</v>
      </c>
      <c r="W205" s="4">
        <v>-11436</v>
      </c>
      <c r="X205" s="4">
        <v>0</v>
      </c>
      <c r="Y205" s="4">
        <v>0</v>
      </c>
      <c r="Z205" s="4">
        <v>0</v>
      </c>
      <c r="AA205" s="58">
        <f t="shared" si="29"/>
        <v>-11201</v>
      </c>
    </row>
    <row r="206" spans="1:31" ht="15" x14ac:dyDescent="0.25">
      <c r="A206" s="3">
        <v>6617</v>
      </c>
      <c r="B206" s="22" t="s">
        <v>179</v>
      </c>
      <c r="C206" s="4">
        <v>17</v>
      </c>
      <c r="D206" s="4">
        <v>6</v>
      </c>
      <c r="E206" s="4">
        <v>1990</v>
      </c>
      <c r="F206" s="4">
        <v>29</v>
      </c>
      <c r="G206" s="4">
        <v>3</v>
      </c>
      <c r="H206" s="4">
        <v>2158</v>
      </c>
      <c r="I206" s="4">
        <v>-22</v>
      </c>
      <c r="J206" s="4">
        <v>0</v>
      </c>
      <c r="K206" s="4">
        <v>-209</v>
      </c>
      <c r="L206" s="4">
        <v>13</v>
      </c>
      <c r="M206" s="4">
        <v>17</v>
      </c>
      <c r="N206" s="4">
        <v>685</v>
      </c>
      <c r="O206" s="4">
        <v>-13</v>
      </c>
      <c r="P206" s="4">
        <v>-6</v>
      </c>
      <c r="Q206" s="4">
        <v>-15156</v>
      </c>
      <c r="R206" s="4">
        <v>0</v>
      </c>
      <c r="S206" s="4">
        <v>0</v>
      </c>
      <c r="T206" s="4">
        <v>0</v>
      </c>
      <c r="U206" s="4">
        <v>3</v>
      </c>
      <c r="V206" s="4">
        <v>0</v>
      </c>
      <c r="W206" s="4">
        <v>198</v>
      </c>
      <c r="X206" s="4">
        <v>0</v>
      </c>
      <c r="Y206" s="4">
        <v>0</v>
      </c>
      <c r="Z206" s="4">
        <v>0</v>
      </c>
      <c r="AA206" s="58">
        <f t="shared" si="29"/>
        <v>-10334</v>
      </c>
    </row>
    <row r="207" spans="1:31" ht="15" x14ac:dyDescent="0.25">
      <c r="A207" s="3">
        <v>6618</v>
      </c>
      <c r="B207" s="22" t="s">
        <v>180</v>
      </c>
      <c r="C207" s="4">
        <v>-7</v>
      </c>
      <c r="D207" s="4">
        <v>-9</v>
      </c>
      <c r="E207" s="4">
        <v>-2005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17</v>
      </c>
      <c r="M207" s="4">
        <v>17</v>
      </c>
      <c r="N207" s="4">
        <v>723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5</v>
      </c>
      <c r="V207" s="4">
        <v>0</v>
      </c>
      <c r="W207" s="4">
        <v>330</v>
      </c>
      <c r="X207" s="4">
        <v>0</v>
      </c>
      <c r="Y207" s="4">
        <v>0</v>
      </c>
      <c r="Z207" s="4">
        <v>0</v>
      </c>
      <c r="AA207" s="58">
        <f t="shared" si="29"/>
        <v>-952</v>
      </c>
    </row>
    <row r="208" spans="1:31" ht="15.75" x14ac:dyDescent="0.25">
      <c r="A208" s="3">
        <v>6698</v>
      </c>
      <c r="B208" s="22"/>
      <c r="C208" s="24">
        <f t="shared" ref="C208:AA208" si="30">SUM(C190:C207)</f>
        <v>274</v>
      </c>
      <c r="D208" s="24">
        <f t="shared" si="30"/>
        <v>229</v>
      </c>
      <c r="E208" s="24">
        <f t="shared" si="30"/>
        <v>57459</v>
      </c>
      <c r="F208" s="24">
        <f t="shared" si="30"/>
        <v>73</v>
      </c>
      <c r="G208" s="24">
        <f t="shared" si="30"/>
        <v>-7</v>
      </c>
      <c r="H208" s="24">
        <f t="shared" si="30"/>
        <v>2702</v>
      </c>
      <c r="I208" s="24">
        <f t="shared" si="30"/>
        <v>-224</v>
      </c>
      <c r="J208" s="24">
        <f t="shared" si="30"/>
        <v>-135</v>
      </c>
      <c r="K208" s="24">
        <f t="shared" si="30"/>
        <v>-6481</v>
      </c>
      <c r="L208" s="24">
        <f t="shared" si="30"/>
        <v>821</v>
      </c>
      <c r="M208" s="24">
        <f t="shared" si="30"/>
        <v>477</v>
      </c>
      <c r="N208" s="24">
        <f t="shared" si="30"/>
        <v>23516</v>
      </c>
      <c r="O208" s="24">
        <f t="shared" si="30"/>
        <v>-52</v>
      </c>
      <c r="P208" s="24">
        <f t="shared" si="30"/>
        <v>43</v>
      </c>
      <c r="Q208" s="24">
        <f t="shared" si="30"/>
        <v>43250</v>
      </c>
      <c r="R208" s="24">
        <f t="shared" si="30"/>
        <v>36</v>
      </c>
      <c r="S208" s="24">
        <f t="shared" si="30"/>
        <v>0</v>
      </c>
      <c r="T208" s="24">
        <f t="shared" si="30"/>
        <v>53919</v>
      </c>
      <c r="U208" s="24">
        <f t="shared" si="30"/>
        <v>-30</v>
      </c>
      <c r="V208" s="24">
        <f t="shared" si="30"/>
        <v>-70</v>
      </c>
      <c r="W208" s="24">
        <f t="shared" si="30"/>
        <v>-17835</v>
      </c>
      <c r="X208" s="24">
        <f t="shared" si="30"/>
        <v>-1</v>
      </c>
      <c r="Y208" s="24">
        <f t="shared" si="30"/>
        <v>-2</v>
      </c>
      <c r="Z208" s="24">
        <f t="shared" si="30"/>
        <v>-23237</v>
      </c>
      <c r="AA208" s="23">
        <f t="shared" si="30"/>
        <v>133293</v>
      </c>
      <c r="AB208" s="5"/>
      <c r="AC208" s="5"/>
      <c r="AD208" s="5"/>
      <c r="AE208" s="5"/>
    </row>
    <row r="209" spans="1:31" ht="15" x14ac:dyDescent="0.25">
      <c r="A209" s="3">
        <v>6699</v>
      </c>
      <c r="B209" s="22" t="s">
        <v>181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/>
      <c r="S209" s="4"/>
      <c r="T209" s="4"/>
      <c r="U209" s="4"/>
      <c r="V209" s="4"/>
      <c r="W209" s="4">
        <v>0</v>
      </c>
      <c r="X209" s="4">
        <v>0</v>
      </c>
      <c r="Y209" s="4">
        <v>0</v>
      </c>
      <c r="Z209" s="4">
        <v>0</v>
      </c>
      <c r="AA209" s="58">
        <f t="shared" ref="AA209:AA216" si="31">+E209+H209+K209+N209+Q209+T209+W209+Z209</f>
        <v>0</v>
      </c>
    </row>
    <row r="210" spans="1:31" ht="15" x14ac:dyDescent="0.25">
      <c r="A210" s="3">
        <v>6701</v>
      </c>
      <c r="B210" s="22" t="s">
        <v>182</v>
      </c>
      <c r="C210" s="4">
        <v>-32</v>
      </c>
      <c r="D210" s="4">
        <v>-28</v>
      </c>
      <c r="E210" s="4">
        <v>-6778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-48</v>
      </c>
      <c r="M210" s="4">
        <v>18</v>
      </c>
      <c r="N210" s="4">
        <v>138</v>
      </c>
      <c r="O210" s="4">
        <v>-5</v>
      </c>
      <c r="P210" s="4">
        <v>-5</v>
      </c>
      <c r="Q210" s="4">
        <v>-10002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58">
        <f t="shared" si="31"/>
        <v>-16642</v>
      </c>
    </row>
    <row r="211" spans="1:31" ht="15" x14ac:dyDescent="0.25">
      <c r="A211" s="3">
        <v>6702</v>
      </c>
      <c r="B211" s="22" t="s">
        <v>183</v>
      </c>
      <c r="C211" s="4">
        <v>-30</v>
      </c>
      <c r="D211" s="4">
        <v>-19</v>
      </c>
      <c r="E211" s="4">
        <v>-5038</v>
      </c>
      <c r="F211" s="4">
        <v>3</v>
      </c>
      <c r="G211" s="4">
        <v>-1</v>
      </c>
      <c r="H211" s="4">
        <v>-22</v>
      </c>
      <c r="I211" s="4">
        <v>0</v>
      </c>
      <c r="J211" s="4">
        <v>0</v>
      </c>
      <c r="K211" s="4">
        <v>0</v>
      </c>
      <c r="L211" s="4">
        <v>-63</v>
      </c>
      <c r="M211" s="4">
        <v>-43</v>
      </c>
      <c r="N211" s="4">
        <v>-2017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40</v>
      </c>
      <c r="V211" s="4">
        <v>40</v>
      </c>
      <c r="W211" s="4">
        <v>11700</v>
      </c>
      <c r="X211" s="4">
        <v>0</v>
      </c>
      <c r="Y211" s="4">
        <v>0</v>
      </c>
      <c r="Z211" s="4">
        <v>0</v>
      </c>
      <c r="AA211" s="58">
        <f t="shared" si="31"/>
        <v>4623</v>
      </c>
    </row>
    <row r="212" spans="1:31" ht="15" x14ac:dyDescent="0.25">
      <c r="A212" s="3">
        <v>6703</v>
      </c>
      <c r="B212" s="22" t="s">
        <v>184</v>
      </c>
      <c r="C212" s="4">
        <v>-50</v>
      </c>
      <c r="D212" s="4">
        <v>-26</v>
      </c>
      <c r="E212" s="4">
        <v>-7369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-49</v>
      </c>
      <c r="M212" s="4">
        <v>-6</v>
      </c>
      <c r="N212" s="4">
        <v>-663</v>
      </c>
      <c r="O212" s="4">
        <v>0</v>
      </c>
      <c r="P212" s="4">
        <v>0</v>
      </c>
      <c r="Q212" s="4">
        <v>0</v>
      </c>
      <c r="R212" s="4">
        <v>1</v>
      </c>
      <c r="S212" s="4">
        <v>0</v>
      </c>
      <c r="T212" s="4">
        <v>1498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58">
        <f t="shared" si="31"/>
        <v>-6534</v>
      </c>
    </row>
    <row r="213" spans="1:31" ht="15" x14ac:dyDescent="0.25">
      <c r="A213" s="3">
        <v>6704</v>
      </c>
      <c r="B213" s="22" t="s">
        <v>185</v>
      </c>
      <c r="C213" s="4">
        <v>-25</v>
      </c>
      <c r="D213" s="4">
        <v>-4</v>
      </c>
      <c r="E213" s="4">
        <v>-2051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-61</v>
      </c>
      <c r="M213" s="4">
        <v>-32</v>
      </c>
      <c r="N213" s="4">
        <v>-1635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58">
        <f t="shared" si="31"/>
        <v>-3686</v>
      </c>
    </row>
    <row r="214" spans="1:31" ht="15" x14ac:dyDescent="0.25">
      <c r="A214" s="3">
        <v>6705</v>
      </c>
      <c r="B214" s="22" t="s">
        <v>186</v>
      </c>
      <c r="C214" s="4">
        <v>-52</v>
      </c>
      <c r="D214" s="4">
        <v>-32</v>
      </c>
      <c r="E214" s="4">
        <v>-8564</v>
      </c>
      <c r="F214" s="4">
        <v>4</v>
      </c>
      <c r="G214" s="4">
        <v>1</v>
      </c>
      <c r="H214" s="4">
        <v>408</v>
      </c>
      <c r="I214" s="4">
        <v>-8</v>
      </c>
      <c r="J214" s="4">
        <v>-10</v>
      </c>
      <c r="K214" s="4">
        <v>-398</v>
      </c>
      <c r="L214" s="4">
        <v>-45</v>
      </c>
      <c r="M214" s="4">
        <v>-39</v>
      </c>
      <c r="N214" s="4">
        <v>-1715</v>
      </c>
      <c r="O214" s="4">
        <v>2</v>
      </c>
      <c r="P214" s="4">
        <v>1</v>
      </c>
      <c r="Q214" s="4">
        <v>2450</v>
      </c>
      <c r="R214" s="4">
        <v>0</v>
      </c>
      <c r="S214" s="4">
        <v>0</v>
      </c>
      <c r="T214" s="4">
        <v>0</v>
      </c>
      <c r="U214" s="4">
        <v>40</v>
      </c>
      <c r="V214" s="4">
        <v>0</v>
      </c>
      <c r="W214" s="4">
        <v>2640</v>
      </c>
      <c r="X214" s="4">
        <v>0</v>
      </c>
      <c r="Y214" s="4">
        <v>0</v>
      </c>
      <c r="Z214" s="4">
        <v>0</v>
      </c>
      <c r="AA214" s="58">
        <f t="shared" si="31"/>
        <v>-5179</v>
      </c>
    </row>
    <row r="215" spans="1:31" ht="15" x14ac:dyDescent="0.25">
      <c r="A215" s="3">
        <v>6706</v>
      </c>
      <c r="B215" s="22" t="s">
        <v>187</v>
      </c>
      <c r="C215" s="4">
        <v>4</v>
      </c>
      <c r="D215" s="4">
        <v>-1</v>
      </c>
      <c r="E215" s="4">
        <v>31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-31</v>
      </c>
      <c r="M215" s="4">
        <v>-2</v>
      </c>
      <c r="N215" s="4">
        <v>-360</v>
      </c>
      <c r="O215" s="4">
        <v>-2</v>
      </c>
      <c r="P215" s="4">
        <v>-2</v>
      </c>
      <c r="Q215" s="4">
        <v>-4002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58">
        <f t="shared" si="31"/>
        <v>-4331</v>
      </c>
    </row>
    <row r="216" spans="1:31" ht="15" x14ac:dyDescent="0.25">
      <c r="A216" s="3">
        <v>6707</v>
      </c>
      <c r="B216" s="22" t="s">
        <v>188</v>
      </c>
      <c r="C216" s="4">
        <v>-15</v>
      </c>
      <c r="D216" s="4">
        <v>-10</v>
      </c>
      <c r="E216" s="4">
        <v>-2610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-31</v>
      </c>
      <c r="M216" s="4">
        <v>5</v>
      </c>
      <c r="N216" s="4">
        <v>-146</v>
      </c>
      <c r="O216" s="4">
        <v>-4</v>
      </c>
      <c r="P216" s="4">
        <v>0</v>
      </c>
      <c r="Q216" s="4">
        <v>-1801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58">
        <f t="shared" si="31"/>
        <v>-4557</v>
      </c>
    </row>
    <row r="217" spans="1:31" ht="15.75" x14ac:dyDescent="0.25">
      <c r="A217" s="3">
        <v>6798</v>
      </c>
      <c r="B217" s="22"/>
      <c r="C217" s="24">
        <f t="shared" ref="C217:AA217" si="32">SUM(C210:C216)</f>
        <v>-200</v>
      </c>
      <c r="D217" s="24">
        <f t="shared" si="32"/>
        <v>-120</v>
      </c>
      <c r="E217" s="24">
        <f t="shared" si="32"/>
        <v>-32379</v>
      </c>
      <c r="F217" s="24">
        <f t="shared" si="32"/>
        <v>7</v>
      </c>
      <c r="G217" s="24">
        <f t="shared" si="32"/>
        <v>0</v>
      </c>
      <c r="H217" s="24">
        <f t="shared" si="32"/>
        <v>386</v>
      </c>
      <c r="I217" s="24">
        <f t="shared" si="32"/>
        <v>-8</v>
      </c>
      <c r="J217" s="24">
        <f t="shared" si="32"/>
        <v>-10</v>
      </c>
      <c r="K217" s="24">
        <f t="shared" si="32"/>
        <v>-398</v>
      </c>
      <c r="L217" s="24">
        <f t="shared" si="32"/>
        <v>-328</v>
      </c>
      <c r="M217" s="24">
        <f t="shared" si="32"/>
        <v>-99</v>
      </c>
      <c r="N217" s="24">
        <f t="shared" si="32"/>
        <v>-6398</v>
      </c>
      <c r="O217" s="24">
        <f t="shared" si="32"/>
        <v>-9</v>
      </c>
      <c r="P217" s="24">
        <f t="shared" si="32"/>
        <v>-6</v>
      </c>
      <c r="Q217" s="24">
        <f t="shared" si="32"/>
        <v>-13355</v>
      </c>
      <c r="R217" s="24">
        <f t="shared" si="32"/>
        <v>1</v>
      </c>
      <c r="S217" s="24">
        <f t="shared" si="32"/>
        <v>0</v>
      </c>
      <c r="T217" s="24">
        <f t="shared" si="32"/>
        <v>1498</v>
      </c>
      <c r="U217" s="24">
        <f t="shared" si="32"/>
        <v>80</v>
      </c>
      <c r="V217" s="24">
        <f t="shared" si="32"/>
        <v>40</v>
      </c>
      <c r="W217" s="24">
        <f t="shared" si="32"/>
        <v>14340</v>
      </c>
      <c r="X217" s="24">
        <f t="shared" si="32"/>
        <v>0</v>
      </c>
      <c r="Y217" s="24">
        <f t="shared" si="32"/>
        <v>0</v>
      </c>
      <c r="Z217" s="24">
        <f t="shared" si="32"/>
        <v>0</v>
      </c>
      <c r="AA217" s="23">
        <f t="shared" si="32"/>
        <v>-36306</v>
      </c>
      <c r="AB217" s="5"/>
      <c r="AC217" s="5"/>
      <c r="AD217" s="5"/>
      <c r="AE217" s="5"/>
    </row>
    <row r="218" spans="1:31" ht="15" x14ac:dyDescent="0.25">
      <c r="A218" s="3">
        <v>6799</v>
      </c>
      <c r="B218" s="22" t="s">
        <v>189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/>
      <c r="S218" s="4"/>
      <c r="T218" s="4"/>
      <c r="U218" s="4"/>
      <c r="V218" s="4"/>
      <c r="W218" s="4">
        <v>0</v>
      </c>
      <c r="X218" s="4">
        <v>0</v>
      </c>
      <c r="Y218" s="4">
        <v>0</v>
      </c>
      <c r="Z218" s="4">
        <v>0</v>
      </c>
      <c r="AA218" s="58">
        <f t="shared" ref="AA218:AA226" si="33">+E218+H218+K218+N218+Q218+T218+W218+Z218</f>
        <v>0</v>
      </c>
    </row>
    <row r="219" spans="1:31" ht="15" x14ac:dyDescent="0.25">
      <c r="A219" s="3">
        <v>6801</v>
      </c>
      <c r="B219" s="22" t="s">
        <v>190</v>
      </c>
      <c r="C219" s="4">
        <v>-26</v>
      </c>
      <c r="D219" s="4">
        <v>-20</v>
      </c>
      <c r="E219" s="4">
        <v>-5008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-36</v>
      </c>
      <c r="M219" s="4">
        <v>-29</v>
      </c>
      <c r="N219" s="4">
        <v>-1422</v>
      </c>
      <c r="O219" s="4">
        <v>3</v>
      </c>
      <c r="P219" s="4">
        <v>5</v>
      </c>
      <c r="Q219" s="4">
        <v>9102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-1</v>
      </c>
      <c r="Y219" s="4">
        <v>0</v>
      </c>
      <c r="Z219" s="4">
        <v>-2952</v>
      </c>
      <c r="AA219" s="58">
        <f t="shared" si="33"/>
        <v>-280</v>
      </c>
    </row>
    <row r="220" spans="1:31" ht="15" x14ac:dyDescent="0.25">
      <c r="A220" s="3">
        <v>6802</v>
      </c>
      <c r="B220" s="22" t="s">
        <v>34</v>
      </c>
      <c r="C220" s="4">
        <v>1</v>
      </c>
      <c r="D220" s="4">
        <v>2</v>
      </c>
      <c r="E220" s="4">
        <v>416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-61</v>
      </c>
      <c r="M220" s="4">
        <v>-6</v>
      </c>
      <c r="N220" s="4">
        <v>-778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5</v>
      </c>
      <c r="V220" s="4">
        <v>0</v>
      </c>
      <c r="W220" s="4">
        <v>330</v>
      </c>
      <c r="X220" s="4">
        <v>0</v>
      </c>
      <c r="Y220" s="4">
        <v>0</v>
      </c>
      <c r="Z220" s="4">
        <v>0</v>
      </c>
      <c r="AA220" s="58">
        <f t="shared" si="33"/>
        <v>-32</v>
      </c>
    </row>
    <row r="221" spans="1:31" ht="15" x14ac:dyDescent="0.25">
      <c r="A221" s="3">
        <v>6803</v>
      </c>
      <c r="B221" s="22" t="s">
        <v>191</v>
      </c>
      <c r="C221" s="4">
        <v>-1</v>
      </c>
      <c r="D221" s="4">
        <v>11</v>
      </c>
      <c r="E221" s="4">
        <v>1944</v>
      </c>
      <c r="F221" s="4">
        <v>0</v>
      </c>
      <c r="G221" s="4">
        <v>0</v>
      </c>
      <c r="H221" s="4">
        <v>0</v>
      </c>
      <c r="I221" s="4">
        <v>14</v>
      </c>
      <c r="J221" s="4">
        <v>-4</v>
      </c>
      <c r="K221" s="4">
        <v>4</v>
      </c>
      <c r="L221" s="4">
        <v>-20</v>
      </c>
      <c r="M221" s="4">
        <v>-8</v>
      </c>
      <c r="N221" s="4">
        <v>-454</v>
      </c>
      <c r="O221" s="4">
        <v>-5</v>
      </c>
      <c r="P221" s="4">
        <v>-5</v>
      </c>
      <c r="Q221" s="4">
        <v>-10002</v>
      </c>
      <c r="R221" s="4">
        <v>0</v>
      </c>
      <c r="S221" s="4">
        <v>0</v>
      </c>
      <c r="T221" s="4">
        <v>0</v>
      </c>
      <c r="U221" s="4">
        <v>-5</v>
      </c>
      <c r="V221" s="4">
        <v>-5</v>
      </c>
      <c r="W221" s="4">
        <v>-1463</v>
      </c>
      <c r="X221" s="4">
        <v>0</v>
      </c>
      <c r="Y221" s="4">
        <v>0</v>
      </c>
      <c r="Z221" s="4">
        <v>0</v>
      </c>
      <c r="AA221" s="58">
        <f t="shared" si="33"/>
        <v>-9971</v>
      </c>
    </row>
    <row r="222" spans="1:31" ht="15" x14ac:dyDescent="0.25">
      <c r="A222" s="3">
        <v>6804</v>
      </c>
      <c r="B222" s="22" t="s">
        <v>192</v>
      </c>
      <c r="C222" s="4">
        <v>-32</v>
      </c>
      <c r="D222" s="4">
        <v>-19</v>
      </c>
      <c r="E222" s="4">
        <v>-5144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-22</v>
      </c>
      <c r="M222" s="4">
        <v>-9</v>
      </c>
      <c r="N222" s="4">
        <v>-506</v>
      </c>
      <c r="O222" s="4">
        <v>-5</v>
      </c>
      <c r="P222" s="4">
        <v>1</v>
      </c>
      <c r="Q222" s="4">
        <v>-702</v>
      </c>
      <c r="R222" s="4">
        <v>-16</v>
      </c>
      <c r="S222" s="4">
        <v>0</v>
      </c>
      <c r="T222" s="4">
        <v>-23964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58">
        <f t="shared" si="33"/>
        <v>-30316</v>
      </c>
    </row>
    <row r="223" spans="1:31" ht="15" x14ac:dyDescent="0.25">
      <c r="A223" s="3">
        <v>6805</v>
      </c>
      <c r="B223" s="22" t="s">
        <v>193</v>
      </c>
      <c r="C223" s="4">
        <v>-17</v>
      </c>
      <c r="D223" s="4">
        <v>-11</v>
      </c>
      <c r="E223" s="4">
        <v>-2897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16</v>
      </c>
      <c r="M223" s="4">
        <v>12</v>
      </c>
      <c r="N223" s="4">
        <v>600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58">
        <f t="shared" si="33"/>
        <v>-2297</v>
      </c>
    </row>
    <row r="224" spans="1:31" ht="15" x14ac:dyDescent="0.25">
      <c r="A224" s="3">
        <v>6806</v>
      </c>
      <c r="B224" s="22" t="s">
        <v>194</v>
      </c>
      <c r="C224" s="4">
        <v>-125</v>
      </c>
      <c r="D224" s="4">
        <v>-58</v>
      </c>
      <c r="E224" s="4">
        <v>-17152</v>
      </c>
      <c r="F224" s="4">
        <v>0</v>
      </c>
      <c r="G224" s="4">
        <v>0</v>
      </c>
      <c r="H224" s="4">
        <v>0</v>
      </c>
      <c r="I224" s="4">
        <v>-38</v>
      </c>
      <c r="J224" s="4">
        <v>-35</v>
      </c>
      <c r="K224" s="4">
        <v>-1490</v>
      </c>
      <c r="L224" s="4">
        <v>-88</v>
      </c>
      <c r="M224" s="4">
        <v>-80</v>
      </c>
      <c r="N224" s="4">
        <v>-3476</v>
      </c>
      <c r="O224" s="4">
        <v>-10</v>
      </c>
      <c r="P224" s="4">
        <v>-6</v>
      </c>
      <c r="Q224" s="4">
        <v>-13803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1</v>
      </c>
      <c r="Y224" s="4">
        <v>0</v>
      </c>
      <c r="Z224" s="4">
        <v>2953</v>
      </c>
      <c r="AA224" s="58">
        <f t="shared" si="33"/>
        <v>-32968</v>
      </c>
    </row>
    <row r="225" spans="1:31" ht="15" x14ac:dyDescent="0.25">
      <c r="A225" s="3">
        <v>6807</v>
      </c>
      <c r="B225" s="22" t="s">
        <v>195</v>
      </c>
      <c r="C225" s="4">
        <v>-12</v>
      </c>
      <c r="D225" s="4">
        <v>-7</v>
      </c>
      <c r="E225" s="4">
        <v>-1906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-28</v>
      </c>
      <c r="M225" s="4">
        <v>-12</v>
      </c>
      <c r="N225" s="4">
        <v>-662</v>
      </c>
      <c r="O225" s="4">
        <v>1</v>
      </c>
      <c r="P225" s="4">
        <v>-4</v>
      </c>
      <c r="Q225" s="4">
        <v>-5751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58">
        <f t="shared" si="33"/>
        <v>-8319</v>
      </c>
    </row>
    <row r="226" spans="1:31" ht="15" x14ac:dyDescent="0.25">
      <c r="A226" s="3">
        <v>6808</v>
      </c>
      <c r="B226" s="22" t="s">
        <v>196</v>
      </c>
      <c r="C226" s="4">
        <v>1</v>
      </c>
      <c r="D226" s="4">
        <v>4</v>
      </c>
      <c r="E226" s="4">
        <v>779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-17</v>
      </c>
      <c r="M226" s="4">
        <v>-8</v>
      </c>
      <c r="N226" s="4">
        <v>-467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58">
        <f t="shared" si="33"/>
        <v>312</v>
      </c>
    </row>
    <row r="227" spans="1:31" ht="15.75" x14ac:dyDescent="0.25">
      <c r="A227" s="3">
        <v>6898</v>
      </c>
      <c r="B227" s="22"/>
      <c r="C227" s="24">
        <f t="shared" ref="C227:AA227" si="34">SUM(C219:C226)</f>
        <v>-211</v>
      </c>
      <c r="D227" s="24">
        <f t="shared" si="34"/>
        <v>-98</v>
      </c>
      <c r="E227" s="24">
        <f t="shared" si="34"/>
        <v>-28968</v>
      </c>
      <c r="F227" s="24">
        <f t="shared" si="34"/>
        <v>0</v>
      </c>
      <c r="G227" s="24">
        <f t="shared" si="34"/>
        <v>0</v>
      </c>
      <c r="H227" s="24">
        <f t="shared" si="34"/>
        <v>0</v>
      </c>
      <c r="I227" s="24">
        <f t="shared" si="34"/>
        <v>-24</v>
      </c>
      <c r="J227" s="24">
        <f t="shared" si="34"/>
        <v>-39</v>
      </c>
      <c r="K227" s="24">
        <f t="shared" si="34"/>
        <v>-1486</v>
      </c>
      <c r="L227" s="24">
        <f t="shared" si="34"/>
        <v>-256</v>
      </c>
      <c r="M227" s="24">
        <f t="shared" si="34"/>
        <v>-140</v>
      </c>
      <c r="N227" s="24">
        <f t="shared" si="34"/>
        <v>-7165</v>
      </c>
      <c r="O227" s="24">
        <f t="shared" si="34"/>
        <v>-16</v>
      </c>
      <c r="P227" s="24">
        <f t="shared" si="34"/>
        <v>-9</v>
      </c>
      <c r="Q227" s="24">
        <f t="shared" si="34"/>
        <v>-21156</v>
      </c>
      <c r="R227" s="24">
        <f t="shared" si="34"/>
        <v>-16</v>
      </c>
      <c r="S227" s="24">
        <f t="shared" si="34"/>
        <v>0</v>
      </c>
      <c r="T227" s="24">
        <f t="shared" si="34"/>
        <v>-23964</v>
      </c>
      <c r="U227" s="24">
        <f t="shared" si="34"/>
        <v>0</v>
      </c>
      <c r="V227" s="24">
        <f t="shared" si="34"/>
        <v>-5</v>
      </c>
      <c r="W227" s="24">
        <f t="shared" si="34"/>
        <v>-1133</v>
      </c>
      <c r="X227" s="24">
        <f t="shared" si="34"/>
        <v>0</v>
      </c>
      <c r="Y227" s="24">
        <f t="shared" si="34"/>
        <v>0</v>
      </c>
      <c r="Z227" s="24">
        <f t="shared" si="34"/>
        <v>1</v>
      </c>
      <c r="AA227" s="23">
        <f t="shared" si="34"/>
        <v>-83871</v>
      </c>
      <c r="AB227" s="5"/>
      <c r="AC227" s="5"/>
      <c r="AD227" s="5"/>
      <c r="AE227" s="5"/>
    </row>
    <row r="228" spans="1:31" ht="15" x14ac:dyDescent="0.25">
      <c r="A228" s="3">
        <v>6899</v>
      </c>
      <c r="B228" s="22" t="s">
        <v>197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/>
      <c r="S228" s="4"/>
      <c r="T228" s="4"/>
      <c r="U228" s="4"/>
      <c r="V228" s="4"/>
      <c r="W228" s="4">
        <v>0</v>
      </c>
      <c r="X228" s="4">
        <v>0</v>
      </c>
      <c r="Y228" s="4">
        <v>0</v>
      </c>
      <c r="Z228" s="4">
        <v>0</v>
      </c>
      <c r="AA228" s="58">
        <f t="shared" ref="AA228:AA235" si="35">+E228+H228+K228+N228+Q228+T228+W228+Z228</f>
        <v>0</v>
      </c>
    </row>
    <row r="229" spans="1:31" ht="15" x14ac:dyDescent="0.25">
      <c r="A229" s="3">
        <v>6901</v>
      </c>
      <c r="B229" s="22" t="s">
        <v>198</v>
      </c>
      <c r="C229" s="4">
        <v>-7</v>
      </c>
      <c r="D229" s="4">
        <v>4</v>
      </c>
      <c r="E229" s="4">
        <v>355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-15</v>
      </c>
      <c r="M229" s="4">
        <v>-3</v>
      </c>
      <c r="N229" s="4">
        <v>-266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1</v>
      </c>
      <c r="Y229" s="4">
        <v>0</v>
      </c>
      <c r="Z229" s="4">
        <v>2953</v>
      </c>
      <c r="AA229" s="58">
        <f t="shared" si="35"/>
        <v>3042</v>
      </c>
    </row>
    <row r="230" spans="1:31" ht="15" x14ac:dyDescent="0.25">
      <c r="A230" s="3">
        <v>6902</v>
      </c>
      <c r="B230" s="22" t="s">
        <v>199</v>
      </c>
      <c r="C230" s="4">
        <v>-41</v>
      </c>
      <c r="D230" s="4">
        <v>-26</v>
      </c>
      <c r="E230" s="4">
        <v>-6892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-42</v>
      </c>
      <c r="M230" s="4">
        <v>-22</v>
      </c>
      <c r="N230" s="4">
        <v>-1125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58">
        <f t="shared" si="35"/>
        <v>-8017</v>
      </c>
    </row>
    <row r="231" spans="1:31" ht="15" x14ac:dyDescent="0.25">
      <c r="A231" s="3">
        <v>6903</v>
      </c>
      <c r="B231" s="22" t="s">
        <v>200</v>
      </c>
      <c r="C231" s="4">
        <v>13</v>
      </c>
      <c r="D231" s="4">
        <v>10</v>
      </c>
      <c r="E231" s="4">
        <v>2504</v>
      </c>
      <c r="F231" s="4">
        <v>0</v>
      </c>
      <c r="G231" s="4">
        <v>0</v>
      </c>
      <c r="H231" s="4">
        <v>0</v>
      </c>
      <c r="I231" s="4">
        <v>-20</v>
      </c>
      <c r="J231" s="4">
        <v>-14</v>
      </c>
      <c r="K231" s="4">
        <v>-642</v>
      </c>
      <c r="L231" s="4">
        <v>-62</v>
      </c>
      <c r="M231" s="4">
        <v>-46</v>
      </c>
      <c r="N231" s="4">
        <v>-2107</v>
      </c>
      <c r="O231" s="4">
        <v>3</v>
      </c>
      <c r="P231" s="4">
        <v>9</v>
      </c>
      <c r="Q231" s="4">
        <v>15303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58">
        <f t="shared" si="35"/>
        <v>15058</v>
      </c>
    </row>
    <row r="232" spans="1:31" ht="15" x14ac:dyDescent="0.25">
      <c r="A232" s="3">
        <v>6904</v>
      </c>
      <c r="B232" s="22" t="s">
        <v>201</v>
      </c>
      <c r="C232" s="4">
        <v>-16</v>
      </c>
      <c r="D232" s="4">
        <v>-2</v>
      </c>
      <c r="E232" s="4">
        <v>-1211</v>
      </c>
      <c r="F232" s="4">
        <v>0</v>
      </c>
      <c r="G232" s="4">
        <v>0</v>
      </c>
      <c r="H232" s="4">
        <v>0</v>
      </c>
      <c r="I232" s="4">
        <v>-14</v>
      </c>
      <c r="J232" s="4">
        <v>1</v>
      </c>
      <c r="K232" s="4">
        <v>-100</v>
      </c>
      <c r="L232" s="4">
        <v>-7</v>
      </c>
      <c r="M232" s="4">
        <v>-7</v>
      </c>
      <c r="N232" s="4">
        <v>-298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58">
        <f t="shared" si="35"/>
        <v>-1609</v>
      </c>
    </row>
    <row r="233" spans="1:31" ht="15" x14ac:dyDescent="0.25">
      <c r="A233" s="3">
        <v>6905</v>
      </c>
      <c r="B233" s="22" t="s">
        <v>202</v>
      </c>
      <c r="C233" s="4">
        <v>-39</v>
      </c>
      <c r="D233" s="4">
        <v>-36</v>
      </c>
      <c r="E233" s="4">
        <v>-8601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-93</v>
      </c>
      <c r="M233" s="4">
        <v>-44</v>
      </c>
      <c r="N233" s="4">
        <v>-2335</v>
      </c>
      <c r="O233" s="4">
        <v>-7</v>
      </c>
      <c r="P233" s="4">
        <v>2</v>
      </c>
      <c r="Q233" s="4">
        <v>-52</v>
      </c>
      <c r="R233" s="4">
        <v>0</v>
      </c>
      <c r="S233" s="4">
        <v>0</v>
      </c>
      <c r="T233" s="4">
        <v>0</v>
      </c>
      <c r="U233" s="4">
        <v>-15</v>
      </c>
      <c r="V233" s="4">
        <v>-15</v>
      </c>
      <c r="W233" s="4">
        <v>-4388</v>
      </c>
      <c r="X233" s="4">
        <v>0</v>
      </c>
      <c r="Y233" s="4">
        <v>0</v>
      </c>
      <c r="Z233" s="4">
        <v>0</v>
      </c>
      <c r="AA233" s="58">
        <f t="shared" si="35"/>
        <v>-15376</v>
      </c>
    </row>
    <row r="234" spans="1:31" ht="15" x14ac:dyDescent="0.25">
      <c r="A234" s="3">
        <v>6906</v>
      </c>
      <c r="B234" s="22" t="s">
        <v>203</v>
      </c>
      <c r="C234" s="4">
        <v>-1</v>
      </c>
      <c r="D234" s="4">
        <v>-1</v>
      </c>
      <c r="E234" s="4">
        <v>-234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22</v>
      </c>
      <c r="M234" s="4">
        <v>10</v>
      </c>
      <c r="N234" s="4">
        <v>539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58">
        <f t="shared" si="35"/>
        <v>305</v>
      </c>
    </row>
    <row r="235" spans="1:31" ht="15" x14ac:dyDescent="0.25">
      <c r="A235" s="3">
        <v>6907</v>
      </c>
      <c r="B235" s="22" t="s">
        <v>204</v>
      </c>
      <c r="C235" s="4">
        <v>-19</v>
      </c>
      <c r="D235" s="4">
        <v>-2</v>
      </c>
      <c r="E235" s="4">
        <v>-1370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-33</v>
      </c>
      <c r="M235" s="4">
        <v>-9</v>
      </c>
      <c r="N235" s="4">
        <v>-610</v>
      </c>
      <c r="O235" s="4">
        <v>9</v>
      </c>
      <c r="P235" s="4">
        <v>1</v>
      </c>
      <c r="Q235" s="4">
        <v>5602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58">
        <f t="shared" si="35"/>
        <v>3622</v>
      </c>
    </row>
    <row r="236" spans="1:31" ht="15.75" x14ac:dyDescent="0.25">
      <c r="A236" s="3">
        <v>6998</v>
      </c>
      <c r="B236" s="22"/>
      <c r="C236" s="24">
        <f t="shared" ref="C236:AA236" si="36">SUM(C229:C235)</f>
        <v>-110</v>
      </c>
      <c r="D236" s="24">
        <f t="shared" si="36"/>
        <v>-53</v>
      </c>
      <c r="E236" s="24">
        <f t="shared" si="36"/>
        <v>-15449</v>
      </c>
      <c r="F236" s="24">
        <f t="shared" si="36"/>
        <v>0</v>
      </c>
      <c r="G236" s="24">
        <f t="shared" si="36"/>
        <v>0</v>
      </c>
      <c r="H236" s="24">
        <f t="shared" si="36"/>
        <v>0</v>
      </c>
      <c r="I236" s="24">
        <f t="shared" si="36"/>
        <v>-34</v>
      </c>
      <c r="J236" s="24">
        <f t="shared" si="36"/>
        <v>-13</v>
      </c>
      <c r="K236" s="24">
        <f t="shared" si="36"/>
        <v>-742</v>
      </c>
      <c r="L236" s="24">
        <f t="shared" si="36"/>
        <v>-230</v>
      </c>
      <c r="M236" s="24">
        <f t="shared" si="36"/>
        <v>-121</v>
      </c>
      <c r="N236" s="24">
        <f t="shared" si="36"/>
        <v>-6202</v>
      </c>
      <c r="O236" s="24">
        <f t="shared" si="36"/>
        <v>5</v>
      </c>
      <c r="P236" s="24">
        <f t="shared" si="36"/>
        <v>12</v>
      </c>
      <c r="Q236" s="24">
        <f t="shared" si="36"/>
        <v>20853</v>
      </c>
      <c r="R236" s="24">
        <f t="shared" si="36"/>
        <v>0</v>
      </c>
      <c r="S236" s="24">
        <f t="shared" si="36"/>
        <v>0</v>
      </c>
      <c r="T236" s="24">
        <f t="shared" si="36"/>
        <v>0</v>
      </c>
      <c r="U236" s="24">
        <f t="shared" si="36"/>
        <v>-15</v>
      </c>
      <c r="V236" s="24">
        <f t="shared" si="36"/>
        <v>-15</v>
      </c>
      <c r="W236" s="24">
        <f t="shared" si="36"/>
        <v>-4388</v>
      </c>
      <c r="X236" s="24">
        <f t="shared" si="36"/>
        <v>1</v>
      </c>
      <c r="Y236" s="24">
        <f t="shared" si="36"/>
        <v>0</v>
      </c>
      <c r="Z236" s="24">
        <f t="shared" si="36"/>
        <v>2953</v>
      </c>
      <c r="AA236" s="23">
        <f t="shared" si="36"/>
        <v>-2975</v>
      </c>
      <c r="AB236" s="5"/>
      <c r="AC236" s="5"/>
      <c r="AD236" s="5"/>
      <c r="AE236" s="5"/>
    </row>
    <row r="237" spans="1:31" ht="15" x14ac:dyDescent="0.25">
      <c r="A237" s="3">
        <v>6999</v>
      </c>
      <c r="B237" s="22" t="s">
        <v>205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501</v>
      </c>
      <c r="S237" s="4">
        <v>501</v>
      </c>
      <c r="T237" s="4">
        <v>0</v>
      </c>
      <c r="U237" s="4"/>
      <c r="V237" s="4"/>
      <c r="W237" s="4">
        <v>0</v>
      </c>
      <c r="X237" s="4">
        <v>0</v>
      </c>
      <c r="Y237" s="4">
        <v>0</v>
      </c>
      <c r="Z237" s="4">
        <v>0</v>
      </c>
      <c r="AA237" s="58">
        <f>+E237+H237+K237+N237+Q237+T237+W237+Z237</f>
        <v>0</v>
      </c>
    </row>
    <row r="238" spans="1:31" ht="15" x14ac:dyDescent="0.25">
      <c r="A238" s="3">
        <v>7001</v>
      </c>
      <c r="B238" s="22" t="s">
        <v>206</v>
      </c>
      <c r="C238" s="4">
        <v>-15</v>
      </c>
      <c r="D238" s="4">
        <v>1</v>
      </c>
      <c r="E238" s="4">
        <v>-613</v>
      </c>
      <c r="F238" s="4">
        <v>0</v>
      </c>
      <c r="G238" s="4">
        <v>0</v>
      </c>
      <c r="H238" s="4">
        <v>0</v>
      </c>
      <c r="I238" s="4">
        <v>-3</v>
      </c>
      <c r="J238" s="4">
        <v>-10</v>
      </c>
      <c r="K238" s="4">
        <v>-350</v>
      </c>
      <c r="L238" s="4">
        <v>-57</v>
      </c>
      <c r="M238" s="4">
        <v>-40</v>
      </c>
      <c r="N238" s="4">
        <v>-1862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1</v>
      </c>
      <c r="Y238" s="4">
        <v>0</v>
      </c>
      <c r="Z238" s="4">
        <v>2952</v>
      </c>
      <c r="AA238" s="58">
        <f>+E238+H238+K238+N238+Q238+T238+W238+Z238</f>
        <v>127</v>
      </c>
    </row>
    <row r="239" spans="1:31" ht="15" x14ac:dyDescent="0.25">
      <c r="A239" s="3">
        <v>7002</v>
      </c>
      <c r="B239" s="22" t="s">
        <v>207</v>
      </c>
      <c r="C239" s="4">
        <v>-36</v>
      </c>
      <c r="D239" s="4">
        <v>-40</v>
      </c>
      <c r="E239" s="4">
        <v>-9168</v>
      </c>
      <c r="F239" s="4">
        <v>0</v>
      </c>
      <c r="G239" s="4">
        <v>0</v>
      </c>
      <c r="H239" s="4">
        <v>0</v>
      </c>
      <c r="I239" s="4">
        <v>1</v>
      </c>
      <c r="J239" s="4">
        <v>8</v>
      </c>
      <c r="K239" s="4">
        <v>268</v>
      </c>
      <c r="L239" s="4">
        <v>-118</v>
      </c>
      <c r="M239" s="4">
        <v>19</v>
      </c>
      <c r="N239" s="4">
        <v>-494</v>
      </c>
      <c r="O239" s="4">
        <v>11</v>
      </c>
      <c r="P239" s="4">
        <v>11</v>
      </c>
      <c r="Q239" s="4">
        <v>22006</v>
      </c>
      <c r="R239" s="4">
        <v>0</v>
      </c>
      <c r="S239" s="4">
        <v>0</v>
      </c>
      <c r="T239" s="4">
        <v>0</v>
      </c>
      <c r="U239" s="4">
        <v>-8</v>
      </c>
      <c r="V239" s="4">
        <v>-10</v>
      </c>
      <c r="W239" s="4">
        <v>-2793</v>
      </c>
      <c r="X239" s="4">
        <v>0</v>
      </c>
      <c r="Y239" s="4">
        <v>0</v>
      </c>
      <c r="Z239" s="4">
        <v>0</v>
      </c>
      <c r="AA239" s="58">
        <f>+E239+H239+K239+N239+Q239+T239+W239+Z239</f>
        <v>9819</v>
      </c>
    </row>
    <row r="240" spans="1:31" ht="15" x14ac:dyDescent="0.25">
      <c r="A240" s="3">
        <v>7003</v>
      </c>
      <c r="B240" s="22" t="s">
        <v>208</v>
      </c>
      <c r="C240" s="4">
        <v>201</v>
      </c>
      <c r="D240" s="4">
        <v>131</v>
      </c>
      <c r="E240" s="4">
        <v>34430</v>
      </c>
      <c r="F240" s="4">
        <v>0</v>
      </c>
      <c r="G240" s="4">
        <v>0</v>
      </c>
      <c r="H240" s="4">
        <v>0</v>
      </c>
      <c r="I240" s="4">
        <v>-129</v>
      </c>
      <c r="J240" s="4">
        <v>-74</v>
      </c>
      <c r="K240" s="4">
        <v>-3612</v>
      </c>
      <c r="L240" s="4">
        <v>15</v>
      </c>
      <c r="M240" s="4">
        <v>80</v>
      </c>
      <c r="N240" s="4">
        <v>2783</v>
      </c>
      <c r="O240" s="4">
        <v>-53</v>
      </c>
      <c r="P240" s="4">
        <v>-27</v>
      </c>
      <c r="Q240" s="4">
        <v>-65719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58">
        <f>+E240+H240+K240+N240+Q240+T240+W240+Z240</f>
        <v>-32118</v>
      </c>
    </row>
    <row r="241" spans="1:31" ht="15" x14ac:dyDescent="0.25">
      <c r="A241" s="3">
        <v>7004</v>
      </c>
      <c r="B241" s="22" t="s">
        <v>209</v>
      </c>
      <c r="C241" s="4">
        <v>23</v>
      </c>
      <c r="D241" s="4">
        <v>6</v>
      </c>
      <c r="E241" s="4">
        <v>2308</v>
      </c>
      <c r="F241" s="4">
        <v>0</v>
      </c>
      <c r="G241" s="4">
        <v>0</v>
      </c>
      <c r="H241" s="4">
        <v>0</v>
      </c>
      <c r="I241" s="4">
        <v>-17</v>
      </c>
      <c r="J241" s="4">
        <v>5</v>
      </c>
      <c r="K241" s="4">
        <v>-1</v>
      </c>
      <c r="L241" s="4">
        <v>29</v>
      </c>
      <c r="M241" s="4">
        <v>18</v>
      </c>
      <c r="N241" s="4">
        <v>869</v>
      </c>
      <c r="O241" s="4">
        <v>-7</v>
      </c>
      <c r="P241" s="4">
        <v>0</v>
      </c>
      <c r="Q241" s="4">
        <v>-3152</v>
      </c>
      <c r="R241" s="4">
        <v>0</v>
      </c>
      <c r="S241" s="4">
        <v>0</v>
      </c>
      <c r="T241" s="4">
        <v>0</v>
      </c>
      <c r="U241" s="4">
        <v>5</v>
      </c>
      <c r="V241" s="4">
        <v>0</v>
      </c>
      <c r="W241" s="4">
        <v>330</v>
      </c>
      <c r="X241" s="4">
        <v>0</v>
      </c>
      <c r="Y241" s="4">
        <v>0</v>
      </c>
      <c r="Z241" s="4">
        <v>0</v>
      </c>
      <c r="AA241" s="58">
        <f>+E241+H241+K241+N241+Q241+T241+W241+Z241</f>
        <v>354</v>
      </c>
    </row>
    <row r="242" spans="1:31" ht="15.75" x14ac:dyDescent="0.25">
      <c r="A242" s="3">
        <v>7098</v>
      </c>
      <c r="B242" s="22"/>
      <c r="C242" s="24">
        <f t="shared" ref="C242:AA242" si="37">SUM(C238:C241)</f>
        <v>173</v>
      </c>
      <c r="D242" s="24">
        <f t="shared" si="37"/>
        <v>98</v>
      </c>
      <c r="E242" s="24">
        <f t="shared" si="37"/>
        <v>26957</v>
      </c>
      <c r="F242" s="24">
        <f t="shared" si="37"/>
        <v>0</v>
      </c>
      <c r="G242" s="24">
        <f t="shared" si="37"/>
        <v>0</v>
      </c>
      <c r="H242" s="24">
        <f t="shared" si="37"/>
        <v>0</v>
      </c>
      <c r="I242" s="24">
        <f t="shared" si="37"/>
        <v>-148</v>
      </c>
      <c r="J242" s="24">
        <f t="shared" si="37"/>
        <v>-71</v>
      </c>
      <c r="K242" s="24">
        <f t="shared" si="37"/>
        <v>-3695</v>
      </c>
      <c r="L242" s="24">
        <f t="shared" si="37"/>
        <v>-131</v>
      </c>
      <c r="M242" s="24">
        <f t="shared" si="37"/>
        <v>77</v>
      </c>
      <c r="N242" s="24">
        <f t="shared" si="37"/>
        <v>1296</v>
      </c>
      <c r="O242" s="24">
        <f t="shared" si="37"/>
        <v>-49</v>
      </c>
      <c r="P242" s="24">
        <f t="shared" si="37"/>
        <v>-16</v>
      </c>
      <c r="Q242" s="24">
        <f t="shared" si="37"/>
        <v>-46865</v>
      </c>
      <c r="R242" s="24">
        <f t="shared" si="37"/>
        <v>0</v>
      </c>
      <c r="S242" s="24">
        <f t="shared" si="37"/>
        <v>0</v>
      </c>
      <c r="T242" s="24">
        <f t="shared" si="37"/>
        <v>0</v>
      </c>
      <c r="U242" s="24">
        <f t="shared" si="37"/>
        <v>-3</v>
      </c>
      <c r="V242" s="24">
        <f t="shared" si="37"/>
        <v>-10</v>
      </c>
      <c r="W242" s="24">
        <f t="shared" si="37"/>
        <v>-2463</v>
      </c>
      <c r="X242" s="24">
        <f t="shared" si="37"/>
        <v>1</v>
      </c>
      <c r="Y242" s="24">
        <f t="shared" si="37"/>
        <v>0</v>
      </c>
      <c r="Z242" s="24">
        <f t="shared" si="37"/>
        <v>2952</v>
      </c>
      <c r="AA242" s="23">
        <f t="shared" si="37"/>
        <v>-21818</v>
      </c>
      <c r="AB242" s="5"/>
      <c r="AC242" s="5"/>
      <c r="AD242" s="5"/>
      <c r="AE242" s="5"/>
    </row>
    <row r="243" spans="1:31" ht="15" x14ac:dyDescent="0.25">
      <c r="A243" s="3">
        <v>7099</v>
      </c>
      <c r="B243" s="22" t="s">
        <v>210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51</v>
      </c>
      <c r="S243" s="4">
        <v>51</v>
      </c>
      <c r="T243" s="4">
        <v>0</v>
      </c>
      <c r="U243" s="4">
        <v>285</v>
      </c>
      <c r="V243" s="4">
        <v>285</v>
      </c>
      <c r="W243" s="4">
        <v>83363</v>
      </c>
      <c r="X243" s="4">
        <v>0</v>
      </c>
      <c r="Y243" s="4">
        <v>0</v>
      </c>
      <c r="Z243" s="4">
        <v>0</v>
      </c>
      <c r="AA243" s="58">
        <f t="shared" ref="AA243:AA253" si="38">+E243+H243+K243+N243+Q243+T243+W243+Z243</f>
        <v>83363</v>
      </c>
    </row>
    <row r="244" spans="1:31" ht="15" x14ac:dyDescent="0.25">
      <c r="A244" s="3">
        <v>7101</v>
      </c>
      <c r="B244" s="22" t="s">
        <v>211</v>
      </c>
      <c r="C244" s="4">
        <v>-4</v>
      </c>
      <c r="D244" s="4">
        <v>5</v>
      </c>
      <c r="E244" s="4">
        <v>695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-24</v>
      </c>
      <c r="M244" s="4">
        <v>-16</v>
      </c>
      <c r="N244" s="4">
        <v>-828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58">
        <f t="shared" si="38"/>
        <v>-133</v>
      </c>
    </row>
    <row r="245" spans="1:31" ht="15" x14ac:dyDescent="0.25">
      <c r="A245" s="3">
        <v>7102</v>
      </c>
      <c r="B245" s="22" t="s">
        <v>212</v>
      </c>
      <c r="C245" s="4">
        <v>3</v>
      </c>
      <c r="D245" s="4">
        <v>-2</v>
      </c>
      <c r="E245" s="4">
        <v>-204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5</v>
      </c>
      <c r="M245" s="4">
        <v>-1</v>
      </c>
      <c r="N245" s="4">
        <v>17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58">
        <f t="shared" si="38"/>
        <v>-187</v>
      </c>
    </row>
    <row r="246" spans="1:31" ht="15" x14ac:dyDescent="0.25">
      <c r="A246" s="3">
        <v>7103</v>
      </c>
      <c r="B246" s="22" t="s">
        <v>213</v>
      </c>
      <c r="C246" s="4">
        <v>-1</v>
      </c>
      <c r="D246" s="4">
        <v>0</v>
      </c>
      <c r="E246" s="4">
        <v>-53</v>
      </c>
      <c r="F246" s="4">
        <v>0</v>
      </c>
      <c r="G246" s="4">
        <v>0</v>
      </c>
      <c r="H246" s="4">
        <v>0</v>
      </c>
      <c r="I246" s="4">
        <v>-4</v>
      </c>
      <c r="J246" s="4">
        <v>0</v>
      </c>
      <c r="K246" s="4">
        <v>-38</v>
      </c>
      <c r="L246" s="4">
        <v>-51</v>
      </c>
      <c r="M246" s="4">
        <v>-34</v>
      </c>
      <c r="N246" s="4">
        <v>-1606</v>
      </c>
      <c r="O246" s="4">
        <v>-2</v>
      </c>
      <c r="P246" s="4">
        <v>2</v>
      </c>
      <c r="Q246" s="4">
        <v>2199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58">
        <f t="shared" si="38"/>
        <v>502</v>
      </c>
    </row>
    <row r="247" spans="1:31" ht="15" x14ac:dyDescent="0.25">
      <c r="A247" s="3">
        <v>7104</v>
      </c>
      <c r="B247" s="22" t="s">
        <v>214</v>
      </c>
      <c r="C247" s="4">
        <v>-19</v>
      </c>
      <c r="D247" s="4">
        <v>-10</v>
      </c>
      <c r="E247" s="4">
        <v>-2822</v>
      </c>
      <c r="F247" s="4">
        <v>0</v>
      </c>
      <c r="G247" s="4">
        <v>0</v>
      </c>
      <c r="H247" s="4">
        <v>0</v>
      </c>
      <c r="I247" s="4">
        <v>-3</v>
      </c>
      <c r="J247" s="4">
        <v>-2</v>
      </c>
      <c r="K247" s="4">
        <v>-94</v>
      </c>
      <c r="L247" s="4">
        <v>-41</v>
      </c>
      <c r="M247" s="4">
        <v>-22</v>
      </c>
      <c r="N247" s="4">
        <v>-1115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58">
        <f t="shared" si="38"/>
        <v>-4031</v>
      </c>
    </row>
    <row r="248" spans="1:31" ht="15" x14ac:dyDescent="0.25">
      <c r="A248" s="3">
        <v>7105</v>
      </c>
      <c r="B248" s="22" t="s">
        <v>215</v>
      </c>
      <c r="C248" s="4">
        <v>-2</v>
      </c>
      <c r="D248" s="4">
        <v>-10</v>
      </c>
      <c r="E248" s="4">
        <v>-1921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-24</v>
      </c>
      <c r="M248" s="4">
        <v>-3</v>
      </c>
      <c r="N248" s="4">
        <v>-327</v>
      </c>
      <c r="O248" s="4">
        <v>-11</v>
      </c>
      <c r="P248" s="4">
        <v>-2</v>
      </c>
      <c r="Q248" s="4">
        <v>-8054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58">
        <f t="shared" si="38"/>
        <v>-10302</v>
      </c>
    </row>
    <row r="249" spans="1:31" ht="15" x14ac:dyDescent="0.25">
      <c r="A249" s="3">
        <v>7106</v>
      </c>
      <c r="B249" s="22" t="s">
        <v>216</v>
      </c>
      <c r="C249" s="4">
        <v>17</v>
      </c>
      <c r="D249" s="4">
        <v>20</v>
      </c>
      <c r="E249" s="4">
        <v>4531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-60</v>
      </c>
      <c r="M249" s="4">
        <v>-31</v>
      </c>
      <c r="N249" s="4">
        <v>-1593</v>
      </c>
      <c r="O249" s="4">
        <v>-21</v>
      </c>
      <c r="P249" s="4">
        <v>-18</v>
      </c>
      <c r="Q249" s="4">
        <v>-37360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58">
        <f t="shared" si="38"/>
        <v>-34422</v>
      </c>
    </row>
    <row r="250" spans="1:31" ht="15" x14ac:dyDescent="0.25">
      <c r="A250" s="3">
        <v>7107</v>
      </c>
      <c r="B250" s="22" t="s">
        <v>217</v>
      </c>
      <c r="C250" s="4">
        <v>-10</v>
      </c>
      <c r="D250" s="4">
        <v>0</v>
      </c>
      <c r="E250" s="4">
        <v>-530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-22</v>
      </c>
      <c r="M250" s="4">
        <v>-10</v>
      </c>
      <c r="N250" s="4">
        <v>-539</v>
      </c>
      <c r="O250" s="4">
        <v>0</v>
      </c>
      <c r="P250" s="4">
        <v>-5</v>
      </c>
      <c r="Q250" s="4">
        <v>-7751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58">
        <f t="shared" si="38"/>
        <v>-8820</v>
      </c>
    </row>
    <row r="251" spans="1:31" ht="15" x14ac:dyDescent="0.25">
      <c r="A251" s="3">
        <v>7108</v>
      </c>
      <c r="B251" s="22" t="s">
        <v>218</v>
      </c>
      <c r="C251" s="4">
        <v>1</v>
      </c>
      <c r="D251" s="4">
        <v>5</v>
      </c>
      <c r="E251" s="4">
        <v>961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-32</v>
      </c>
      <c r="M251" s="4">
        <v>-19</v>
      </c>
      <c r="N251" s="4">
        <v>-931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58">
        <f t="shared" si="38"/>
        <v>30</v>
      </c>
    </row>
    <row r="252" spans="1:31" ht="15" x14ac:dyDescent="0.25">
      <c r="A252" s="3">
        <v>7109</v>
      </c>
      <c r="B252" s="22" t="s">
        <v>219</v>
      </c>
      <c r="C252" s="4">
        <v>-13</v>
      </c>
      <c r="D252" s="4">
        <v>-23</v>
      </c>
      <c r="E252" s="4">
        <v>-4863</v>
      </c>
      <c r="F252" s="4">
        <v>0</v>
      </c>
      <c r="G252" s="4">
        <v>0</v>
      </c>
      <c r="H252" s="4">
        <v>0</v>
      </c>
      <c r="I252" s="4">
        <v>-1</v>
      </c>
      <c r="J252" s="4">
        <v>0</v>
      </c>
      <c r="K252" s="4">
        <v>-10</v>
      </c>
      <c r="L252" s="4">
        <v>-158</v>
      </c>
      <c r="M252" s="4">
        <v>-99</v>
      </c>
      <c r="N252" s="4">
        <v>-4768</v>
      </c>
      <c r="O252" s="4">
        <v>-41</v>
      </c>
      <c r="P252" s="4">
        <v>5</v>
      </c>
      <c r="Q252" s="4">
        <v>-10708</v>
      </c>
      <c r="R252" s="4">
        <v>0</v>
      </c>
      <c r="S252" s="4">
        <v>0</v>
      </c>
      <c r="T252" s="4">
        <v>0</v>
      </c>
      <c r="U252" s="4">
        <v>16</v>
      </c>
      <c r="V252" s="4">
        <v>15</v>
      </c>
      <c r="W252" s="4">
        <v>4454</v>
      </c>
      <c r="X252" s="4">
        <v>0</v>
      </c>
      <c r="Y252" s="4">
        <v>0</v>
      </c>
      <c r="Z252" s="4">
        <v>0</v>
      </c>
      <c r="AA252" s="58">
        <f t="shared" si="38"/>
        <v>-15895</v>
      </c>
    </row>
    <row r="253" spans="1:31" ht="15" x14ac:dyDescent="0.25">
      <c r="A253" s="3">
        <v>7110</v>
      </c>
      <c r="B253" s="22" t="s">
        <v>220</v>
      </c>
      <c r="C253" s="4">
        <v>6</v>
      </c>
      <c r="D253" s="4">
        <v>9</v>
      </c>
      <c r="E253" s="4">
        <v>1952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-34</v>
      </c>
      <c r="M253" s="4">
        <v>-24</v>
      </c>
      <c r="N253" s="4">
        <v>-1115</v>
      </c>
      <c r="O253" s="4">
        <v>-5</v>
      </c>
      <c r="P253" s="4">
        <v>-16</v>
      </c>
      <c r="Q253" s="4">
        <v>-27055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58">
        <f t="shared" si="38"/>
        <v>-26218</v>
      </c>
    </row>
    <row r="254" spans="1:31" ht="15.75" x14ac:dyDescent="0.25">
      <c r="A254" s="3">
        <v>7198</v>
      </c>
      <c r="B254" s="22"/>
      <c r="C254" s="24">
        <f t="shared" ref="C254:AA254" si="39">SUM(C244:C253)</f>
        <v>-22</v>
      </c>
      <c r="D254" s="24">
        <f t="shared" si="39"/>
        <v>-6</v>
      </c>
      <c r="E254" s="24">
        <f t="shared" si="39"/>
        <v>-2254</v>
      </c>
      <c r="F254" s="24">
        <f t="shared" si="39"/>
        <v>0</v>
      </c>
      <c r="G254" s="24">
        <f t="shared" si="39"/>
        <v>0</v>
      </c>
      <c r="H254" s="24">
        <f t="shared" si="39"/>
        <v>0</v>
      </c>
      <c r="I254" s="24">
        <f t="shared" si="39"/>
        <v>-8</v>
      </c>
      <c r="J254" s="24">
        <f t="shared" si="39"/>
        <v>-2</v>
      </c>
      <c r="K254" s="24">
        <f t="shared" si="39"/>
        <v>-142</v>
      </c>
      <c r="L254" s="24">
        <f t="shared" si="39"/>
        <v>-441</v>
      </c>
      <c r="M254" s="24">
        <f t="shared" si="39"/>
        <v>-259</v>
      </c>
      <c r="N254" s="24">
        <f t="shared" si="39"/>
        <v>-12805</v>
      </c>
      <c r="O254" s="24">
        <f t="shared" si="39"/>
        <v>-80</v>
      </c>
      <c r="P254" s="24">
        <f t="shared" si="39"/>
        <v>-34</v>
      </c>
      <c r="Q254" s="24">
        <f t="shared" si="39"/>
        <v>-88729</v>
      </c>
      <c r="R254" s="24">
        <f t="shared" si="39"/>
        <v>0</v>
      </c>
      <c r="S254" s="24">
        <f t="shared" si="39"/>
        <v>0</v>
      </c>
      <c r="T254" s="24">
        <f t="shared" si="39"/>
        <v>0</v>
      </c>
      <c r="U254" s="24">
        <f t="shared" si="39"/>
        <v>16</v>
      </c>
      <c r="V254" s="24">
        <f t="shared" si="39"/>
        <v>15</v>
      </c>
      <c r="W254" s="24">
        <f t="shared" si="39"/>
        <v>4454</v>
      </c>
      <c r="X254" s="24">
        <f t="shared" si="39"/>
        <v>0</v>
      </c>
      <c r="Y254" s="24">
        <f t="shared" si="39"/>
        <v>0</v>
      </c>
      <c r="Z254" s="24">
        <f t="shared" si="39"/>
        <v>0</v>
      </c>
      <c r="AA254" s="23">
        <f t="shared" si="39"/>
        <v>-99476</v>
      </c>
      <c r="AB254" s="5"/>
      <c r="AC254" s="5"/>
      <c r="AD254" s="5"/>
      <c r="AE254" s="5"/>
    </row>
    <row r="255" spans="1:31" ht="15" x14ac:dyDescent="0.25">
      <c r="A255" s="3">
        <v>7225</v>
      </c>
      <c r="B255" s="22" t="s">
        <v>221</v>
      </c>
      <c r="C255" s="4">
        <v>-756</v>
      </c>
      <c r="D255" s="4">
        <v>-27</v>
      </c>
      <c r="E255" s="4">
        <v>-44968</v>
      </c>
      <c r="F255" s="4">
        <v>119</v>
      </c>
      <c r="G255" s="4">
        <v>-8</v>
      </c>
      <c r="H255" s="4">
        <v>5045</v>
      </c>
      <c r="I255" s="4">
        <v>29</v>
      </c>
      <c r="J255" s="4">
        <v>65</v>
      </c>
      <c r="K255" s="4">
        <v>2372</v>
      </c>
      <c r="L255" s="4">
        <v>1072</v>
      </c>
      <c r="M255" s="4">
        <v>2019</v>
      </c>
      <c r="N255" s="4">
        <v>76811</v>
      </c>
      <c r="O255" s="4">
        <v>-375</v>
      </c>
      <c r="P255" s="4">
        <v>225</v>
      </c>
      <c r="Q255" s="4">
        <v>179964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1</v>
      </c>
      <c r="Y255" s="4">
        <v>0</v>
      </c>
      <c r="Z255" s="25">
        <v>2953</v>
      </c>
      <c r="AA255" s="58">
        <f t="shared" ref="AA255:AA278" si="40">+E255+H255+K255+N255+Q255+T255+W255+Z255</f>
        <v>222177</v>
      </c>
    </row>
    <row r="256" spans="1:31" ht="15" x14ac:dyDescent="0.25">
      <c r="A256" s="3">
        <v>7299</v>
      </c>
      <c r="B256" s="22" t="s">
        <v>222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240</v>
      </c>
      <c r="S256" s="4">
        <v>240</v>
      </c>
      <c r="T256" s="4">
        <v>0</v>
      </c>
      <c r="U256" s="4"/>
      <c r="V256" s="4"/>
      <c r="W256" s="4">
        <v>0</v>
      </c>
      <c r="X256" s="4">
        <v>0</v>
      </c>
      <c r="Y256" s="4">
        <v>0</v>
      </c>
      <c r="Z256" s="4">
        <v>0</v>
      </c>
      <c r="AA256" s="58">
        <f t="shared" si="40"/>
        <v>0</v>
      </c>
    </row>
    <row r="257" spans="1:27" ht="15" x14ac:dyDescent="0.25">
      <c r="A257" s="3">
        <v>7301</v>
      </c>
      <c r="B257" s="22" t="s">
        <v>223</v>
      </c>
      <c r="C257" s="4">
        <v>3</v>
      </c>
      <c r="D257" s="4">
        <v>-2</v>
      </c>
      <c r="E257" s="4">
        <v>-2114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-12</v>
      </c>
      <c r="M257" s="4">
        <v>-4</v>
      </c>
      <c r="N257" s="4">
        <v>-270</v>
      </c>
      <c r="O257" s="4">
        <v>14</v>
      </c>
      <c r="P257" s="4">
        <v>14</v>
      </c>
      <c r="Q257" s="4">
        <v>28008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25">
        <v>0</v>
      </c>
      <c r="AA257" s="58">
        <f t="shared" si="40"/>
        <v>25624</v>
      </c>
    </row>
    <row r="258" spans="1:27" ht="15" x14ac:dyDescent="0.25">
      <c r="A258" s="3">
        <v>7302</v>
      </c>
      <c r="B258" s="22" t="s">
        <v>224</v>
      </c>
      <c r="C258" s="4">
        <v>63</v>
      </c>
      <c r="D258" s="4">
        <v>50</v>
      </c>
      <c r="E258" s="4">
        <v>12414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34</v>
      </c>
      <c r="M258" s="4">
        <v>33</v>
      </c>
      <c r="N258" s="4">
        <v>1412</v>
      </c>
      <c r="O258" s="4">
        <v>1</v>
      </c>
      <c r="P258" s="4">
        <v>-5</v>
      </c>
      <c r="Q258" s="4">
        <v>-7300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25">
        <v>0</v>
      </c>
      <c r="AA258" s="58">
        <f t="shared" si="40"/>
        <v>6526</v>
      </c>
    </row>
    <row r="259" spans="1:27" ht="15" x14ac:dyDescent="0.25">
      <c r="A259" s="3">
        <v>7303</v>
      </c>
      <c r="B259" s="22" t="s">
        <v>225</v>
      </c>
      <c r="C259" s="4">
        <v>-25</v>
      </c>
      <c r="D259" s="4">
        <v>-17</v>
      </c>
      <c r="E259" s="4">
        <v>-4410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-18</v>
      </c>
      <c r="M259" s="4">
        <v>19</v>
      </c>
      <c r="N259" s="4">
        <v>456</v>
      </c>
      <c r="O259" s="4">
        <v>-10</v>
      </c>
      <c r="P259" s="4">
        <v>4</v>
      </c>
      <c r="Q259" s="4">
        <v>1698</v>
      </c>
      <c r="R259" s="4">
        <v>80</v>
      </c>
      <c r="S259" s="4">
        <v>0</v>
      </c>
      <c r="T259" s="4">
        <v>119820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25">
        <v>0</v>
      </c>
      <c r="AA259" s="58">
        <f t="shared" si="40"/>
        <v>117564</v>
      </c>
    </row>
    <row r="260" spans="1:27" ht="15" x14ac:dyDescent="0.25">
      <c r="A260" s="3">
        <v>7304</v>
      </c>
      <c r="B260" s="22" t="s">
        <v>226</v>
      </c>
      <c r="C260" s="4">
        <v>9</v>
      </c>
      <c r="D260" s="4">
        <v>-3</v>
      </c>
      <c r="E260" s="4">
        <v>-68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-13</v>
      </c>
      <c r="M260" s="4">
        <v>-6</v>
      </c>
      <c r="N260" s="4">
        <v>-322</v>
      </c>
      <c r="O260" s="4">
        <v>15</v>
      </c>
      <c r="P260" s="4">
        <v>5</v>
      </c>
      <c r="Q260" s="4">
        <v>14504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25">
        <v>0</v>
      </c>
      <c r="AA260" s="58">
        <f t="shared" si="40"/>
        <v>14114</v>
      </c>
    </row>
    <row r="261" spans="1:27" ht="15" x14ac:dyDescent="0.25">
      <c r="A261" s="3">
        <v>7305</v>
      </c>
      <c r="B261" s="22" t="s">
        <v>227</v>
      </c>
      <c r="C261" s="4">
        <v>5</v>
      </c>
      <c r="D261" s="4">
        <v>9</v>
      </c>
      <c r="E261" s="4">
        <v>1899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19</v>
      </c>
      <c r="M261" s="4">
        <v>10</v>
      </c>
      <c r="N261" s="4">
        <v>511</v>
      </c>
      <c r="O261" s="4">
        <v>3</v>
      </c>
      <c r="P261" s="4">
        <v>12</v>
      </c>
      <c r="Q261" s="4">
        <v>19954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25">
        <v>0</v>
      </c>
      <c r="AA261" s="58">
        <f t="shared" si="40"/>
        <v>22364</v>
      </c>
    </row>
    <row r="262" spans="1:27" ht="15" x14ac:dyDescent="0.25">
      <c r="A262" s="3">
        <v>7306</v>
      </c>
      <c r="B262" s="22" t="s">
        <v>228</v>
      </c>
      <c r="C262" s="4">
        <v>-5</v>
      </c>
      <c r="D262" s="4">
        <v>-7</v>
      </c>
      <c r="E262" s="4">
        <v>-1535</v>
      </c>
      <c r="F262" s="4">
        <v>0</v>
      </c>
      <c r="G262" s="4">
        <v>0</v>
      </c>
      <c r="H262" s="4">
        <v>0</v>
      </c>
      <c r="I262" s="4">
        <v>-8</v>
      </c>
      <c r="J262" s="4">
        <v>2</v>
      </c>
      <c r="K262" s="4">
        <v>-12</v>
      </c>
      <c r="L262" s="4">
        <v>-27</v>
      </c>
      <c r="M262" s="4">
        <v>-9</v>
      </c>
      <c r="N262" s="4">
        <v>-553</v>
      </c>
      <c r="O262" s="4">
        <v>4</v>
      </c>
      <c r="P262" s="4">
        <v>10</v>
      </c>
      <c r="Q262" s="4">
        <v>17304</v>
      </c>
      <c r="R262" s="4">
        <v>0</v>
      </c>
      <c r="S262" s="4">
        <v>0</v>
      </c>
      <c r="T262" s="4">
        <v>0</v>
      </c>
      <c r="U262" s="4">
        <v>-10</v>
      </c>
      <c r="V262" s="4">
        <v>-10</v>
      </c>
      <c r="W262" s="4">
        <v>-2925</v>
      </c>
      <c r="X262" s="4">
        <v>-1</v>
      </c>
      <c r="Y262" s="4">
        <v>0</v>
      </c>
      <c r="Z262" s="25">
        <v>-2952</v>
      </c>
      <c r="AA262" s="58">
        <f t="shared" si="40"/>
        <v>9327</v>
      </c>
    </row>
    <row r="263" spans="1:27" ht="15" x14ac:dyDescent="0.25">
      <c r="A263" s="3">
        <v>7307</v>
      </c>
      <c r="B263" s="22" t="s">
        <v>229</v>
      </c>
      <c r="C263" s="4">
        <v>-8</v>
      </c>
      <c r="D263" s="4">
        <v>0</v>
      </c>
      <c r="E263" s="4">
        <v>-424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-6</v>
      </c>
      <c r="M263" s="4">
        <v>-5</v>
      </c>
      <c r="N263" s="4">
        <v>-243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25">
        <v>0</v>
      </c>
      <c r="AA263" s="58">
        <f t="shared" si="40"/>
        <v>-667</v>
      </c>
    </row>
    <row r="264" spans="1:27" ht="15" x14ac:dyDescent="0.25">
      <c r="A264" s="3">
        <v>7308</v>
      </c>
      <c r="B264" s="22" t="s">
        <v>230</v>
      </c>
      <c r="C264" s="4">
        <v>-9</v>
      </c>
      <c r="D264" s="4">
        <v>19</v>
      </c>
      <c r="E264" s="4">
        <v>2971</v>
      </c>
      <c r="F264" s="4">
        <v>11</v>
      </c>
      <c r="G264" s="4">
        <v>1</v>
      </c>
      <c r="H264" s="4">
        <v>793</v>
      </c>
      <c r="I264" s="4">
        <v>-9</v>
      </c>
      <c r="J264" s="4">
        <v>0</v>
      </c>
      <c r="K264" s="4">
        <v>-86</v>
      </c>
      <c r="L264" s="4">
        <v>10</v>
      </c>
      <c r="M264" s="4">
        <v>62</v>
      </c>
      <c r="N264" s="4">
        <v>2141</v>
      </c>
      <c r="O264" s="4">
        <v>22</v>
      </c>
      <c r="P264" s="4">
        <v>5</v>
      </c>
      <c r="Q264" s="4">
        <v>17657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25">
        <v>0</v>
      </c>
      <c r="AA264" s="58">
        <f t="shared" si="40"/>
        <v>23476</v>
      </c>
    </row>
    <row r="265" spans="1:27" ht="15" x14ac:dyDescent="0.25">
      <c r="A265" s="3">
        <v>7309</v>
      </c>
      <c r="B265" s="22" t="s">
        <v>231</v>
      </c>
      <c r="C265" s="4">
        <v>4</v>
      </c>
      <c r="D265" s="4">
        <v>2</v>
      </c>
      <c r="E265" s="4">
        <v>575</v>
      </c>
      <c r="F265" s="4">
        <v>10</v>
      </c>
      <c r="G265" s="4">
        <v>3</v>
      </c>
      <c r="H265" s="4">
        <v>1113</v>
      </c>
      <c r="I265" s="4">
        <v>0</v>
      </c>
      <c r="J265" s="4">
        <v>0</v>
      </c>
      <c r="K265" s="4">
        <v>0</v>
      </c>
      <c r="L265" s="4">
        <v>-77</v>
      </c>
      <c r="M265" s="4">
        <v>-15</v>
      </c>
      <c r="N265" s="4">
        <v>-1226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25">
        <v>0</v>
      </c>
      <c r="AA265" s="58">
        <f t="shared" si="40"/>
        <v>462</v>
      </c>
    </row>
    <row r="266" spans="1:27" ht="15" x14ac:dyDescent="0.25">
      <c r="A266" s="3">
        <v>7310</v>
      </c>
      <c r="B266" s="22" t="s">
        <v>232</v>
      </c>
      <c r="C266" s="4">
        <v>-11</v>
      </c>
      <c r="D266" s="4">
        <v>-11</v>
      </c>
      <c r="E266" s="4">
        <v>-2580</v>
      </c>
      <c r="F266" s="4">
        <v>12</v>
      </c>
      <c r="G266" s="4">
        <v>12</v>
      </c>
      <c r="H266" s="4">
        <v>2910</v>
      </c>
      <c r="I266" s="4">
        <v>-13</v>
      </c>
      <c r="J266" s="4">
        <v>-13</v>
      </c>
      <c r="K266" s="4">
        <v>-543</v>
      </c>
      <c r="L266" s="4">
        <v>-46</v>
      </c>
      <c r="M266" s="4">
        <v>-25</v>
      </c>
      <c r="N266" s="4">
        <v>-1262</v>
      </c>
      <c r="O266" s="4">
        <v>4</v>
      </c>
      <c r="P266" s="4">
        <v>2</v>
      </c>
      <c r="Q266" s="4">
        <v>4902</v>
      </c>
      <c r="R266" s="4">
        <v>0</v>
      </c>
      <c r="S266" s="4">
        <v>0</v>
      </c>
      <c r="T266" s="4">
        <v>0</v>
      </c>
      <c r="U266" s="4">
        <v>1</v>
      </c>
      <c r="V266" s="4">
        <v>0</v>
      </c>
      <c r="W266" s="4">
        <v>66</v>
      </c>
      <c r="X266" s="4">
        <v>0</v>
      </c>
      <c r="Y266" s="4">
        <v>0</v>
      </c>
      <c r="Z266" s="25">
        <v>0</v>
      </c>
      <c r="AA266" s="58">
        <f t="shared" si="40"/>
        <v>3493</v>
      </c>
    </row>
    <row r="267" spans="1:27" ht="15" x14ac:dyDescent="0.25">
      <c r="A267" s="3">
        <v>7311</v>
      </c>
      <c r="B267" s="22" t="s">
        <v>233</v>
      </c>
      <c r="C267" s="4">
        <v>-11</v>
      </c>
      <c r="D267" s="4">
        <v>2</v>
      </c>
      <c r="E267" s="4">
        <v>-220</v>
      </c>
      <c r="F267" s="4">
        <v>0</v>
      </c>
      <c r="G267" s="4">
        <v>0</v>
      </c>
      <c r="H267" s="4">
        <v>0</v>
      </c>
      <c r="I267" s="4">
        <v>-3</v>
      </c>
      <c r="J267" s="4">
        <v>-2</v>
      </c>
      <c r="K267" s="4">
        <v>-94</v>
      </c>
      <c r="L267" s="4">
        <v>15</v>
      </c>
      <c r="M267" s="4">
        <v>-18</v>
      </c>
      <c r="N267" s="4">
        <v>-451</v>
      </c>
      <c r="O267" s="4">
        <v>9</v>
      </c>
      <c r="P267" s="4">
        <v>4</v>
      </c>
      <c r="Q267" s="4">
        <v>10253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25">
        <v>0</v>
      </c>
      <c r="AA267" s="58">
        <f t="shared" si="40"/>
        <v>9488</v>
      </c>
    </row>
    <row r="268" spans="1:27" ht="15" x14ac:dyDescent="0.25">
      <c r="A268" s="3">
        <v>7312</v>
      </c>
      <c r="B268" s="22" t="s">
        <v>234</v>
      </c>
      <c r="C268" s="4">
        <v>-5</v>
      </c>
      <c r="D268" s="4">
        <v>7</v>
      </c>
      <c r="E268" s="4">
        <v>-5864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-22</v>
      </c>
      <c r="M268" s="4">
        <v>-10</v>
      </c>
      <c r="N268" s="4">
        <v>-591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25">
        <v>0</v>
      </c>
      <c r="AA268" s="58">
        <f t="shared" si="40"/>
        <v>-6455</v>
      </c>
    </row>
    <row r="269" spans="1:27" ht="15" x14ac:dyDescent="0.25">
      <c r="A269" s="3">
        <v>7313</v>
      </c>
      <c r="B269" s="22" t="s">
        <v>235</v>
      </c>
      <c r="C269" s="4">
        <v>6</v>
      </c>
      <c r="D269" s="4">
        <v>1</v>
      </c>
      <c r="E269" s="4">
        <v>500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29</v>
      </c>
      <c r="M269" s="4">
        <v>30</v>
      </c>
      <c r="N269" s="4">
        <v>1265</v>
      </c>
      <c r="O269" s="4">
        <v>2</v>
      </c>
      <c r="P269" s="4">
        <v>19</v>
      </c>
      <c r="Q269" s="4">
        <v>30356</v>
      </c>
      <c r="R269" s="4">
        <v>0</v>
      </c>
      <c r="S269" s="4">
        <v>0</v>
      </c>
      <c r="T269" s="4">
        <v>0</v>
      </c>
      <c r="U269" s="4">
        <v>1</v>
      </c>
      <c r="V269" s="4">
        <v>0</v>
      </c>
      <c r="W269" s="4">
        <v>66</v>
      </c>
      <c r="X269" s="4">
        <v>1</v>
      </c>
      <c r="Y269" s="4">
        <v>0</v>
      </c>
      <c r="Z269" s="25">
        <v>2952</v>
      </c>
      <c r="AA269" s="58">
        <f t="shared" si="40"/>
        <v>35139</v>
      </c>
    </row>
    <row r="270" spans="1:27" ht="15" x14ac:dyDescent="0.25">
      <c r="A270" s="3">
        <v>7314</v>
      </c>
      <c r="B270" s="22" t="s">
        <v>236</v>
      </c>
      <c r="C270" s="4">
        <v>35</v>
      </c>
      <c r="D270" s="4">
        <v>15</v>
      </c>
      <c r="E270" s="4">
        <v>4577</v>
      </c>
      <c r="F270" s="4">
        <v>0</v>
      </c>
      <c r="G270" s="4">
        <v>0</v>
      </c>
      <c r="H270" s="4">
        <v>0</v>
      </c>
      <c r="I270" s="4">
        <v>2</v>
      </c>
      <c r="J270" s="4">
        <v>5</v>
      </c>
      <c r="K270" s="4">
        <v>180</v>
      </c>
      <c r="L270" s="4">
        <v>46</v>
      </c>
      <c r="M270" s="4">
        <v>35</v>
      </c>
      <c r="N270" s="4">
        <v>1592</v>
      </c>
      <c r="O270" s="4">
        <v>6</v>
      </c>
      <c r="P270" s="4">
        <v>6</v>
      </c>
      <c r="Q270" s="4">
        <v>12002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25">
        <v>0</v>
      </c>
      <c r="AA270" s="58">
        <f t="shared" si="40"/>
        <v>18351</v>
      </c>
    </row>
    <row r="271" spans="1:27" ht="15" x14ac:dyDescent="0.25">
      <c r="A271" s="3">
        <v>7315</v>
      </c>
      <c r="B271" s="22" t="s">
        <v>237</v>
      </c>
      <c r="C271" s="4">
        <v>5</v>
      </c>
      <c r="D271" s="4">
        <v>2</v>
      </c>
      <c r="E271" s="4">
        <v>628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-10</v>
      </c>
      <c r="M271" s="4">
        <v>-13</v>
      </c>
      <c r="N271" s="4">
        <v>-573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25">
        <v>0</v>
      </c>
      <c r="AA271" s="58">
        <f t="shared" si="40"/>
        <v>55</v>
      </c>
    </row>
    <row r="272" spans="1:27" ht="15" x14ac:dyDescent="0.25">
      <c r="A272" s="3">
        <v>7316</v>
      </c>
      <c r="B272" s="22" t="s">
        <v>238</v>
      </c>
      <c r="C272" s="4">
        <v>-11</v>
      </c>
      <c r="D272" s="4">
        <v>-8</v>
      </c>
      <c r="E272" s="4">
        <v>-2035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3</v>
      </c>
      <c r="M272" s="4">
        <v>12</v>
      </c>
      <c r="N272" s="4">
        <v>425</v>
      </c>
      <c r="O272" s="4">
        <v>2</v>
      </c>
      <c r="P272" s="4">
        <v>2</v>
      </c>
      <c r="Q272" s="4">
        <v>4002</v>
      </c>
      <c r="R272" s="4">
        <v>0</v>
      </c>
      <c r="S272" s="4">
        <v>0</v>
      </c>
      <c r="T272" s="4">
        <v>0</v>
      </c>
      <c r="U272" s="4">
        <v>5</v>
      </c>
      <c r="V272" s="4">
        <v>0</v>
      </c>
      <c r="W272" s="4">
        <v>330</v>
      </c>
      <c r="X272" s="4">
        <v>0</v>
      </c>
      <c r="Y272" s="4">
        <v>0</v>
      </c>
      <c r="Z272" s="25">
        <v>0</v>
      </c>
      <c r="AA272" s="58">
        <f t="shared" si="40"/>
        <v>2722</v>
      </c>
    </row>
    <row r="273" spans="1:31" ht="15" x14ac:dyDescent="0.25">
      <c r="A273" s="3">
        <v>7317</v>
      </c>
      <c r="B273" s="22" t="s">
        <v>239</v>
      </c>
      <c r="C273" s="4">
        <v>-10</v>
      </c>
      <c r="D273" s="4">
        <v>24</v>
      </c>
      <c r="E273" s="4">
        <v>3826</v>
      </c>
      <c r="F273" s="4">
        <v>4</v>
      </c>
      <c r="G273" s="4">
        <v>1</v>
      </c>
      <c r="H273" s="4">
        <v>408</v>
      </c>
      <c r="I273" s="4">
        <v>0</v>
      </c>
      <c r="J273" s="4">
        <v>0</v>
      </c>
      <c r="K273" s="4">
        <v>0</v>
      </c>
      <c r="L273" s="4">
        <v>4</v>
      </c>
      <c r="M273" s="4">
        <v>-2</v>
      </c>
      <c r="N273" s="4">
        <v>-28</v>
      </c>
      <c r="O273" s="4">
        <v>8</v>
      </c>
      <c r="P273" s="4">
        <v>2</v>
      </c>
      <c r="Q273" s="4">
        <v>6702</v>
      </c>
      <c r="R273" s="4">
        <v>0</v>
      </c>
      <c r="S273" s="4">
        <v>0</v>
      </c>
      <c r="T273" s="4">
        <v>0</v>
      </c>
      <c r="U273" s="4">
        <v>-5</v>
      </c>
      <c r="V273" s="4">
        <v>-5</v>
      </c>
      <c r="W273" s="4">
        <v>-1463</v>
      </c>
      <c r="X273" s="4">
        <v>0</v>
      </c>
      <c r="Y273" s="4">
        <v>0</v>
      </c>
      <c r="Z273" s="25">
        <v>0</v>
      </c>
      <c r="AA273" s="58">
        <f t="shared" si="40"/>
        <v>9445</v>
      </c>
    </row>
    <row r="274" spans="1:31" ht="15" x14ac:dyDescent="0.25">
      <c r="A274" s="3">
        <v>7318</v>
      </c>
      <c r="B274" s="22" t="s">
        <v>240</v>
      </c>
      <c r="C274" s="4">
        <v>-1</v>
      </c>
      <c r="D274" s="4">
        <v>22</v>
      </c>
      <c r="E274" s="4">
        <v>3940</v>
      </c>
      <c r="F274" s="4">
        <v>0</v>
      </c>
      <c r="G274" s="4">
        <v>0</v>
      </c>
      <c r="H274" s="4">
        <v>0</v>
      </c>
      <c r="I274" s="4">
        <v>-10</v>
      </c>
      <c r="J274" s="4">
        <v>-8</v>
      </c>
      <c r="K274" s="4">
        <v>-353</v>
      </c>
      <c r="L274" s="4">
        <v>-26</v>
      </c>
      <c r="M274" s="4">
        <v>27</v>
      </c>
      <c r="N274" s="4">
        <v>644</v>
      </c>
      <c r="O274" s="4">
        <v>16</v>
      </c>
      <c r="P274" s="4">
        <v>7</v>
      </c>
      <c r="Q274" s="4">
        <v>18056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25">
        <v>0</v>
      </c>
      <c r="AA274" s="58">
        <f t="shared" si="40"/>
        <v>22287</v>
      </c>
    </row>
    <row r="275" spans="1:31" ht="15" x14ac:dyDescent="0.25">
      <c r="A275" s="3">
        <v>7319</v>
      </c>
      <c r="B275" s="22" t="s">
        <v>241</v>
      </c>
      <c r="C275" s="4">
        <v>9</v>
      </c>
      <c r="D275" s="4">
        <v>7</v>
      </c>
      <c r="E275" s="4">
        <v>1747</v>
      </c>
      <c r="F275" s="4">
        <v>0</v>
      </c>
      <c r="G275" s="4">
        <v>0</v>
      </c>
      <c r="H275" s="4">
        <v>0</v>
      </c>
      <c r="I275" s="4">
        <v>2</v>
      </c>
      <c r="J275" s="4">
        <v>7</v>
      </c>
      <c r="K275" s="4">
        <v>245</v>
      </c>
      <c r="L275" s="4">
        <v>-8</v>
      </c>
      <c r="M275" s="4">
        <v>-34</v>
      </c>
      <c r="N275" s="4">
        <v>-1198</v>
      </c>
      <c r="O275" s="4">
        <v>-9</v>
      </c>
      <c r="P275" s="4">
        <v>-7</v>
      </c>
      <c r="Q275" s="4">
        <v>-14904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25">
        <v>0</v>
      </c>
      <c r="AA275" s="58">
        <f t="shared" si="40"/>
        <v>-14110</v>
      </c>
    </row>
    <row r="276" spans="1:31" ht="15" x14ac:dyDescent="0.25">
      <c r="A276" s="3">
        <v>7320</v>
      </c>
      <c r="B276" s="22" t="s">
        <v>242</v>
      </c>
      <c r="C276" s="4">
        <v>3</v>
      </c>
      <c r="D276" s="4">
        <v>0</v>
      </c>
      <c r="E276" s="4">
        <v>159</v>
      </c>
      <c r="F276" s="4">
        <v>0</v>
      </c>
      <c r="G276" s="4">
        <v>0</v>
      </c>
      <c r="H276" s="4">
        <v>0</v>
      </c>
      <c r="I276" s="4">
        <v>-4</v>
      </c>
      <c r="J276" s="4">
        <v>1</v>
      </c>
      <c r="K276" s="4">
        <v>-6</v>
      </c>
      <c r="L276" s="4">
        <v>20</v>
      </c>
      <c r="M276" s="4">
        <v>37</v>
      </c>
      <c r="N276" s="4">
        <v>1411</v>
      </c>
      <c r="O276" s="4">
        <v>15</v>
      </c>
      <c r="P276" s="4">
        <v>15</v>
      </c>
      <c r="Q276" s="4">
        <v>30008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25">
        <v>0</v>
      </c>
      <c r="AA276" s="58">
        <f t="shared" si="40"/>
        <v>31572</v>
      </c>
    </row>
    <row r="277" spans="1:31" ht="15" x14ac:dyDescent="0.25">
      <c r="A277" s="3">
        <v>7321</v>
      </c>
      <c r="B277" s="22" t="s">
        <v>243</v>
      </c>
      <c r="C277" s="4">
        <v>-1</v>
      </c>
      <c r="D277" s="4">
        <v>-4</v>
      </c>
      <c r="E277" s="4">
        <v>-1516</v>
      </c>
      <c r="F277" s="4">
        <v>7</v>
      </c>
      <c r="G277" s="4">
        <v>8</v>
      </c>
      <c r="H277" s="4">
        <v>1885</v>
      </c>
      <c r="I277" s="4">
        <v>0</v>
      </c>
      <c r="J277" s="4">
        <v>0</v>
      </c>
      <c r="K277" s="4">
        <v>0</v>
      </c>
      <c r="L277" s="4">
        <v>6</v>
      </c>
      <c r="M277" s="4">
        <v>3</v>
      </c>
      <c r="N277" s="4">
        <v>171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25">
        <v>0</v>
      </c>
      <c r="AA277" s="58">
        <f t="shared" si="40"/>
        <v>540</v>
      </c>
    </row>
    <row r="278" spans="1:31" ht="15" x14ac:dyDescent="0.25">
      <c r="A278" s="3">
        <v>7322</v>
      </c>
      <c r="B278" s="22" t="s">
        <v>244</v>
      </c>
      <c r="C278" s="4">
        <v>-8</v>
      </c>
      <c r="D278" s="4">
        <v>-8</v>
      </c>
      <c r="E278" s="4">
        <v>-1876</v>
      </c>
      <c r="F278" s="4">
        <v>-3</v>
      </c>
      <c r="G278" s="4">
        <v>7</v>
      </c>
      <c r="H278" s="4">
        <v>1147</v>
      </c>
      <c r="I278" s="4">
        <v>0</v>
      </c>
      <c r="J278" s="4">
        <v>0</v>
      </c>
      <c r="K278" s="4">
        <v>0</v>
      </c>
      <c r="L278" s="4">
        <v>24</v>
      </c>
      <c r="M278" s="4">
        <v>10</v>
      </c>
      <c r="N278" s="4">
        <v>612</v>
      </c>
      <c r="O278" s="4">
        <v>-7</v>
      </c>
      <c r="P278" s="4">
        <v>-9</v>
      </c>
      <c r="Q278" s="4">
        <v>-17104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25">
        <v>0</v>
      </c>
      <c r="AA278" s="58">
        <f t="shared" si="40"/>
        <v>-17221</v>
      </c>
    </row>
    <row r="279" spans="1:31" ht="15.75" x14ac:dyDescent="0.25">
      <c r="A279" s="3">
        <v>7398</v>
      </c>
      <c r="B279" s="22"/>
      <c r="C279" s="24">
        <f t="shared" ref="C279:AA279" si="41">SUM(C257:C278)</f>
        <v>37</v>
      </c>
      <c r="D279" s="24">
        <f t="shared" si="41"/>
        <v>100</v>
      </c>
      <c r="E279" s="24">
        <f t="shared" si="41"/>
        <v>10594</v>
      </c>
      <c r="F279" s="24">
        <f t="shared" si="41"/>
        <v>41</v>
      </c>
      <c r="G279" s="24">
        <f t="shared" si="41"/>
        <v>32</v>
      </c>
      <c r="H279" s="24">
        <f t="shared" si="41"/>
        <v>8256</v>
      </c>
      <c r="I279" s="24">
        <f t="shared" si="41"/>
        <v>-43</v>
      </c>
      <c r="J279" s="24">
        <f t="shared" si="41"/>
        <v>-8</v>
      </c>
      <c r="K279" s="24">
        <f t="shared" si="41"/>
        <v>-669</v>
      </c>
      <c r="L279" s="24">
        <f t="shared" si="41"/>
        <v>-55</v>
      </c>
      <c r="M279" s="24">
        <f t="shared" si="41"/>
        <v>137</v>
      </c>
      <c r="N279" s="24">
        <f t="shared" si="41"/>
        <v>3923</v>
      </c>
      <c r="O279" s="24">
        <f t="shared" si="41"/>
        <v>95</v>
      </c>
      <c r="P279" s="24">
        <f t="shared" si="41"/>
        <v>86</v>
      </c>
      <c r="Q279" s="24">
        <f t="shared" si="41"/>
        <v>176098</v>
      </c>
      <c r="R279" s="24">
        <f t="shared" si="41"/>
        <v>80</v>
      </c>
      <c r="S279" s="24">
        <f t="shared" si="41"/>
        <v>0</v>
      </c>
      <c r="T279" s="24">
        <f t="shared" si="41"/>
        <v>119820</v>
      </c>
      <c r="U279" s="24">
        <f t="shared" si="41"/>
        <v>-8</v>
      </c>
      <c r="V279" s="24">
        <f t="shared" si="41"/>
        <v>-15</v>
      </c>
      <c r="W279" s="24">
        <f t="shared" si="41"/>
        <v>-3926</v>
      </c>
      <c r="X279" s="24">
        <f t="shared" si="41"/>
        <v>0</v>
      </c>
      <c r="Y279" s="24">
        <f t="shared" si="41"/>
        <v>0</v>
      </c>
      <c r="Z279" s="24">
        <f t="shared" si="41"/>
        <v>0</v>
      </c>
      <c r="AA279" s="23">
        <f t="shared" si="41"/>
        <v>314096</v>
      </c>
      <c r="AB279" s="5"/>
      <c r="AC279" s="5"/>
      <c r="AD279" s="5"/>
      <c r="AE279" s="5"/>
    </row>
    <row r="280" spans="1:31" ht="15" x14ac:dyDescent="0.25">
      <c r="A280" s="3">
        <v>7399</v>
      </c>
      <c r="B280" s="22" t="s">
        <v>245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/>
      <c r="S280" s="4"/>
      <c r="T280" s="4"/>
      <c r="U280" s="4"/>
      <c r="V280" s="4"/>
      <c r="W280" s="4">
        <v>0</v>
      </c>
      <c r="X280" s="4">
        <v>0</v>
      </c>
      <c r="Y280" s="4">
        <v>0</v>
      </c>
      <c r="Z280" s="4">
        <v>0</v>
      </c>
      <c r="AA280" s="58">
        <f t="shared" ref="AA280:AA291" si="42">+E280+H280+K280+N280+Q280+T280+W280+Z280</f>
        <v>0</v>
      </c>
    </row>
    <row r="281" spans="1:31" ht="15" x14ac:dyDescent="0.25">
      <c r="A281" s="3">
        <v>7401</v>
      </c>
      <c r="B281" s="22" t="s">
        <v>246</v>
      </c>
      <c r="C281" s="4">
        <v>2</v>
      </c>
      <c r="D281" s="4">
        <v>7</v>
      </c>
      <c r="E281" s="4">
        <v>1377</v>
      </c>
      <c r="F281" s="4">
        <v>0</v>
      </c>
      <c r="G281" s="4">
        <v>0</v>
      </c>
      <c r="H281" s="4">
        <v>0</v>
      </c>
      <c r="I281" s="4">
        <v>-17</v>
      </c>
      <c r="J281" s="4">
        <v>-5</v>
      </c>
      <c r="K281" s="4">
        <v>-322</v>
      </c>
      <c r="L281" s="4">
        <v>25</v>
      </c>
      <c r="M281" s="4">
        <v>-20</v>
      </c>
      <c r="N281" s="4">
        <v>-423</v>
      </c>
      <c r="O281" s="4">
        <v>-4</v>
      </c>
      <c r="P281" s="4">
        <v>-1</v>
      </c>
      <c r="Q281" s="4">
        <v>-3351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25">
        <v>0</v>
      </c>
      <c r="AA281" s="58">
        <f t="shared" si="42"/>
        <v>-2719</v>
      </c>
    </row>
    <row r="282" spans="1:31" ht="15" x14ac:dyDescent="0.25">
      <c r="A282" s="3">
        <v>7402</v>
      </c>
      <c r="B282" s="22" t="s">
        <v>247</v>
      </c>
      <c r="C282" s="4">
        <v>15</v>
      </c>
      <c r="D282" s="4">
        <v>14</v>
      </c>
      <c r="E282" s="4">
        <v>3336</v>
      </c>
      <c r="F282" s="4">
        <v>0</v>
      </c>
      <c r="G282" s="4">
        <v>0</v>
      </c>
      <c r="H282" s="4">
        <v>0</v>
      </c>
      <c r="I282" s="4">
        <v>-6</v>
      </c>
      <c r="J282" s="4">
        <v>-1</v>
      </c>
      <c r="K282" s="4">
        <v>-89</v>
      </c>
      <c r="L282" s="4">
        <v>5</v>
      </c>
      <c r="M282" s="4">
        <v>-30</v>
      </c>
      <c r="N282" s="4">
        <v>-943</v>
      </c>
      <c r="O282" s="4">
        <v>4</v>
      </c>
      <c r="P282" s="4">
        <v>4</v>
      </c>
      <c r="Q282" s="4">
        <v>8002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25">
        <v>0</v>
      </c>
      <c r="AA282" s="58">
        <f t="shared" si="42"/>
        <v>10306</v>
      </c>
    </row>
    <row r="283" spans="1:31" ht="15" x14ac:dyDescent="0.25">
      <c r="A283" s="3">
        <v>7403</v>
      </c>
      <c r="B283" s="22" t="s">
        <v>248</v>
      </c>
      <c r="C283" s="4">
        <v>-17</v>
      </c>
      <c r="D283" s="4">
        <v>5</v>
      </c>
      <c r="E283" s="4">
        <v>6</v>
      </c>
      <c r="F283" s="4">
        <v>0</v>
      </c>
      <c r="G283" s="4">
        <v>0</v>
      </c>
      <c r="H283" s="4">
        <v>0</v>
      </c>
      <c r="I283" s="4">
        <v>-9</v>
      </c>
      <c r="J283" s="4">
        <v>-6</v>
      </c>
      <c r="K283" s="4">
        <v>-279</v>
      </c>
      <c r="L283" s="4">
        <v>-14</v>
      </c>
      <c r="M283" s="4">
        <v>12</v>
      </c>
      <c r="N283" s="4">
        <v>263</v>
      </c>
      <c r="O283" s="4">
        <v>6</v>
      </c>
      <c r="P283" s="4">
        <v>6</v>
      </c>
      <c r="Q283" s="4">
        <v>12004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25">
        <v>0</v>
      </c>
      <c r="AA283" s="58">
        <f t="shared" si="42"/>
        <v>11994</v>
      </c>
    </row>
    <row r="284" spans="1:31" ht="15" x14ac:dyDescent="0.25">
      <c r="A284" s="3">
        <v>7404</v>
      </c>
      <c r="B284" s="22" t="s">
        <v>249</v>
      </c>
      <c r="C284" s="4">
        <v>2</v>
      </c>
      <c r="D284" s="4">
        <v>-59</v>
      </c>
      <c r="E284" s="4">
        <v>-10602</v>
      </c>
      <c r="F284" s="4">
        <v>0</v>
      </c>
      <c r="G284" s="4">
        <v>-2</v>
      </c>
      <c r="H284" s="4">
        <v>-375</v>
      </c>
      <c r="I284" s="4">
        <v>-32</v>
      </c>
      <c r="J284" s="4">
        <v>-19</v>
      </c>
      <c r="K284" s="4">
        <v>-917</v>
      </c>
      <c r="L284" s="4">
        <v>-131</v>
      </c>
      <c r="M284" s="4">
        <v>-58</v>
      </c>
      <c r="N284" s="4">
        <v>-3158</v>
      </c>
      <c r="O284" s="4">
        <v>4</v>
      </c>
      <c r="P284" s="4">
        <v>2</v>
      </c>
      <c r="Q284" s="4">
        <v>4901</v>
      </c>
      <c r="R284" s="4">
        <v>1</v>
      </c>
      <c r="S284" s="4">
        <v>0</v>
      </c>
      <c r="T284" s="4">
        <v>1498</v>
      </c>
      <c r="U284" s="4">
        <v>32</v>
      </c>
      <c r="V284" s="4">
        <v>30</v>
      </c>
      <c r="W284" s="4">
        <v>8907</v>
      </c>
      <c r="X284" s="4">
        <v>0</v>
      </c>
      <c r="Y284" s="4">
        <v>0</v>
      </c>
      <c r="Z284" s="25">
        <v>0</v>
      </c>
      <c r="AA284" s="58">
        <f t="shared" si="42"/>
        <v>254</v>
      </c>
    </row>
    <row r="285" spans="1:31" ht="15" x14ac:dyDescent="0.25">
      <c r="A285" s="3">
        <v>7405</v>
      </c>
      <c r="B285" s="22" t="s">
        <v>250</v>
      </c>
      <c r="C285" s="4">
        <v>49</v>
      </c>
      <c r="D285" s="4">
        <v>12</v>
      </c>
      <c r="E285" s="4">
        <v>4775</v>
      </c>
      <c r="F285" s="4">
        <v>0</v>
      </c>
      <c r="G285" s="4">
        <v>0</v>
      </c>
      <c r="H285" s="4">
        <v>0</v>
      </c>
      <c r="I285" s="4">
        <v>-15</v>
      </c>
      <c r="J285" s="4">
        <v>-6</v>
      </c>
      <c r="K285" s="4">
        <v>-335</v>
      </c>
      <c r="L285" s="4">
        <v>-35</v>
      </c>
      <c r="M285" s="4">
        <v>-21</v>
      </c>
      <c r="N285" s="4">
        <v>-1025</v>
      </c>
      <c r="O285" s="4">
        <v>-1</v>
      </c>
      <c r="P285" s="4">
        <v>3</v>
      </c>
      <c r="Q285" s="4">
        <v>4201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25">
        <v>0</v>
      </c>
      <c r="AA285" s="58">
        <f t="shared" si="42"/>
        <v>7616</v>
      </c>
    </row>
    <row r="286" spans="1:31" ht="15" x14ac:dyDescent="0.25">
      <c r="A286" s="3">
        <v>7406</v>
      </c>
      <c r="B286" s="22" t="s">
        <v>251</v>
      </c>
      <c r="C286" s="4">
        <v>-4</v>
      </c>
      <c r="D286" s="4">
        <v>17</v>
      </c>
      <c r="E286" s="4">
        <v>2874</v>
      </c>
      <c r="F286" s="4">
        <v>0</v>
      </c>
      <c r="G286" s="4">
        <v>0</v>
      </c>
      <c r="H286" s="4">
        <v>0</v>
      </c>
      <c r="I286" s="4">
        <v>-15</v>
      </c>
      <c r="J286" s="4">
        <v>-11</v>
      </c>
      <c r="K286" s="4">
        <v>-498</v>
      </c>
      <c r="L286" s="4">
        <v>-45</v>
      </c>
      <c r="M286" s="4">
        <v>-38</v>
      </c>
      <c r="N286" s="4">
        <v>-1682</v>
      </c>
      <c r="O286" s="4">
        <v>6</v>
      </c>
      <c r="P286" s="4">
        <v>2</v>
      </c>
      <c r="Q286" s="4">
        <v>5801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25">
        <v>0</v>
      </c>
      <c r="AA286" s="58">
        <f t="shared" si="42"/>
        <v>6495</v>
      </c>
    </row>
    <row r="287" spans="1:31" ht="15" x14ac:dyDescent="0.25">
      <c r="A287" s="3">
        <v>7407</v>
      </c>
      <c r="B287" s="22" t="s">
        <v>252</v>
      </c>
      <c r="C287" s="4">
        <v>0</v>
      </c>
      <c r="D287" s="4">
        <v>5</v>
      </c>
      <c r="E287" s="4">
        <v>1766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24</v>
      </c>
      <c r="M287" s="4">
        <v>15</v>
      </c>
      <c r="N287" s="4">
        <v>792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25">
        <v>0</v>
      </c>
      <c r="AA287" s="58">
        <f t="shared" si="42"/>
        <v>2558</v>
      </c>
    </row>
    <row r="288" spans="1:31" ht="15" x14ac:dyDescent="0.25">
      <c r="A288" s="3">
        <v>7408</v>
      </c>
      <c r="B288" s="22" t="s">
        <v>253</v>
      </c>
      <c r="C288" s="4">
        <v>5</v>
      </c>
      <c r="D288" s="4">
        <v>5</v>
      </c>
      <c r="E288" s="4">
        <v>1173</v>
      </c>
      <c r="F288" s="4">
        <v>0</v>
      </c>
      <c r="G288" s="4">
        <v>0</v>
      </c>
      <c r="H288" s="4">
        <v>0</v>
      </c>
      <c r="I288" s="4">
        <v>-9</v>
      </c>
      <c r="J288" s="4">
        <v>-7</v>
      </c>
      <c r="K288" s="4">
        <v>-312</v>
      </c>
      <c r="L288" s="4">
        <v>-41</v>
      </c>
      <c r="M288" s="4">
        <v>-11</v>
      </c>
      <c r="N288" s="4">
        <v>-753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25">
        <v>0</v>
      </c>
      <c r="AA288" s="58">
        <f t="shared" si="42"/>
        <v>108</v>
      </c>
    </row>
    <row r="289" spans="1:31" ht="15" x14ac:dyDescent="0.25">
      <c r="A289" s="3">
        <v>7409</v>
      </c>
      <c r="B289" s="22" t="s">
        <v>254</v>
      </c>
      <c r="C289" s="4">
        <v>-7</v>
      </c>
      <c r="D289" s="4">
        <v>7</v>
      </c>
      <c r="E289" s="4">
        <v>900</v>
      </c>
      <c r="F289" s="4">
        <v>0</v>
      </c>
      <c r="G289" s="4">
        <v>0</v>
      </c>
      <c r="H289" s="4">
        <v>0</v>
      </c>
      <c r="I289" s="4">
        <v>-6</v>
      </c>
      <c r="J289" s="4">
        <v>-3</v>
      </c>
      <c r="K289" s="4">
        <v>-153</v>
      </c>
      <c r="L289" s="4">
        <v>-49</v>
      </c>
      <c r="M289" s="4">
        <v>-39</v>
      </c>
      <c r="N289" s="4">
        <v>-1752</v>
      </c>
      <c r="O289" s="4">
        <v>-15</v>
      </c>
      <c r="P289" s="4">
        <v>-33</v>
      </c>
      <c r="Q289" s="4">
        <v>-57911</v>
      </c>
      <c r="R289" s="4">
        <v>0</v>
      </c>
      <c r="S289" s="4">
        <v>0</v>
      </c>
      <c r="T289" s="4">
        <v>0</v>
      </c>
      <c r="U289" s="4">
        <v>5</v>
      </c>
      <c r="V289" s="4">
        <v>5</v>
      </c>
      <c r="W289" s="4">
        <v>1463</v>
      </c>
      <c r="X289" s="4">
        <v>0</v>
      </c>
      <c r="Y289" s="4">
        <v>0</v>
      </c>
      <c r="Z289" s="25">
        <v>0</v>
      </c>
      <c r="AA289" s="58">
        <f t="shared" si="42"/>
        <v>-57453</v>
      </c>
    </row>
    <row r="290" spans="1:31" ht="15" x14ac:dyDescent="0.25">
      <c r="A290" s="3">
        <v>7410</v>
      </c>
      <c r="B290" s="22" t="s">
        <v>255</v>
      </c>
      <c r="C290" s="4">
        <v>22</v>
      </c>
      <c r="D290" s="4">
        <v>-97</v>
      </c>
      <c r="E290" s="4">
        <v>-16439</v>
      </c>
      <c r="F290" s="4">
        <v>0</v>
      </c>
      <c r="G290" s="4">
        <v>0</v>
      </c>
      <c r="H290" s="4">
        <v>0</v>
      </c>
      <c r="I290" s="4">
        <v>-38</v>
      </c>
      <c r="J290" s="4">
        <v>-34</v>
      </c>
      <c r="K290" s="4">
        <v>-1457</v>
      </c>
      <c r="L290" s="4">
        <v>49</v>
      </c>
      <c r="M290" s="4">
        <v>-6</v>
      </c>
      <c r="N290" s="4">
        <v>267</v>
      </c>
      <c r="O290" s="4">
        <v>27</v>
      </c>
      <c r="P290" s="4">
        <v>3</v>
      </c>
      <c r="Q290" s="4">
        <v>16808</v>
      </c>
      <c r="R290" s="4">
        <v>6</v>
      </c>
      <c r="S290" s="4">
        <v>0</v>
      </c>
      <c r="T290" s="4">
        <v>8986</v>
      </c>
      <c r="U290" s="4">
        <v>3</v>
      </c>
      <c r="V290" s="4">
        <v>0</v>
      </c>
      <c r="W290" s="4">
        <v>198</v>
      </c>
      <c r="X290" s="4">
        <v>0</v>
      </c>
      <c r="Y290" s="4">
        <v>0</v>
      </c>
      <c r="Z290" s="25">
        <v>0</v>
      </c>
      <c r="AA290" s="58">
        <f t="shared" si="42"/>
        <v>8363</v>
      </c>
    </row>
    <row r="291" spans="1:31" ht="15" x14ac:dyDescent="0.25">
      <c r="A291" s="3">
        <v>7411</v>
      </c>
      <c r="B291" s="22" t="s">
        <v>256</v>
      </c>
      <c r="C291" s="4">
        <v>0</v>
      </c>
      <c r="D291" s="4">
        <v>8</v>
      </c>
      <c r="E291" s="4">
        <v>1452</v>
      </c>
      <c r="F291" s="4">
        <v>0</v>
      </c>
      <c r="G291" s="4">
        <v>0</v>
      </c>
      <c r="H291" s="4">
        <v>0</v>
      </c>
      <c r="I291" s="4">
        <v>28</v>
      </c>
      <c r="J291" s="4">
        <v>34</v>
      </c>
      <c r="K291" s="4">
        <v>1363</v>
      </c>
      <c r="L291" s="4">
        <v>-2</v>
      </c>
      <c r="M291" s="4">
        <v>-18</v>
      </c>
      <c r="N291" s="4">
        <v>-613</v>
      </c>
      <c r="O291" s="4">
        <v>2</v>
      </c>
      <c r="P291" s="4">
        <v>3</v>
      </c>
      <c r="Q291" s="4">
        <v>5552</v>
      </c>
      <c r="R291" s="4">
        <v>2</v>
      </c>
      <c r="S291" s="4">
        <v>0</v>
      </c>
      <c r="T291" s="4">
        <v>2996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25">
        <v>0</v>
      </c>
      <c r="AA291" s="58">
        <f t="shared" si="42"/>
        <v>10750</v>
      </c>
    </row>
    <row r="292" spans="1:31" ht="15.75" x14ac:dyDescent="0.25">
      <c r="A292" s="3">
        <v>7498</v>
      </c>
      <c r="B292" s="22"/>
      <c r="C292" s="24">
        <f t="shared" ref="C292:AA292" si="43">SUM(C281:C291)</f>
        <v>67</v>
      </c>
      <c r="D292" s="24">
        <f t="shared" si="43"/>
        <v>-76</v>
      </c>
      <c r="E292" s="24">
        <f t="shared" si="43"/>
        <v>-9382</v>
      </c>
      <c r="F292" s="24">
        <f t="shared" si="43"/>
        <v>0</v>
      </c>
      <c r="G292" s="24">
        <f t="shared" si="43"/>
        <v>-2</v>
      </c>
      <c r="H292" s="24">
        <f t="shared" si="43"/>
        <v>-375</v>
      </c>
      <c r="I292" s="24">
        <f t="shared" si="43"/>
        <v>-119</v>
      </c>
      <c r="J292" s="24">
        <f t="shared" si="43"/>
        <v>-58</v>
      </c>
      <c r="K292" s="24">
        <f t="shared" si="43"/>
        <v>-2999</v>
      </c>
      <c r="L292" s="24">
        <f t="shared" si="43"/>
        <v>-214</v>
      </c>
      <c r="M292" s="24">
        <f t="shared" si="43"/>
        <v>-214</v>
      </c>
      <c r="N292" s="24">
        <f t="shared" si="43"/>
        <v>-9027</v>
      </c>
      <c r="O292" s="24">
        <f t="shared" si="43"/>
        <v>29</v>
      </c>
      <c r="P292" s="24">
        <f t="shared" si="43"/>
        <v>-11</v>
      </c>
      <c r="Q292" s="24">
        <f t="shared" si="43"/>
        <v>-3993</v>
      </c>
      <c r="R292" s="24">
        <f t="shared" si="43"/>
        <v>9</v>
      </c>
      <c r="S292" s="24">
        <f t="shared" si="43"/>
        <v>0</v>
      </c>
      <c r="T292" s="24">
        <f t="shared" si="43"/>
        <v>13480</v>
      </c>
      <c r="U292" s="24">
        <f t="shared" si="43"/>
        <v>40</v>
      </c>
      <c r="V292" s="24">
        <f t="shared" si="43"/>
        <v>35</v>
      </c>
      <c r="W292" s="24">
        <f t="shared" si="43"/>
        <v>10568</v>
      </c>
      <c r="X292" s="24">
        <f t="shared" si="43"/>
        <v>0</v>
      </c>
      <c r="Y292" s="24">
        <f t="shared" si="43"/>
        <v>0</v>
      </c>
      <c r="Z292" s="24">
        <f t="shared" si="43"/>
        <v>0</v>
      </c>
      <c r="AA292" s="23">
        <f t="shared" si="43"/>
        <v>-1728</v>
      </c>
      <c r="AB292" s="5"/>
      <c r="AC292" s="5"/>
      <c r="AD292" s="5"/>
      <c r="AE292" s="5"/>
    </row>
    <row r="293" spans="1:31" ht="15" x14ac:dyDescent="0.25">
      <c r="A293" s="3">
        <v>7499</v>
      </c>
      <c r="B293" s="22" t="s">
        <v>257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/>
      <c r="S293" s="4"/>
      <c r="T293" s="4"/>
      <c r="U293" s="4"/>
      <c r="V293" s="4"/>
      <c r="W293" s="4">
        <v>0</v>
      </c>
      <c r="X293" s="4">
        <v>0</v>
      </c>
      <c r="Y293" s="4">
        <v>0</v>
      </c>
      <c r="Z293" s="4">
        <v>0</v>
      </c>
      <c r="AA293" s="58">
        <f t="shared" ref="AA293:AA298" si="44">+E293+H293+K293+N293+Q293+T293+W293+Z293</f>
        <v>0</v>
      </c>
    </row>
    <row r="294" spans="1:31" ht="15" x14ac:dyDescent="0.25">
      <c r="A294" s="3">
        <v>7501</v>
      </c>
      <c r="B294" s="22" t="s">
        <v>258</v>
      </c>
      <c r="C294" s="4">
        <v>1</v>
      </c>
      <c r="D294" s="4">
        <v>4</v>
      </c>
      <c r="E294" s="4">
        <v>779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-13</v>
      </c>
      <c r="M294" s="4">
        <v>-9</v>
      </c>
      <c r="N294" s="4">
        <v>-461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25">
        <v>0</v>
      </c>
      <c r="AA294" s="58">
        <f t="shared" si="44"/>
        <v>318</v>
      </c>
    </row>
    <row r="295" spans="1:31" ht="15" x14ac:dyDescent="0.25">
      <c r="A295" s="3">
        <v>7502</v>
      </c>
      <c r="B295" s="22" t="s">
        <v>259</v>
      </c>
      <c r="C295" s="4">
        <v>-54</v>
      </c>
      <c r="D295" s="4">
        <v>-14</v>
      </c>
      <c r="E295" s="4">
        <v>-5403</v>
      </c>
      <c r="F295" s="4">
        <v>0</v>
      </c>
      <c r="G295" s="4">
        <v>0</v>
      </c>
      <c r="H295" s="4">
        <v>0</v>
      </c>
      <c r="I295" s="4">
        <v>1</v>
      </c>
      <c r="J295" s="4">
        <v>2</v>
      </c>
      <c r="K295" s="4">
        <v>73</v>
      </c>
      <c r="L295" s="4">
        <v>-97</v>
      </c>
      <c r="M295" s="4">
        <v>-62</v>
      </c>
      <c r="N295" s="4">
        <v>-2968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1</v>
      </c>
      <c r="V295" s="4">
        <v>0</v>
      </c>
      <c r="W295" s="4">
        <v>66</v>
      </c>
      <c r="X295" s="4">
        <v>0</v>
      </c>
      <c r="Y295" s="4">
        <v>0</v>
      </c>
      <c r="Z295" s="25">
        <v>0</v>
      </c>
      <c r="AA295" s="58">
        <f t="shared" si="44"/>
        <v>-8232</v>
      </c>
    </row>
    <row r="296" spans="1:31" ht="15" x14ac:dyDescent="0.25">
      <c r="A296" s="3">
        <v>7503</v>
      </c>
      <c r="B296" s="22" t="s">
        <v>260</v>
      </c>
      <c r="C296" s="4">
        <v>15</v>
      </c>
      <c r="D296" s="4">
        <v>5</v>
      </c>
      <c r="E296" s="4">
        <v>1703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-43</v>
      </c>
      <c r="M296" s="4">
        <v>-29</v>
      </c>
      <c r="N296" s="4">
        <v>-1366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25">
        <v>0</v>
      </c>
      <c r="AA296" s="58">
        <f t="shared" si="44"/>
        <v>337</v>
      </c>
    </row>
    <row r="297" spans="1:31" ht="15" x14ac:dyDescent="0.25">
      <c r="A297" s="3">
        <v>7504</v>
      </c>
      <c r="B297" s="22" t="s">
        <v>261</v>
      </c>
      <c r="C297" s="4">
        <v>-33</v>
      </c>
      <c r="D297" s="4">
        <v>-26</v>
      </c>
      <c r="E297" s="4">
        <v>-6468</v>
      </c>
      <c r="F297" s="4">
        <v>0</v>
      </c>
      <c r="G297" s="4">
        <v>0</v>
      </c>
      <c r="H297" s="4">
        <v>0</v>
      </c>
      <c r="I297" s="4">
        <v>1</v>
      </c>
      <c r="J297" s="4">
        <v>4</v>
      </c>
      <c r="K297" s="4">
        <v>138</v>
      </c>
      <c r="L297" s="4">
        <v>-50</v>
      </c>
      <c r="M297" s="4">
        <v>-14</v>
      </c>
      <c r="N297" s="4">
        <v>-937</v>
      </c>
      <c r="O297" s="4">
        <v>-6</v>
      </c>
      <c r="P297" s="4">
        <v>-2</v>
      </c>
      <c r="Q297" s="4">
        <v>-5801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25">
        <v>0</v>
      </c>
      <c r="AA297" s="58">
        <f t="shared" si="44"/>
        <v>-13068</v>
      </c>
    </row>
    <row r="298" spans="1:31" ht="15" x14ac:dyDescent="0.25">
      <c r="A298" s="3">
        <v>7505</v>
      </c>
      <c r="B298" s="22" t="s">
        <v>262</v>
      </c>
      <c r="C298" s="4">
        <v>-41</v>
      </c>
      <c r="D298" s="4">
        <v>-16</v>
      </c>
      <c r="E298" s="4">
        <v>-5077</v>
      </c>
      <c r="F298" s="4">
        <v>0</v>
      </c>
      <c r="G298" s="4">
        <v>0</v>
      </c>
      <c r="H298" s="4">
        <v>0</v>
      </c>
      <c r="I298" s="4">
        <v>-11</v>
      </c>
      <c r="J298" s="4">
        <v>-6</v>
      </c>
      <c r="K298" s="4">
        <v>-297</v>
      </c>
      <c r="L298" s="4">
        <v>-44</v>
      </c>
      <c r="M298" s="4">
        <v>-17</v>
      </c>
      <c r="N298" s="4">
        <v>-979</v>
      </c>
      <c r="O298" s="4">
        <v>1</v>
      </c>
      <c r="P298" s="4">
        <v>0</v>
      </c>
      <c r="Q298" s="4">
        <v>451</v>
      </c>
      <c r="R298" s="4">
        <v>0</v>
      </c>
      <c r="S298" s="4">
        <v>0</v>
      </c>
      <c r="T298" s="4">
        <v>0</v>
      </c>
      <c r="U298" s="4">
        <v>21</v>
      </c>
      <c r="V298" s="4">
        <v>0</v>
      </c>
      <c r="W298" s="4">
        <v>1386</v>
      </c>
      <c r="X298" s="4">
        <v>0</v>
      </c>
      <c r="Y298" s="4">
        <v>0</v>
      </c>
      <c r="Z298" s="25">
        <v>0</v>
      </c>
      <c r="AA298" s="58">
        <f t="shared" si="44"/>
        <v>-4516</v>
      </c>
    </row>
    <row r="299" spans="1:31" ht="15.75" x14ac:dyDescent="0.25">
      <c r="A299" s="3">
        <v>7598</v>
      </c>
      <c r="B299" s="22"/>
      <c r="C299" s="24">
        <f t="shared" ref="C299:AA299" si="45">SUM(C294:C298)</f>
        <v>-112</v>
      </c>
      <c r="D299" s="24">
        <f t="shared" si="45"/>
        <v>-47</v>
      </c>
      <c r="E299" s="24">
        <f t="shared" si="45"/>
        <v>-14466</v>
      </c>
      <c r="F299" s="24">
        <f t="shared" si="45"/>
        <v>0</v>
      </c>
      <c r="G299" s="24">
        <f t="shared" si="45"/>
        <v>0</v>
      </c>
      <c r="H299" s="24">
        <f t="shared" si="45"/>
        <v>0</v>
      </c>
      <c r="I299" s="24">
        <f t="shared" si="45"/>
        <v>-9</v>
      </c>
      <c r="J299" s="24">
        <f t="shared" si="45"/>
        <v>0</v>
      </c>
      <c r="K299" s="24">
        <f t="shared" si="45"/>
        <v>-86</v>
      </c>
      <c r="L299" s="24">
        <f t="shared" si="45"/>
        <v>-247</v>
      </c>
      <c r="M299" s="24">
        <f t="shared" si="45"/>
        <v>-131</v>
      </c>
      <c r="N299" s="24">
        <f t="shared" si="45"/>
        <v>-6711</v>
      </c>
      <c r="O299" s="24">
        <f t="shared" si="45"/>
        <v>-5</v>
      </c>
      <c r="P299" s="24">
        <f t="shared" si="45"/>
        <v>-2</v>
      </c>
      <c r="Q299" s="24">
        <f t="shared" si="45"/>
        <v>-5350</v>
      </c>
      <c r="R299" s="24">
        <f t="shared" si="45"/>
        <v>0</v>
      </c>
      <c r="S299" s="24">
        <f t="shared" si="45"/>
        <v>0</v>
      </c>
      <c r="T299" s="24">
        <f t="shared" si="45"/>
        <v>0</v>
      </c>
      <c r="U299" s="24">
        <f t="shared" si="45"/>
        <v>22</v>
      </c>
      <c r="V299" s="24">
        <f t="shared" si="45"/>
        <v>0</v>
      </c>
      <c r="W299" s="24">
        <f t="shared" si="45"/>
        <v>1452</v>
      </c>
      <c r="X299" s="24">
        <f t="shared" si="45"/>
        <v>0</v>
      </c>
      <c r="Y299" s="24">
        <f t="shared" si="45"/>
        <v>0</v>
      </c>
      <c r="Z299" s="24">
        <f t="shared" si="45"/>
        <v>0</v>
      </c>
      <c r="AA299" s="23">
        <f t="shared" si="45"/>
        <v>-25161</v>
      </c>
      <c r="AB299" s="5"/>
      <c r="AC299" s="5"/>
      <c r="AD299" s="5"/>
      <c r="AE299" s="5"/>
    </row>
    <row r="300" spans="1:31" ht="15" x14ac:dyDescent="0.25">
      <c r="A300" s="3">
        <v>7599</v>
      </c>
      <c r="B300" s="22" t="s">
        <v>263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/>
      <c r="S300" s="4"/>
      <c r="T300" s="4"/>
      <c r="U300" s="4"/>
      <c r="V300" s="4"/>
      <c r="W300" s="4">
        <v>0</v>
      </c>
      <c r="X300" s="4">
        <v>0</v>
      </c>
      <c r="Y300" s="4">
        <v>0</v>
      </c>
      <c r="Z300" s="4">
        <v>0</v>
      </c>
      <c r="AA300" s="58">
        <f t="shared" ref="AA300:AA311" si="46">+E300+H300+K300+N300+Q300+T300+W300+Z300</f>
        <v>0</v>
      </c>
    </row>
    <row r="301" spans="1:31" ht="15" x14ac:dyDescent="0.25">
      <c r="A301" s="3">
        <v>7601</v>
      </c>
      <c r="B301" s="22" t="s">
        <v>264</v>
      </c>
      <c r="C301" s="4">
        <v>-52</v>
      </c>
      <c r="D301" s="4">
        <v>-14</v>
      </c>
      <c r="E301" s="4">
        <v>-5297</v>
      </c>
      <c r="F301" s="4">
        <v>0</v>
      </c>
      <c r="G301" s="4">
        <v>0</v>
      </c>
      <c r="H301" s="4">
        <v>0</v>
      </c>
      <c r="I301" s="4">
        <v>16</v>
      </c>
      <c r="J301" s="4">
        <v>8</v>
      </c>
      <c r="K301" s="4">
        <v>410</v>
      </c>
      <c r="L301" s="4">
        <v>29</v>
      </c>
      <c r="M301" s="4">
        <v>78</v>
      </c>
      <c r="N301" s="4">
        <v>2850</v>
      </c>
      <c r="O301" s="4">
        <v>-10</v>
      </c>
      <c r="P301" s="4">
        <v>14</v>
      </c>
      <c r="Q301" s="4">
        <v>17202</v>
      </c>
      <c r="R301" s="4">
        <v>0</v>
      </c>
      <c r="S301" s="4">
        <v>0</v>
      </c>
      <c r="T301" s="4">
        <v>0</v>
      </c>
      <c r="U301" s="4">
        <v>-13</v>
      </c>
      <c r="V301" s="4">
        <v>-15</v>
      </c>
      <c r="W301" s="4">
        <v>-4256</v>
      </c>
      <c r="X301" s="4">
        <v>1</v>
      </c>
      <c r="Y301" s="4">
        <v>0</v>
      </c>
      <c r="Z301" s="25">
        <v>2953</v>
      </c>
      <c r="AA301" s="58">
        <f t="shared" si="46"/>
        <v>13862</v>
      </c>
    </row>
    <row r="302" spans="1:31" ht="15" x14ac:dyDescent="0.25">
      <c r="A302" s="3">
        <v>7602</v>
      </c>
      <c r="B302" s="22" t="s">
        <v>265</v>
      </c>
      <c r="C302" s="4">
        <v>-4</v>
      </c>
      <c r="D302" s="4">
        <v>1</v>
      </c>
      <c r="E302" s="4">
        <v>-31</v>
      </c>
      <c r="F302" s="4">
        <v>0</v>
      </c>
      <c r="G302" s="4">
        <v>0</v>
      </c>
      <c r="H302" s="4">
        <v>0</v>
      </c>
      <c r="I302" s="4">
        <v>0</v>
      </c>
      <c r="J302" s="4">
        <v>-1</v>
      </c>
      <c r="K302" s="4">
        <v>-32</v>
      </c>
      <c r="L302" s="4">
        <v>-34</v>
      </c>
      <c r="M302" s="4">
        <v>-19</v>
      </c>
      <c r="N302" s="4">
        <v>-950</v>
      </c>
      <c r="O302" s="4">
        <v>0</v>
      </c>
      <c r="P302" s="4">
        <v>4</v>
      </c>
      <c r="Q302" s="4">
        <v>6201</v>
      </c>
      <c r="R302" s="4">
        <v>0</v>
      </c>
      <c r="S302" s="4">
        <v>0</v>
      </c>
      <c r="T302" s="4">
        <v>0</v>
      </c>
      <c r="U302" s="4">
        <v>-20</v>
      </c>
      <c r="V302" s="4">
        <v>-20</v>
      </c>
      <c r="W302" s="4">
        <v>-5850</v>
      </c>
      <c r="X302" s="4">
        <v>0</v>
      </c>
      <c r="Y302" s="4">
        <v>0</v>
      </c>
      <c r="Z302" s="25">
        <v>0</v>
      </c>
      <c r="AA302" s="58">
        <f t="shared" si="46"/>
        <v>-662</v>
      </c>
    </row>
    <row r="303" spans="1:31" ht="15" x14ac:dyDescent="0.25">
      <c r="A303" s="3">
        <v>7603</v>
      </c>
      <c r="B303" s="22" t="s">
        <v>266</v>
      </c>
      <c r="C303" s="4">
        <v>14</v>
      </c>
      <c r="D303" s="4">
        <v>20</v>
      </c>
      <c r="E303" s="4">
        <v>4372</v>
      </c>
      <c r="F303" s="4">
        <v>0</v>
      </c>
      <c r="G303" s="4">
        <v>0</v>
      </c>
      <c r="H303" s="4">
        <v>0</v>
      </c>
      <c r="I303" s="4">
        <v>-2</v>
      </c>
      <c r="J303" s="4">
        <v>0</v>
      </c>
      <c r="K303" s="4">
        <v>-19</v>
      </c>
      <c r="L303" s="4">
        <v>-12</v>
      </c>
      <c r="M303" s="4">
        <v>-23</v>
      </c>
      <c r="N303" s="4">
        <v>-873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-3</v>
      </c>
      <c r="V303" s="4">
        <v>-5</v>
      </c>
      <c r="W303" s="4">
        <v>-1331</v>
      </c>
      <c r="X303" s="4">
        <v>0</v>
      </c>
      <c r="Y303" s="4">
        <v>0</v>
      </c>
      <c r="Z303" s="25">
        <v>0</v>
      </c>
      <c r="AA303" s="58">
        <f t="shared" si="46"/>
        <v>2149</v>
      </c>
    </row>
    <row r="304" spans="1:31" ht="15" x14ac:dyDescent="0.25">
      <c r="A304" s="3">
        <v>7604</v>
      </c>
      <c r="B304" s="22" t="s">
        <v>267</v>
      </c>
      <c r="C304" s="4">
        <v>8</v>
      </c>
      <c r="D304" s="4">
        <v>1</v>
      </c>
      <c r="E304" s="4">
        <v>1179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-13</v>
      </c>
      <c r="M304" s="4">
        <v>0</v>
      </c>
      <c r="N304" s="4">
        <v>-137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25">
        <v>0</v>
      </c>
      <c r="AA304" s="58">
        <f t="shared" si="46"/>
        <v>1042</v>
      </c>
    </row>
    <row r="305" spans="1:31" ht="15" x14ac:dyDescent="0.25">
      <c r="A305" s="3">
        <v>7605</v>
      </c>
      <c r="B305" s="22" t="s">
        <v>268</v>
      </c>
      <c r="C305" s="4">
        <v>-14</v>
      </c>
      <c r="D305" s="4">
        <v>-8</v>
      </c>
      <c r="E305" s="4">
        <v>-2194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45</v>
      </c>
      <c r="M305" s="4">
        <v>24</v>
      </c>
      <c r="N305" s="4">
        <v>1220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25">
        <v>0</v>
      </c>
      <c r="AA305" s="58">
        <f t="shared" si="46"/>
        <v>-974</v>
      </c>
    </row>
    <row r="306" spans="1:31" ht="15" x14ac:dyDescent="0.25">
      <c r="A306" s="3">
        <v>7606</v>
      </c>
      <c r="B306" s="22" t="s">
        <v>269</v>
      </c>
      <c r="C306" s="4">
        <v>-2</v>
      </c>
      <c r="D306" s="4">
        <v>-1</v>
      </c>
      <c r="E306" s="4">
        <v>-288</v>
      </c>
      <c r="F306" s="4">
        <v>13</v>
      </c>
      <c r="G306" s="4">
        <v>12</v>
      </c>
      <c r="H306" s="4">
        <v>2965</v>
      </c>
      <c r="I306" s="4">
        <v>0</v>
      </c>
      <c r="J306" s="4">
        <v>0</v>
      </c>
      <c r="K306" s="4">
        <v>0</v>
      </c>
      <c r="L306" s="4">
        <v>5</v>
      </c>
      <c r="M306" s="4">
        <v>11</v>
      </c>
      <c r="N306" s="4">
        <v>410</v>
      </c>
      <c r="O306" s="4">
        <v>0</v>
      </c>
      <c r="P306" s="4">
        <v>0</v>
      </c>
      <c r="Q306" s="4">
        <v>0</v>
      </c>
      <c r="R306" s="4">
        <v>6</v>
      </c>
      <c r="S306" s="4">
        <v>0</v>
      </c>
      <c r="T306" s="4">
        <v>8987</v>
      </c>
      <c r="U306" s="4">
        <v>10</v>
      </c>
      <c r="V306" s="4">
        <v>0</v>
      </c>
      <c r="W306" s="4">
        <v>660</v>
      </c>
      <c r="X306" s="4">
        <v>0</v>
      </c>
      <c r="Y306" s="4">
        <v>0</v>
      </c>
      <c r="Z306" s="25">
        <v>0</v>
      </c>
      <c r="AA306" s="58">
        <f t="shared" si="46"/>
        <v>12734</v>
      </c>
    </row>
    <row r="307" spans="1:31" ht="15" x14ac:dyDescent="0.25">
      <c r="A307" s="3">
        <v>7607</v>
      </c>
      <c r="B307" s="22" t="s">
        <v>270</v>
      </c>
      <c r="C307" s="4">
        <v>11</v>
      </c>
      <c r="D307" s="4">
        <v>4</v>
      </c>
      <c r="E307" s="4">
        <v>1309</v>
      </c>
      <c r="F307" s="4">
        <v>0</v>
      </c>
      <c r="G307" s="4">
        <v>0</v>
      </c>
      <c r="H307" s="4">
        <v>0</v>
      </c>
      <c r="I307" s="4">
        <v>5</v>
      </c>
      <c r="J307" s="4">
        <v>13</v>
      </c>
      <c r="K307" s="4">
        <v>467</v>
      </c>
      <c r="L307" s="4">
        <v>-29</v>
      </c>
      <c r="M307" s="4">
        <v>-27</v>
      </c>
      <c r="N307" s="4">
        <v>-1167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2</v>
      </c>
      <c r="V307" s="4">
        <v>0</v>
      </c>
      <c r="W307" s="4">
        <v>132</v>
      </c>
      <c r="X307" s="4">
        <v>0</v>
      </c>
      <c r="Y307" s="4">
        <v>0</v>
      </c>
      <c r="Z307" s="25">
        <v>0</v>
      </c>
      <c r="AA307" s="58">
        <f t="shared" si="46"/>
        <v>741</v>
      </c>
    </row>
    <row r="308" spans="1:31" ht="15" x14ac:dyDescent="0.25">
      <c r="A308" s="3">
        <v>7608</v>
      </c>
      <c r="B308" s="22" t="s">
        <v>271</v>
      </c>
      <c r="C308" s="4">
        <v>-24</v>
      </c>
      <c r="D308" s="4">
        <v>-10</v>
      </c>
      <c r="E308" s="4">
        <v>-3087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-25</v>
      </c>
      <c r="M308" s="4">
        <v>-23</v>
      </c>
      <c r="N308" s="4">
        <v>-996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25">
        <v>0</v>
      </c>
      <c r="AA308" s="58">
        <f t="shared" si="46"/>
        <v>-4083</v>
      </c>
    </row>
    <row r="309" spans="1:31" ht="15" x14ac:dyDescent="0.25">
      <c r="A309" s="3">
        <v>7609</v>
      </c>
      <c r="B309" s="22" t="s">
        <v>272</v>
      </c>
      <c r="C309" s="4">
        <v>-3</v>
      </c>
      <c r="D309" s="4">
        <v>6</v>
      </c>
      <c r="E309" s="4">
        <v>930</v>
      </c>
      <c r="F309" s="4">
        <v>0</v>
      </c>
      <c r="G309" s="4">
        <v>0</v>
      </c>
      <c r="H309" s="4">
        <v>0</v>
      </c>
      <c r="I309" s="4">
        <v>3</v>
      </c>
      <c r="J309" s="4">
        <v>3</v>
      </c>
      <c r="K309" s="4">
        <v>126</v>
      </c>
      <c r="L309" s="4">
        <v>13</v>
      </c>
      <c r="M309" s="4">
        <v>17</v>
      </c>
      <c r="N309" s="4">
        <v>685</v>
      </c>
      <c r="O309" s="4">
        <v>10</v>
      </c>
      <c r="P309" s="4">
        <v>17</v>
      </c>
      <c r="Q309" s="4">
        <v>30857</v>
      </c>
      <c r="R309" s="4">
        <v>0</v>
      </c>
      <c r="S309" s="4">
        <v>0</v>
      </c>
      <c r="T309" s="4">
        <v>0</v>
      </c>
      <c r="U309" s="4">
        <v>5</v>
      </c>
      <c r="V309" s="4">
        <v>0</v>
      </c>
      <c r="W309" s="4">
        <v>330</v>
      </c>
      <c r="X309" s="4">
        <v>0</v>
      </c>
      <c r="Y309" s="4">
        <v>0</v>
      </c>
      <c r="Z309" s="25">
        <v>0</v>
      </c>
      <c r="AA309" s="58">
        <f t="shared" si="46"/>
        <v>32928</v>
      </c>
    </row>
    <row r="310" spans="1:31" ht="15" x14ac:dyDescent="0.25">
      <c r="A310" s="3">
        <v>7610</v>
      </c>
      <c r="B310" s="22" t="s">
        <v>273</v>
      </c>
      <c r="C310" s="4">
        <v>-25</v>
      </c>
      <c r="D310" s="4">
        <v>7</v>
      </c>
      <c r="E310" s="4">
        <v>-54</v>
      </c>
      <c r="F310" s="4">
        <v>4</v>
      </c>
      <c r="G310" s="4">
        <v>2</v>
      </c>
      <c r="H310" s="4">
        <v>595</v>
      </c>
      <c r="I310" s="4">
        <v>4</v>
      </c>
      <c r="J310" s="4">
        <v>-24</v>
      </c>
      <c r="K310" s="4">
        <v>-736</v>
      </c>
      <c r="L310" s="4">
        <v>-51</v>
      </c>
      <c r="M310" s="4">
        <v>-65</v>
      </c>
      <c r="N310" s="4">
        <v>-2630</v>
      </c>
      <c r="O310" s="4">
        <v>5</v>
      </c>
      <c r="P310" s="4">
        <v>1</v>
      </c>
      <c r="Q310" s="4">
        <v>3801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25">
        <v>0</v>
      </c>
      <c r="AA310" s="58">
        <f t="shared" si="46"/>
        <v>976</v>
      </c>
    </row>
    <row r="311" spans="1:31" ht="15" x14ac:dyDescent="0.25">
      <c r="A311" s="3">
        <v>7611</v>
      </c>
      <c r="B311" s="22" t="s">
        <v>274</v>
      </c>
      <c r="C311" s="4">
        <v>15</v>
      </c>
      <c r="D311" s="4">
        <v>37</v>
      </c>
      <c r="E311" s="4">
        <v>7510</v>
      </c>
      <c r="F311" s="4">
        <v>0</v>
      </c>
      <c r="G311" s="4">
        <v>0</v>
      </c>
      <c r="H311" s="4">
        <v>0</v>
      </c>
      <c r="I311" s="4">
        <v>-105</v>
      </c>
      <c r="J311" s="4">
        <v>-41</v>
      </c>
      <c r="K311" s="4">
        <v>-2319</v>
      </c>
      <c r="L311" s="4">
        <v>-146</v>
      </c>
      <c r="M311" s="4">
        <v>-91</v>
      </c>
      <c r="N311" s="4">
        <v>-4390</v>
      </c>
      <c r="O311" s="4">
        <v>-43</v>
      </c>
      <c r="P311" s="4">
        <v>43</v>
      </c>
      <c r="Q311" s="4">
        <v>47299</v>
      </c>
      <c r="R311" s="4">
        <v>0</v>
      </c>
      <c r="S311" s="4">
        <v>0</v>
      </c>
      <c r="T311" s="4">
        <v>0</v>
      </c>
      <c r="U311" s="4">
        <v>38</v>
      </c>
      <c r="V311" s="4">
        <v>36</v>
      </c>
      <c r="W311" s="4">
        <v>10662</v>
      </c>
      <c r="X311" s="4">
        <v>0</v>
      </c>
      <c r="Y311" s="4">
        <v>0</v>
      </c>
      <c r="Z311" s="25">
        <v>0</v>
      </c>
      <c r="AA311" s="58">
        <f t="shared" si="46"/>
        <v>58762</v>
      </c>
    </row>
    <row r="312" spans="1:31" ht="15.75" x14ac:dyDescent="0.25">
      <c r="A312" s="3">
        <v>7698</v>
      </c>
      <c r="B312" s="22"/>
      <c r="C312" s="24">
        <f t="shared" ref="C312:AA312" si="47">SUM(C301:C311)</f>
        <v>-76</v>
      </c>
      <c r="D312" s="24">
        <f t="shared" si="47"/>
        <v>43</v>
      </c>
      <c r="E312" s="24">
        <f t="shared" si="47"/>
        <v>4349</v>
      </c>
      <c r="F312" s="24">
        <f t="shared" si="47"/>
        <v>17</v>
      </c>
      <c r="G312" s="24">
        <f t="shared" si="47"/>
        <v>14</v>
      </c>
      <c r="H312" s="24">
        <f t="shared" si="47"/>
        <v>3560</v>
      </c>
      <c r="I312" s="24">
        <f t="shared" si="47"/>
        <v>-79</v>
      </c>
      <c r="J312" s="24">
        <f t="shared" si="47"/>
        <v>-42</v>
      </c>
      <c r="K312" s="24">
        <f t="shared" si="47"/>
        <v>-2103</v>
      </c>
      <c r="L312" s="24">
        <f t="shared" si="47"/>
        <v>-218</v>
      </c>
      <c r="M312" s="24">
        <f t="shared" si="47"/>
        <v>-118</v>
      </c>
      <c r="N312" s="24">
        <f t="shared" si="47"/>
        <v>-5978</v>
      </c>
      <c r="O312" s="24">
        <f t="shared" si="47"/>
        <v>-38</v>
      </c>
      <c r="P312" s="24">
        <f t="shared" si="47"/>
        <v>79</v>
      </c>
      <c r="Q312" s="24">
        <f t="shared" si="47"/>
        <v>105360</v>
      </c>
      <c r="R312" s="24">
        <f t="shared" si="47"/>
        <v>6</v>
      </c>
      <c r="S312" s="24">
        <f t="shared" si="47"/>
        <v>0</v>
      </c>
      <c r="T312" s="24">
        <f t="shared" si="47"/>
        <v>8987</v>
      </c>
      <c r="U312" s="24">
        <f t="shared" si="47"/>
        <v>19</v>
      </c>
      <c r="V312" s="24">
        <f t="shared" si="47"/>
        <v>-4</v>
      </c>
      <c r="W312" s="24">
        <f t="shared" si="47"/>
        <v>347</v>
      </c>
      <c r="X312" s="24">
        <f t="shared" si="47"/>
        <v>1</v>
      </c>
      <c r="Y312" s="24">
        <f t="shared" si="47"/>
        <v>0</v>
      </c>
      <c r="Z312" s="24">
        <f t="shared" si="47"/>
        <v>2953</v>
      </c>
      <c r="AA312" s="23">
        <f t="shared" si="47"/>
        <v>117475</v>
      </c>
      <c r="AB312" s="5"/>
      <c r="AC312" s="5"/>
      <c r="AD312" s="5"/>
      <c r="AE312" s="5"/>
    </row>
    <row r="313" spans="1:31" ht="15" x14ac:dyDescent="0.25">
      <c r="A313" s="3">
        <v>7699</v>
      </c>
      <c r="B313" s="22" t="s">
        <v>275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/>
      <c r="S313" s="4"/>
      <c r="T313" s="4"/>
      <c r="U313" s="4"/>
      <c r="V313" s="4"/>
      <c r="W313" s="4">
        <v>0</v>
      </c>
      <c r="X313" s="4">
        <v>0</v>
      </c>
      <c r="Y313" s="4">
        <v>0</v>
      </c>
      <c r="Z313" s="4">
        <v>0</v>
      </c>
      <c r="AA313" s="58">
        <f t="shared" ref="AA313:AA323" si="48">+E313+H313+K313+N313+Q313+T313+W313+Z313</f>
        <v>0</v>
      </c>
    </row>
    <row r="314" spans="1:31" ht="15" x14ac:dyDescent="0.25">
      <c r="A314" s="3">
        <v>7701</v>
      </c>
      <c r="B314" s="22" t="s">
        <v>276</v>
      </c>
      <c r="C314" s="4">
        <v>-54</v>
      </c>
      <c r="D314" s="4">
        <v>-36</v>
      </c>
      <c r="E314" s="4">
        <v>-9396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-27</v>
      </c>
      <c r="M314" s="4">
        <v>18</v>
      </c>
      <c r="N314" s="4">
        <v>337</v>
      </c>
      <c r="O314" s="4">
        <v>0</v>
      </c>
      <c r="P314" s="4">
        <v>0</v>
      </c>
      <c r="Q314" s="4">
        <v>0</v>
      </c>
      <c r="R314" s="4">
        <v>3</v>
      </c>
      <c r="S314" s="4">
        <v>0</v>
      </c>
      <c r="T314" s="4">
        <v>4493</v>
      </c>
      <c r="U314" s="4">
        <v>4</v>
      </c>
      <c r="V314" s="4">
        <v>0</v>
      </c>
      <c r="W314" s="4">
        <v>264</v>
      </c>
      <c r="X314" s="4">
        <v>0</v>
      </c>
      <c r="Y314" s="4">
        <v>0</v>
      </c>
      <c r="Z314" s="25">
        <v>0</v>
      </c>
      <c r="AA314" s="58">
        <f t="shared" si="48"/>
        <v>-4302</v>
      </c>
    </row>
    <row r="315" spans="1:31" ht="15" x14ac:dyDescent="0.25">
      <c r="A315" s="3">
        <v>7702</v>
      </c>
      <c r="B315" s="22" t="s">
        <v>277</v>
      </c>
      <c r="C315" s="4">
        <v>-22</v>
      </c>
      <c r="D315" s="4">
        <v>-18</v>
      </c>
      <c r="E315" s="4">
        <v>-4433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-13</v>
      </c>
      <c r="M315" s="4">
        <v>-11</v>
      </c>
      <c r="N315" s="4">
        <v>-486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25">
        <v>0</v>
      </c>
      <c r="AA315" s="58">
        <f t="shared" si="48"/>
        <v>-4919</v>
      </c>
    </row>
    <row r="316" spans="1:31" ht="15" x14ac:dyDescent="0.25">
      <c r="A316" s="3">
        <v>7703</v>
      </c>
      <c r="B316" s="22" t="s">
        <v>278</v>
      </c>
      <c r="C316" s="4">
        <v>-25</v>
      </c>
      <c r="D316" s="4">
        <v>-20</v>
      </c>
      <c r="E316" s="4">
        <v>-4955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-78</v>
      </c>
      <c r="M316" s="4">
        <v>-41</v>
      </c>
      <c r="N316" s="4">
        <v>-2094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25">
        <v>0</v>
      </c>
      <c r="AA316" s="58">
        <f t="shared" si="48"/>
        <v>-7049</v>
      </c>
    </row>
    <row r="317" spans="1:31" ht="15" x14ac:dyDescent="0.25">
      <c r="A317" s="3">
        <v>7704</v>
      </c>
      <c r="B317" s="22" t="s">
        <v>279</v>
      </c>
      <c r="C317" s="4">
        <v>-31</v>
      </c>
      <c r="D317" s="4">
        <v>-18</v>
      </c>
      <c r="E317" s="4">
        <v>-4910</v>
      </c>
      <c r="F317" s="4">
        <v>0</v>
      </c>
      <c r="G317" s="4">
        <v>0</v>
      </c>
      <c r="H317" s="4">
        <v>0</v>
      </c>
      <c r="I317" s="4">
        <v>-16</v>
      </c>
      <c r="J317" s="4">
        <v>0</v>
      </c>
      <c r="K317" s="4">
        <v>-152</v>
      </c>
      <c r="L317" s="4">
        <v>-96</v>
      </c>
      <c r="M317" s="4">
        <v>-62</v>
      </c>
      <c r="N317" s="4">
        <v>-2958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1</v>
      </c>
      <c r="Y317" s="4">
        <v>1</v>
      </c>
      <c r="Z317" s="25">
        <v>13095</v>
      </c>
      <c r="AA317" s="58">
        <f t="shared" si="48"/>
        <v>5075</v>
      </c>
    </row>
    <row r="318" spans="1:31" ht="15" x14ac:dyDescent="0.25">
      <c r="A318" s="3">
        <v>7705</v>
      </c>
      <c r="B318" s="22" t="s">
        <v>280</v>
      </c>
      <c r="C318" s="4">
        <v>-7</v>
      </c>
      <c r="D318" s="4">
        <v>-15</v>
      </c>
      <c r="E318" s="4">
        <v>-3094</v>
      </c>
      <c r="F318" s="4">
        <v>0</v>
      </c>
      <c r="G318" s="4">
        <v>0</v>
      </c>
      <c r="H318" s="4">
        <v>0</v>
      </c>
      <c r="I318" s="4">
        <v>2</v>
      </c>
      <c r="J318" s="4">
        <v>0</v>
      </c>
      <c r="K318" s="4">
        <v>19</v>
      </c>
      <c r="L318" s="4">
        <v>-12</v>
      </c>
      <c r="M318" s="4">
        <v>-33</v>
      </c>
      <c r="N318" s="4">
        <v>-1203</v>
      </c>
      <c r="O318" s="4">
        <v>-1</v>
      </c>
      <c r="P318" s="4">
        <v>-1</v>
      </c>
      <c r="Q318" s="4">
        <v>-2000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2</v>
      </c>
      <c r="Y318" s="4">
        <v>1</v>
      </c>
      <c r="Z318" s="25">
        <v>16047</v>
      </c>
      <c r="AA318" s="58">
        <f t="shared" si="48"/>
        <v>9769</v>
      </c>
    </row>
    <row r="319" spans="1:31" ht="15" x14ac:dyDescent="0.25">
      <c r="A319" s="3">
        <v>7706</v>
      </c>
      <c r="B319" s="22" t="s">
        <v>281</v>
      </c>
      <c r="C319" s="4">
        <v>-33</v>
      </c>
      <c r="D319" s="4">
        <v>-10</v>
      </c>
      <c r="E319" s="4">
        <v>-3564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-82</v>
      </c>
      <c r="M319" s="4">
        <v>-35</v>
      </c>
      <c r="N319" s="4">
        <v>-1934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25">
        <v>0</v>
      </c>
      <c r="AA319" s="58">
        <f t="shared" si="48"/>
        <v>-5498</v>
      </c>
    </row>
    <row r="320" spans="1:31" ht="15" x14ac:dyDescent="0.25">
      <c r="A320" s="3">
        <v>7707</v>
      </c>
      <c r="B320" s="22" t="s">
        <v>282</v>
      </c>
      <c r="C320" s="4">
        <v>-56</v>
      </c>
      <c r="D320" s="4">
        <v>-47</v>
      </c>
      <c r="E320" s="4">
        <v>-11499</v>
      </c>
      <c r="F320" s="4">
        <v>0</v>
      </c>
      <c r="G320" s="4">
        <v>0</v>
      </c>
      <c r="H320" s="4">
        <v>0</v>
      </c>
      <c r="I320" s="4">
        <v>-10</v>
      </c>
      <c r="J320" s="4">
        <v>0</v>
      </c>
      <c r="K320" s="4">
        <v>-95</v>
      </c>
      <c r="L320" s="4">
        <v>-117</v>
      </c>
      <c r="M320" s="4">
        <v>-96</v>
      </c>
      <c r="N320" s="4">
        <v>-4280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5</v>
      </c>
      <c r="V320" s="4">
        <v>0</v>
      </c>
      <c r="W320" s="4">
        <v>330</v>
      </c>
      <c r="X320" s="4">
        <v>1</v>
      </c>
      <c r="Y320" s="4">
        <v>1</v>
      </c>
      <c r="Z320" s="25">
        <v>13095</v>
      </c>
      <c r="AA320" s="58">
        <f t="shared" si="48"/>
        <v>-2449</v>
      </c>
    </row>
    <row r="321" spans="1:31" ht="15" x14ac:dyDescent="0.25">
      <c r="A321" s="3">
        <v>7708</v>
      </c>
      <c r="B321" s="22" t="s">
        <v>283</v>
      </c>
      <c r="C321" s="4">
        <v>-8</v>
      </c>
      <c r="D321" s="4">
        <v>-1</v>
      </c>
      <c r="E321" s="4">
        <v>-606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17</v>
      </c>
      <c r="M321" s="4">
        <v>5</v>
      </c>
      <c r="N321" s="4">
        <v>327</v>
      </c>
      <c r="O321" s="4">
        <v>-1</v>
      </c>
      <c r="P321" s="4">
        <v>1</v>
      </c>
      <c r="Q321" s="4">
        <v>1100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25">
        <v>0</v>
      </c>
      <c r="AA321" s="58">
        <f t="shared" si="48"/>
        <v>821</v>
      </c>
    </row>
    <row r="322" spans="1:31" ht="15" x14ac:dyDescent="0.25">
      <c r="A322" s="3">
        <v>7709</v>
      </c>
      <c r="B322" s="22" t="s">
        <v>284</v>
      </c>
      <c r="C322" s="4">
        <v>-17</v>
      </c>
      <c r="D322" s="4">
        <v>-2</v>
      </c>
      <c r="E322" s="4">
        <v>-1264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-47</v>
      </c>
      <c r="M322" s="4">
        <v>-47</v>
      </c>
      <c r="N322" s="4">
        <v>-2186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25">
        <v>0</v>
      </c>
      <c r="AA322" s="58">
        <f t="shared" si="48"/>
        <v>-3450</v>
      </c>
    </row>
    <row r="323" spans="1:31" ht="15" x14ac:dyDescent="0.25">
      <c r="A323" s="3">
        <v>7710</v>
      </c>
      <c r="B323" s="22" t="s">
        <v>285</v>
      </c>
      <c r="C323" s="4">
        <v>-49</v>
      </c>
      <c r="D323" s="4">
        <v>-25</v>
      </c>
      <c r="E323" s="4">
        <v>-7134</v>
      </c>
      <c r="F323" s="4">
        <v>0</v>
      </c>
      <c r="G323" s="4">
        <v>0</v>
      </c>
      <c r="H323" s="4">
        <v>0</v>
      </c>
      <c r="I323" s="4">
        <v>1</v>
      </c>
      <c r="J323" s="4">
        <v>5</v>
      </c>
      <c r="K323" s="4">
        <v>170</v>
      </c>
      <c r="L323" s="4">
        <v>-127</v>
      </c>
      <c r="M323" s="4">
        <v>6</v>
      </c>
      <c r="N323" s="4">
        <v>-1008</v>
      </c>
      <c r="O323" s="4">
        <v>8</v>
      </c>
      <c r="P323" s="4">
        <v>3</v>
      </c>
      <c r="Q323" s="4">
        <v>8253</v>
      </c>
      <c r="R323" s="4">
        <v>0</v>
      </c>
      <c r="S323" s="4">
        <v>0</v>
      </c>
      <c r="T323" s="4">
        <v>0</v>
      </c>
      <c r="U323" s="4">
        <v>-20</v>
      </c>
      <c r="V323" s="4">
        <v>-20</v>
      </c>
      <c r="W323" s="4">
        <v>-5850</v>
      </c>
      <c r="X323" s="4">
        <v>0</v>
      </c>
      <c r="Y323" s="4">
        <v>0</v>
      </c>
      <c r="Z323" s="25">
        <v>0</v>
      </c>
      <c r="AA323" s="58">
        <f t="shared" si="48"/>
        <v>-5569</v>
      </c>
    </row>
    <row r="324" spans="1:31" ht="15.75" x14ac:dyDescent="0.25">
      <c r="A324" s="3">
        <v>7798</v>
      </c>
      <c r="B324" s="22"/>
      <c r="C324" s="24">
        <f t="shared" ref="C324:AA324" si="49">SUM(C314:C323)</f>
        <v>-302</v>
      </c>
      <c r="D324" s="24">
        <f t="shared" si="49"/>
        <v>-192</v>
      </c>
      <c r="E324" s="24">
        <f t="shared" si="49"/>
        <v>-50855</v>
      </c>
      <c r="F324" s="24">
        <f t="shared" si="49"/>
        <v>0</v>
      </c>
      <c r="G324" s="24">
        <f t="shared" si="49"/>
        <v>0</v>
      </c>
      <c r="H324" s="24">
        <f t="shared" si="49"/>
        <v>0</v>
      </c>
      <c r="I324" s="24">
        <f t="shared" si="49"/>
        <v>-23</v>
      </c>
      <c r="J324" s="24">
        <f t="shared" si="49"/>
        <v>5</v>
      </c>
      <c r="K324" s="24">
        <f t="shared" si="49"/>
        <v>-58</v>
      </c>
      <c r="L324" s="24">
        <f t="shared" si="49"/>
        <v>-582</v>
      </c>
      <c r="M324" s="24">
        <f t="shared" si="49"/>
        <v>-296</v>
      </c>
      <c r="N324" s="24">
        <f t="shared" si="49"/>
        <v>-15485</v>
      </c>
      <c r="O324" s="24">
        <f t="shared" si="49"/>
        <v>6</v>
      </c>
      <c r="P324" s="24">
        <f t="shared" si="49"/>
        <v>3</v>
      </c>
      <c r="Q324" s="24">
        <f t="shared" si="49"/>
        <v>7353</v>
      </c>
      <c r="R324" s="24">
        <f t="shared" si="49"/>
        <v>3</v>
      </c>
      <c r="S324" s="24">
        <f t="shared" si="49"/>
        <v>0</v>
      </c>
      <c r="T324" s="24">
        <f t="shared" si="49"/>
        <v>4493</v>
      </c>
      <c r="U324" s="24">
        <f t="shared" si="49"/>
        <v>-11</v>
      </c>
      <c r="V324" s="24">
        <f t="shared" si="49"/>
        <v>-20</v>
      </c>
      <c r="W324" s="24">
        <f t="shared" si="49"/>
        <v>-5256</v>
      </c>
      <c r="X324" s="24">
        <f t="shared" si="49"/>
        <v>4</v>
      </c>
      <c r="Y324" s="24">
        <f t="shared" si="49"/>
        <v>3</v>
      </c>
      <c r="Z324" s="24">
        <f t="shared" si="49"/>
        <v>42237</v>
      </c>
      <c r="AA324" s="23">
        <f t="shared" si="49"/>
        <v>-17571</v>
      </c>
      <c r="AB324" s="5"/>
      <c r="AC324" s="5"/>
      <c r="AD324" s="5"/>
      <c r="AE324" s="5"/>
    </row>
    <row r="325" spans="1:31" ht="15" x14ac:dyDescent="0.25">
      <c r="A325" s="3">
        <v>7799</v>
      </c>
      <c r="B325" s="22" t="s">
        <v>286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/>
      <c r="S325" s="4"/>
      <c r="T325" s="4"/>
      <c r="U325" s="4"/>
      <c r="V325" s="4"/>
      <c r="W325" s="4">
        <v>0</v>
      </c>
      <c r="X325" s="4">
        <v>0</v>
      </c>
      <c r="Y325" s="4">
        <v>0</v>
      </c>
      <c r="Z325" s="4">
        <v>0</v>
      </c>
      <c r="AA325" s="58">
        <f t="shared" ref="AA325:AA330" si="50">+E325+H325+K325+N325+Q325+T325+W325+Z325</f>
        <v>0</v>
      </c>
    </row>
    <row r="326" spans="1:31" ht="15" x14ac:dyDescent="0.25">
      <c r="A326" s="3">
        <v>7801</v>
      </c>
      <c r="B326" s="22" t="s">
        <v>287</v>
      </c>
      <c r="C326" s="4">
        <v>-16</v>
      </c>
      <c r="D326" s="4">
        <v>-9</v>
      </c>
      <c r="E326" s="4">
        <v>-2481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5</v>
      </c>
      <c r="M326" s="4">
        <v>2</v>
      </c>
      <c r="N326" s="4">
        <v>125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25">
        <v>0</v>
      </c>
      <c r="AA326" s="58">
        <f t="shared" si="50"/>
        <v>-2356</v>
      </c>
    </row>
    <row r="327" spans="1:31" ht="15" x14ac:dyDescent="0.25">
      <c r="A327" s="3">
        <v>7802</v>
      </c>
      <c r="B327" s="22" t="s">
        <v>288</v>
      </c>
      <c r="C327" s="4">
        <v>-23</v>
      </c>
      <c r="D327" s="4">
        <v>4</v>
      </c>
      <c r="E327" s="4">
        <v>-493</v>
      </c>
      <c r="F327" s="4">
        <v>0</v>
      </c>
      <c r="G327" s="4">
        <v>0</v>
      </c>
      <c r="H327" s="4">
        <v>0</v>
      </c>
      <c r="I327" s="4">
        <v>-1</v>
      </c>
      <c r="J327" s="4">
        <v>3</v>
      </c>
      <c r="K327" s="4">
        <v>87</v>
      </c>
      <c r="L327" s="4">
        <v>-44</v>
      </c>
      <c r="M327" s="4">
        <v>-17</v>
      </c>
      <c r="N327" s="4">
        <v>-979</v>
      </c>
      <c r="O327" s="4">
        <v>-6</v>
      </c>
      <c r="P327" s="4">
        <v>-5</v>
      </c>
      <c r="Q327" s="4">
        <v>-10452</v>
      </c>
      <c r="R327" s="4">
        <v>0</v>
      </c>
      <c r="S327" s="4">
        <v>0</v>
      </c>
      <c r="T327" s="4">
        <v>0</v>
      </c>
      <c r="U327" s="4">
        <v>1</v>
      </c>
      <c r="V327" s="4">
        <v>0</v>
      </c>
      <c r="W327" s="4">
        <v>66</v>
      </c>
      <c r="X327" s="4">
        <v>-1</v>
      </c>
      <c r="Y327" s="4">
        <v>0</v>
      </c>
      <c r="Z327" s="25">
        <v>-2953</v>
      </c>
      <c r="AA327" s="58">
        <f t="shared" si="50"/>
        <v>-14724</v>
      </c>
    </row>
    <row r="328" spans="1:31" ht="15" x14ac:dyDescent="0.25">
      <c r="A328" s="3">
        <v>7803</v>
      </c>
      <c r="B328" s="22" t="s">
        <v>289</v>
      </c>
      <c r="C328" s="4">
        <v>0</v>
      </c>
      <c r="D328" s="4">
        <v>4</v>
      </c>
      <c r="E328" s="4">
        <v>726</v>
      </c>
      <c r="F328" s="4">
        <v>0</v>
      </c>
      <c r="G328" s="4">
        <v>0</v>
      </c>
      <c r="H328" s="4">
        <v>0</v>
      </c>
      <c r="I328" s="4">
        <v>-17</v>
      </c>
      <c r="J328" s="4">
        <v>-16</v>
      </c>
      <c r="K328" s="4">
        <v>-677</v>
      </c>
      <c r="L328" s="4">
        <v>-44</v>
      </c>
      <c r="M328" s="4">
        <v>-20</v>
      </c>
      <c r="N328" s="4">
        <v>-1078</v>
      </c>
      <c r="O328" s="4">
        <v>-6</v>
      </c>
      <c r="P328" s="4">
        <v>-5</v>
      </c>
      <c r="Q328" s="4">
        <v>-10452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25">
        <v>0</v>
      </c>
      <c r="AA328" s="58">
        <f t="shared" si="50"/>
        <v>-11481</v>
      </c>
    </row>
    <row r="329" spans="1:31" ht="15" x14ac:dyDescent="0.25">
      <c r="A329" s="3">
        <v>7804</v>
      </c>
      <c r="B329" s="22" t="s">
        <v>290</v>
      </c>
      <c r="C329" s="4">
        <v>-6</v>
      </c>
      <c r="D329" s="4">
        <v>16</v>
      </c>
      <c r="E329" s="4">
        <v>2586</v>
      </c>
      <c r="F329" s="4">
        <v>0</v>
      </c>
      <c r="G329" s="4">
        <v>0</v>
      </c>
      <c r="H329" s="4">
        <v>0</v>
      </c>
      <c r="I329" s="4">
        <v>-7</v>
      </c>
      <c r="J329" s="4">
        <v>-11</v>
      </c>
      <c r="K329" s="4">
        <v>-421</v>
      </c>
      <c r="L329" s="4">
        <v>-52</v>
      </c>
      <c r="M329" s="4">
        <v>-27</v>
      </c>
      <c r="N329" s="4">
        <v>-1385</v>
      </c>
      <c r="O329" s="4">
        <v>5</v>
      </c>
      <c r="P329" s="4">
        <v>9</v>
      </c>
      <c r="Q329" s="4">
        <v>16203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25">
        <v>0</v>
      </c>
      <c r="AA329" s="58">
        <f t="shared" si="50"/>
        <v>16983</v>
      </c>
    </row>
    <row r="330" spans="1:31" ht="15" x14ac:dyDescent="0.25">
      <c r="A330" s="3">
        <v>7805</v>
      </c>
      <c r="B330" s="22" t="s">
        <v>291</v>
      </c>
      <c r="C330" s="4">
        <v>-25</v>
      </c>
      <c r="D330" s="4">
        <v>-18</v>
      </c>
      <c r="E330" s="4">
        <v>-4592</v>
      </c>
      <c r="F330" s="4">
        <v>0</v>
      </c>
      <c r="G330" s="4">
        <v>0</v>
      </c>
      <c r="H330" s="4">
        <v>0</v>
      </c>
      <c r="I330" s="4">
        <v>-53</v>
      </c>
      <c r="J330" s="4">
        <v>-14</v>
      </c>
      <c r="K330" s="4">
        <v>-955</v>
      </c>
      <c r="L330" s="4">
        <v>-27</v>
      </c>
      <c r="M330" s="4">
        <v>7</v>
      </c>
      <c r="N330" s="4">
        <v>-25</v>
      </c>
      <c r="O330" s="4">
        <v>-28</v>
      </c>
      <c r="P330" s="4">
        <v>11</v>
      </c>
      <c r="Q330" s="4">
        <v>4445</v>
      </c>
      <c r="R330" s="4">
        <v>2</v>
      </c>
      <c r="S330" s="4">
        <v>0</v>
      </c>
      <c r="T330" s="4">
        <v>2995</v>
      </c>
      <c r="U330" s="4">
        <v>10</v>
      </c>
      <c r="V330" s="4">
        <v>10</v>
      </c>
      <c r="W330" s="4">
        <v>2925</v>
      </c>
      <c r="X330" s="4">
        <v>0</v>
      </c>
      <c r="Y330" s="4">
        <v>0</v>
      </c>
      <c r="Z330" s="25">
        <v>0</v>
      </c>
      <c r="AA330" s="58">
        <f t="shared" si="50"/>
        <v>4793</v>
      </c>
    </row>
    <row r="331" spans="1:31" ht="15.75" x14ac:dyDescent="0.25">
      <c r="B331" s="22"/>
      <c r="C331" s="24">
        <f t="shared" ref="C331:AA331" si="51">SUM(C326:C330)</f>
        <v>-70</v>
      </c>
      <c r="D331" s="24">
        <f t="shared" si="51"/>
        <v>-3</v>
      </c>
      <c r="E331" s="24">
        <f t="shared" si="51"/>
        <v>-4254</v>
      </c>
      <c r="F331" s="24">
        <f t="shared" si="51"/>
        <v>0</v>
      </c>
      <c r="G331" s="24">
        <f t="shared" si="51"/>
        <v>0</v>
      </c>
      <c r="H331" s="24">
        <f t="shared" si="51"/>
        <v>0</v>
      </c>
      <c r="I331" s="24">
        <f t="shared" si="51"/>
        <v>-78</v>
      </c>
      <c r="J331" s="24">
        <f t="shared" si="51"/>
        <v>-38</v>
      </c>
      <c r="K331" s="24">
        <f t="shared" si="51"/>
        <v>-1966</v>
      </c>
      <c r="L331" s="24">
        <f t="shared" si="51"/>
        <v>-162</v>
      </c>
      <c r="M331" s="24">
        <f t="shared" si="51"/>
        <v>-55</v>
      </c>
      <c r="N331" s="24">
        <f t="shared" si="51"/>
        <v>-3342</v>
      </c>
      <c r="O331" s="24">
        <f t="shared" si="51"/>
        <v>-35</v>
      </c>
      <c r="P331" s="24">
        <f t="shared" si="51"/>
        <v>10</v>
      </c>
      <c r="Q331" s="24">
        <f t="shared" si="51"/>
        <v>-256</v>
      </c>
      <c r="R331" s="24">
        <f t="shared" si="51"/>
        <v>2</v>
      </c>
      <c r="S331" s="24">
        <f t="shared" si="51"/>
        <v>0</v>
      </c>
      <c r="T331" s="24">
        <f t="shared" si="51"/>
        <v>2995</v>
      </c>
      <c r="U331" s="24">
        <f t="shared" si="51"/>
        <v>11</v>
      </c>
      <c r="V331" s="24">
        <f t="shared" si="51"/>
        <v>10</v>
      </c>
      <c r="W331" s="24">
        <f t="shared" si="51"/>
        <v>2991</v>
      </c>
      <c r="X331" s="24">
        <f t="shared" si="51"/>
        <v>-1</v>
      </c>
      <c r="Y331" s="24">
        <f t="shared" si="51"/>
        <v>0</v>
      </c>
      <c r="Z331" s="24">
        <f t="shared" si="51"/>
        <v>-2953</v>
      </c>
      <c r="AA331" s="23">
        <f t="shared" si="51"/>
        <v>-6785</v>
      </c>
      <c r="AB331" s="5"/>
      <c r="AC331" s="5"/>
      <c r="AD331" s="5"/>
      <c r="AE331" s="5"/>
    </row>
    <row r="332" spans="1:31" ht="16.5" thickBot="1" x14ac:dyDescent="0.3"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</row>
    <row r="333" spans="1:31" s="4" customFormat="1" ht="17.25" thickTop="1" thickBot="1" x14ac:dyDescent="0.3">
      <c r="B333" s="34" t="s">
        <v>0</v>
      </c>
      <c r="C333" s="27">
        <f t="shared" ref="C333:Y333" si="52">C28+C43+C57+C69+C82+C94+C100+C110+C119+C130+C140+C153+C167+C175+C188+C208+C217+C227+C236+C242+C254+C255+C279+C292+C299+C312+C324+C331</f>
        <v>-2785</v>
      </c>
      <c r="D333" s="27">
        <f t="shared" si="52"/>
        <v>-610</v>
      </c>
      <c r="E333" s="27">
        <f>+E331+E324+E312+E299+E292+E279+E254+E242+E236+E227+E217+E208+E188+E175+E167+E153+E140+E130+E119+E110+E100+E94+E82+E69+E57+E43+E28+E255</f>
        <v>-271444</v>
      </c>
      <c r="F333" s="27">
        <f t="shared" ref="F333:G333" si="53">+F331+F324+F312+F299+F292+F279+F254+F242+F236+F227+F217+F208+F188+F175+F167+F153+F140+F130+F119+F110+F100+F94+F82+F69+F57+F43+F28+F255</f>
        <v>235</v>
      </c>
      <c r="G333" s="27">
        <f t="shared" si="53"/>
        <v>-73</v>
      </c>
      <c r="H333" s="27">
        <f t="shared" si="52"/>
        <v>-761</v>
      </c>
      <c r="I333" s="27">
        <f t="shared" si="52"/>
        <v>-1536</v>
      </c>
      <c r="J333" s="27">
        <f t="shared" si="52"/>
        <v>-720</v>
      </c>
      <c r="K333" s="27">
        <f t="shared" si="52"/>
        <v>-37808</v>
      </c>
      <c r="L333" s="27">
        <f t="shared" si="52"/>
        <v>-4721</v>
      </c>
      <c r="M333" s="27">
        <f t="shared" si="52"/>
        <v>-185</v>
      </c>
      <c r="N333" s="27">
        <f t="shared" si="52"/>
        <v>-50282</v>
      </c>
      <c r="O333" s="27">
        <f t="shared" si="52"/>
        <v>-873</v>
      </c>
      <c r="P333" s="27">
        <f t="shared" si="52"/>
        <v>657</v>
      </c>
      <c r="Q333" s="27">
        <f t="shared" si="52"/>
        <v>625464</v>
      </c>
      <c r="R333" s="27">
        <f t="shared" si="52"/>
        <v>222</v>
      </c>
      <c r="S333" s="27">
        <f t="shared" si="52"/>
        <v>0</v>
      </c>
      <c r="T333" s="27">
        <f t="shared" si="52"/>
        <v>332503</v>
      </c>
      <c r="U333" s="27">
        <f t="shared" si="52"/>
        <v>537</v>
      </c>
      <c r="V333" s="27">
        <f t="shared" si="52"/>
        <v>0</v>
      </c>
      <c r="W333" s="27">
        <f>W28+W43+W57+W69+W82+W94+W100+W110+W119+W130+W140+W153+W167+W175+W188+W208+W217+W227+W236+W242+W254+W255+W279+W292+W299+W312+W324+W331</f>
        <v>35442</v>
      </c>
      <c r="X333" s="27">
        <f t="shared" si="52"/>
        <v>17</v>
      </c>
      <c r="Y333" s="27">
        <f t="shared" si="52"/>
        <v>0</v>
      </c>
      <c r="Z333" s="27">
        <f>Z28+Z43+Z57+Z69+Z82+Z94+Z100+Z110+Z119+Z130+Z140+Z153+Z167+Z175+Z188+Z208+Z217+Z227+Z236+Z242+Z254+Z255+Z279+Z292+Z299+Z312+Z324+Z331</f>
        <v>50196</v>
      </c>
      <c r="AA333" s="27">
        <f>+E333+H333+K333+N333+Q333+T333+W333+Z333</f>
        <v>683310</v>
      </c>
      <c r="AB333" s="59"/>
      <c r="AC333" s="35"/>
      <c r="AD333" s="35"/>
      <c r="AE333" s="35"/>
    </row>
    <row r="334" spans="1:31" ht="13.5" hidden="1" thickTop="1" x14ac:dyDescent="0.2">
      <c r="C334" s="28"/>
      <c r="D334" s="28"/>
      <c r="E334" s="29"/>
      <c r="F334" s="2">
        <f>+F333*F12</f>
        <v>51700</v>
      </c>
      <c r="G334" s="2">
        <f>+G333*G12</f>
        <v>-18250</v>
      </c>
      <c r="H334" s="29"/>
      <c r="I334" s="2">
        <f>+I333*I12</f>
        <v>-58368</v>
      </c>
      <c r="J334" s="2">
        <f>+J333*J12</f>
        <v>-30960</v>
      </c>
      <c r="K334" s="29"/>
      <c r="N334" s="29"/>
      <c r="O334" s="2">
        <f>+O333*O12</f>
        <v>-1572273</v>
      </c>
      <c r="P334" s="2">
        <f>+P333*P12</f>
        <v>1358019</v>
      </c>
      <c r="Q334" s="29"/>
      <c r="R334" s="28">
        <f>+R333*R6</f>
        <v>0</v>
      </c>
      <c r="S334" s="2"/>
      <c r="T334" s="29"/>
      <c r="U334" s="3" t="e">
        <f>+U333*#REF!</f>
        <v>#REF!</v>
      </c>
      <c r="W334" s="29"/>
      <c r="X334" s="2">
        <f>+X333*X6</f>
        <v>0</v>
      </c>
      <c r="Y334" s="2"/>
      <c r="Z334" s="29"/>
      <c r="AA334" s="30">
        <v>200000</v>
      </c>
      <c r="AB334" s="31"/>
      <c r="AC334" s="31"/>
      <c r="AD334" s="31"/>
      <c r="AE334" s="31"/>
    </row>
    <row r="335" spans="1:31" ht="13.5" hidden="1" thickTop="1" x14ac:dyDescent="0.2">
      <c r="B335" s="32"/>
      <c r="C335" s="28"/>
      <c r="D335" s="28"/>
      <c r="E335" s="28"/>
      <c r="F335" s="28">
        <f>+F334*0.25</f>
        <v>12925</v>
      </c>
      <c r="G335" s="28">
        <f>+G334*0.75</f>
        <v>-13687.5</v>
      </c>
      <c r="H335" s="28">
        <f>+F335+G335</f>
        <v>-762.5</v>
      </c>
      <c r="I335" s="28">
        <f>+I334*0.25</f>
        <v>-14592</v>
      </c>
      <c r="J335" s="28">
        <f>+J334*0.75</f>
        <v>-23220</v>
      </c>
      <c r="K335" s="28">
        <f>+I335+J335</f>
        <v>-37812</v>
      </c>
      <c r="L335" s="28"/>
      <c r="M335" s="28"/>
      <c r="N335" s="28"/>
      <c r="O335" s="28">
        <f>+O334*0.25</f>
        <v>-393068.25</v>
      </c>
      <c r="P335" s="28">
        <f>+P334*0.75</f>
        <v>1018514.25</v>
      </c>
      <c r="Q335" s="28">
        <f>+O335+P335</f>
        <v>625446</v>
      </c>
      <c r="R335" s="28">
        <f>+R334*0.25</f>
        <v>0</v>
      </c>
      <c r="S335" s="28"/>
      <c r="T335" s="28"/>
      <c r="U335" s="28" t="e">
        <f>+U334*0.25</f>
        <v>#REF!</v>
      </c>
      <c r="V335" s="28"/>
      <c r="W335" s="28"/>
      <c r="X335" s="28">
        <f>+X334*0.25</f>
        <v>0</v>
      </c>
      <c r="Y335" s="28"/>
      <c r="Z335" s="28"/>
      <c r="AA335" s="33">
        <f>+AA333-AA334</f>
        <v>483310</v>
      </c>
      <c r="AB335" s="31"/>
      <c r="AC335" s="31"/>
      <c r="AD335" s="31"/>
      <c r="AE335" s="31"/>
    </row>
    <row r="336" spans="1:31" ht="13.5" thickTop="1" x14ac:dyDescent="0.2"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7"/>
      <c r="AB336" s="5"/>
      <c r="AC336" s="5"/>
      <c r="AD336" s="5"/>
      <c r="AE336" s="5"/>
    </row>
    <row r="337" spans="2:32" x14ac:dyDescent="0.2">
      <c r="B337" s="8"/>
      <c r="C337" s="37"/>
      <c r="D337" s="37"/>
      <c r="E337" s="38"/>
      <c r="F337" s="38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7"/>
      <c r="AB337" s="5"/>
      <c r="AC337" s="5"/>
      <c r="AD337" s="5"/>
      <c r="AE337" s="5"/>
    </row>
    <row r="338" spans="2:32" x14ac:dyDescent="0.2">
      <c r="B338" s="8"/>
      <c r="C338" s="37"/>
      <c r="D338" s="37"/>
      <c r="E338" s="39"/>
      <c r="F338" s="39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4"/>
      <c r="AF338" s="9"/>
    </row>
    <row r="339" spans="2:32" x14ac:dyDescent="0.2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2:32" x14ac:dyDescent="0.2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10"/>
      <c r="AC340" s="10"/>
      <c r="AD340" s="10"/>
      <c r="AE340" s="10"/>
    </row>
    <row r="341" spans="2:32" x14ac:dyDescent="0.2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2:32" x14ac:dyDescent="0.2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2:32" x14ac:dyDescent="0.2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2:32" x14ac:dyDescent="0.2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2:32" x14ac:dyDescent="0.2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2:32" x14ac:dyDescent="0.2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2:32" x14ac:dyDescent="0.2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2:32" x14ac:dyDescent="0.2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2:32" x14ac:dyDescent="0.2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2:32" x14ac:dyDescent="0.2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2:32" x14ac:dyDescent="0.2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2:32" x14ac:dyDescent="0.2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3:27" x14ac:dyDescent="0.2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3:27" x14ac:dyDescent="0.2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3:27" x14ac:dyDescent="0.2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3:27" x14ac:dyDescent="0.2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3:27" x14ac:dyDescent="0.2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3:27" x14ac:dyDescent="0.2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3:27" x14ac:dyDescent="0.2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3:27" x14ac:dyDescent="0.2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3:27" x14ac:dyDescent="0.2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3:27" x14ac:dyDescent="0.2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3:27" x14ac:dyDescent="0.2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3:27" x14ac:dyDescent="0.2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3:27" x14ac:dyDescent="0.2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3:27" x14ac:dyDescent="0.2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3:27" x14ac:dyDescent="0.2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3:27" x14ac:dyDescent="0.2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3:27" x14ac:dyDescent="0.2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3:27" x14ac:dyDescent="0.2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3:27" x14ac:dyDescent="0.2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3:27" x14ac:dyDescent="0.2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3:27" x14ac:dyDescent="0.2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3:27" x14ac:dyDescent="0.2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3:27" x14ac:dyDescent="0.2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3:27" x14ac:dyDescent="0.2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3:27" x14ac:dyDescent="0.2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3:27" x14ac:dyDescent="0.2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3:27" x14ac:dyDescent="0.2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3:27" x14ac:dyDescent="0.2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3:27" x14ac:dyDescent="0.2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3:27" x14ac:dyDescent="0.2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3:27" x14ac:dyDescent="0.2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3:27" x14ac:dyDescent="0.2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3:27" x14ac:dyDescent="0.2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3:27" x14ac:dyDescent="0.2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3:27" x14ac:dyDescent="0.2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3:27" x14ac:dyDescent="0.2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3:27" x14ac:dyDescent="0.2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3:27" x14ac:dyDescent="0.2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3:27" x14ac:dyDescent="0.2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3:27" x14ac:dyDescent="0.2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3:27" x14ac:dyDescent="0.2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3:27" x14ac:dyDescent="0.2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3:27" x14ac:dyDescent="0.2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3:27" x14ac:dyDescent="0.2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3:27" x14ac:dyDescent="0.2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3:27" x14ac:dyDescent="0.2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3:27" x14ac:dyDescent="0.2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3:27" x14ac:dyDescent="0.2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3:27" x14ac:dyDescent="0.2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3:27" x14ac:dyDescent="0.2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3:27" x14ac:dyDescent="0.2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3:27" x14ac:dyDescent="0.2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3:27" x14ac:dyDescent="0.2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3:27" x14ac:dyDescent="0.2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3:27" x14ac:dyDescent="0.2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3:27" x14ac:dyDescent="0.2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3:27" x14ac:dyDescent="0.2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3:27" x14ac:dyDescent="0.2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3:27" x14ac:dyDescent="0.2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3:27" x14ac:dyDescent="0.2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3:27" x14ac:dyDescent="0.2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3:27" x14ac:dyDescent="0.2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3:27" x14ac:dyDescent="0.2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3:27" x14ac:dyDescent="0.2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3:27" x14ac:dyDescent="0.2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3:27" x14ac:dyDescent="0.2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3:27" x14ac:dyDescent="0.2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3:27" x14ac:dyDescent="0.2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3:27" x14ac:dyDescent="0.2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3:27" x14ac:dyDescent="0.2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3:27" x14ac:dyDescent="0.2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3:27" x14ac:dyDescent="0.2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3:27" x14ac:dyDescent="0.2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3:27" x14ac:dyDescent="0.2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3:27" x14ac:dyDescent="0.2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3:27" x14ac:dyDescent="0.2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3:27" x14ac:dyDescent="0.2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3:27" x14ac:dyDescent="0.2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3:27" x14ac:dyDescent="0.2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3:27" x14ac:dyDescent="0.2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3:27" x14ac:dyDescent="0.2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3:27" x14ac:dyDescent="0.2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3:27" x14ac:dyDescent="0.2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3:27" x14ac:dyDescent="0.2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3:27" x14ac:dyDescent="0.2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3:27" x14ac:dyDescent="0.2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3:27" x14ac:dyDescent="0.2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3:27" x14ac:dyDescent="0.2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3:27" x14ac:dyDescent="0.2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3:27" x14ac:dyDescent="0.2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3:27" x14ac:dyDescent="0.2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3:27" x14ac:dyDescent="0.2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3:27" x14ac:dyDescent="0.2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3:27" x14ac:dyDescent="0.2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3:27" x14ac:dyDescent="0.2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3:27" x14ac:dyDescent="0.2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3:27" x14ac:dyDescent="0.2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3:27" x14ac:dyDescent="0.2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3:27" x14ac:dyDescent="0.2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3:27" x14ac:dyDescent="0.2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3:27" x14ac:dyDescent="0.2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3:27" x14ac:dyDescent="0.2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3:27" x14ac:dyDescent="0.2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3:27" x14ac:dyDescent="0.2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3:27" x14ac:dyDescent="0.2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3:27" x14ac:dyDescent="0.2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3:27" x14ac:dyDescent="0.2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3:27" x14ac:dyDescent="0.2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3:27" x14ac:dyDescent="0.2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3:27" x14ac:dyDescent="0.2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3:27" x14ac:dyDescent="0.2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3:27" x14ac:dyDescent="0.2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3:27" x14ac:dyDescent="0.2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3:27" x14ac:dyDescent="0.2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3:27" x14ac:dyDescent="0.2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</sheetData>
  <mergeCells count="21">
    <mergeCell ref="B3:S3"/>
    <mergeCell ref="B5:B12"/>
    <mergeCell ref="C5:AA5"/>
    <mergeCell ref="C6:Q6"/>
    <mergeCell ref="AA6:AA12"/>
    <mergeCell ref="C7:E7"/>
    <mergeCell ref="F7:H7"/>
    <mergeCell ref="I7:K7"/>
    <mergeCell ref="L7:N7"/>
    <mergeCell ref="O7:Q7"/>
    <mergeCell ref="Z8:Z12"/>
    <mergeCell ref="R7:T7"/>
    <mergeCell ref="U7:W7"/>
    <mergeCell ref="X7:Z7"/>
    <mergeCell ref="E8:E12"/>
    <mergeCell ref="H8:H12"/>
    <mergeCell ref="K8:K12"/>
    <mergeCell ref="N8:N12"/>
    <mergeCell ref="Q8:Q12"/>
    <mergeCell ref="T8:T12"/>
    <mergeCell ref="W8:W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ФО-19 Приложение</vt:lpstr>
      <vt:lpstr>Разшифровка на средствата</vt:lpstr>
      <vt:lpstr>'ФО-19 Приложение'!Print_Titles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Петкова</dc:creator>
  <cp:lastModifiedBy>Ана Василева</cp:lastModifiedBy>
  <cp:lastPrinted>2022-05-09T07:11:53Z</cp:lastPrinted>
  <dcterms:created xsi:type="dcterms:W3CDTF">2022-04-19T12:25:21Z</dcterms:created>
  <dcterms:modified xsi:type="dcterms:W3CDTF">2022-05-09T11:55:46Z</dcterms:modified>
</cp:coreProperties>
</file>