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МФ" sheetId="2" r:id="rId2"/>
  </sheets>
  <externalReferences>
    <externalReference r:id="rId5"/>
    <externalReference r:id="rId6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'1000'!$B$1:$C$40</definedName>
    <definedName name="_xlnm.Print_Area" localSheetId="1">'1000-МФ'!$A$1:$C$179</definedName>
    <definedName name="_xlnm.Print_Titles" localSheetId="0">'1000'!$B:$B,'1000'!$4:$7</definedName>
  </definedNames>
  <calcPr fullCalcOnLoad="1"/>
</workbook>
</file>

<file path=xl/sharedStrings.xml><?xml version="1.0" encoding="utf-8"?>
<sst xmlns="http://schemas.openxmlformats.org/spreadsheetml/2006/main" count="178" uniqueCount="95">
  <si>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</si>
  <si>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</si>
  <si>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</si>
  <si>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</si>
  <si>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(лева)</t>
  </si>
  <si>
    <t>от тях за: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</si>
  <si>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</si>
  <si>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</si>
  <si>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</si>
  <si>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</si>
  <si>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</si>
  <si>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</si>
  <si>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I. ПРИХОДИ, ПОМОЩИ И ДАРЕНИЯ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</si>
  <si>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</si>
  <si>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</si>
  <si>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</si>
  <si>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</si>
  <si>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1. Бюджетно взаимоотношение с централния бюджет  (+/-)</t>
  </si>
  <si>
    <t>2. Бюджетни взаимоотношения с други бюджетни организации  (+/-)</t>
  </si>
  <si>
    <t>V. ОПЕРАЦИИ В ЧАСТТА НА ФИНАНСИРАНЕТО - НЕТО</t>
  </si>
  <si>
    <t>1.1. Персонал</t>
  </si>
  <si>
    <t>3. Трансфери между бюджети и сметки за средствата от Европейския съюз (+/-)</t>
  </si>
  <si>
    <t>3.1. Предоставени трансфери (-)</t>
  </si>
  <si>
    <t>1.1. Държавни такси</t>
  </si>
  <si>
    <t>1.2. Приходи и доходи от собственост</t>
  </si>
  <si>
    <t>1.3. Глоби, санкции и наказателни лихви</t>
  </si>
  <si>
    <t>1.4. Други приходи</t>
  </si>
  <si>
    <t>2.1. Придобиване на дълготрайни активи и основен ремонт</t>
  </si>
  <si>
    <t>НА МИНИСТЕРСТВОТО НА ФИНАНСИТЕ</t>
  </si>
  <si>
    <t>Бюджетна програма „Бюджет и финансово управление”</t>
  </si>
  <si>
    <t>Бюджетна програма  „Защита на публичните финансови интереси”</t>
  </si>
  <si>
    <t>Бюджетна програма „Администриране на държавните приходи”</t>
  </si>
  <si>
    <t>Бюджетна програма „Интегриране на финансовата система във финансовата система на ЕС”</t>
  </si>
  <si>
    <t>Бюджетна програма „Митнически контрол и надзор (нефискален)”</t>
  </si>
  <si>
    <t>Бюджетна програма „Управление на ликвидността”</t>
  </si>
  <si>
    <t>Други бюджетни програми</t>
  </si>
  <si>
    <t>Бюджетна програма „Национален компенсационен жилищен фонд”</t>
  </si>
  <si>
    <t>Бюджетна програма „Администрация”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</si>
  <si>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</si>
  <si>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</si>
  <si>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</si>
  <si>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</si>
  <si>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</si>
  <si>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</si>
  <si>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I. Общо ведомствени разходи </t>
  </si>
  <si>
    <t>1000.01.01 Бюджетна програма „Бюджет и финансово управление”</t>
  </si>
  <si>
    <t>1000.01.02  Бюджетна програма  „Защита на публичните финансови интереси”</t>
  </si>
  <si>
    <t>Сума                                                  (в лева)</t>
  </si>
  <si>
    <t xml:space="preserve"> 1000.02.01  Бюджетна програма „Администриране на държавните приходи”</t>
  </si>
  <si>
    <t>1000.03.01  Бюджетна програма „Интегриране на финансовата система във финансовата система на ЕС”</t>
  </si>
  <si>
    <t>1000.03.02  Бюджетна програма „Митнически контрол и надзор (нефискален)”</t>
  </si>
  <si>
    <t>1000.03.03  Бюджетна програма „Контрол върху организацията и провеждането на хазартни игри”</t>
  </si>
  <si>
    <t>1000.04.01  Бюджетна програма „Управление на ликвидността”</t>
  </si>
  <si>
    <t>1000.05.01  Бюджетна програма „Национален компенсационен жилищен фонд”</t>
  </si>
  <si>
    <t>1000.06.00  Бюджетна програма „Администрация”</t>
  </si>
  <si>
    <t xml:space="preserve">   Концесионна дейност по Закона за концесиите                       </t>
  </si>
  <si>
    <t xml:space="preserve">   Годишни такси за присъждане на държавен кредитен рейтинг на Република България                </t>
  </si>
  <si>
    <t xml:space="preserve">   Отпечатване и контрол върху ценни книжа                                                                                                                                         </t>
  </si>
  <si>
    <t xml:space="preserve">   Жилищни компенсаторни записи, притежавани от гражданите по Закона за възстановяване собствеността върху одържавени недвижими имоти                                                                                                                                                                       </t>
  </si>
  <si>
    <t>1.3. Текущи трансфери, обезщетения и помощи за домакинствата</t>
  </si>
  <si>
    <t>1.2. Субсидии и други текущи трансфери</t>
  </si>
  <si>
    <t>1.2.1. Субсидии и други текущи трансфери за финансови институции</t>
  </si>
  <si>
    <t xml:space="preserve">   Предоставяне на подкрепа за създаването и функционирането на Офис на Световната банка в София, България за осъществяването на споделени услуги и други функции на Групата на Световната банка</t>
  </si>
  <si>
    <t>2.1. Предоставени трансфери (-)</t>
  </si>
  <si>
    <t>ЗА 2022 ГОДИНА</t>
  </si>
  <si>
    <t>VII. Максимален размер на ангажиментите за разходи, които могат да бъдат поети през 2022 г.</t>
  </si>
  <si>
    <t>VIII. Максимален размер на новите задължения за разходи, които могат да бъдат натрупани през 2022 г.</t>
  </si>
  <si>
    <t>IV. БЮДЖЕТНО САЛДО (+/-)  (I - ІІ + ІІІ)</t>
  </si>
  <si>
    <t xml:space="preserve">   Кампания "Данъчно-осигурителни рискове"</t>
  </si>
  <si>
    <t xml:space="preserve">   Провеждане на съвместна кампания на НАП, НОИ и партньори "Заплата в плик"</t>
  </si>
  <si>
    <t xml:space="preserve">   Кампания "Новорегистрирани фирми"</t>
  </si>
  <si>
    <t>Класификационен код съгласно РМС № 52 от 2022 г.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</si>
  <si>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</si>
  <si>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</si>
  <si>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</si>
  <si>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</si>
  <si>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</si>
  <si>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</si>
  <si>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</si>
  <si>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</si>
  <si>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1000.04.00</t>
  </si>
  <si>
    <t>1000.04.01</t>
  </si>
  <si>
    <t>1000.05.00</t>
  </si>
  <si>
    <t>1000.05.01</t>
  </si>
  <si>
    <t>1000.06.00</t>
  </si>
  <si>
    <t>ПОКАЗАТЕЛИ ПО БЮДЖЕТНИТЕ ПРОГРАМИ ПО БЮДЖЕТА</t>
  </si>
  <si>
    <t>НА МИНИСТЕРСТВОТО НА ФИНАНСИТЕ ЗА 2022 Г.</t>
  </si>
  <si>
    <t>РАЗХОДИ ПО ОБЛАСТИ НА ПОЛИТИКИ И БЮДЖЕТНИ ПРОГРАМИ</t>
  </si>
  <si>
    <t>НАИМЕНОВАНИЕ</t>
  </si>
  <si>
    <t>Общо:</t>
  </si>
  <si>
    <t>РАЗПРЕДЕЛЕНИЕ НА ВЕДОМСТВЕНИТЕ И АДМИНИСТРИРАНИТЕ РАЗХОДИ</t>
  </si>
  <si>
    <t>ПО БЮДЖЕТНИ ПРОГРАМИ ЗА 2022 Г.</t>
  </si>
  <si>
    <t>РАЗХОДИ ПО ПРОГРАМИ</t>
  </si>
  <si>
    <t>Общо разходи по бюджетните програми на Министерството на финансите</t>
  </si>
  <si>
    <t>ВЕДОМСТВЕНИ И АДМИНИСТРИРАНИ РАЗХОДИ ПО БЮДЖЕТА ЗА 2022 Г. - ОБЩО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</si>
</sst>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5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55" applyFont="1" applyFill="1" applyAlignment="1" applyProtection="1">
      <alignment vertical="top"/>
      <protection/>
    </xf>
    <xf numFmtId="3" fontId="1" fillId="0" borderId="0" xfId="55" applyNumberFormat="1" applyFont="1" applyFill="1" applyAlignment="1" applyProtection="1">
      <alignment vertical="top"/>
      <protection/>
    </xf>
    <xf numFmtId="0" fontId="2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0" xfId="55" applyFont="1" applyFill="1" applyProtection="1">
      <alignment/>
      <protection/>
    </xf>
    <xf numFmtId="3" fontId="1" fillId="0" borderId="10" xfId="55" applyNumberFormat="1" applyFont="1" applyFill="1" applyBorder="1" applyAlignment="1" applyProtection="1">
      <alignment vertical="top"/>
      <protection/>
    </xf>
    <xf numFmtId="0" fontId="2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>
      <alignment vertical="top" wrapText="1"/>
      <protection/>
    </xf>
    <xf numFmtId="0" fontId="4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Font="1" applyFill="1" applyProtection="1">
      <alignment/>
      <protection/>
    </xf>
    <xf numFmtId="172" fontId="1" fillId="0" borderId="0" xfId="55" applyNumberFormat="1" applyFont="1" applyFill="1" applyBorder="1" applyAlignment="1" applyProtection="1">
      <alignment horizontal="left" vertical="top" wrapText="1" indent="3"/>
      <protection/>
    </xf>
    <xf numFmtId="172" fontId="1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2" fillId="0" borderId="10" xfId="55" applyFont="1" applyFill="1" applyBorder="1" applyAlignment="1" applyProtection="1" quotePrefix="1">
      <alignment horizontal="left" vertical="top" wrapText="1"/>
      <protection/>
    </xf>
    <xf numFmtId="0" fontId="5" fillId="0" borderId="0" xfId="55" applyFont="1" applyFill="1" applyBorder="1" applyProtection="1">
      <alignment/>
      <protection/>
    </xf>
    <xf numFmtId="0" fontId="5" fillId="0" borderId="0" xfId="55" applyFont="1" applyFill="1" applyBorder="1" applyAlignment="1" applyProtection="1">
      <alignment vertical="top"/>
      <protection/>
    </xf>
    <xf numFmtId="0" fontId="1" fillId="0" borderId="11" xfId="55" applyFont="1" applyFill="1" applyBorder="1" applyAlignment="1" applyProtection="1">
      <alignment horizontal="center" vertical="top"/>
      <protection/>
    </xf>
    <xf numFmtId="0" fontId="1" fillId="0" borderId="0" xfId="55" applyFont="1" applyFill="1" applyAlignment="1" applyProtection="1" quotePrefix="1">
      <alignment horizontal="right"/>
      <protection/>
    </xf>
    <xf numFmtId="0" fontId="1" fillId="0" borderId="0" xfId="55" applyFont="1" applyFill="1" applyAlignment="1" applyProtection="1">
      <alignment horizontal="center" vertical="top"/>
      <protection/>
    </xf>
    <xf numFmtId="0" fontId="1" fillId="0" borderId="11" xfId="55" applyFont="1" applyFill="1" applyBorder="1" applyAlignment="1" applyProtection="1" quotePrefix="1">
      <alignment horizontal="center"/>
      <protection/>
    </xf>
    <xf numFmtId="0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7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2" fillId="0" borderId="10" xfId="55" applyNumberFormat="1" applyFont="1" applyFill="1" applyBorder="1" applyAlignment="1" applyProtection="1">
      <alignment vertical="top"/>
      <protection/>
    </xf>
    <xf numFmtId="3" fontId="2" fillId="0" borderId="0" xfId="55" applyNumberFormat="1" applyFont="1" applyFill="1" applyAlignment="1" applyProtection="1">
      <alignment vertical="top"/>
      <protection/>
    </xf>
    <xf numFmtId="172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3" fontId="9" fillId="33" borderId="0" xfId="0" applyNumberFormat="1" applyFont="1" applyFill="1" applyAlignment="1">
      <alignment wrapText="1"/>
    </xf>
    <xf numFmtId="0" fontId="9" fillId="33" borderId="12" xfId="0" applyFont="1" applyFill="1" applyBorder="1" applyAlignment="1" applyProtection="1">
      <alignment wrapText="1"/>
      <protection locked="0"/>
    </xf>
    <xf numFmtId="3" fontId="46" fillId="33" borderId="13" xfId="42" applyNumberFormat="1" applyFont="1" applyFill="1" applyBorder="1" applyAlignment="1" applyProtection="1">
      <alignment horizontal="right" vertical="center" wrapText="1"/>
      <protection locked="0"/>
    </xf>
    <xf numFmtId="0" fontId="47" fillId="33" borderId="14" xfId="0" applyFont="1" applyFill="1" applyBorder="1" applyAlignment="1" applyProtection="1">
      <alignment vertical="center" wrapText="1"/>
      <protection/>
    </xf>
    <xf numFmtId="3" fontId="47" fillId="33" borderId="13" xfId="42" applyNumberFormat="1" applyFont="1" applyFill="1" applyBorder="1" applyAlignment="1" applyProtection="1">
      <alignment horizontal="right" vertical="center" wrapText="1"/>
      <protection/>
    </xf>
    <xf numFmtId="3" fontId="0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180" fontId="47" fillId="33" borderId="13" xfId="42" applyNumberFormat="1" applyFont="1" applyFill="1" applyBorder="1" applyAlignment="1" applyProtection="1">
      <alignment horizontal="right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48" fillId="33" borderId="14" xfId="0" applyFont="1" applyFill="1" applyBorder="1" applyAlignment="1" applyProtection="1">
      <alignment vertical="top" wrapText="1"/>
      <protection locked="0"/>
    </xf>
    <xf numFmtId="0" fontId="9" fillId="33" borderId="12" xfId="0" applyFont="1" applyFill="1" applyBorder="1" applyAlignment="1" applyProtection="1">
      <alignment horizontal="center" vertical="top" wrapText="1"/>
      <protection locked="0"/>
    </xf>
    <xf numFmtId="0" fontId="49" fillId="33" borderId="14" xfId="0" applyFont="1" applyFill="1" applyBorder="1" applyAlignment="1" applyProtection="1">
      <alignment horizontal="left" vertical="top" wrapText="1" indent="1"/>
      <protection locked="0"/>
    </xf>
    <xf numFmtId="180" fontId="46" fillId="33" borderId="13" xfId="42" applyNumberFormat="1" applyFont="1" applyFill="1" applyBorder="1" applyAlignment="1" applyProtection="1">
      <alignment horizontal="right" vertical="center" wrapText="1"/>
      <protection locked="0"/>
    </xf>
    <xf numFmtId="0" fontId="48" fillId="33" borderId="14" xfId="0" applyFont="1" applyFill="1" applyBorder="1" applyAlignment="1" applyProtection="1" quotePrefix="1">
      <alignment vertical="top" wrapText="1"/>
      <protection locked="0"/>
    </xf>
    <xf numFmtId="0" fontId="47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 applyProtection="1">
      <alignment vertical="center" wrapText="1"/>
      <protection/>
    </xf>
    <xf numFmtId="3" fontId="46" fillId="33" borderId="13" xfId="0" applyNumberFormat="1" applyFont="1" applyFill="1" applyBorder="1" applyAlignment="1" applyProtection="1">
      <alignment horizontal="right" vertical="center" wrapText="1"/>
      <protection/>
    </xf>
    <xf numFmtId="3" fontId="46" fillId="33" borderId="13" xfId="42" applyNumberFormat="1" applyFont="1" applyFill="1" applyBorder="1" applyAlignment="1" applyProtection="1">
      <alignment horizontal="right" vertical="center" wrapText="1"/>
      <protection/>
    </xf>
    <xf numFmtId="0" fontId="46" fillId="33" borderId="14" xfId="0" applyFont="1" applyFill="1" applyBorder="1" applyAlignment="1" applyProtection="1">
      <alignment horizontal="left" vertical="center" wrapText="1"/>
      <protection/>
    </xf>
    <xf numFmtId="3" fontId="49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4" xfId="0" applyFont="1" applyFill="1" applyBorder="1" applyAlignment="1" applyProtection="1">
      <alignment wrapText="1"/>
      <protection locked="0"/>
    </xf>
    <xf numFmtId="0" fontId="9" fillId="33" borderId="14" xfId="0" applyFont="1" applyFill="1" applyBorder="1" applyAlignment="1" applyProtection="1">
      <alignment wrapText="1"/>
      <protection/>
    </xf>
    <xf numFmtId="3" fontId="46" fillId="33" borderId="13" xfId="42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wrapText="1"/>
    </xf>
    <xf numFmtId="3" fontId="9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5" xfId="0" applyFont="1" applyFill="1" applyBorder="1" applyAlignment="1" applyProtection="1">
      <alignment horizontal="left" vertical="center" wrapText="1"/>
      <protection locked="0"/>
    </xf>
    <xf numFmtId="0" fontId="46" fillId="33" borderId="14" xfId="0" applyFont="1" applyFill="1" applyBorder="1" applyAlignment="1" applyProtection="1">
      <alignment horizontal="left" vertical="center" wrapText="1" indent="1"/>
      <protection/>
    </xf>
    <xf numFmtId="0" fontId="47" fillId="33" borderId="12" xfId="0" applyFont="1" applyFill="1" applyBorder="1" applyAlignment="1" applyProtection="1">
      <alignment vertical="center" wrapText="1"/>
      <protection/>
    </xf>
    <xf numFmtId="180" fontId="47" fillId="33" borderId="0" xfId="42" applyNumberFormat="1" applyFont="1" applyFill="1" applyBorder="1" applyAlignment="1" applyProtection="1">
      <alignment horizontal="right" vertical="center" wrapText="1"/>
      <protection locked="0"/>
    </xf>
    <xf numFmtId="0" fontId="46" fillId="33" borderId="16" xfId="0" applyFont="1" applyFill="1" applyBorder="1" applyAlignment="1" applyProtection="1">
      <alignment vertical="center" wrapText="1"/>
      <protection/>
    </xf>
    <xf numFmtId="0" fontId="47" fillId="33" borderId="14" xfId="0" applyFont="1" applyFill="1" applyBorder="1" applyAlignment="1" applyProtection="1">
      <alignment vertical="top" wrapText="1"/>
      <protection/>
    </xf>
    <xf numFmtId="0" fontId="47" fillId="33" borderId="15" xfId="0" applyFont="1" applyFill="1" applyBorder="1" applyAlignment="1" applyProtection="1">
      <alignment vertical="center" wrapText="1"/>
      <protection locked="0"/>
    </xf>
    <xf numFmtId="3" fontId="8" fillId="33" borderId="12" xfId="0" applyNumberFormat="1" applyFont="1" applyFill="1" applyBorder="1" applyAlignment="1">
      <alignment horizontal="center" vertical="center" wrapText="1"/>
    </xf>
    <xf numFmtId="0" fontId="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17" xfId="55" applyFont="1" applyFill="1" applyBorder="1" applyAlignment="1" applyProtection="1">
      <alignment horizontal="center" vertical="top"/>
      <protection/>
    </xf>
    <xf numFmtId="0" fontId="4" fillId="0" borderId="17" xfId="55" applyFont="1" applyFill="1" applyBorder="1" applyAlignment="1" applyProtection="1">
      <alignment horizontal="center" vertical="top"/>
      <protection/>
    </xf>
    <xf numFmtId="0" fontId="2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/>
    </xf>
    <xf numFmtId="0" fontId="47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17" xfId="0" applyFont="1" applyFill="1" applyBorder="1" applyAlignment="1" applyProtection="1" quotePrefix="1">
      <alignment vertical="top" wrapText="1"/>
      <protection locked="0"/>
    </xf>
    <xf numFmtId="0" fontId="2" fillId="0" borderId="0" xfId="55" applyFont="1" applyFill="1" applyAlignment="1" applyProtection="1" quotePrefix="1">
      <alignment horizontal="center" vertical="top"/>
      <protection locked="0"/>
    </xf>
    <xf numFmtId="0" fontId="2" fillId="0" borderId="0" xfId="55" applyFont="1" applyFill="1" applyAlignment="1" applyProtection="1">
      <alignment horizontal="center" vertical="top" wrapText="1"/>
      <protection locked="0"/>
    </xf>
    <xf numFmtId="0" fontId="47" fillId="33" borderId="15" xfId="0" applyFont="1" applyFill="1" applyBorder="1" applyAlignment="1" applyProtection="1">
      <alignment horizontal="left" vertical="center" wrapText="1"/>
      <protection locked="0"/>
    </xf>
    <xf numFmtId="0" fontId="47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 applyProtection="1">
      <alignment horizontal="center" vertical="center"/>
      <protection locked="0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vkostova\Local%20Settings\Temporary%20Internet%20Files\OLK47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view="pageBreakPreview" zoomScaleSheetLayoutView="100" zoomScalePageLayoutView="0" workbookViewId="0" topLeftCell="B1">
      <selection activeCell="C27" sqref="C27"/>
    </sheetView>
  </sheetViews>
  <sheetFormatPr defaultColWidth="10.57421875" defaultRowHeight="12.75"/>
  <cols>
    <col min="1" max="1" width="3.28125" style="1" hidden="1" customWidth="1"/>
    <col min="2" max="2" width="75.710937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3" ht="15.75">
      <c r="A1" s="1">
        <v>1</v>
      </c>
      <c r="B1" s="72" t="s">
        <v>11</v>
      </c>
      <c r="C1" s="72"/>
    </row>
    <row r="2" spans="1:3" ht="15.75">
      <c r="A2" s="1">
        <v>1</v>
      </c>
      <c r="B2" s="73" t="s">
        <v>28</v>
      </c>
      <c r="C2" s="73"/>
    </row>
    <row r="3" spans="1:3" ht="15.75">
      <c r="A3" s="1">
        <v>1</v>
      </c>
      <c r="B3" s="72" t="s">
        <v>64</v>
      </c>
      <c r="C3" s="72"/>
    </row>
    <row r="4" spans="1:3" ht="16.5" thickBot="1">
      <c r="A4" s="1">
        <v>1</v>
      </c>
      <c r="B4" s="18"/>
      <c r="C4" s="17"/>
    </row>
    <row r="5" spans="1:3" ht="15.75">
      <c r="A5" s="1">
        <v>1</v>
      </c>
      <c r="B5" s="64" t="s">
        <v>10</v>
      </c>
      <c r="C5" s="65" t="s">
        <v>9</v>
      </c>
    </row>
    <row r="6" spans="1:3" ht="16.5" thickBot="1">
      <c r="A6" s="1">
        <v>1</v>
      </c>
      <c r="B6" s="16"/>
      <c r="C6" s="19" t="s">
        <v>4</v>
      </c>
    </row>
    <row r="7" spans="1:3" ht="15.75">
      <c r="A7" s="1">
        <v>1</v>
      </c>
      <c r="B7" s="15"/>
      <c r="C7" s="14"/>
    </row>
    <row r="8" spans="1:3" ht="19.5" customHeight="1">
      <c r="A8" s="1">
        <v>1</v>
      </c>
      <c r="B8" s="6" t="s">
        <v>12</v>
      </c>
      <c r="C8" s="22">
        <f>C9</f>
        <v>186231900</v>
      </c>
    </row>
    <row r="9" spans="1:3" ht="19.5" customHeight="1">
      <c r="A9" s="4">
        <f>IF(AND(MAX(C9:C9)=0,MIN(C9:C9)=0),0,1)</f>
        <v>1</v>
      </c>
      <c r="B9" s="20" t="s">
        <v>14</v>
      </c>
      <c r="C9" s="23">
        <f>SUM(C10:C13)</f>
        <v>186231900</v>
      </c>
    </row>
    <row r="10" spans="1:3" ht="19.5" customHeight="1">
      <c r="A10" s="4">
        <f>IF(AND(MAX(C10:C10)=0,MIN(C10:C10)=0),0,1)</f>
        <v>1</v>
      </c>
      <c r="B10" s="12" t="s">
        <v>23</v>
      </c>
      <c r="C10" s="2">
        <v>182823200</v>
      </c>
    </row>
    <row r="11" spans="1:3" ht="19.5" customHeight="1">
      <c r="A11" s="4"/>
      <c r="B11" s="12" t="s">
        <v>24</v>
      </c>
      <c r="C11" s="2">
        <v>731600</v>
      </c>
    </row>
    <row r="12" spans="1:3" ht="19.5" customHeight="1">
      <c r="A12" s="4"/>
      <c r="B12" s="12" t="s">
        <v>25</v>
      </c>
      <c r="C12" s="2">
        <v>1461000</v>
      </c>
    </row>
    <row r="13" spans="1:3" ht="19.5" customHeight="1">
      <c r="A13" s="4">
        <f>IF(AND(MAX(C13:C13)=0,MIN(C13:C13)=0),0,1)</f>
        <v>1</v>
      </c>
      <c r="B13" s="12" t="s">
        <v>26</v>
      </c>
      <c r="C13" s="2">
        <v>1216100</v>
      </c>
    </row>
    <row r="14" spans="1:3" ht="19.5" customHeight="1">
      <c r="A14" s="1">
        <v>1</v>
      </c>
      <c r="B14" s="7"/>
      <c r="C14" s="23"/>
    </row>
    <row r="15" spans="1:3" ht="19.5" customHeight="1">
      <c r="A15" s="1">
        <v>1</v>
      </c>
      <c r="B15" s="13" t="s">
        <v>8</v>
      </c>
      <c r="C15" s="22">
        <f>C16+C22</f>
        <v>624217200</v>
      </c>
    </row>
    <row r="16" spans="1:5" ht="19.5" customHeight="1">
      <c r="A16" s="1">
        <v>1</v>
      </c>
      <c r="B16" s="24" t="s">
        <v>15</v>
      </c>
      <c r="C16" s="23">
        <v>564003700</v>
      </c>
      <c r="E16" s="2"/>
    </row>
    <row r="17" spans="1:3" ht="19.5" customHeight="1">
      <c r="A17" s="4">
        <f>IF(SUM(A18:A18)=0,0,1)</f>
        <v>1</v>
      </c>
      <c r="B17" s="11" t="s">
        <v>7</v>
      </c>
      <c r="C17" s="23"/>
    </row>
    <row r="18" spans="1:3" ht="19.5" customHeight="1">
      <c r="A18" s="4">
        <f>IF(AND(MAX(C18:C18)=0,MIN(C18:C18)=0),0,1)</f>
        <v>1</v>
      </c>
      <c r="B18" s="12" t="s">
        <v>20</v>
      </c>
      <c r="C18" s="2">
        <v>419336400</v>
      </c>
    </row>
    <row r="19" spans="1:3" ht="19.5" customHeight="1">
      <c r="A19" s="4"/>
      <c r="B19" s="12" t="s">
        <v>60</v>
      </c>
      <c r="C19" s="2">
        <f>C20</f>
        <v>4123400</v>
      </c>
    </row>
    <row r="20" spans="1:3" ht="19.5" customHeight="1">
      <c r="A20" s="4"/>
      <c r="B20" s="12" t="s">
        <v>61</v>
      </c>
      <c r="C20" s="2">
        <v>4123400</v>
      </c>
    </row>
    <row r="21" spans="1:3" ht="19.5" customHeight="1">
      <c r="A21" s="4"/>
      <c r="B21" s="12" t="s">
        <v>59</v>
      </c>
      <c r="C21" s="2">
        <v>1500000</v>
      </c>
    </row>
    <row r="22" spans="1:3" ht="19.5" customHeight="1">
      <c r="A22" s="4">
        <f>IF(AND(MAX(C22:C22)=0,MIN(C22:C22)=0),0,1)</f>
        <v>1</v>
      </c>
      <c r="B22" s="24" t="s">
        <v>16</v>
      </c>
      <c r="C22" s="23">
        <f>C23</f>
        <v>60213500</v>
      </c>
    </row>
    <row r="23" spans="1:3" ht="19.5" customHeight="1">
      <c r="A23" s="4">
        <f>IF(AND(MAX(C23:C23)=0,MIN(C23:C23)=0),0,1)</f>
        <v>1</v>
      </c>
      <c r="B23" s="12" t="s">
        <v>27</v>
      </c>
      <c r="C23" s="2">
        <v>60213500</v>
      </c>
    </row>
    <row r="24" spans="1:3" ht="19.5" customHeight="1">
      <c r="A24" s="1">
        <v>1</v>
      </c>
      <c r="B24" s="9"/>
      <c r="C24" s="23"/>
    </row>
    <row r="25" spans="1:3" ht="19.5" customHeight="1">
      <c r="A25" s="10">
        <v>1</v>
      </c>
      <c r="B25" s="8" t="s">
        <v>13</v>
      </c>
      <c r="C25" s="22">
        <f>C27+C28+C30</f>
        <v>437985300</v>
      </c>
    </row>
    <row r="26" spans="1:3" ht="19.5" customHeight="1">
      <c r="A26" s="1">
        <v>1</v>
      </c>
      <c r="B26" s="9"/>
      <c r="C26" s="23"/>
    </row>
    <row r="27" spans="1:3" ht="19.5" customHeight="1">
      <c r="A27" s="4">
        <f>IF(AND(MAX(C27:C27)=0,MIN(C27:C27)=0),0,1)</f>
        <v>1</v>
      </c>
      <c r="B27" s="3" t="s">
        <v>17</v>
      </c>
      <c r="C27" s="23">
        <v>444126700</v>
      </c>
    </row>
    <row r="28" spans="1:3" ht="19.5" customHeight="1">
      <c r="A28" s="4">
        <f>IF(AND(MAX(C28:C28)=0,MIN(C28:C28)=0),0,1)</f>
        <v>1</v>
      </c>
      <c r="B28" s="3" t="s">
        <v>18</v>
      </c>
      <c r="C28" s="23">
        <f>+C29</f>
        <v>-6000000</v>
      </c>
    </row>
    <row r="29" spans="1:3" ht="19.5" customHeight="1">
      <c r="A29" s="4"/>
      <c r="B29" s="63" t="s">
        <v>63</v>
      </c>
      <c r="C29" s="2">
        <v>-6000000</v>
      </c>
    </row>
    <row r="30" spans="1:3" ht="31.5">
      <c r="A30" s="4">
        <f>IF(AND(MAX(C30:C30)=0,MIN(C30:C30)=0),0,1)</f>
        <v>1</v>
      </c>
      <c r="B30" s="3" t="s">
        <v>21</v>
      </c>
      <c r="C30" s="23">
        <f>C31</f>
        <v>-141400</v>
      </c>
    </row>
    <row r="31" spans="1:3" ht="19.5" customHeight="1">
      <c r="A31" s="4">
        <f>IF(AND(MAX(C31:C31)=0,MIN(C31:C31)=0),0,1)</f>
        <v>1</v>
      </c>
      <c r="B31" s="63" t="s">
        <v>22</v>
      </c>
      <c r="C31" s="2">
        <v>-141400</v>
      </c>
    </row>
    <row r="32" spans="1:3" ht="19.5" customHeight="1">
      <c r="A32" s="4"/>
      <c r="B32" s="21"/>
      <c r="C32" s="2"/>
    </row>
    <row r="33" spans="1:3" ht="19.5" customHeight="1">
      <c r="A33" s="1">
        <v>1</v>
      </c>
      <c r="B33" s="6" t="s">
        <v>67</v>
      </c>
      <c r="C33" s="5">
        <f>C8-C15+C25</f>
        <v>0</v>
      </c>
    </row>
    <row r="34" spans="1:3" ht="19.5" customHeight="1">
      <c r="A34" s="1">
        <v>1</v>
      </c>
      <c r="B34" s="7"/>
      <c r="C34" s="2"/>
    </row>
    <row r="35" spans="1:3" ht="19.5" customHeight="1">
      <c r="A35" s="1">
        <v>1</v>
      </c>
      <c r="B35" s="6" t="s">
        <v>19</v>
      </c>
      <c r="C35" s="5">
        <v>0</v>
      </c>
    </row>
    <row r="36" spans="1:3" ht="15.75">
      <c r="A36" s="4">
        <f>IF(AND(MAX(C36:C36)=0,MIN(C36:C36)=0),0,1)</f>
        <v>0</v>
      </c>
      <c r="B36" s="3"/>
      <c r="C36" s="2">
        <v>0</v>
      </c>
    </row>
    <row r="38" spans="2:3" ht="31.5">
      <c r="B38" s="66" t="s">
        <v>65</v>
      </c>
      <c r="C38" s="23">
        <v>216000000</v>
      </c>
    </row>
    <row r="39" spans="2:3" ht="15.75">
      <c r="B39" s="66"/>
      <c r="C39" s="23"/>
    </row>
    <row r="40" spans="2:3" ht="31.5">
      <c r="B40" s="66" t="s">
        <v>66</v>
      </c>
      <c r="C40" s="23">
        <v>215740000</v>
      </c>
    </row>
  </sheetData>
  <sheetProtection/>
  <mergeCells count="3">
    <mergeCell ref="B1:C1"/>
    <mergeCell ref="B2:C2"/>
    <mergeCell ref="B3:C3"/>
  </mergeCells>
  <printOptions horizontalCentered="1"/>
  <pageMargins left="0.5905511811023623" right="0.5905511811023623" top="0.7874015748031497" bottom="0.7874015748031497" header="0.5905511811023623" footer="0.5118110236220472"/>
  <pageSetup blackAndWhite="1" horizontalDpi="600" verticalDpi="600" orientation="portrait" paperSize="9" scale="90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179"/>
  <sheetViews>
    <sheetView showZeros="0" view="pageBreakPreview" zoomScaleNormal="110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6.00390625" style="25" customWidth="1"/>
    <col min="2" max="2" width="84.421875" style="25" customWidth="1"/>
    <col min="3" max="3" width="18.421875" style="32" customWidth="1"/>
    <col min="4" max="4" width="13.57421875" style="25" customWidth="1"/>
    <col min="5" max="16384" width="9.140625" style="25" customWidth="1"/>
  </cols>
  <sheetData>
    <row r="1" spans="1:3" ht="15.75">
      <c r="A1" s="77" t="s">
        <v>85</v>
      </c>
      <c r="B1" s="77"/>
      <c r="C1" s="77"/>
    </row>
    <row r="2" spans="1:3" ht="15.75">
      <c r="A2" s="78" t="s">
        <v>86</v>
      </c>
      <c r="B2" s="78"/>
      <c r="C2" s="78"/>
    </row>
    <row r="3" spans="1:3" ht="12.75">
      <c r="A3" s="33"/>
      <c r="B3" s="82"/>
      <c r="C3" s="82"/>
    </row>
    <row r="4" spans="1:3" ht="21.75" customHeight="1" thickBot="1">
      <c r="A4" s="77" t="s">
        <v>87</v>
      </c>
      <c r="B4" s="77"/>
      <c r="C4" s="77"/>
    </row>
    <row r="5" spans="1:3" ht="15" customHeight="1" thickBot="1">
      <c r="A5" s="83" t="s">
        <v>71</v>
      </c>
      <c r="B5" s="79" t="s">
        <v>88</v>
      </c>
      <c r="C5" s="79" t="s">
        <v>47</v>
      </c>
    </row>
    <row r="6" spans="1:3" ht="13.5" thickBot="1">
      <c r="A6" s="83"/>
      <c r="B6" s="80"/>
      <c r="C6" s="80"/>
    </row>
    <row r="7" spans="1:3" ht="13.5" thickBot="1">
      <c r="A7" s="83"/>
      <c r="B7" s="81"/>
      <c r="C7" s="81"/>
    </row>
    <row r="8" spans="1:3" ht="13.5" thickBot="1">
      <c r="A8" s="37" t="s">
        <v>72</v>
      </c>
      <c r="B8" s="38" t="s">
        <v>0</v>
      </c>
      <c r="C8" s="36">
        <f>SUM(C9:C10)</f>
        <v>39751500</v>
      </c>
    </row>
    <row r="9" spans="1:3" ht="13.5" thickBot="1">
      <c r="A9" s="39" t="s">
        <v>73</v>
      </c>
      <c r="B9" s="40" t="s">
        <v>29</v>
      </c>
      <c r="C9" s="41">
        <f>+C40</f>
        <v>20487300</v>
      </c>
    </row>
    <row r="10" spans="1:3" ht="17.25" customHeight="1" thickBot="1">
      <c r="A10" s="39" t="s">
        <v>74</v>
      </c>
      <c r="B10" s="40" t="s">
        <v>30</v>
      </c>
      <c r="C10" s="41">
        <f>+C55</f>
        <v>19264200</v>
      </c>
    </row>
    <row r="11" spans="1:3" ht="13.5" thickBot="1">
      <c r="A11" s="37" t="s">
        <v>75</v>
      </c>
      <c r="B11" s="38" t="s">
        <v>1</v>
      </c>
      <c r="C11" s="36">
        <f>SUM(C12)</f>
        <v>487527100</v>
      </c>
    </row>
    <row r="12" spans="1:3" ht="13.5" thickBot="1">
      <c r="A12" s="39" t="s">
        <v>76</v>
      </c>
      <c r="B12" s="40" t="s">
        <v>31</v>
      </c>
      <c r="C12" s="41">
        <f>+C74</f>
        <v>487527100</v>
      </c>
    </row>
    <row r="13" spans="1:3" ht="14.25" customHeight="1" thickBot="1">
      <c r="A13" s="37" t="s">
        <v>77</v>
      </c>
      <c r="B13" s="38" t="s">
        <v>2</v>
      </c>
      <c r="C13" s="36">
        <f>SUM(C14:C15)</f>
        <v>51347300</v>
      </c>
    </row>
    <row r="14" spans="1:3" ht="13.5" thickBot="1">
      <c r="A14" s="39" t="s">
        <v>78</v>
      </c>
      <c r="B14" s="40" t="s">
        <v>32</v>
      </c>
      <c r="C14" s="41">
        <f>+C88</f>
        <v>1546300</v>
      </c>
    </row>
    <row r="15" spans="1:3" ht="13.5" thickBot="1">
      <c r="A15" s="39" t="s">
        <v>79</v>
      </c>
      <c r="B15" s="40" t="s">
        <v>33</v>
      </c>
      <c r="C15" s="41">
        <f>+C102</f>
        <v>49801000</v>
      </c>
    </row>
    <row r="16" spans="1:3" ht="13.5" thickBot="1">
      <c r="A16" s="37" t="s">
        <v>80</v>
      </c>
      <c r="B16" s="42" t="s">
        <v>3</v>
      </c>
      <c r="C16" s="36">
        <f>SUM(C17)</f>
        <v>6206600</v>
      </c>
    </row>
    <row r="17" spans="1:3" ht="13.5" thickBot="1">
      <c r="A17" s="39" t="s">
        <v>81</v>
      </c>
      <c r="B17" s="40" t="s">
        <v>34</v>
      </c>
      <c r="C17" s="41">
        <f>+C132</f>
        <v>6206600</v>
      </c>
    </row>
    <row r="18" spans="1:3" ht="13.5" thickBot="1">
      <c r="A18" s="37" t="s">
        <v>82</v>
      </c>
      <c r="B18" s="42" t="s">
        <v>35</v>
      </c>
      <c r="C18" s="36">
        <f>SUM(C19)</f>
        <v>296700</v>
      </c>
    </row>
    <row r="19" spans="1:3" ht="13.5" thickBot="1">
      <c r="A19" s="39" t="s">
        <v>83</v>
      </c>
      <c r="B19" s="40" t="s">
        <v>36</v>
      </c>
      <c r="C19" s="41">
        <f>+C147</f>
        <v>296700</v>
      </c>
    </row>
    <row r="20" spans="1:3" ht="13.5" thickBot="1">
      <c r="A20" s="37" t="s">
        <v>84</v>
      </c>
      <c r="B20" s="42" t="s">
        <v>37</v>
      </c>
      <c r="C20" s="36">
        <f>+C164</f>
        <v>39088000</v>
      </c>
    </row>
    <row r="21" spans="1:3" ht="13.5" thickBot="1">
      <c r="A21" s="37"/>
      <c r="B21" s="42" t="s">
        <v>89</v>
      </c>
      <c r="C21" s="36">
        <f>+C8+C11+C13+C16+C18+C20</f>
        <v>624217200</v>
      </c>
    </row>
    <row r="22" spans="1:3" ht="12.75">
      <c r="A22" s="70"/>
      <c r="B22" s="71"/>
      <c r="C22" s="58"/>
    </row>
    <row r="23" spans="1:3" ht="15" customHeight="1">
      <c r="A23" s="26"/>
      <c r="B23" s="26"/>
      <c r="C23" s="27"/>
    </row>
    <row r="24" spans="2:3" ht="14.25" customHeight="1">
      <c r="B24" s="77" t="s">
        <v>90</v>
      </c>
      <c r="C24" s="77"/>
    </row>
    <row r="25" spans="2:3" ht="14.25" customHeight="1">
      <c r="B25" s="78" t="s">
        <v>91</v>
      </c>
      <c r="C25" s="78"/>
    </row>
    <row r="26" spans="2:3" ht="5.25" customHeight="1" thickBot="1">
      <c r="B26" s="43"/>
      <c r="C26" s="34"/>
    </row>
    <row r="27" spans="2:3" ht="28.5" customHeight="1" thickBot="1">
      <c r="B27" s="67" t="s">
        <v>92</v>
      </c>
      <c r="C27" s="62" t="s">
        <v>6</v>
      </c>
    </row>
    <row r="28" spans="2:3" ht="13.5" thickBot="1">
      <c r="B28" s="74" t="s">
        <v>45</v>
      </c>
      <c r="C28" s="75"/>
    </row>
    <row r="29" spans="2:3" ht="14.25" customHeight="1" thickBot="1">
      <c r="B29" s="59"/>
      <c r="C29" s="60"/>
    </row>
    <row r="30" spans="2:3" ht="14.25" customHeight="1" thickBot="1">
      <c r="B30" s="30" t="s">
        <v>44</v>
      </c>
      <c r="C30" s="31">
        <f>+SUM(C31:C34)</f>
        <v>16363900</v>
      </c>
    </row>
    <row r="31" spans="2:3" ht="14.25" customHeight="1" thickBot="1">
      <c r="B31" s="44" t="s">
        <v>5</v>
      </c>
      <c r="C31" s="46"/>
    </row>
    <row r="32" spans="2:3" ht="14.25" customHeight="1" thickBot="1">
      <c r="B32" s="47" t="s">
        <v>38</v>
      </c>
      <c r="C32" s="29">
        <v>12579600</v>
      </c>
    </row>
    <row r="33" spans="2:3" ht="14.25" customHeight="1" thickBot="1">
      <c r="B33" s="47" t="s">
        <v>39</v>
      </c>
      <c r="C33" s="29">
        <v>3782100</v>
      </c>
    </row>
    <row r="34" spans="2:3" ht="14.25" customHeight="1" thickBot="1">
      <c r="B34" s="47" t="s">
        <v>40</v>
      </c>
      <c r="C34" s="29">
        <v>2200</v>
      </c>
    </row>
    <row r="35" spans="2:3" ht="14.25" customHeight="1" thickBot="1">
      <c r="B35" s="28"/>
      <c r="C35" s="29"/>
    </row>
    <row r="36" spans="2:3" ht="14.25" customHeight="1" thickBot="1">
      <c r="B36" s="30" t="s">
        <v>41</v>
      </c>
      <c r="C36" s="31">
        <f>+SUM(C37:C39)</f>
        <v>4123400</v>
      </c>
    </row>
    <row r="37" spans="2:3" ht="14.25" customHeight="1" thickBot="1">
      <c r="B37" s="47" t="s">
        <v>5</v>
      </c>
      <c r="C37" s="46"/>
    </row>
    <row r="38" spans="2:3" ht="26.25" customHeight="1" thickBot="1">
      <c r="B38" s="28" t="s">
        <v>62</v>
      </c>
      <c r="C38" s="48">
        <v>4123400</v>
      </c>
    </row>
    <row r="39" spans="2:3" ht="14.25" customHeight="1" thickBot="1">
      <c r="B39" s="50"/>
      <c r="C39" s="51"/>
    </row>
    <row r="40" spans="2:3" ht="14.25" customHeight="1" thickBot="1">
      <c r="B40" s="30" t="s">
        <v>42</v>
      </c>
      <c r="C40" s="31">
        <f>+C30+C36</f>
        <v>20487300</v>
      </c>
    </row>
    <row r="41" spans="2:3" ht="14.25" customHeight="1" hidden="1" thickBot="1">
      <c r="B41" s="30"/>
      <c r="C41" s="31"/>
    </row>
    <row r="42" spans="2:3" ht="14.25" customHeight="1" hidden="1" thickBot="1">
      <c r="B42" s="44" t="s">
        <v>43</v>
      </c>
      <c r="C42" s="29"/>
    </row>
    <row r="43" spans="2:3" ht="14.25" customHeight="1">
      <c r="B43" s="52"/>
      <c r="C43" s="35"/>
    </row>
    <row r="44" spans="2:3" ht="14.25" customHeight="1" thickBot="1">
      <c r="B44" s="53"/>
      <c r="C44" s="35"/>
    </row>
    <row r="45" spans="2:3" ht="13.5" thickBot="1">
      <c r="B45" s="74" t="s">
        <v>46</v>
      </c>
      <c r="C45" s="75"/>
    </row>
    <row r="46" spans="2:3" ht="14.25" customHeight="1" thickBot="1">
      <c r="B46" s="44"/>
      <c r="C46" s="45"/>
    </row>
    <row r="47" spans="2:3" ht="14.25" customHeight="1" thickBot="1">
      <c r="B47" s="30" t="s">
        <v>44</v>
      </c>
      <c r="C47" s="31">
        <f>+SUM(C48:C51)</f>
        <v>19264200</v>
      </c>
    </row>
    <row r="48" spans="2:3" ht="14.25" customHeight="1" thickBot="1">
      <c r="B48" s="44" t="s">
        <v>5</v>
      </c>
      <c r="C48" s="46"/>
    </row>
    <row r="49" spans="2:3" ht="14.25" customHeight="1" thickBot="1">
      <c r="B49" s="47" t="s">
        <v>38</v>
      </c>
      <c r="C49" s="29">
        <v>16183900</v>
      </c>
    </row>
    <row r="50" spans="2:3" ht="14.25" customHeight="1" thickBot="1">
      <c r="B50" s="47" t="s">
        <v>39</v>
      </c>
      <c r="C50" s="29">
        <v>2889500</v>
      </c>
    </row>
    <row r="51" spans="2:3" ht="14.25" customHeight="1" thickBot="1">
      <c r="B51" s="47" t="s">
        <v>40</v>
      </c>
      <c r="C51" s="29">
        <v>190800</v>
      </c>
    </row>
    <row r="52" spans="2:3" ht="14.25" customHeight="1" thickBot="1">
      <c r="B52" s="28"/>
      <c r="C52" s="29"/>
    </row>
    <row r="53" spans="2:3" ht="14.25" customHeight="1" thickBot="1">
      <c r="B53" s="30" t="s">
        <v>41</v>
      </c>
      <c r="C53" s="31">
        <f>+SUM(C54:C54)</f>
        <v>0</v>
      </c>
    </row>
    <row r="54" spans="2:3" ht="14.25" customHeight="1" thickBot="1">
      <c r="B54" s="50"/>
      <c r="C54" s="51"/>
    </row>
    <row r="55" spans="2:3" ht="14.25" customHeight="1" thickBot="1">
      <c r="B55" s="30" t="s">
        <v>42</v>
      </c>
      <c r="C55" s="31">
        <f>+C47+C53</f>
        <v>19264200</v>
      </c>
    </row>
    <row r="56" spans="2:3" ht="14.25" customHeight="1" hidden="1" thickBot="1">
      <c r="B56" s="30"/>
      <c r="C56" s="31"/>
    </row>
    <row r="57" spans="2:3" ht="14.25" customHeight="1" hidden="1" thickBot="1">
      <c r="B57" s="44" t="s">
        <v>43</v>
      </c>
      <c r="C57" s="29"/>
    </row>
    <row r="58" spans="2:3" ht="14.25" customHeight="1" thickBot="1">
      <c r="B58" s="53"/>
      <c r="C58" s="35"/>
    </row>
    <row r="59" spans="2:3" ht="13.5" thickBot="1">
      <c r="B59" s="74" t="s">
        <v>48</v>
      </c>
      <c r="C59" s="75" t="s">
        <v>6</v>
      </c>
    </row>
    <row r="60" spans="2:3" ht="14.25" customHeight="1" thickBot="1">
      <c r="B60" s="44"/>
      <c r="C60" s="45"/>
    </row>
    <row r="61" spans="2:3" ht="14.25" customHeight="1" thickBot="1">
      <c r="B61" s="30" t="s">
        <v>44</v>
      </c>
      <c r="C61" s="31">
        <f>+SUM(C62:C65)</f>
        <v>481447100</v>
      </c>
    </row>
    <row r="62" spans="2:3" ht="14.25" customHeight="1" thickBot="1">
      <c r="B62" s="44" t="s">
        <v>5</v>
      </c>
      <c r="C62" s="46"/>
    </row>
    <row r="63" spans="2:3" ht="14.25" customHeight="1" thickBot="1">
      <c r="B63" s="47" t="s">
        <v>38</v>
      </c>
      <c r="C63" s="29">
        <v>336536500</v>
      </c>
    </row>
    <row r="64" spans="2:3" ht="14.25" customHeight="1" thickBot="1">
      <c r="B64" s="47" t="s">
        <v>39</v>
      </c>
      <c r="C64" s="29">
        <v>87667900</v>
      </c>
    </row>
    <row r="65" spans="2:3" ht="14.25" customHeight="1" thickBot="1">
      <c r="B65" s="47" t="s">
        <v>40</v>
      </c>
      <c r="C65" s="29">
        <v>57242700</v>
      </c>
    </row>
    <row r="66" spans="2:3" ht="14.25" customHeight="1" thickBot="1">
      <c r="B66" s="28"/>
      <c r="C66" s="29"/>
    </row>
    <row r="67" spans="2:3" ht="14.25" customHeight="1" thickBot="1">
      <c r="B67" s="30" t="s">
        <v>41</v>
      </c>
      <c r="C67" s="31">
        <f>+SUM(C68:C73)</f>
        <v>6080000</v>
      </c>
    </row>
    <row r="68" spans="2:3" ht="14.25" customHeight="1" thickBot="1">
      <c r="B68" s="47" t="s">
        <v>5</v>
      </c>
      <c r="C68" s="46"/>
    </row>
    <row r="69" spans="2:3" ht="13.5" thickBot="1">
      <c r="B69" s="28" t="s">
        <v>55</v>
      </c>
      <c r="C69" s="48">
        <v>5996000</v>
      </c>
    </row>
    <row r="70" spans="2:3" ht="13.5" thickBot="1">
      <c r="B70" s="28" t="s">
        <v>68</v>
      </c>
      <c r="C70" s="54">
        <v>25000</v>
      </c>
    </row>
    <row r="71" spans="2:3" ht="13.5" thickBot="1">
      <c r="B71" s="28" t="s">
        <v>69</v>
      </c>
      <c r="C71" s="54">
        <v>29500</v>
      </c>
    </row>
    <row r="72" spans="2:3" ht="13.5" thickBot="1">
      <c r="B72" s="49" t="s">
        <v>70</v>
      </c>
      <c r="C72" s="54">
        <v>29500</v>
      </c>
    </row>
    <row r="73" spans="2:3" ht="13.5" thickBot="1">
      <c r="B73" s="49"/>
      <c r="C73" s="29"/>
    </row>
    <row r="74" spans="2:3" ht="14.25" customHeight="1" thickBot="1">
      <c r="B74" s="30" t="s">
        <v>42</v>
      </c>
      <c r="C74" s="31">
        <f>+C61+C67</f>
        <v>487527100</v>
      </c>
    </row>
    <row r="75" spans="2:3" ht="14.25" customHeight="1" hidden="1" thickBot="1">
      <c r="B75" s="30"/>
      <c r="C75" s="31"/>
    </row>
    <row r="76" spans="2:3" ht="14.25" customHeight="1" hidden="1" thickBot="1">
      <c r="B76" s="44" t="s">
        <v>43</v>
      </c>
      <c r="C76" s="29"/>
    </row>
    <row r="77" spans="2:3" ht="14.25" customHeight="1" thickBot="1">
      <c r="B77" s="53"/>
      <c r="C77" s="35"/>
    </row>
    <row r="78" spans="2:3" ht="13.5" thickBot="1">
      <c r="B78" s="74" t="s">
        <v>49</v>
      </c>
      <c r="C78" s="75" t="s">
        <v>6</v>
      </c>
    </row>
    <row r="79" spans="2:3" ht="14.25" customHeight="1" thickBot="1">
      <c r="B79" s="44"/>
      <c r="C79" s="45"/>
    </row>
    <row r="80" spans="2:3" ht="14.25" customHeight="1" thickBot="1">
      <c r="B80" s="30" t="s">
        <v>44</v>
      </c>
      <c r="C80" s="31">
        <f>+SUM(C81:C84)</f>
        <v>1546300</v>
      </c>
    </row>
    <row r="81" spans="2:3" ht="13.5" thickBot="1">
      <c r="B81" s="44" t="s">
        <v>5</v>
      </c>
      <c r="C81" s="46"/>
    </row>
    <row r="82" spans="2:3" ht="13.5" thickBot="1">
      <c r="B82" s="47" t="s">
        <v>38</v>
      </c>
      <c r="C82" s="29">
        <v>966300</v>
      </c>
    </row>
    <row r="83" spans="2:3" ht="13.5" thickBot="1">
      <c r="B83" s="47" t="s">
        <v>39</v>
      </c>
      <c r="C83" s="29">
        <v>580000</v>
      </c>
    </row>
    <row r="84" spans="2:3" ht="13.5" thickBot="1">
      <c r="B84" s="47" t="s">
        <v>40</v>
      </c>
      <c r="C84" s="29"/>
    </row>
    <row r="85" spans="2:3" ht="13.5" thickBot="1">
      <c r="B85" s="28"/>
      <c r="C85" s="29"/>
    </row>
    <row r="86" spans="2:3" ht="13.5" thickBot="1">
      <c r="B86" s="30" t="s">
        <v>41</v>
      </c>
      <c r="C86" s="31">
        <f>+SUM(C87:C87)</f>
        <v>0</v>
      </c>
    </row>
    <row r="87" spans="2:3" ht="13.5" thickBot="1">
      <c r="B87" s="50"/>
      <c r="C87" s="51"/>
    </row>
    <row r="88" spans="2:3" ht="13.5" thickBot="1">
      <c r="B88" s="30" t="s">
        <v>42</v>
      </c>
      <c r="C88" s="31">
        <f>+C80+C86</f>
        <v>1546300</v>
      </c>
    </row>
    <row r="89" spans="2:3" ht="13.5" hidden="1" thickBot="1">
      <c r="B89" s="30"/>
      <c r="C89" s="31"/>
    </row>
    <row r="90" spans="2:3" ht="13.5" hidden="1" thickBot="1">
      <c r="B90" s="44" t="s">
        <v>43</v>
      </c>
      <c r="C90" s="29"/>
    </row>
    <row r="91" spans="2:3" ht="13.5" thickBot="1">
      <c r="B91" s="53"/>
      <c r="C91" s="35"/>
    </row>
    <row r="92" spans="2:3" ht="13.5" thickBot="1">
      <c r="B92" s="74" t="s">
        <v>50</v>
      </c>
      <c r="C92" s="75" t="s">
        <v>6</v>
      </c>
    </row>
    <row r="93" spans="2:3" ht="13.5" thickBot="1">
      <c r="B93" s="44"/>
      <c r="C93" s="45"/>
    </row>
    <row r="94" spans="2:3" ht="13.5" thickBot="1">
      <c r="B94" s="30" t="s">
        <v>44</v>
      </c>
      <c r="C94" s="31">
        <f>+SUM(C95:C98)</f>
        <v>49801000</v>
      </c>
    </row>
    <row r="95" spans="2:3" ht="13.5" thickBot="1">
      <c r="B95" s="44" t="s">
        <v>5</v>
      </c>
      <c r="C95" s="46"/>
    </row>
    <row r="96" spans="2:3" ht="13.5" thickBot="1">
      <c r="B96" s="47" t="s">
        <v>38</v>
      </c>
      <c r="C96" s="29">
        <v>40939900</v>
      </c>
    </row>
    <row r="97" spans="2:3" ht="13.5" thickBot="1">
      <c r="B97" s="47" t="s">
        <v>39</v>
      </c>
      <c r="C97" s="29">
        <v>8861100</v>
      </c>
    </row>
    <row r="98" spans="2:3" ht="13.5" thickBot="1">
      <c r="B98" s="47" t="s">
        <v>40</v>
      </c>
      <c r="C98" s="29"/>
    </row>
    <row r="99" spans="2:3" ht="13.5" thickBot="1">
      <c r="B99" s="28"/>
      <c r="C99" s="29"/>
    </row>
    <row r="100" spans="2:3" ht="13.5" thickBot="1">
      <c r="B100" s="30" t="s">
        <v>41</v>
      </c>
      <c r="C100" s="31">
        <f>+SUM(C101:C101)</f>
        <v>0</v>
      </c>
    </row>
    <row r="101" spans="2:3" ht="13.5" thickBot="1">
      <c r="B101" s="50"/>
      <c r="C101" s="51"/>
    </row>
    <row r="102" spans="2:3" ht="13.5" thickBot="1">
      <c r="B102" s="30" t="s">
        <v>42</v>
      </c>
      <c r="C102" s="31">
        <f>+C94+C100</f>
        <v>49801000</v>
      </c>
    </row>
    <row r="103" spans="2:3" ht="13.5" hidden="1" thickBot="1">
      <c r="B103" s="30"/>
      <c r="C103" s="31"/>
    </row>
    <row r="104" spans="2:3" ht="13.5" hidden="1" thickBot="1">
      <c r="B104" s="44" t="s">
        <v>43</v>
      </c>
      <c r="C104" s="29"/>
    </row>
    <row r="105" spans="2:3" ht="13.5" thickBot="1">
      <c r="B105" s="53"/>
      <c r="C105" s="35"/>
    </row>
    <row r="106" spans="2:3" ht="26.25" hidden="1" thickBot="1">
      <c r="B106" s="55" t="s">
        <v>51</v>
      </c>
      <c r="C106" s="62" t="s">
        <v>6</v>
      </c>
    </row>
    <row r="107" spans="2:3" ht="13.5" hidden="1" thickBot="1">
      <c r="B107" s="44"/>
      <c r="C107" s="45"/>
    </row>
    <row r="108" spans="2:3" ht="13.5" hidden="1" thickBot="1">
      <c r="B108" s="30" t="s">
        <v>44</v>
      </c>
      <c r="C108" s="31">
        <f>+SUM(C109:C112)</f>
        <v>0</v>
      </c>
    </row>
    <row r="109" spans="2:3" ht="13.5" hidden="1" thickBot="1">
      <c r="B109" s="44" t="s">
        <v>5</v>
      </c>
      <c r="C109" s="46"/>
    </row>
    <row r="110" spans="2:3" ht="13.5" hidden="1" thickBot="1">
      <c r="B110" s="47" t="s">
        <v>38</v>
      </c>
      <c r="C110" s="29"/>
    </row>
    <row r="111" spans="2:3" ht="13.5" hidden="1" thickBot="1">
      <c r="B111" s="47" t="s">
        <v>39</v>
      </c>
      <c r="C111" s="29"/>
    </row>
    <row r="112" spans="2:3" ht="13.5" hidden="1" thickBot="1">
      <c r="B112" s="47" t="s">
        <v>40</v>
      </c>
      <c r="C112" s="29"/>
    </row>
    <row r="113" spans="2:3" ht="13.5" hidden="1" thickBot="1">
      <c r="B113" s="28"/>
      <c r="C113" s="29"/>
    </row>
    <row r="114" spans="2:3" ht="13.5" hidden="1" thickBot="1">
      <c r="B114" s="30" t="s">
        <v>41</v>
      </c>
      <c r="C114" s="31">
        <f>+SUM(C115:C115)</f>
        <v>0</v>
      </c>
    </row>
    <row r="115" spans="2:3" ht="13.5" hidden="1" thickBot="1">
      <c r="B115" s="50"/>
      <c r="C115" s="51"/>
    </row>
    <row r="116" spans="2:3" ht="13.5" hidden="1" thickBot="1">
      <c r="B116" s="30" t="s">
        <v>42</v>
      </c>
      <c r="C116" s="31">
        <f>+C108+C114</f>
        <v>0</v>
      </c>
    </row>
    <row r="117" spans="2:3" ht="13.5" hidden="1" thickBot="1">
      <c r="B117" s="30"/>
      <c r="C117" s="31"/>
    </row>
    <row r="118" spans="2:3" ht="13.5" hidden="1" thickBot="1">
      <c r="B118" s="44" t="s">
        <v>43</v>
      </c>
      <c r="C118" s="29"/>
    </row>
    <row r="119" spans="2:3" ht="13.5" hidden="1" thickBot="1">
      <c r="B119" s="53"/>
      <c r="C119" s="35"/>
    </row>
    <row r="120" spans="2:3" ht="13.5" thickBot="1">
      <c r="B120" s="74" t="s">
        <v>52</v>
      </c>
      <c r="C120" s="75" t="s">
        <v>6</v>
      </c>
    </row>
    <row r="121" spans="2:3" ht="13.5" thickBot="1">
      <c r="B121" s="44"/>
      <c r="C121" s="45"/>
    </row>
    <row r="122" spans="2:3" ht="13.5" thickBot="1">
      <c r="B122" s="30" t="s">
        <v>44</v>
      </c>
      <c r="C122" s="31">
        <f>+SUM(C123:C126)</f>
        <v>2166600</v>
      </c>
    </row>
    <row r="123" spans="2:3" ht="13.5" thickBot="1">
      <c r="B123" s="44" t="s">
        <v>5</v>
      </c>
      <c r="C123" s="46"/>
    </row>
    <row r="124" spans="2:3" ht="13.5" thickBot="1">
      <c r="B124" s="47" t="s">
        <v>38</v>
      </c>
      <c r="C124" s="29">
        <v>1940600</v>
      </c>
    </row>
    <row r="125" spans="2:3" ht="13.5" thickBot="1">
      <c r="B125" s="47" t="s">
        <v>39</v>
      </c>
      <c r="C125" s="29">
        <v>226000</v>
      </c>
    </row>
    <row r="126" spans="2:3" ht="13.5" thickBot="1">
      <c r="B126" s="47" t="s">
        <v>40</v>
      </c>
      <c r="C126" s="29"/>
    </row>
    <row r="127" spans="2:3" ht="13.5" thickBot="1">
      <c r="B127" s="28"/>
      <c r="C127" s="29"/>
    </row>
    <row r="128" spans="2:3" ht="13.5" thickBot="1">
      <c r="B128" s="30" t="s">
        <v>41</v>
      </c>
      <c r="C128" s="31">
        <f>+SUM(C129:C131)</f>
        <v>4040000</v>
      </c>
    </row>
    <row r="129" spans="2:3" ht="13.5" thickBot="1">
      <c r="B129" s="47" t="s">
        <v>5</v>
      </c>
      <c r="C129" s="46"/>
    </row>
    <row r="130" spans="2:3" ht="13.5" thickBot="1">
      <c r="B130" s="28" t="s">
        <v>56</v>
      </c>
      <c r="C130" s="48">
        <v>4040000</v>
      </c>
    </row>
    <row r="131" spans="2:3" ht="13.5" thickBot="1">
      <c r="B131" s="50"/>
      <c r="C131" s="51"/>
    </row>
    <row r="132" spans="2:3" ht="13.5" thickBot="1">
      <c r="B132" s="30" t="s">
        <v>42</v>
      </c>
      <c r="C132" s="31">
        <f>+C122+C128</f>
        <v>6206600</v>
      </c>
    </row>
    <row r="133" spans="2:3" ht="13.5" hidden="1" thickBot="1">
      <c r="B133" s="30"/>
      <c r="C133" s="31"/>
    </row>
    <row r="134" spans="2:3" ht="13.5" hidden="1" thickBot="1">
      <c r="B134" s="44" t="s">
        <v>43</v>
      </c>
      <c r="C134" s="29"/>
    </row>
    <row r="135" spans="2:3" ht="13.5" thickBot="1">
      <c r="B135" s="53"/>
      <c r="C135" s="35"/>
    </row>
    <row r="136" spans="2:3" ht="13.5" thickBot="1">
      <c r="B136" s="74" t="s">
        <v>53</v>
      </c>
      <c r="C136" s="75" t="s">
        <v>6</v>
      </c>
    </row>
    <row r="137" spans="2:3" ht="13.5" thickBot="1">
      <c r="B137" s="44"/>
      <c r="C137" s="45"/>
    </row>
    <row r="138" spans="2:3" ht="13.5" thickBot="1">
      <c r="B138" s="30" t="s">
        <v>44</v>
      </c>
      <c r="C138" s="31">
        <f>+SUM(C139:C142)</f>
        <v>296700</v>
      </c>
    </row>
    <row r="139" spans="2:3" ht="13.5" thickBot="1">
      <c r="B139" s="44" t="s">
        <v>5</v>
      </c>
      <c r="C139" s="46"/>
    </row>
    <row r="140" spans="2:3" ht="13.5" thickBot="1">
      <c r="B140" s="47" t="s">
        <v>38</v>
      </c>
      <c r="C140" s="29">
        <v>241400</v>
      </c>
    </row>
    <row r="141" spans="2:3" ht="13.5" thickBot="1">
      <c r="B141" s="47" t="s">
        <v>39</v>
      </c>
      <c r="C141" s="29">
        <v>55300</v>
      </c>
    </row>
    <row r="142" spans="2:3" ht="13.5" thickBot="1">
      <c r="B142" s="47" t="s">
        <v>40</v>
      </c>
      <c r="C142" s="29"/>
    </row>
    <row r="143" spans="2:3" ht="13.5" thickBot="1">
      <c r="B143" s="28"/>
      <c r="C143" s="29"/>
    </row>
    <row r="144" spans="2:3" ht="13.5" thickBot="1">
      <c r="B144" s="30" t="s">
        <v>41</v>
      </c>
      <c r="C144" s="31">
        <f>+SUM(C145:C146)</f>
        <v>0</v>
      </c>
    </row>
    <row r="145" spans="2:3" ht="13.5" hidden="1" thickBot="1">
      <c r="B145" s="28"/>
      <c r="C145" s="48"/>
    </row>
    <row r="146" spans="2:3" ht="13.5" thickBot="1">
      <c r="B146" s="50"/>
      <c r="C146" s="51"/>
    </row>
    <row r="147" spans="2:3" ht="13.5" thickBot="1">
      <c r="B147" s="30" t="s">
        <v>42</v>
      </c>
      <c r="C147" s="31">
        <f>+C138+C144</f>
        <v>296700</v>
      </c>
    </row>
    <row r="148" spans="2:3" ht="13.5" hidden="1" thickBot="1">
      <c r="B148" s="30"/>
      <c r="C148" s="31"/>
    </row>
    <row r="149" spans="2:3" ht="13.5" hidden="1" thickBot="1">
      <c r="B149" s="44" t="s">
        <v>43</v>
      </c>
      <c r="C149" s="29"/>
    </row>
    <row r="150" spans="2:3" ht="13.5" thickBot="1">
      <c r="B150" s="53"/>
      <c r="C150" s="35"/>
    </row>
    <row r="151" spans="2:3" ht="13.5" thickBot="1">
      <c r="B151" s="74" t="s">
        <v>54</v>
      </c>
      <c r="C151" s="75" t="s">
        <v>6</v>
      </c>
    </row>
    <row r="152" spans="2:3" ht="13.5" thickBot="1">
      <c r="B152" s="44"/>
      <c r="C152" s="45"/>
    </row>
    <row r="153" spans="2:3" ht="13.5" thickBot="1">
      <c r="B153" s="30" t="s">
        <v>44</v>
      </c>
      <c r="C153" s="31">
        <f>+SUM(C154:C157)</f>
        <v>37483000</v>
      </c>
    </row>
    <row r="154" spans="2:3" ht="13.5" thickBot="1">
      <c r="B154" s="44" t="s">
        <v>5</v>
      </c>
      <c r="C154" s="46"/>
    </row>
    <row r="155" spans="2:3" ht="13.5" thickBot="1">
      <c r="B155" s="47" t="s">
        <v>38</v>
      </c>
      <c r="C155" s="29">
        <v>9948200</v>
      </c>
    </row>
    <row r="156" spans="2:3" ht="13.5" thickBot="1">
      <c r="B156" s="47" t="s">
        <v>39</v>
      </c>
      <c r="C156" s="29">
        <v>24757000</v>
      </c>
    </row>
    <row r="157" spans="2:3" ht="13.5" thickBot="1">
      <c r="B157" s="47" t="s">
        <v>40</v>
      </c>
      <c r="C157" s="29">
        <v>2777800</v>
      </c>
    </row>
    <row r="158" spans="2:3" ht="13.5" thickBot="1">
      <c r="B158" s="28"/>
      <c r="C158" s="29"/>
    </row>
    <row r="159" spans="2:3" ht="13.5" thickBot="1">
      <c r="B159" s="30" t="s">
        <v>41</v>
      </c>
      <c r="C159" s="31">
        <f>+SUM(C160:C163)</f>
        <v>1605000</v>
      </c>
    </row>
    <row r="160" spans="2:3" ht="13.5" thickBot="1">
      <c r="B160" s="47" t="s">
        <v>5</v>
      </c>
      <c r="C160" s="46"/>
    </row>
    <row r="161" spans="2:3" ht="13.5" thickBot="1">
      <c r="B161" s="28" t="s">
        <v>57</v>
      </c>
      <c r="C161" s="48">
        <v>105000</v>
      </c>
    </row>
    <row r="162" spans="2:3" ht="26.25" thickBot="1">
      <c r="B162" s="28" t="s">
        <v>58</v>
      </c>
      <c r="C162" s="48">
        <v>1500000</v>
      </c>
    </row>
    <row r="163" spans="2:3" ht="13.5" thickBot="1">
      <c r="B163" s="50"/>
      <c r="C163" s="51"/>
    </row>
    <row r="164" spans="2:3" ht="13.5" thickBot="1">
      <c r="B164" s="30" t="s">
        <v>42</v>
      </c>
      <c r="C164" s="31">
        <f>+C153+C159</f>
        <v>39088000</v>
      </c>
    </row>
    <row r="165" ht="12.75">
      <c r="C165" s="25"/>
    </row>
    <row r="166" spans="2:3" ht="12.75">
      <c r="B166" s="68"/>
      <c r="C166" s="68"/>
    </row>
    <row r="167" spans="2:3" ht="16.5" thickBot="1">
      <c r="B167" s="76" t="s">
        <v>94</v>
      </c>
      <c r="C167" s="76"/>
    </row>
    <row r="168" spans="2:3" ht="27" customHeight="1" thickBot="1">
      <c r="B168" s="61" t="s">
        <v>93</v>
      </c>
      <c r="C168" s="69" t="s">
        <v>6</v>
      </c>
    </row>
    <row r="169" spans="2:3" ht="15" customHeight="1" thickBot="1">
      <c r="B169" s="30" t="s">
        <v>44</v>
      </c>
      <c r="C169" s="31">
        <f>+SUM(C170:C173)</f>
        <v>608368800</v>
      </c>
    </row>
    <row r="170" spans="2:3" ht="13.5" thickBot="1">
      <c r="B170" s="44" t="s">
        <v>5</v>
      </c>
      <c r="C170" s="46"/>
    </row>
    <row r="171" spans="2:3" ht="13.5" thickBot="1">
      <c r="B171" s="56" t="s">
        <v>38</v>
      </c>
      <c r="C171" s="46">
        <f>+C32+C49+C63+C82+C96+C110+C124+C140+C155</f>
        <v>419336400</v>
      </c>
    </row>
    <row r="172" spans="2:3" ht="13.5" thickBot="1">
      <c r="B172" s="56" t="s">
        <v>39</v>
      </c>
      <c r="C172" s="46">
        <f>+C33+C50+C64+C83+C97+C111+C125+C141+C156</f>
        <v>128818900</v>
      </c>
    </row>
    <row r="173" spans="2:3" ht="13.5" thickBot="1">
      <c r="B173" s="56" t="s">
        <v>40</v>
      </c>
      <c r="C173" s="46">
        <f>+C34+C51+C65+C84+C98+C112+C126+C142+C157</f>
        <v>60213500</v>
      </c>
    </row>
    <row r="174" spans="2:3" ht="13.5" thickBot="1">
      <c r="B174" s="56"/>
      <c r="C174" s="46"/>
    </row>
    <row r="175" spans="2:3" ht="13.5" thickBot="1">
      <c r="B175" s="57" t="s">
        <v>41</v>
      </c>
      <c r="C175" s="31">
        <f>+C36+C53+C67+C86+C100+C114+C128+C144+C159</f>
        <v>15848400</v>
      </c>
    </row>
    <row r="176" spans="2:3" ht="13.5" thickBot="1">
      <c r="B176" s="56"/>
      <c r="C176" s="46"/>
    </row>
    <row r="177" spans="2:3" ht="13.5" thickBot="1">
      <c r="B177" s="30" t="s">
        <v>42</v>
      </c>
      <c r="C177" s="31">
        <f>+C169+C175</f>
        <v>624217200</v>
      </c>
    </row>
    <row r="178" spans="2:3" ht="13.5" hidden="1" thickBot="1">
      <c r="B178" s="30"/>
      <c r="C178" s="31"/>
    </row>
    <row r="179" spans="2:3" ht="13.5" hidden="1" thickBot="1">
      <c r="B179" s="56" t="s">
        <v>43</v>
      </c>
      <c r="C179" s="46" t="e">
        <f>+C42+C57+C76+C90+C104+C118+C134+C149+#REF!</f>
        <v>#REF!</v>
      </c>
    </row>
  </sheetData>
  <sheetProtection selectLockedCells="1" selectUnlockedCells="1"/>
  <mergeCells count="18">
    <mergeCell ref="B28:C28"/>
    <mergeCell ref="A1:C1"/>
    <mergeCell ref="A2:C2"/>
    <mergeCell ref="C5:C7"/>
    <mergeCell ref="A4:C4"/>
    <mergeCell ref="B24:C24"/>
    <mergeCell ref="B25:C25"/>
    <mergeCell ref="B3:C3"/>
    <mergeCell ref="A5:A7"/>
    <mergeCell ref="B5:B7"/>
    <mergeCell ref="B151:C151"/>
    <mergeCell ref="B167:C167"/>
    <mergeCell ref="B45:C45"/>
    <mergeCell ref="B59:C59"/>
    <mergeCell ref="B78:C78"/>
    <mergeCell ref="B92:C92"/>
    <mergeCell ref="B120:C120"/>
    <mergeCell ref="B136:C136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66" r:id="rId1"/>
  <rowBreaks count="2" manualBreakCount="2">
    <brk id="44" max="2" man="1"/>
    <brk id="1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Светлана Костова</cp:lastModifiedBy>
  <cp:lastPrinted>2020-11-19T07:49:59Z</cp:lastPrinted>
  <dcterms:created xsi:type="dcterms:W3CDTF">2014-01-27T12:51:15Z</dcterms:created>
  <dcterms:modified xsi:type="dcterms:W3CDTF">2022-03-25T08:07:59Z</dcterms:modified>
  <cp:category/>
  <cp:version/>
  <cp:contentType/>
  <cp:contentStatus/>
</cp:coreProperties>
</file>