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11.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H86" i="1"/>
  <c r="F87" i="1"/>
  <c r="F86" i="1" s="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F69" i="1"/>
  <c r="F68" i="1" s="1"/>
  <c r="F66" i="1" s="1"/>
  <c r="E68" i="1"/>
  <c r="E66" i="1" s="1"/>
  <c r="M68" i="1"/>
  <c r="M66" i="1" s="1"/>
  <c r="L68" i="1"/>
  <c r="L66" i="1" s="1"/>
  <c r="H68" i="1"/>
  <c r="H66" i="1" s="1"/>
  <c r="G68" i="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H25" i="1"/>
  <c r="F26" i="1"/>
  <c r="M25" i="1"/>
  <c r="M22" i="1" s="1"/>
  <c r="M64" i="1" s="1"/>
  <c r="M65" i="1" s="1"/>
  <c r="L25" i="1"/>
  <c r="L22" i="1" s="1"/>
  <c r="L64" i="1" s="1"/>
  <c r="L65" i="1" s="1"/>
  <c r="K25" i="1"/>
  <c r="K22" i="1" s="1"/>
  <c r="K64" i="1" s="1"/>
  <c r="G25" i="1"/>
  <c r="E25" i="1"/>
  <c r="E22" i="1" s="1"/>
  <c r="E64" i="1" s="1"/>
  <c r="F24" i="1"/>
  <c r="G22" i="1"/>
  <c r="G64" i="1" s="1"/>
  <c r="F23" i="1"/>
  <c r="H22" i="1" l="1"/>
  <c r="H64" i="1" s="1"/>
  <c r="K65" i="1"/>
  <c r="I64" i="1"/>
  <c r="J66" i="1"/>
  <c r="J105" i="1" s="1"/>
  <c r="E105" i="1"/>
  <c r="E65" i="1"/>
  <c r="F25" i="1"/>
  <c r="F22" i="1" s="1"/>
  <c r="F64" i="1" s="1"/>
  <c r="F39" i="1"/>
  <c r="F38" i="1" s="1"/>
  <c r="G66" i="1"/>
  <c r="G105" i="1"/>
  <c r="G65" i="1"/>
  <c r="I68" i="1"/>
  <c r="I66" i="1" s="1"/>
  <c r="F105" i="1" l="1"/>
  <c r="F65" i="1"/>
  <c r="B65" i="1"/>
  <c r="H105" i="1"/>
  <c r="H65" i="1"/>
  <c r="J65" i="1"/>
  <c r="I105" i="1"/>
  <c r="I65" i="1"/>
  <c r="B105" i="1" s="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<sst xmlns="http://schemas.openxmlformats.org/spreadsheetml/2006/main" count="256" uniqueCount="184">
  <si>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</si>
  <si>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</si>
  <si>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</si>
  <si>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</si>
  <si>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</si>
  <si>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</si>
  <si>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</si>
  <si>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</si>
  <si>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</si>
  <si>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</si>
  <si>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</si>
  <si>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</si>
  <si>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</si>
  <si>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</si>
  <si>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</si>
  <si>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</si>
  <si>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</si>
  <si>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</si>
  <si>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</si>
  <si>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</si>
  <si>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</si>
  <si>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</si>
  <si>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</si>
  <si>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</si>
  <si>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</si>
  <si>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</si>
  <si>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</si>
  <si>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</si>
  <si>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</si>
  <si>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</si>
  <si>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</si>
  <si>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</si>
  <si>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</si>
  <si>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</si>
  <si>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</si>
  <si>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</si>
  <si>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</si>
  <si>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</si>
  <si>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</si>
  <si>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</si>
  <si>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</si>
  <si>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</si>
  <si>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</si>
  <si>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</si>
  <si>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</si>
  <si>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</si>
  <si>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</si>
  <si>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</si>
  <si>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</si>
  <si>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</si>
  <si>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</si>
  <si>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</si>
  <si>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</si>
  <si>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</si>
  <si>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</si>
  <si>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</si>
  <si>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</si>
  <si>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</si>
  <si>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</si>
  <si>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</si>
  <si>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</si>
  <si>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</si>
  <si>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</si>
  <si>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</si>
  <si>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</si>
  <si>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</si>
  <si>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</si>
  <si>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</si>
  <si>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</si>
  <si>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</si>
  <si>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</si>
  <si>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</si>
  <si>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</si>
  <si>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</si>
  <si>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</si>
  <si>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</si>
  <si>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</si>
  <si>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</si>
  <si>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</si>
  <si>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</si>
  <si>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</si>
  <si>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</si>
  <si>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</si>
  <si>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</si>
  <si>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</si>
  <si>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</si>
  <si>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</si>
  <si>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</si>
  <si>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</si>
  <si>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</si>
  <si>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</si>
  <si>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</si>
  <si>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</si>
  <si>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</si>
  <si>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</si>
  <si>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</si>
  <si>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</si>
  <si>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</si>
  <si>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</si>
  <si>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</si>
  <si>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</si>
  <si>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</si>
  <si>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</si>
  <si>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</si>
  <si>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</si>
  <si>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</si>
  <si>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</si>
  <si>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</si>
  <si>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</si>
  <si>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</si>
  <si>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</si>
  <si>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</si>
  <si>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</si>
  <si>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</si>
  <si>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</si>
  <si>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</si>
  <si>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</si>
  <si>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</si>
  <si>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</si>
  <si>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</si>
  <si>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</si>
  <si>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</si>
  <si>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</si>
  <si>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</si>
  <si>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</si>
  <si>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</si>
  <si>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</si>
  <si>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</si>
  <si>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</si>
  <si>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</si>
  <si>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</si>
  <si>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</si>
  <si>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</si>
  <si>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</si>
  <si>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</si>
  <si>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</si>
  <si>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</si>
  <si>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</si>
  <si>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</si>
  <si>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</si>
  <si>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</si>
  <si>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</si>
  <si>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</si>
  <si>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</si>
  <si>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</si>
  <si>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</si>
  <si>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</si>
  <si>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</si>
  <si>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</si>
  <si>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</si>
  <si>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</si>
  <si>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</si>
  <si>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</si>
  <si>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</si>
  <si>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</si>
  <si>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</si>
  <si>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</si>
  <si>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</si>
  <si>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</si>
  <si>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</si>
  <si>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</si>
  <si>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</si>
  <si>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</si>
  <si>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</si>
  <si>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</si>
  <si>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</si>
  <si>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</si>
  <si>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</si>
  <si>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</si>
  <si>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</si>
  <si>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</si>
  <si>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</si>
  <si>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</si>
  <si>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</si>
  <si>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</si>
  <si>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</si>
  <si>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</si>
  <si>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</si>
  <si>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</si>
  <si>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</si>
  <si>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Д. Караенева</t>
  </si>
  <si>
    <t>М. Милошева</t>
  </si>
  <si>
    <t>l.petrova@minfin.bg</t>
  </si>
  <si>
    <t>Л.Вълкова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</si>
</sst>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protection locked="0"/>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refreshError="1"/>
      <sheetData sheetId="1" refreshError="1"/>
      <sheetData sheetId="2" refreshError="1"/>
      <sheetData sheetId="3" refreshError="1"/>
      <sheetData sheetId="4" refreshError="1"/>
      <sheetData sheetId="5" refreshError="1"/>
      <sheetData sheetId="6"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45" zoomScale="70" zoomScaleNormal="70" workbookViewId="0">
      <selection activeCell="F53" sqref="F5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44165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1513114550</v>
      </c>
      <c r="F22" s="102">
        <f t="shared" si="0"/>
        <v>1760107491</v>
      </c>
      <c r="G22" s="103">
        <f t="shared" si="0"/>
        <v>1789112067</v>
      </c>
      <c r="H22" s="104">
        <f t="shared" si="0"/>
        <v>-29004576</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-1319273</v>
      </c>
      <c r="G25" s="128">
        <f t="shared" ref="G25:M25" si="2">+G26+G30+G31+G32+G33</f>
        <v>-1319273</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3856</v>
      </c>
      <c r="G31" s="169">
        <v>3856</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-1323129</v>
      </c>
      <c r="G32" s="169">
        <v>-1323129</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1513114550</v>
      </c>
      <c r="F37" s="199">
        <f t="shared" si="1"/>
        <v>1761426764</v>
      </c>
      <c r="G37" s="200">
        <v>1790431340</v>
      </c>
      <c r="H37" s="201">
        <v>-29004576</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2529290400</v>
      </c>
      <c r="F38" s="209">
        <f t="shared" si="3"/>
        <v>628054114</v>
      </c>
      <c r="G38" s="210">
        <f t="shared" si="3"/>
        <v>628054114</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166366600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76297500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52376900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37692200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295866800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30839000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302947500</v>
      </c>
      <c r="F48" s="168">
        <f t="shared" si="1"/>
        <v>268010729</v>
      </c>
      <c r="G48" s="163">
        <v>268010729</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1293598500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439672000</v>
      </c>
      <c r="F50" s="168">
        <f t="shared" si="1"/>
        <v>360043385</v>
      </c>
      <c r="G50" s="169">
        <v>360043385</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872638000</v>
      </c>
      <c r="F56" s="293">
        <f t="shared" si="5"/>
        <v>-959588472</v>
      </c>
      <c r="G56" s="294">
        <f t="shared" si="5"/>
        <v>-959588472</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872638000</v>
      </c>
      <c r="F57" s="299">
        <f t="shared" si="1"/>
        <v>259332721</v>
      </c>
      <c r="G57" s="300">
        <v>259332721</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-1218921193</v>
      </c>
      <c r="G58" s="305">
        <v>-1218921193</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-30518454</v>
      </c>
      <c r="G59" s="310">
        <v>-30518454</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-143537850</v>
      </c>
      <c r="F64" s="336">
        <f t="shared" si="6"/>
        <v>172464905</v>
      </c>
      <c r="G64" s="337">
        <f t="shared" si="6"/>
        <v>201469481</v>
      </c>
      <c r="H64" s="338">
        <f t="shared" si="6"/>
        <v>-29004576</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143537850</v>
      </c>
      <c r="F66" s="348">
        <f>SUM(+F68+F76+F77+F84+F85+F86+F89+F90+F91+F92+F93+F94+F95)</f>
        <v>-172464905</v>
      </c>
      <c r="G66" s="349">
        <f t="shared" ref="G66:L66" si="8">SUM(+G68+G76+G77+G84+G85+G86+G89+G90+G91+G92+G93+G94+G95)</f>
        <v>-201469481</v>
      </c>
      <c r="H66" s="350">
        <f>SUM(+H68+H76+H77+H84+H85+H86+H89+H90+H91+H92+H93+H94+H95)</f>
        <v>29004576</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-34937112</v>
      </c>
      <c r="G77" s="310">
        <f t="shared" ref="G77:M77" si="10">SUM(G78:G83)</f>
        <v>-34937112</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-38706440</v>
      </c>
      <c r="G78" s="368">
        <v>-38706440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3769328</v>
      </c>
      <c r="G79" s="376">
        <v>3769328</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-162929789</v>
      </c>
      <c r="G86" s="310">
        <f t="shared" ref="G86:M86" si="11">+G87+G88</f>
        <v>-162929789</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-162929789</v>
      </c>
      <c r="G88" s="383">
        <v>-162929789</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143537850</v>
      </c>
      <c r="F93" s="168">
        <f t="shared" si="12"/>
        <v>343198339</v>
      </c>
      <c r="G93" s="169">
        <v>343198339</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-317796343</v>
      </c>
      <c r="G94" s="169">
        <v>-317796343</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-29004576</v>
      </c>
      <c r="H95" s="122">
        <v>29004576</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-29004576</v>
      </c>
      <c r="H96" s="398">
        <v>29004576</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46">
        <v>44172</v>
      </c>
      <c r="K107" s="420"/>
      <c r="L107" s="420"/>
      <c r="M107" s="420"/>
      <c r="N107" s="415"/>
      <c r="O107" s="421"/>
      <c r="P107" s="118"/>
      <c r="Q107" s="205"/>
      <c r="R107" s="217"/>
      <c r="S107" s="217"/>
      <c r="T107" s="217"/>
      <c r="U107" s="217"/>
      <c r="V107" s="217"/>
      <c r="W107" s="217"/>
      <c r="X107" s="218"/>
      <c r="Y107" s="217"/>
      <c r="Z107" s="217"/>
    </row>
    <row r="108" spans="2:26" ht="15.75" x14ac:dyDescent="0.25">
      <c r="B108" s="429" t="s">
        <v>169</v>
      </c>
      <c r="C108" s="430"/>
      <c r="D108" s="430"/>
      <c r="E108" s="431"/>
      <c r="F108" s="431"/>
      <c r="G108" s="456" t="s">
        <v>170</v>
      </c>
      <c r="H108" s="456"/>
      <c r="I108" s="432"/>
      <c r="J108" s="433"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172</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173</v>
      </c>
      <c r="C113" s="421"/>
      <c r="D113" s="421"/>
      <c r="E113" s="436"/>
      <c r="F113" s="436"/>
      <c r="G113" s="3"/>
      <c r="H113" s="438" t="s">
        <v>174</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t="s">
        <v>180</v>
      </c>
      <c r="F114" s="447"/>
      <c r="G114" s="442"/>
      <c r="H114" s="3"/>
      <c r="I114" s="447" t="s">
        <v>181</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2020-07-15T07:27:21Z</dcterms:created>
  <dcterms:modified xsi:type="dcterms:W3CDTF">2020-12-11T08:26:08Z</dcterms:modified>
</cp:coreProperties>
</file>