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</sheets>
  <externalReferences>
    <externalReference r:id="rId5"/>
  </externalReferences>
  <definedNames>
    <definedName name="_Hlk194811156" localSheetId="0">'Pol+Pr'!$B$9</definedName>
    <definedName name="_xlnm.Print_Area" localSheetId="0">'Pol+Pr'!$A$1:$H$31</definedName>
    <definedName name="_xlnm.Print_Area" localSheetId="1">'Pr'!$A$1:$G$250</definedName>
  </definedNames>
  <calcPr calcId="145621"/>
</workbook>
</file>

<file path=xl/sharedStrings.xml><?xml version="1.0" encoding="utf-8"?>
<sst xmlns="http://schemas.openxmlformats.org/spreadsheetml/2006/main" count="385" uniqueCount="83">
  <si>
    <t>Отчет на разходите по области на политики и бюджетни програми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</si>
  <si>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</si>
  <si>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</si>
  <si>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</si>
  <si>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</si>
  <si>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</si>
  <si>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</si>
  <si>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</si>
  <si>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</si>
  <si>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</si>
  <si>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</si>
  <si>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</si>
  <si>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</si>
  <si>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</si>
  <si>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</si>
  <si>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</si>
  <si>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</si>
  <si>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</si>
  <si>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</si>
  <si>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</si>
  <si>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</si>
  <si>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</si>
  <si>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</si>
  <si>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</si>
  <si>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</si>
  <si>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</si>
  <si>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</si>
  <si>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</si>
  <si>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</si>
  <si>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</si>
  <si>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</si>
  <si>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</si>
  <si>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Съдебни и арбитражни производства</t>
  </si>
  <si>
    <t>Отпечатване и контрол върху ценни книжа</t>
  </si>
  <si>
    <t>Кредитна линия за малки и средни предприятия</t>
  </si>
  <si>
    <t>Бюджетна програма „ОБЩО“</t>
  </si>
  <si>
    <t xml:space="preserve"> Развитие и поддръжка на информационните системи на МФ</t>
  </si>
  <si>
    <t>II. Администрирани разходни параграфи по бюджета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</si>
  <si>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</si>
  <si>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</si>
  <si>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</si>
  <si>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</si>
  <si>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</si>
  <si>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</si>
  <si>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</si>
  <si>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</si>
  <si>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</si>
  <si>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</si>
  <si>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</si>
  <si>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</si>
  <si>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</si>
  <si>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</si>
  <si>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</si>
  <si>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</si>
  <si>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</si>
  <si>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</si>
  <si>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</si>
  <si>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</si>
  <si>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</si>
  <si>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</si>
  <si>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</si>
  <si>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 xml:space="preserve">Концесионна дейност по Закона за концесиите 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</si>
  <si>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</si>
  <si>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</si>
  <si>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</si>
  <si>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план </t>
  </si>
  <si>
    <t xml:space="preserve">Провеждане на Образователната програма на НАП „Влез в час с данъците“        </t>
  </si>
  <si>
    <t>Лихви по ДИЗ № 46990-BUL за изпълнение на Проект за реформа в администрацията по приходите</t>
  </si>
  <si>
    <t>Лихви по проект "УТТЮЕ I"</t>
  </si>
  <si>
    <t>Лихви по проект "УТТЮЕ II"</t>
  </si>
  <si>
    <t>Годишни такси за присъждане на държавен кредитен рейтинг на Република България</t>
  </si>
  <si>
    <t xml:space="preserve">Финансово компенсиране на граждани с многогодишни жилищноспестовни влогове по Закона за уреждане правата на граждани с многогодишни жилищно-спестовни влогове </t>
  </si>
  <si>
    <t>Жилищни компенсаторни записи, притежавани от гражданите по Закона за възстановяване собствеността върху одържавени имоти</t>
  </si>
  <si>
    <t xml:space="preserve">Предоставяне на подкрепа за създаването и функционирането на Офис на Световната банка в София, България за осъществяването на споделени услуги и други функции на Групата на Световната банка
</t>
  </si>
  <si>
    <t xml:space="preserve"> 2020 г.</t>
  </si>
  <si>
    <t>31 март 2020 г.</t>
  </si>
  <si>
    <t>30 юни 2020 г.</t>
  </si>
  <si>
    <t>30 септември 2020 г.</t>
  </si>
  <si>
    <t>31 декември 2020 г.</t>
  </si>
  <si>
    <t xml:space="preserve">Отчет за изпълнението на бюджета с тримесечна информация за разходите по бюджетни програми по бюджета </t>
  </si>
  <si>
    <t xml:space="preserve">Наименование на областта на политика /бюджетната програма </t>
  </si>
  <si>
    <t>към 30.09.2020 г.</t>
  </si>
  <si>
    <t>на МИНИСТЕРСТВОТО НА ФИНАНСИТЕ  към 30.09.2020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</si>
</sst>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  <numFmt numFmtId="167" formatCode="#,##0_ ;\-#,##0\ 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0" fillId="0" borderId="0" xfId="0" applyNumberFormat="1"/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165" fontId="7" fillId="0" borderId="0" xfId="0" applyNumberFormat="1" applyFont="1"/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167" fontId="2" fillId="0" borderId="3" xfId="18" applyNumberFormat="1" applyFont="1" applyBorder="1" applyAlignment="1">
      <alignment horizontal="right" vertical="center" wrapText="1"/>
    </xf>
    <xf numFmtId="3" fontId="3" fillId="0" borderId="3" xfId="18" applyNumberFormat="1" applyFont="1" applyBorder="1" applyAlignment="1">
      <alignment horizontal="right" vertical="center" wrapText="1"/>
    </xf>
    <xf numFmtId="3" fontId="2" fillId="0" borderId="3" xfId="18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6" fillId="0" borderId="3" xfId="18" applyNumberFormat="1" applyFont="1" applyBorder="1" applyAlignment="1">
      <alignment horizontal="right" vertical="center" wrapText="1"/>
    </xf>
    <xf numFmtId="3" fontId="5" fillId="0" borderId="3" xfId="18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7" fontId="3" fillId="0" borderId="3" xfId="18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_1_BU_2_svo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12">
          <cell r="C12">
            <v>123793600</v>
          </cell>
        </row>
      </sheetData>
      <sheetData sheetId="1">
        <row r="9">
          <cell r="B9">
            <v>12088000</v>
          </cell>
        </row>
        <row r="11">
          <cell r="B11">
            <v>10197200</v>
          </cell>
          <cell r="C11">
            <v>10197200</v>
          </cell>
          <cell r="D11">
            <v>2472262</v>
          </cell>
          <cell r="E11">
            <v>4413354</v>
          </cell>
          <cell r="F11">
            <v>6875032</v>
          </cell>
          <cell r="G11">
            <v>0</v>
          </cell>
        </row>
        <row r="12">
          <cell r="B12">
            <v>1888600</v>
          </cell>
          <cell r="C12">
            <v>1888600</v>
          </cell>
          <cell r="D12">
            <v>103675</v>
          </cell>
          <cell r="E12">
            <v>188360</v>
          </cell>
          <cell r="F12">
            <v>283737</v>
          </cell>
          <cell r="G12">
            <v>0</v>
          </cell>
        </row>
        <row r="13">
          <cell r="B13">
            <v>2200</v>
          </cell>
          <cell r="C13">
            <v>2200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37600</v>
          </cell>
          <cell r="C20">
            <v>37600</v>
          </cell>
          <cell r="D20">
            <v>6039</v>
          </cell>
          <cell r="E20">
            <v>11869</v>
          </cell>
          <cell r="F20">
            <v>17795</v>
          </cell>
          <cell r="G20">
            <v>0</v>
          </cell>
        </row>
        <row r="21">
          <cell r="B21">
            <v>1685000</v>
          </cell>
          <cell r="C21">
            <v>1685000</v>
          </cell>
          <cell r="D21">
            <v>304736</v>
          </cell>
          <cell r="E21">
            <v>655110</v>
          </cell>
          <cell r="F21">
            <v>980400</v>
          </cell>
          <cell r="G21">
            <v>0</v>
          </cell>
        </row>
        <row r="25">
          <cell r="B25">
            <v>233</v>
          </cell>
          <cell r="C25">
            <v>233</v>
          </cell>
          <cell r="D25">
            <v>215</v>
          </cell>
          <cell r="E25">
            <v>211</v>
          </cell>
          <cell r="F25">
            <v>212</v>
          </cell>
          <cell r="G25">
            <v>0</v>
          </cell>
        </row>
        <row r="34">
          <cell r="B34">
            <v>13558000</v>
          </cell>
          <cell r="C34">
            <v>13537485</v>
          </cell>
          <cell r="D34">
            <v>2730680</v>
          </cell>
          <cell r="E34">
            <v>4847362</v>
          </cell>
          <cell r="F34">
            <v>7642544</v>
          </cell>
          <cell r="G34">
            <v>0</v>
          </cell>
        </row>
        <row r="35">
          <cell r="B35">
            <v>2289000</v>
          </cell>
          <cell r="C35">
            <v>2289000</v>
          </cell>
          <cell r="D35">
            <v>449993</v>
          </cell>
          <cell r="E35">
            <v>832922</v>
          </cell>
          <cell r="F35">
            <v>1292834</v>
          </cell>
          <cell r="G35">
            <v>0</v>
          </cell>
        </row>
        <row r="36">
          <cell r="B36">
            <v>136000</v>
          </cell>
          <cell r="C36">
            <v>136000</v>
          </cell>
          <cell r="D36">
            <v>18846</v>
          </cell>
          <cell r="E36">
            <v>-33433</v>
          </cell>
          <cell r="F36">
            <v>-33433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4">
          <cell r="B44">
            <v>94000000</v>
          </cell>
          <cell r="C44">
            <v>70763528</v>
          </cell>
          <cell r="D44">
            <v>1626851</v>
          </cell>
          <cell r="E44">
            <v>11028882</v>
          </cell>
          <cell r="F44">
            <v>17866926</v>
          </cell>
          <cell r="G44">
            <v>0</v>
          </cell>
        </row>
        <row r="49">
          <cell r="B49">
            <v>413</v>
          </cell>
          <cell r="C49">
            <v>413</v>
          </cell>
          <cell r="D49">
            <v>375</v>
          </cell>
          <cell r="E49">
            <v>373</v>
          </cell>
          <cell r="F49">
            <v>373</v>
          </cell>
          <cell r="G49">
            <v>0</v>
          </cell>
        </row>
        <row r="58">
          <cell r="B58">
            <v>276276400</v>
          </cell>
          <cell r="C58">
            <v>295040027</v>
          </cell>
          <cell r="D58">
            <v>69003603</v>
          </cell>
          <cell r="E58">
            <v>124562126</v>
          </cell>
          <cell r="F58">
            <v>207549480</v>
          </cell>
          <cell r="G58">
            <v>0</v>
          </cell>
        </row>
        <row r="59">
          <cell r="B59">
            <v>64070500</v>
          </cell>
          <cell r="C59">
            <v>66088115</v>
          </cell>
          <cell r="D59">
            <v>13121454</v>
          </cell>
          <cell r="E59">
            <v>27970815</v>
          </cell>
          <cell r="F59">
            <v>40854755</v>
          </cell>
          <cell r="G59">
            <v>0</v>
          </cell>
        </row>
        <row r="60">
          <cell r="B60">
            <v>23142400</v>
          </cell>
          <cell r="C60">
            <v>21125546</v>
          </cell>
          <cell r="D60">
            <v>726658</v>
          </cell>
          <cell r="E60">
            <v>1686105</v>
          </cell>
          <cell r="F60">
            <v>10425373</v>
          </cell>
          <cell r="G60">
            <v>0</v>
          </cell>
        </row>
        <row r="62">
          <cell r="B62">
            <v>0</v>
          </cell>
          <cell r="C62">
            <v>761</v>
          </cell>
          <cell r="D62">
            <v>0</v>
          </cell>
          <cell r="E62">
            <v>761</v>
          </cell>
          <cell r="F62">
            <v>761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2">
          <cell r="B72">
            <v>5964000</v>
          </cell>
          <cell r="C72">
            <v>4433132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8">
          <cell r="B78">
            <v>9982</v>
          </cell>
          <cell r="C78">
            <v>9982</v>
          </cell>
          <cell r="D78">
            <v>9451</v>
          </cell>
          <cell r="E78">
            <v>9388</v>
          </cell>
          <cell r="F78">
            <v>9389</v>
          </cell>
          <cell r="G78">
            <v>0</v>
          </cell>
        </row>
        <row r="87">
          <cell r="B87">
            <v>870900</v>
          </cell>
          <cell r="C87">
            <v>870900</v>
          </cell>
          <cell r="D87">
            <v>176799</v>
          </cell>
          <cell r="E87">
            <v>319823</v>
          </cell>
          <cell r="F87">
            <v>501826</v>
          </cell>
          <cell r="G87">
            <v>0</v>
          </cell>
        </row>
        <row r="88">
          <cell r="B88">
            <v>580000</v>
          </cell>
          <cell r="C88">
            <v>580000</v>
          </cell>
          <cell r="D88">
            <v>89853</v>
          </cell>
          <cell r="E88">
            <v>163433</v>
          </cell>
          <cell r="F88">
            <v>244813</v>
          </cell>
          <cell r="G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8">
          <cell r="B98">
            <v>13</v>
          </cell>
          <cell r="C98">
            <v>13</v>
          </cell>
          <cell r="D98">
            <v>13</v>
          </cell>
          <cell r="E98">
            <v>13</v>
          </cell>
          <cell r="F98">
            <v>13</v>
          </cell>
          <cell r="G98">
            <v>0</v>
          </cell>
        </row>
        <row r="107">
          <cell r="B107">
            <v>30544200</v>
          </cell>
          <cell r="C107">
            <v>34262200</v>
          </cell>
          <cell r="D107">
            <v>7847167</v>
          </cell>
          <cell r="E107">
            <v>15264787</v>
          </cell>
          <cell r="F107">
            <v>21003227</v>
          </cell>
          <cell r="G107">
            <v>0</v>
          </cell>
        </row>
        <row r="108">
          <cell r="B108">
            <v>8068500</v>
          </cell>
          <cell r="C108">
            <v>8078273</v>
          </cell>
          <cell r="D108">
            <v>3271629</v>
          </cell>
          <cell r="E108">
            <v>6821040</v>
          </cell>
          <cell r="F108">
            <v>8733610</v>
          </cell>
          <cell r="G108">
            <v>0</v>
          </cell>
        </row>
        <row r="109">
          <cell r="B109">
            <v>9884600</v>
          </cell>
          <cell r="C109">
            <v>9884600</v>
          </cell>
          <cell r="D109">
            <v>0</v>
          </cell>
          <cell r="E109">
            <v>0</v>
          </cell>
          <cell r="F109">
            <v>52584</v>
          </cell>
          <cell r="G109">
            <v>0</v>
          </cell>
        </row>
        <row r="111">
          <cell r="B111">
            <v>0</v>
          </cell>
          <cell r="C111">
            <v>280</v>
          </cell>
          <cell r="D111">
            <v>0</v>
          </cell>
          <cell r="E111">
            <v>280</v>
          </cell>
          <cell r="F111">
            <v>280</v>
          </cell>
          <cell r="G111">
            <v>0</v>
          </cell>
        </row>
        <row r="112">
          <cell r="B112">
            <v>0</v>
          </cell>
          <cell r="C112">
            <v>9493</v>
          </cell>
          <cell r="D112">
            <v>0</v>
          </cell>
          <cell r="E112">
            <v>9493</v>
          </cell>
          <cell r="F112">
            <v>9493</v>
          </cell>
          <cell r="G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23">
          <cell r="B123">
            <v>1307</v>
          </cell>
          <cell r="C123">
            <v>1307</v>
          </cell>
          <cell r="D123">
            <v>1141</v>
          </cell>
          <cell r="E123">
            <v>1131</v>
          </cell>
          <cell r="F123">
            <v>1181</v>
          </cell>
          <cell r="G123">
            <v>0</v>
          </cell>
        </row>
        <row r="132">
          <cell r="B132">
            <v>2047500</v>
          </cell>
          <cell r="C132">
            <v>2040942</v>
          </cell>
          <cell r="D132">
            <v>472575</v>
          </cell>
          <cell r="E132">
            <v>860269</v>
          </cell>
          <cell r="F132">
            <v>1254092</v>
          </cell>
          <cell r="G132">
            <v>0</v>
          </cell>
        </row>
        <row r="133">
          <cell r="B133">
            <v>344000</v>
          </cell>
          <cell r="C133">
            <v>344000</v>
          </cell>
          <cell r="D133">
            <v>42256</v>
          </cell>
          <cell r="E133">
            <v>88035</v>
          </cell>
          <cell r="F133">
            <v>105875</v>
          </cell>
          <cell r="G133">
            <v>0</v>
          </cell>
        </row>
        <row r="134">
          <cell r="B134">
            <v>25000</v>
          </cell>
          <cell r="C134">
            <v>25000</v>
          </cell>
          <cell r="D134">
            <v>1620</v>
          </cell>
          <cell r="E134">
            <v>1620</v>
          </cell>
          <cell r="F134">
            <v>1620</v>
          </cell>
          <cell r="G134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5">
          <cell r="B145">
            <v>52</v>
          </cell>
          <cell r="C145">
            <v>52</v>
          </cell>
          <cell r="D145">
            <v>44</v>
          </cell>
          <cell r="E145">
            <v>43</v>
          </cell>
          <cell r="F145">
            <v>26</v>
          </cell>
          <cell r="G145">
            <v>0</v>
          </cell>
        </row>
        <row r="154">
          <cell r="B154">
            <v>1746900</v>
          </cell>
          <cell r="C154">
            <v>1746900</v>
          </cell>
          <cell r="D154">
            <v>347885</v>
          </cell>
          <cell r="E154">
            <v>618050</v>
          </cell>
          <cell r="F154">
            <v>974619</v>
          </cell>
          <cell r="G154">
            <v>0</v>
          </cell>
        </row>
        <row r="155">
          <cell r="B155">
            <v>236000</v>
          </cell>
          <cell r="C155">
            <v>236000</v>
          </cell>
          <cell r="D155">
            <v>53625</v>
          </cell>
          <cell r="E155">
            <v>107412</v>
          </cell>
          <cell r="F155">
            <v>148807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60">
          <cell r="B160">
            <v>1314000</v>
          </cell>
          <cell r="C160">
            <v>1314000</v>
          </cell>
          <cell r="D160">
            <v>230788</v>
          </cell>
          <cell r="E160">
            <v>230788</v>
          </cell>
          <cell r="F160">
            <v>594583</v>
          </cell>
          <cell r="G160">
            <v>0</v>
          </cell>
        </row>
        <row r="165">
          <cell r="B165">
            <v>34</v>
          </cell>
          <cell r="C165">
            <v>34</v>
          </cell>
          <cell r="D165">
            <v>31</v>
          </cell>
          <cell r="E165">
            <v>31</v>
          </cell>
          <cell r="F165">
            <v>33</v>
          </cell>
          <cell r="G165">
            <v>0</v>
          </cell>
        </row>
        <row r="174">
          <cell r="B174">
            <v>219500</v>
          </cell>
          <cell r="C174">
            <v>219500</v>
          </cell>
          <cell r="D174">
            <v>48559</v>
          </cell>
          <cell r="E174">
            <v>98464</v>
          </cell>
          <cell r="F174">
            <v>124093</v>
          </cell>
          <cell r="G174">
            <v>0</v>
          </cell>
        </row>
        <row r="175">
          <cell r="B175">
            <v>55300</v>
          </cell>
          <cell r="C175">
            <v>44727</v>
          </cell>
          <cell r="D175">
            <v>9340</v>
          </cell>
          <cell r="E175">
            <v>19230</v>
          </cell>
          <cell r="F175">
            <v>24879</v>
          </cell>
          <cell r="G175">
            <v>0</v>
          </cell>
        </row>
        <row r="176">
          <cell r="B176">
            <v>5000</v>
          </cell>
          <cell r="C176">
            <v>5000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80">
          <cell r="B180">
            <v>0</v>
          </cell>
          <cell r="C180">
            <v>10573</v>
          </cell>
          <cell r="D180">
            <v>-11252</v>
          </cell>
          <cell r="E180">
            <v>-7169</v>
          </cell>
          <cell r="F180">
            <v>-9571</v>
          </cell>
          <cell r="G180">
            <v>0</v>
          </cell>
        </row>
        <row r="185">
          <cell r="B185">
            <v>9</v>
          </cell>
          <cell r="C185">
            <v>9</v>
          </cell>
          <cell r="D185">
            <v>8</v>
          </cell>
          <cell r="E185">
            <v>8</v>
          </cell>
          <cell r="F185">
            <v>3</v>
          </cell>
          <cell r="G185">
            <v>0</v>
          </cell>
        </row>
        <row r="194">
          <cell r="B194">
            <v>8628900</v>
          </cell>
          <cell r="C194">
            <v>8619749</v>
          </cell>
          <cell r="D194">
            <v>1825879</v>
          </cell>
          <cell r="E194">
            <v>3213853</v>
          </cell>
          <cell r="F194">
            <v>5080796</v>
          </cell>
          <cell r="G194">
            <v>0</v>
          </cell>
        </row>
        <row r="195">
          <cell r="B195">
            <v>21431100</v>
          </cell>
          <cell r="C195">
            <v>23347100</v>
          </cell>
          <cell r="D195">
            <v>1555406</v>
          </cell>
          <cell r="E195">
            <v>6353631</v>
          </cell>
          <cell r="F195">
            <v>10513898</v>
          </cell>
          <cell r="G195">
            <v>0</v>
          </cell>
        </row>
        <row r="196">
          <cell r="B196">
            <v>3355800</v>
          </cell>
          <cell r="C196">
            <v>1455240</v>
          </cell>
          <cell r="D196">
            <v>5920</v>
          </cell>
          <cell r="E196">
            <v>175264</v>
          </cell>
          <cell r="F196">
            <v>176788</v>
          </cell>
          <cell r="G196">
            <v>0</v>
          </cell>
        </row>
        <row r="198">
          <cell r="B198">
            <v>16150000</v>
          </cell>
          <cell r="C198">
            <v>16150000</v>
          </cell>
          <cell r="D198">
            <v>688113</v>
          </cell>
          <cell r="E198">
            <v>4399102</v>
          </cell>
          <cell r="F198">
            <v>7706335</v>
          </cell>
          <cell r="G198">
            <v>0</v>
          </cell>
        </row>
        <row r="202">
          <cell r="B202">
            <v>105000</v>
          </cell>
          <cell r="C202">
            <v>139560</v>
          </cell>
          <cell r="D202">
            <v>48067</v>
          </cell>
          <cell r="E202">
            <v>58723</v>
          </cell>
          <cell r="F202">
            <v>67413</v>
          </cell>
          <cell r="G202">
            <v>0</v>
          </cell>
        </row>
        <row r="203">
          <cell r="B203">
            <v>0</v>
          </cell>
          <cell r="C203">
            <v>44649</v>
          </cell>
          <cell r="D203">
            <v>14708</v>
          </cell>
          <cell r="E203">
            <v>44649</v>
          </cell>
          <cell r="F203">
            <v>59126</v>
          </cell>
          <cell r="G203">
            <v>0</v>
          </cell>
        </row>
        <row r="204">
          <cell r="B204">
            <v>1500000</v>
          </cell>
          <cell r="C204">
            <v>1500000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8">
          <cell r="B208">
            <v>179</v>
          </cell>
          <cell r="C208">
            <v>179</v>
          </cell>
          <cell r="D208">
            <v>167</v>
          </cell>
          <cell r="E208">
            <v>168</v>
          </cell>
          <cell r="F208">
            <v>165</v>
          </cell>
          <cell r="G2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D13" sqref="D13"/>
    </sheetView>
  </sheetViews>
  <sheetFormatPr defaultColWidth="9.00390625" defaultRowHeight="15.75"/>
  <cols>
    <col min="1" max="1" width="9.00390625" style="35" customWidth="1"/>
    <col min="2" max="2" width="56.50390625" style="35" customWidth="1"/>
    <col min="3" max="8" width="11.625" style="35" customWidth="1"/>
    <col min="9" max="16384" width="9.00390625" style="35" customWidth="1"/>
  </cols>
  <sheetData>
    <row r="1" spans="1:8" ht="15.75">
      <c r="A1" s="49" t="s">
        <v>79</v>
      </c>
      <c r="B1" s="49"/>
      <c r="C1" s="49"/>
      <c r="D1" s="49"/>
      <c r="E1" s="49"/>
      <c r="F1" s="49"/>
      <c r="G1" s="49"/>
      <c r="H1" s="49"/>
    </row>
    <row r="2" spans="1:8" ht="15.75">
      <c r="A2" s="50" t="s">
        <v>82</v>
      </c>
      <c r="B2" s="50"/>
      <c r="C2" s="50"/>
      <c r="D2" s="50"/>
      <c r="E2" s="50"/>
      <c r="F2" s="50"/>
      <c r="G2" s="50"/>
      <c r="H2" s="50"/>
    </row>
    <row r="5" spans="2:8" ht="15.75">
      <c r="B5" s="50" t="s">
        <v>0</v>
      </c>
      <c r="C5" s="50"/>
      <c r="D5" s="50"/>
      <c r="E5" s="50"/>
      <c r="F5" s="50"/>
      <c r="G5" s="50"/>
      <c r="H5" s="50"/>
    </row>
    <row r="6" spans="2:8" ht="15.75">
      <c r="B6" s="50" t="s">
        <v>81</v>
      </c>
      <c r="C6" s="50"/>
      <c r="D6" s="50"/>
      <c r="E6" s="50"/>
      <c r="F6" s="50"/>
      <c r="G6" s="50"/>
      <c r="H6" s="50"/>
    </row>
    <row r="7" spans="2:8" ht="15.75">
      <c r="B7" s="50"/>
      <c r="C7" s="50"/>
      <c r="D7" s="50"/>
      <c r="E7" s="50"/>
      <c r="F7" s="50"/>
      <c r="G7" s="50"/>
      <c r="H7" s="50"/>
    </row>
    <row r="8" spans="2:8" ht="16.5" thickBot="1">
      <c r="B8" s="33"/>
      <c r="H8" s="38" t="s">
        <v>7</v>
      </c>
    </row>
    <row r="9" spans="1:8" ht="16.5" thickBot="1">
      <c r="A9" s="54" t="s">
        <v>38</v>
      </c>
      <c r="B9" s="51" t="s">
        <v>80</v>
      </c>
      <c r="C9" s="1" t="s">
        <v>64</v>
      </c>
      <c r="D9" s="1" t="s">
        <v>1</v>
      </c>
      <c r="E9" s="1" t="s">
        <v>2</v>
      </c>
      <c r="F9" s="1" t="s">
        <v>2</v>
      </c>
      <c r="G9" s="1" t="s">
        <v>2</v>
      </c>
      <c r="H9" s="1" t="s">
        <v>2</v>
      </c>
    </row>
    <row r="10" spans="1:8" ht="16.5" thickBot="1">
      <c r="A10" s="54"/>
      <c r="B10" s="52"/>
      <c r="C10" s="2" t="s">
        <v>74</v>
      </c>
      <c r="D10" s="2" t="s">
        <v>65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26.25" thickBot="1">
      <c r="A11" s="54"/>
      <c r="B11" s="53"/>
      <c r="C11" s="36"/>
      <c r="D11" s="3" t="s">
        <v>74</v>
      </c>
      <c r="E11" s="3" t="s">
        <v>75</v>
      </c>
      <c r="F11" s="3" t="s">
        <v>76</v>
      </c>
      <c r="G11" s="3" t="s">
        <v>77</v>
      </c>
      <c r="H11" s="3" t="s">
        <v>78</v>
      </c>
    </row>
    <row r="12" spans="1:14" ht="20.1" customHeight="1" thickBot="1">
      <c r="A12" s="34" t="s">
        <v>39</v>
      </c>
      <c r="B12" s="30" t="s">
        <v>16</v>
      </c>
      <c r="C12" s="48">
        <f>+C13+C14</f>
        <v>123793600</v>
      </c>
      <c r="D12" s="48">
        <f aca="true" t="shared" si="0" ref="D12:H12">+D13+D14</f>
        <v>100536613</v>
      </c>
      <c r="E12" s="48">
        <f t="shared" si="0"/>
        <v>7713082</v>
      </c>
      <c r="F12" s="48">
        <f t="shared" si="0"/>
        <v>21944426</v>
      </c>
      <c r="G12" s="48">
        <f t="shared" si="0"/>
        <v>34925835</v>
      </c>
      <c r="H12" s="48">
        <f t="shared" si="0"/>
        <v>0</v>
      </c>
      <c r="I12" s="37"/>
      <c r="J12" s="37"/>
      <c r="K12" s="37"/>
      <c r="L12" s="37"/>
      <c r="M12" s="37"/>
      <c r="N12" s="37"/>
    </row>
    <row r="13" spans="1:14" ht="16.5" thickBot="1">
      <c r="A13" s="27" t="s">
        <v>40</v>
      </c>
      <c r="B13" s="31" t="s">
        <v>17</v>
      </c>
      <c r="C13" s="40">
        <f>+Pr!B23</f>
        <v>13810600</v>
      </c>
      <c r="D13" s="40">
        <f>+Pr!C23</f>
        <v>13810600</v>
      </c>
      <c r="E13" s="40">
        <f>+Pr!D23</f>
        <v>2886712</v>
      </c>
      <c r="F13" s="40">
        <f>+Pr!E23</f>
        <v>5268693</v>
      </c>
      <c r="G13" s="40">
        <f>+Pr!F23</f>
        <v>8156964</v>
      </c>
      <c r="H13" s="40">
        <f>+Pr!G23</f>
        <v>0</v>
      </c>
      <c r="I13" s="37"/>
      <c r="J13" s="37"/>
      <c r="K13" s="37"/>
      <c r="L13" s="37"/>
      <c r="M13" s="37"/>
      <c r="N13" s="37"/>
    </row>
    <row r="14" spans="1:14" ht="16.5" thickBot="1">
      <c r="A14" s="27" t="s">
        <v>41</v>
      </c>
      <c r="B14" s="31" t="s">
        <v>18</v>
      </c>
      <c r="C14" s="40">
        <f>+Pr!B47</f>
        <v>109983000</v>
      </c>
      <c r="D14" s="40">
        <f>+Pr!C47</f>
        <v>86726013</v>
      </c>
      <c r="E14" s="40">
        <f>+Pr!D47</f>
        <v>4826370</v>
      </c>
      <c r="F14" s="40">
        <f>+Pr!E47</f>
        <v>16675733</v>
      </c>
      <c r="G14" s="40">
        <f>+Pr!F47</f>
        <v>26768871</v>
      </c>
      <c r="H14" s="40">
        <f>+Pr!G47</f>
        <v>0</v>
      </c>
      <c r="I14" s="37"/>
      <c r="J14" s="37"/>
      <c r="K14" s="37"/>
      <c r="L14" s="37"/>
      <c r="M14" s="37"/>
      <c r="N14" s="37"/>
    </row>
    <row r="15" spans="1:14" ht="16.5" thickBot="1">
      <c r="A15" s="28"/>
      <c r="B15" s="32"/>
      <c r="C15" s="40"/>
      <c r="D15" s="40"/>
      <c r="E15" s="40"/>
      <c r="F15" s="40"/>
      <c r="G15" s="40"/>
      <c r="H15" s="40"/>
      <c r="I15" s="37"/>
      <c r="J15" s="37"/>
      <c r="K15" s="37"/>
      <c r="L15" s="37"/>
      <c r="M15" s="37"/>
      <c r="N15" s="37"/>
    </row>
    <row r="16" spans="1:14" ht="30" customHeight="1" thickBot="1">
      <c r="A16" s="28" t="s">
        <v>42</v>
      </c>
      <c r="B16" s="30" t="s">
        <v>19</v>
      </c>
      <c r="C16" s="48">
        <f>+C17</f>
        <v>369453300</v>
      </c>
      <c r="D16" s="48">
        <f aca="true" t="shared" si="1" ref="D16:H16">+D17</f>
        <v>386686820</v>
      </c>
      <c r="E16" s="48">
        <f t="shared" si="1"/>
        <v>82851715</v>
      </c>
      <c r="F16" s="48">
        <f t="shared" si="1"/>
        <v>154219046</v>
      </c>
      <c r="G16" s="48">
        <f t="shared" si="1"/>
        <v>258829608</v>
      </c>
      <c r="H16" s="48">
        <f t="shared" si="1"/>
        <v>0</v>
      </c>
      <c r="I16" s="37"/>
      <c r="J16" s="37"/>
      <c r="K16" s="37"/>
      <c r="L16" s="37"/>
      <c r="M16" s="37"/>
      <c r="N16" s="37"/>
    </row>
    <row r="17" spans="1:14" ht="16.5" thickBot="1">
      <c r="A17" s="27" t="s">
        <v>43</v>
      </c>
      <c r="B17" s="31" t="s">
        <v>20</v>
      </c>
      <c r="C17" s="40">
        <f>+Pr!B76</f>
        <v>369453300</v>
      </c>
      <c r="D17" s="40">
        <f>+Pr!C76</f>
        <v>386686820</v>
      </c>
      <c r="E17" s="40">
        <f>+Pr!D76</f>
        <v>82851715</v>
      </c>
      <c r="F17" s="40">
        <f>+Pr!E76</f>
        <v>154219046</v>
      </c>
      <c r="G17" s="40">
        <f>+Pr!F76</f>
        <v>258829608</v>
      </c>
      <c r="H17" s="40">
        <f>+Pr!G76</f>
        <v>0</v>
      </c>
      <c r="I17" s="37"/>
      <c r="J17" s="37"/>
      <c r="K17" s="37"/>
      <c r="L17" s="37"/>
      <c r="M17" s="37"/>
      <c r="N17" s="37"/>
    </row>
    <row r="18" spans="1:14" ht="16.5" thickBot="1">
      <c r="A18" s="28"/>
      <c r="B18" s="31"/>
      <c r="C18" s="40"/>
      <c r="D18" s="40"/>
      <c r="E18" s="40"/>
      <c r="F18" s="40"/>
      <c r="G18" s="40"/>
      <c r="H18" s="40"/>
      <c r="I18" s="37"/>
      <c r="J18" s="37"/>
      <c r="K18" s="37"/>
      <c r="L18" s="37"/>
      <c r="M18" s="37"/>
      <c r="N18" s="37"/>
    </row>
    <row r="19" spans="1:14" ht="45" customHeight="1" thickBot="1">
      <c r="A19" s="28" t="s">
        <v>44</v>
      </c>
      <c r="B19" s="30" t="s">
        <v>21</v>
      </c>
      <c r="C19" s="48">
        <f>+C20+C21+C22</f>
        <v>52364700</v>
      </c>
      <c r="D19" s="48">
        <f aca="true" t="shared" si="2" ref="D19:H19">+D20+D21+D22</f>
        <v>56085915</v>
      </c>
      <c r="E19" s="48">
        <f t="shared" si="2"/>
        <v>11901899</v>
      </c>
      <c r="F19" s="48">
        <f t="shared" si="2"/>
        <v>23519007</v>
      </c>
      <c r="G19" s="48">
        <f t="shared" si="2"/>
        <v>31897647</v>
      </c>
      <c r="H19" s="48">
        <f t="shared" si="2"/>
        <v>0</v>
      </c>
      <c r="I19" s="37"/>
      <c r="J19" s="37"/>
      <c r="K19" s="37"/>
      <c r="L19" s="37"/>
      <c r="M19" s="37"/>
      <c r="N19" s="37"/>
    </row>
    <row r="20" spans="1:14" ht="26.25" thickBot="1">
      <c r="A20" s="27" t="s">
        <v>45</v>
      </c>
      <c r="B20" s="31" t="s">
        <v>22</v>
      </c>
      <c r="C20" s="40">
        <f>+Pr!B96</f>
        <v>1450900</v>
      </c>
      <c r="D20" s="40">
        <f>+Pr!C96</f>
        <v>1450900</v>
      </c>
      <c r="E20" s="40">
        <f>+Pr!D96</f>
        <v>266652</v>
      </c>
      <c r="F20" s="40">
        <f>+Pr!E96</f>
        <v>483256</v>
      </c>
      <c r="G20" s="40">
        <f>+Pr!F96</f>
        <v>746639</v>
      </c>
      <c r="H20" s="40">
        <f>+Pr!G96</f>
        <v>0</v>
      </c>
      <c r="I20" s="37"/>
      <c r="J20" s="37"/>
      <c r="K20" s="37"/>
      <c r="L20" s="37"/>
      <c r="M20" s="37"/>
      <c r="N20" s="37"/>
    </row>
    <row r="21" spans="1:14" ht="16.5" thickBot="1">
      <c r="A21" s="27" t="s">
        <v>46</v>
      </c>
      <c r="B21" s="31" t="s">
        <v>23</v>
      </c>
      <c r="C21" s="40">
        <f>+Pr!B121</f>
        <v>48497300</v>
      </c>
      <c r="D21" s="40">
        <f>+Pr!C121</f>
        <v>52225073</v>
      </c>
      <c r="E21" s="40">
        <f>+Pr!D121</f>
        <v>11118796</v>
      </c>
      <c r="F21" s="40">
        <f>+Pr!E121</f>
        <v>22085827</v>
      </c>
      <c r="G21" s="40">
        <f>+Pr!F121</f>
        <v>29789421</v>
      </c>
      <c r="H21" s="40">
        <f>+Pr!G121</f>
        <v>0</v>
      </c>
      <c r="I21" s="37"/>
      <c r="J21" s="37"/>
      <c r="K21" s="37"/>
      <c r="L21" s="37"/>
      <c r="M21" s="37"/>
      <c r="N21" s="37"/>
    </row>
    <row r="22" spans="1:14" ht="26.25" thickBot="1">
      <c r="A22" s="27" t="s">
        <v>47</v>
      </c>
      <c r="B22" s="31" t="s">
        <v>24</v>
      </c>
      <c r="C22" s="40">
        <f>+Pr!B143</f>
        <v>2416500</v>
      </c>
      <c r="D22" s="40">
        <f>+Pr!C143</f>
        <v>2409942</v>
      </c>
      <c r="E22" s="40">
        <f>+Pr!D143</f>
        <v>516451</v>
      </c>
      <c r="F22" s="40">
        <f>+Pr!E143</f>
        <v>949924</v>
      </c>
      <c r="G22" s="40">
        <f>+Pr!F143</f>
        <v>1361587</v>
      </c>
      <c r="H22" s="40">
        <f>+Pr!G143</f>
        <v>0</v>
      </c>
      <c r="I22" s="37"/>
      <c r="J22" s="37"/>
      <c r="K22" s="37"/>
      <c r="L22" s="37"/>
      <c r="M22" s="37"/>
      <c r="N22" s="37"/>
    </row>
    <row r="23" spans="1:14" ht="16.5" thickBot="1">
      <c r="A23" s="28"/>
      <c r="B23" s="31"/>
      <c r="C23" s="40"/>
      <c r="D23" s="40"/>
      <c r="E23" s="40"/>
      <c r="F23" s="40"/>
      <c r="G23" s="40"/>
      <c r="H23" s="40"/>
      <c r="I23" s="37"/>
      <c r="J23" s="37"/>
      <c r="K23" s="37"/>
      <c r="L23" s="37"/>
      <c r="M23" s="37"/>
      <c r="N23" s="37"/>
    </row>
    <row r="24" spans="1:14" ht="20.1" customHeight="1" thickBot="1">
      <c r="A24" s="28" t="s">
        <v>48</v>
      </c>
      <c r="B24" s="30" t="s">
        <v>25</v>
      </c>
      <c r="C24" s="48">
        <f>C25</f>
        <v>3296900</v>
      </c>
      <c r="D24" s="48">
        <f aca="true" t="shared" si="3" ref="D24:H24">D25</f>
        <v>3296900</v>
      </c>
      <c r="E24" s="48">
        <f t="shared" si="3"/>
        <v>632298</v>
      </c>
      <c r="F24" s="48">
        <f t="shared" si="3"/>
        <v>956250</v>
      </c>
      <c r="G24" s="48">
        <f t="shared" si="3"/>
        <v>1718009</v>
      </c>
      <c r="H24" s="48">
        <f t="shared" si="3"/>
        <v>0</v>
      </c>
      <c r="I24" s="37"/>
      <c r="J24" s="37"/>
      <c r="K24" s="37"/>
      <c r="L24" s="37"/>
      <c r="M24" s="37"/>
      <c r="N24" s="37"/>
    </row>
    <row r="25" spans="1:14" ht="16.5" thickBot="1">
      <c r="A25" s="27" t="s">
        <v>49</v>
      </c>
      <c r="B25" s="31" t="s">
        <v>26</v>
      </c>
      <c r="C25" s="40">
        <f>+Pr!B163</f>
        <v>3296900</v>
      </c>
      <c r="D25" s="40">
        <f>+Pr!C163</f>
        <v>3296900</v>
      </c>
      <c r="E25" s="40">
        <f>+Pr!D163</f>
        <v>632298</v>
      </c>
      <c r="F25" s="40">
        <f>+Pr!E163</f>
        <v>956250</v>
      </c>
      <c r="G25" s="40">
        <f>+Pr!F163</f>
        <v>1718009</v>
      </c>
      <c r="H25" s="40">
        <f>+Pr!G163</f>
        <v>0</v>
      </c>
      <c r="I25" s="37"/>
      <c r="J25" s="37"/>
      <c r="K25" s="37"/>
      <c r="L25" s="37"/>
      <c r="M25" s="37"/>
      <c r="N25" s="37"/>
    </row>
    <row r="26" spans="1:14" ht="16.5" thickBot="1">
      <c r="A26" s="28"/>
      <c r="B26" s="32"/>
      <c r="C26" s="40"/>
      <c r="D26" s="40"/>
      <c r="E26" s="40"/>
      <c r="F26" s="40"/>
      <c r="G26" s="40"/>
      <c r="H26" s="40"/>
      <c r="I26" s="37"/>
      <c r="J26" s="37"/>
      <c r="K26" s="37"/>
      <c r="L26" s="37"/>
      <c r="M26" s="37"/>
      <c r="N26" s="37"/>
    </row>
    <row r="27" spans="1:14" ht="20.1" customHeight="1" thickBot="1">
      <c r="A27" s="28" t="s">
        <v>50</v>
      </c>
      <c r="B27" s="30" t="s">
        <v>27</v>
      </c>
      <c r="C27" s="48">
        <f>+C28</f>
        <v>279800</v>
      </c>
      <c r="D27" s="48">
        <f aca="true" t="shared" si="4" ref="D27:H27">+D28</f>
        <v>279800</v>
      </c>
      <c r="E27" s="48">
        <f t="shared" si="4"/>
        <v>46647</v>
      </c>
      <c r="F27" s="48">
        <f t="shared" si="4"/>
        <v>110525</v>
      </c>
      <c r="G27" s="48">
        <f t="shared" si="4"/>
        <v>139401</v>
      </c>
      <c r="H27" s="48">
        <f t="shared" si="4"/>
        <v>0</v>
      </c>
      <c r="I27" s="37"/>
      <c r="J27" s="37"/>
      <c r="K27" s="37"/>
      <c r="L27" s="37"/>
      <c r="M27" s="37"/>
      <c r="N27" s="37"/>
    </row>
    <row r="28" spans="1:14" ht="16.5" thickBot="1">
      <c r="A28" s="27" t="s">
        <v>51</v>
      </c>
      <c r="B28" s="31" t="s">
        <v>28</v>
      </c>
      <c r="C28" s="40">
        <f>+Pr!B183</f>
        <v>279800</v>
      </c>
      <c r="D28" s="40">
        <f>+Pr!C183</f>
        <v>279800</v>
      </c>
      <c r="E28" s="40">
        <f>+Pr!D183</f>
        <v>46647</v>
      </c>
      <c r="F28" s="40">
        <f>+Pr!E183</f>
        <v>110525</v>
      </c>
      <c r="G28" s="40">
        <f>+Pr!F183</f>
        <v>139401</v>
      </c>
      <c r="H28" s="40">
        <f>+Pr!G183</f>
        <v>0</v>
      </c>
      <c r="I28" s="37"/>
      <c r="J28" s="37"/>
      <c r="K28" s="37"/>
      <c r="L28" s="37"/>
      <c r="M28" s="37"/>
      <c r="N28" s="37"/>
    </row>
    <row r="29" spans="1:14" ht="16.5" thickBot="1">
      <c r="A29" s="28"/>
      <c r="B29" s="32"/>
      <c r="C29" s="40"/>
      <c r="D29" s="40"/>
      <c r="E29" s="40"/>
      <c r="F29" s="40"/>
      <c r="G29" s="40"/>
      <c r="H29" s="40"/>
      <c r="I29" s="37"/>
      <c r="J29" s="37"/>
      <c r="K29" s="37"/>
      <c r="L29" s="37"/>
      <c r="M29" s="37"/>
      <c r="N29" s="37"/>
    </row>
    <row r="30" spans="1:14" ht="20.1" customHeight="1" thickBot="1">
      <c r="A30" s="28" t="s">
        <v>52</v>
      </c>
      <c r="B30" s="30" t="s">
        <v>29</v>
      </c>
      <c r="C30" s="48">
        <f>+Pr!B206</f>
        <v>35020800</v>
      </c>
      <c r="D30" s="48">
        <f>+Pr!C206</f>
        <v>35106298</v>
      </c>
      <c r="E30" s="48">
        <f>+Pr!D206</f>
        <v>3449980</v>
      </c>
      <c r="F30" s="48">
        <f>+Pr!E206</f>
        <v>9846120</v>
      </c>
      <c r="G30" s="48">
        <f>+Pr!F206</f>
        <v>15898021</v>
      </c>
      <c r="H30" s="48">
        <f>+Pr!G206</f>
        <v>0</v>
      </c>
      <c r="I30" s="37"/>
      <c r="J30" s="37"/>
      <c r="K30" s="37"/>
      <c r="L30" s="37"/>
      <c r="M30" s="37"/>
      <c r="N30" s="37"/>
    </row>
    <row r="31" spans="1:14" ht="16.5" thickBot="1">
      <c r="A31" s="29"/>
      <c r="B31" s="30" t="s">
        <v>4</v>
      </c>
      <c r="C31" s="48">
        <f aca="true" t="shared" si="5" ref="C31:H31">+C12+C16+C19+C24+C27+C30</f>
        <v>584209100</v>
      </c>
      <c r="D31" s="48">
        <f t="shared" si="5"/>
        <v>581992346</v>
      </c>
      <c r="E31" s="48">
        <f t="shared" si="5"/>
        <v>106595621</v>
      </c>
      <c r="F31" s="48">
        <f t="shared" si="5"/>
        <v>210595374</v>
      </c>
      <c r="G31" s="48">
        <f t="shared" si="5"/>
        <v>343408521</v>
      </c>
      <c r="H31" s="48">
        <f t="shared" si="5"/>
        <v>0</v>
      </c>
      <c r="I31" s="37"/>
      <c r="J31" s="37"/>
      <c r="K31" s="37"/>
      <c r="L31" s="37"/>
      <c r="M31" s="37"/>
      <c r="N31" s="37"/>
    </row>
  </sheetData>
  <mergeCells count="7">
    <mergeCell ref="A1:H1"/>
    <mergeCell ref="A2:H2"/>
    <mergeCell ref="B9:B11"/>
    <mergeCell ref="B5:H5"/>
    <mergeCell ref="B6:H6"/>
    <mergeCell ref="B7:H7"/>
    <mergeCell ref="A9:A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abSelected="1" view="pageBreakPreview" zoomScale="90" zoomScaleSheetLayoutView="90" workbookViewId="0" topLeftCell="A1">
      <selection activeCell="E18" sqref="E18"/>
    </sheetView>
  </sheetViews>
  <sheetFormatPr defaultColWidth="9.00390625" defaultRowHeight="15.75"/>
  <cols>
    <col min="1" max="1" width="34.75390625" style="0" customWidth="1"/>
    <col min="2" max="7" width="12.625" style="0" customWidth="1"/>
    <col min="8" max="9" width="12.625" style="0" bestFit="1" customWidth="1"/>
    <col min="13" max="13" width="12.625" style="0" bestFit="1" customWidth="1"/>
  </cols>
  <sheetData>
    <row r="1" spans="1:7" ht="15.75">
      <c r="A1" s="50" t="s">
        <v>5</v>
      </c>
      <c r="B1" s="50"/>
      <c r="C1" s="50"/>
      <c r="D1" s="50"/>
      <c r="E1" s="50"/>
      <c r="F1" s="50"/>
      <c r="G1" s="50"/>
    </row>
    <row r="2" spans="1:7" ht="15.75">
      <c r="A2" s="50" t="s">
        <v>81</v>
      </c>
      <c r="B2" s="50"/>
      <c r="C2" s="50"/>
      <c r="D2" s="50"/>
      <c r="E2" s="50"/>
      <c r="F2" s="50"/>
      <c r="G2" s="50"/>
    </row>
    <row r="3" spans="1:7" ht="15.75">
      <c r="A3" s="50"/>
      <c r="B3" s="50"/>
      <c r="C3" s="50"/>
      <c r="D3" s="50"/>
      <c r="E3" s="50"/>
      <c r="F3" s="50"/>
      <c r="G3" s="50"/>
    </row>
    <row r="4" spans="1:7" ht="16.5" thickBot="1">
      <c r="A4" s="39"/>
      <c r="B4" s="39"/>
      <c r="C4" s="39"/>
      <c r="D4" s="39"/>
      <c r="E4" s="39"/>
      <c r="F4" s="39"/>
      <c r="G4" s="38"/>
    </row>
    <row r="5" spans="1:7" ht="16.5" thickBot="1">
      <c r="A5" s="55" t="s">
        <v>53</v>
      </c>
      <c r="B5" s="56"/>
      <c r="C5" s="56"/>
      <c r="D5" s="56"/>
      <c r="E5" s="56"/>
      <c r="F5" s="56"/>
      <c r="G5" s="57"/>
    </row>
    <row r="6" spans="1:7" ht="15.75">
      <c r="A6" s="16" t="s">
        <v>6</v>
      </c>
      <c r="B6" s="1" t="s">
        <v>64</v>
      </c>
      <c r="C6" s="1" t="s">
        <v>1</v>
      </c>
      <c r="D6" s="1" t="s">
        <v>2</v>
      </c>
      <c r="E6" s="1" t="s">
        <v>2</v>
      </c>
      <c r="F6" s="1" t="s">
        <v>2</v>
      </c>
      <c r="G6" s="1" t="s">
        <v>2</v>
      </c>
    </row>
    <row r="7" spans="1:7" ht="15.75">
      <c r="A7" s="16" t="s">
        <v>7</v>
      </c>
      <c r="B7" s="2" t="s">
        <v>74</v>
      </c>
      <c r="C7" s="2" t="s">
        <v>65</v>
      </c>
      <c r="D7" s="2" t="s">
        <v>3</v>
      </c>
      <c r="E7" s="2" t="s">
        <v>3</v>
      </c>
      <c r="F7" s="2" t="s">
        <v>3</v>
      </c>
      <c r="G7" s="2" t="s">
        <v>3</v>
      </c>
    </row>
    <row r="8" spans="1:7" ht="26.25" thickBot="1">
      <c r="A8" s="7"/>
      <c r="B8" s="36"/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</row>
    <row r="9" spans="1:13" ht="16.5" thickBot="1">
      <c r="A9" s="8" t="s">
        <v>8</v>
      </c>
      <c r="B9" s="41">
        <f>+B11+B12+B13</f>
        <v>12088000</v>
      </c>
      <c r="C9" s="41">
        <f aca="true" t="shared" si="0" ref="C9:G9">+C11+C12+C13</f>
        <v>12088000</v>
      </c>
      <c r="D9" s="41">
        <f t="shared" si="0"/>
        <v>2575937</v>
      </c>
      <c r="E9" s="41">
        <f t="shared" si="0"/>
        <v>4601714</v>
      </c>
      <c r="F9" s="41">
        <f t="shared" si="0"/>
        <v>7158769</v>
      </c>
      <c r="G9" s="41">
        <f t="shared" si="0"/>
        <v>0</v>
      </c>
      <c r="H9" s="26"/>
      <c r="I9" s="26"/>
      <c r="J9" s="26"/>
      <c r="K9" s="26"/>
      <c r="L9" s="26"/>
      <c r="M9" s="26"/>
    </row>
    <row r="10" spans="1:13" ht="16.5" thickBot="1">
      <c r="A10" s="6" t="s">
        <v>9</v>
      </c>
      <c r="B10" s="42"/>
      <c r="C10" s="42"/>
      <c r="D10" s="42"/>
      <c r="E10" s="42"/>
      <c r="F10" s="42"/>
      <c r="G10" s="42"/>
      <c r="H10" s="26"/>
      <c r="I10" s="26"/>
      <c r="J10" s="26"/>
      <c r="K10" s="26"/>
      <c r="L10" s="26"/>
      <c r="M10" s="26"/>
    </row>
    <row r="11" spans="1:13" ht="16.5" thickBot="1">
      <c r="A11" s="9" t="s">
        <v>10</v>
      </c>
      <c r="B11" s="42">
        <f>+'[1]МФ'!B11</f>
        <v>10197200</v>
      </c>
      <c r="C11" s="42">
        <f>+'[1]МФ'!C11</f>
        <v>10197200</v>
      </c>
      <c r="D11" s="42">
        <f>+'[1]МФ'!D11</f>
        <v>2472262</v>
      </c>
      <c r="E11" s="42">
        <f>+'[1]МФ'!E11</f>
        <v>4413354</v>
      </c>
      <c r="F11" s="42">
        <f>+'[1]МФ'!F11</f>
        <v>6875032</v>
      </c>
      <c r="G11" s="42">
        <f>+'[1]МФ'!G11</f>
        <v>0</v>
      </c>
      <c r="H11" s="26"/>
      <c r="I11" s="26"/>
      <c r="J11" s="26"/>
      <c r="K11" s="26"/>
      <c r="L11" s="26"/>
      <c r="M11" s="26"/>
    </row>
    <row r="12" spans="1:13" ht="16.5" thickBot="1">
      <c r="A12" s="9" t="s">
        <v>11</v>
      </c>
      <c r="B12" s="42">
        <f>+'[1]МФ'!B12</f>
        <v>1888600</v>
      </c>
      <c r="C12" s="42">
        <f>+'[1]МФ'!C12</f>
        <v>1888600</v>
      </c>
      <c r="D12" s="42">
        <f>+'[1]МФ'!D12</f>
        <v>103675</v>
      </c>
      <c r="E12" s="42">
        <f>+'[1]МФ'!E12</f>
        <v>188360</v>
      </c>
      <c r="F12" s="42">
        <f>+'[1]МФ'!F12</f>
        <v>283737</v>
      </c>
      <c r="G12" s="42">
        <f>+'[1]МФ'!G12</f>
        <v>0</v>
      </c>
      <c r="H12" s="26"/>
      <c r="I12" s="26"/>
      <c r="J12" s="26"/>
      <c r="K12" s="26"/>
      <c r="L12" s="26"/>
      <c r="M12" s="26"/>
    </row>
    <row r="13" spans="1:13" ht="16.5" thickBot="1">
      <c r="A13" s="9" t="s">
        <v>12</v>
      </c>
      <c r="B13" s="42">
        <f>+'[1]МФ'!B13</f>
        <v>2200</v>
      </c>
      <c r="C13" s="42">
        <f>+'[1]МФ'!C13</f>
        <v>2200</v>
      </c>
      <c r="D13" s="42">
        <f>+'[1]МФ'!D13</f>
        <v>0</v>
      </c>
      <c r="E13" s="42">
        <f>+'[1]МФ'!E13</f>
        <v>0</v>
      </c>
      <c r="F13" s="42">
        <f>+'[1]МФ'!F13</f>
        <v>0</v>
      </c>
      <c r="G13" s="42">
        <f>+'[1]МФ'!G13</f>
        <v>0</v>
      </c>
      <c r="H13" s="26"/>
      <c r="I13" s="26"/>
      <c r="J13" s="26"/>
      <c r="K13" s="26"/>
      <c r="L13" s="26"/>
      <c r="M13" s="26"/>
    </row>
    <row r="14" spans="1:13" ht="16.5" hidden="1" thickBot="1">
      <c r="A14" s="6" t="s">
        <v>30</v>
      </c>
      <c r="B14" s="42">
        <f>+'[1]МФ'!B14</f>
        <v>0</v>
      </c>
      <c r="C14" s="42">
        <f>+'[1]МФ'!C14</f>
        <v>0</v>
      </c>
      <c r="D14" s="42">
        <f>+'[1]МФ'!D14</f>
        <v>0</v>
      </c>
      <c r="E14" s="42">
        <f>+'[1]МФ'!E14</f>
        <v>0</v>
      </c>
      <c r="F14" s="42">
        <f>+'[1]МФ'!F14</f>
        <v>0</v>
      </c>
      <c r="G14" s="42">
        <f>+'[1]МФ'!G14</f>
        <v>0</v>
      </c>
      <c r="H14" s="26"/>
      <c r="I14" s="26"/>
      <c r="J14" s="26"/>
      <c r="K14" s="26"/>
      <c r="L14" s="26"/>
      <c r="M14" s="26"/>
    </row>
    <row r="15" spans="1:13" ht="34.5" customHeight="1" hidden="1" thickBot="1">
      <c r="A15" s="19"/>
      <c r="B15" s="42">
        <f>+'[1]МФ'!B15</f>
        <v>0</v>
      </c>
      <c r="C15" s="42">
        <f>+'[1]МФ'!C15</f>
        <v>0</v>
      </c>
      <c r="D15" s="42">
        <f>+'[1]МФ'!D15</f>
        <v>0</v>
      </c>
      <c r="E15" s="42">
        <f>+'[1]МФ'!E15</f>
        <v>0</v>
      </c>
      <c r="F15" s="42">
        <f>+'[1]МФ'!F15</f>
        <v>0</v>
      </c>
      <c r="G15" s="42">
        <f>+'[1]МФ'!G15</f>
        <v>0</v>
      </c>
      <c r="H15" s="26"/>
      <c r="I15" s="26"/>
      <c r="J15" s="26"/>
      <c r="K15" s="26"/>
      <c r="L15" s="26"/>
      <c r="M15" s="26"/>
    </row>
    <row r="16" spans="1:13" ht="16.5" hidden="1" thickBot="1">
      <c r="A16" s="19"/>
      <c r="B16" s="42">
        <f>+'[1]МФ'!B16</f>
        <v>0</v>
      </c>
      <c r="C16" s="42">
        <f>+'[1]МФ'!C16</f>
        <v>0</v>
      </c>
      <c r="D16" s="42">
        <f>+'[1]МФ'!D16</f>
        <v>0</v>
      </c>
      <c r="E16" s="42">
        <f>+'[1]МФ'!E16</f>
        <v>0</v>
      </c>
      <c r="F16" s="42">
        <f>+'[1]МФ'!F16</f>
        <v>0</v>
      </c>
      <c r="G16" s="42">
        <f>+'[1]МФ'!G16</f>
        <v>0</v>
      </c>
      <c r="H16" s="26"/>
      <c r="I16" s="26"/>
      <c r="J16" s="26"/>
      <c r="K16" s="26"/>
      <c r="L16" s="26"/>
      <c r="M16" s="26"/>
    </row>
    <row r="17" spans="1:13" ht="16.5" thickBot="1">
      <c r="A17" s="19"/>
      <c r="B17" s="42"/>
      <c r="C17" s="42"/>
      <c r="D17" s="42"/>
      <c r="E17" s="42"/>
      <c r="F17" s="42"/>
      <c r="G17" s="42"/>
      <c r="H17" s="26"/>
      <c r="I17" s="26"/>
      <c r="J17" s="26"/>
      <c r="K17" s="26"/>
      <c r="L17" s="26"/>
      <c r="M17" s="26"/>
    </row>
    <row r="18" spans="1:13" ht="26.25" thickBot="1">
      <c r="A18" s="8" t="s">
        <v>37</v>
      </c>
      <c r="B18" s="41">
        <f>+B20+B21</f>
        <v>1722600</v>
      </c>
      <c r="C18" s="41">
        <f aca="true" t="shared" si="1" ref="C18:G18">+C20+C21</f>
        <v>1722600</v>
      </c>
      <c r="D18" s="41">
        <f t="shared" si="1"/>
        <v>310775</v>
      </c>
      <c r="E18" s="41">
        <f t="shared" si="1"/>
        <v>666979</v>
      </c>
      <c r="F18" s="41">
        <f t="shared" si="1"/>
        <v>998195</v>
      </c>
      <c r="G18" s="41">
        <f t="shared" si="1"/>
        <v>0</v>
      </c>
      <c r="H18" s="26"/>
      <c r="I18" s="26"/>
      <c r="J18" s="26"/>
      <c r="K18" s="26"/>
      <c r="L18" s="26"/>
      <c r="M18" s="26"/>
    </row>
    <row r="19" spans="1:13" ht="16.5" thickBot="1">
      <c r="A19" s="6" t="s">
        <v>9</v>
      </c>
      <c r="B19" s="42"/>
      <c r="C19" s="42"/>
      <c r="D19" s="42"/>
      <c r="E19" s="42"/>
      <c r="F19" s="42"/>
      <c r="G19" s="42"/>
      <c r="H19" s="26"/>
      <c r="I19" s="26"/>
      <c r="J19" s="26"/>
      <c r="K19" s="26"/>
      <c r="L19" s="26"/>
      <c r="M19" s="26"/>
    </row>
    <row r="20" spans="1:13" ht="16.5" thickBot="1">
      <c r="A20" s="20" t="s">
        <v>31</v>
      </c>
      <c r="B20" s="42">
        <f>+'[1]МФ'!B20</f>
        <v>37600</v>
      </c>
      <c r="C20" s="42">
        <f>+'[1]МФ'!C20</f>
        <v>37600</v>
      </c>
      <c r="D20" s="42">
        <f>+'[1]МФ'!D20</f>
        <v>6039</v>
      </c>
      <c r="E20" s="42">
        <f>+'[1]МФ'!E20</f>
        <v>11869</v>
      </c>
      <c r="F20" s="42">
        <f>+'[1]МФ'!F20</f>
        <v>17795</v>
      </c>
      <c r="G20" s="42">
        <f>+'[1]МФ'!G20</f>
        <v>0</v>
      </c>
      <c r="H20" s="26"/>
      <c r="I20" s="26"/>
      <c r="J20" s="26"/>
      <c r="K20" s="26"/>
      <c r="L20" s="26"/>
      <c r="M20" s="26"/>
    </row>
    <row r="21" spans="1:13" ht="60" customHeight="1" thickBot="1">
      <c r="A21" s="20" t="s">
        <v>73</v>
      </c>
      <c r="B21" s="42">
        <f>+'[1]МФ'!B21</f>
        <v>1685000</v>
      </c>
      <c r="C21" s="42">
        <f>+'[1]МФ'!C21</f>
        <v>1685000</v>
      </c>
      <c r="D21" s="42">
        <f>+'[1]МФ'!D21</f>
        <v>304736</v>
      </c>
      <c r="E21" s="42">
        <f>+'[1]МФ'!E21</f>
        <v>655110</v>
      </c>
      <c r="F21" s="42">
        <f>+'[1]МФ'!F21</f>
        <v>980400</v>
      </c>
      <c r="G21" s="42">
        <f>+'[1]МФ'!G21</f>
        <v>0</v>
      </c>
      <c r="H21" s="26"/>
      <c r="I21" s="26"/>
      <c r="J21" s="26"/>
      <c r="K21" s="26"/>
      <c r="L21" s="26"/>
      <c r="M21" s="26"/>
    </row>
    <row r="22" spans="1:13" ht="16.5" thickBot="1">
      <c r="A22" s="6"/>
      <c r="B22" s="42"/>
      <c r="C22" s="42"/>
      <c r="D22" s="42"/>
      <c r="E22" s="42"/>
      <c r="F22" s="42"/>
      <c r="G22" s="42"/>
      <c r="H22" s="26"/>
      <c r="I22" s="26"/>
      <c r="J22" s="26"/>
      <c r="K22" s="26"/>
      <c r="L22" s="26"/>
      <c r="M22" s="26"/>
    </row>
    <row r="23" spans="1:13" ht="16.5" thickBot="1">
      <c r="A23" s="8" t="s">
        <v>14</v>
      </c>
      <c r="B23" s="41">
        <f>+B9+B18</f>
        <v>13810600</v>
      </c>
      <c r="C23" s="41">
        <f aca="true" t="shared" si="2" ref="C23:G23">+C9+C18</f>
        <v>13810600</v>
      </c>
      <c r="D23" s="41">
        <f t="shared" si="2"/>
        <v>2886712</v>
      </c>
      <c r="E23" s="41">
        <f t="shared" si="2"/>
        <v>5268693</v>
      </c>
      <c r="F23" s="41">
        <f t="shared" si="2"/>
        <v>8156964</v>
      </c>
      <c r="G23" s="41">
        <f t="shared" si="2"/>
        <v>0</v>
      </c>
      <c r="H23" s="26"/>
      <c r="I23" s="26"/>
      <c r="J23" s="26"/>
      <c r="K23" s="26"/>
      <c r="L23" s="26"/>
      <c r="M23" s="26"/>
    </row>
    <row r="24" spans="1:13" ht="16.5" thickBot="1">
      <c r="A24" s="6"/>
      <c r="B24" s="43"/>
      <c r="C24" s="43"/>
      <c r="D24" s="43"/>
      <c r="E24" s="43"/>
      <c r="F24" s="43"/>
      <c r="G24" s="43"/>
      <c r="H24" s="26"/>
      <c r="I24" s="26"/>
      <c r="J24" s="26"/>
      <c r="K24" s="26"/>
      <c r="L24" s="26"/>
      <c r="M24" s="26"/>
    </row>
    <row r="25" spans="1:13" ht="16.5" thickBot="1">
      <c r="A25" s="6" t="s">
        <v>15</v>
      </c>
      <c r="B25" s="42">
        <f>+'[1]МФ'!B25</f>
        <v>233</v>
      </c>
      <c r="C25" s="42">
        <f>+'[1]МФ'!C25</f>
        <v>233</v>
      </c>
      <c r="D25" s="42">
        <f>+'[1]МФ'!D25</f>
        <v>215</v>
      </c>
      <c r="E25" s="42">
        <f>+'[1]МФ'!E25</f>
        <v>211</v>
      </c>
      <c r="F25" s="42">
        <f>+'[1]МФ'!F25</f>
        <v>212</v>
      </c>
      <c r="G25" s="42">
        <f>+'[1]МФ'!G25</f>
        <v>0</v>
      </c>
      <c r="H25" s="26"/>
      <c r="I25" s="26"/>
      <c r="J25" s="26"/>
      <c r="K25" s="26"/>
      <c r="L25" s="26"/>
      <c r="M25" s="26"/>
    </row>
    <row r="26" spans="1:13" ht="15.75">
      <c r="A26" s="10"/>
      <c r="H26" s="26"/>
      <c r="I26" s="26"/>
      <c r="J26" s="26"/>
      <c r="K26" s="26"/>
      <c r="L26" s="26"/>
      <c r="M26" s="26"/>
    </row>
    <row r="27" spans="8:13" ht="16.5" thickBot="1">
      <c r="H27" s="26"/>
      <c r="I27" s="26"/>
      <c r="J27" s="26"/>
      <c r="K27" s="26"/>
      <c r="L27" s="26"/>
      <c r="M27" s="26"/>
    </row>
    <row r="28" spans="1:13" ht="16.5" thickBot="1">
      <c r="A28" s="55" t="s">
        <v>54</v>
      </c>
      <c r="B28" s="56"/>
      <c r="C28" s="56"/>
      <c r="D28" s="56"/>
      <c r="E28" s="56"/>
      <c r="F28" s="56"/>
      <c r="G28" s="57"/>
      <c r="H28" s="26"/>
      <c r="I28" s="26"/>
      <c r="J28" s="26"/>
      <c r="K28" s="26"/>
      <c r="L28" s="26"/>
      <c r="M28" s="26"/>
    </row>
    <row r="29" spans="1:13" ht="15.75">
      <c r="A29" s="16" t="s">
        <v>6</v>
      </c>
      <c r="B29" s="1" t="s">
        <v>64</v>
      </c>
      <c r="C29" s="1" t="s">
        <v>1</v>
      </c>
      <c r="D29" s="1" t="s">
        <v>2</v>
      </c>
      <c r="E29" s="1" t="s">
        <v>2</v>
      </c>
      <c r="F29" s="1" t="s">
        <v>2</v>
      </c>
      <c r="G29" s="1" t="s">
        <v>2</v>
      </c>
      <c r="H29" s="26"/>
      <c r="I29" s="26"/>
      <c r="J29" s="26"/>
      <c r="K29" s="26"/>
      <c r="L29" s="26"/>
      <c r="M29" s="26"/>
    </row>
    <row r="30" spans="1:13" ht="15.75">
      <c r="A30" s="16" t="s">
        <v>7</v>
      </c>
      <c r="B30" s="2" t="s">
        <v>74</v>
      </c>
      <c r="C30" s="2" t="s">
        <v>65</v>
      </c>
      <c r="D30" s="2" t="s">
        <v>3</v>
      </c>
      <c r="E30" s="2" t="s">
        <v>3</v>
      </c>
      <c r="F30" s="2" t="s">
        <v>3</v>
      </c>
      <c r="G30" s="2" t="s">
        <v>3</v>
      </c>
      <c r="H30" s="26"/>
      <c r="I30" s="26"/>
      <c r="J30" s="26"/>
      <c r="K30" s="26"/>
      <c r="L30" s="26"/>
      <c r="M30" s="26"/>
    </row>
    <row r="31" spans="1:13" ht="26.25" thickBot="1">
      <c r="A31" s="7"/>
      <c r="B31" s="36"/>
      <c r="C31" s="3" t="s">
        <v>74</v>
      </c>
      <c r="D31" s="3" t="s">
        <v>75</v>
      </c>
      <c r="E31" s="3" t="s">
        <v>76</v>
      </c>
      <c r="F31" s="3" t="s">
        <v>77</v>
      </c>
      <c r="G31" s="3" t="s">
        <v>78</v>
      </c>
      <c r="H31" s="26"/>
      <c r="I31" s="26"/>
      <c r="J31" s="26"/>
      <c r="K31" s="26"/>
      <c r="L31" s="26"/>
      <c r="M31" s="26"/>
    </row>
    <row r="32" spans="1:13" ht="16.5" thickBot="1">
      <c r="A32" s="8" t="s">
        <v>8</v>
      </c>
      <c r="B32" s="41">
        <f>+B34+B35+B36</f>
        <v>15983000</v>
      </c>
      <c r="C32" s="41">
        <f aca="true" t="shared" si="3" ref="C32:G32">+C34+C35+C36</f>
        <v>15962485</v>
      </c>
      <c r="D32" s="41">
        <f t="shared" si="3"/>
        <v>3199519</v>
      </c>
      <c r="E32" s="41">
        <f t="shared" si="3"/>
        <v>5646851</v>
      </c>
      <c r="F32" s="41">
        <f t="shared" si="3"/>
        <v>8901945</v>
      </c>
      <c r="G32" s="41">
        <f t="shared" si="3"/>
        <v>0</v>
      </c>
      <c r="H32" s="26"/>
      <c r="I32" s="26"/>
      <c r="J32" s="26"/>
      <c r="K32" s="26"/>
      <c r="L32" s="26"/>
      <c r="M32" s="26"/>
    </row>
    <row r="33" spans="1:13" ht="16.5" thickBot="1">
      <c r="A33" s="6" t="s">
        <v>9</v>
      </c>
      <c r="B33" s="42"/>
      <c r="C33" s="42"/>
      <c r="D33" s="42"/>
      <c r="E33" s="42"/>
      <c r="F33" s="42"/>
      <c r="G33" s="42"/>
      <c r="H33" s="26"/>
      <c r="I33" s="26"/>
      <c r="J33" s="26"/>
      <c r="K33" s="26"/>
      <c r="L33" s="26"/>
      <c r="M33" s="26"/>
    </row>
    <row r="34" spans="1:13" ht="16.5" thickBot="1">
      <c r="A34" s="9" t="s">
        <v>10</v>
      </c>
      <c r="B34" s="42">
        <f>+'[1]МФ'!B34</f>
        <v>13558000</v>
      </c>
      <c r="C34" s="42">
        <f>+'[1]МФ'!C34</f>
        <v>13537485</v>
      </c>
      <c r="D34" s="42">
        <f>+'[1]МФ'!D34</f>
        <v>2730680</v>
      </c>
      <c r="E34" s="42">
        <f>+'[1]МФ'!E34</f>
        <v>4847362</v>
      </c>
      <c r="F34" s="42">
        <f>+'[1]МФ'!F34</f>
        <v>7642544</v>
      </c>
      <c r="G34" s="42">
        <f>+'[1]МФ'!G34</f>
        <v>0</v>
      </c>
      <c r="H34" s="26"/>
      <c r="I34" s="26"/>
      <c r="J34" s="26"/>
      <c r="K34" s="26"/>
      <c r="L34" s="26"/>
      <c r="M34" s="26"/>
    </row>
    <row r="35" spans="1:13" ht="16.5" thickBot="1">
      <c r="A35" s="9" t="s">
        <v>11</v>
      </c>
      <c r="B35" s="42">
        <f>+'[1]МФ'!B35</f>
        <v>2289000</v>
      </c>
      <c r="C35" s="42">
        <f>+'[1]МФ'!C35</f>
        <v>2289000</v>
      </c>
      <c r="D35" s="42">
        <f>+'[1]МФ'!D35</f>
        <v>449993</v>
      </c>
      <c r="E35" s="42">
        <f>+'[1]МФ'!E35</f>
        <v>832922</v>
      </c>
      <c r="F35" s="42">
        <f>+'[1]МФ'!F35</f>
        <v>1292834</v>
      </c>
      <c r="G35" s="42">
        <f>+'[1]МФ'!G35</f>
        <v>0</v>
      </c>
      <c r="H35" s="26"/>
      <c r="I35" s="26"/>
      <c r="J35" s="26"/>
      <c r="K35" s="26"/>
      <c r="L35" s="26"/>
      <c r="M35" s="26"/>
    </row>
    <row r="36" spans="1:13" ht="16.5" thickBot="1">
      <c r="A36" s="9" t="s">
        <v>12</v>
      </c>
      <c r="B36" s="42">
        <f>+'[1]МФ'!B36</f>
        <v>136000</v>
      </c>
      <c r="C36" s="42">
        <f>+'[1]МФ'!C36</f>
        <v>136000</v>
      </c>
      <c r="D36" s="42">
        <f>+'[1]МФ'!D36</f>
        <v>18846</v>
      </c>
      <c r="E36" s="42">
        <f>+'[1]МФ'!E36</f>
        <v>-33433</v>
      </c>
      <c r="F36" s="42">
        <f>+'[1]МФ'!F36</f>
        <v>-33433</v>
      </c>
      <c r="G36" s="42">
        <f>+'[1]МФ'!G36</f>
        <v>0</v>
      </c>
      <c r="H36" s="26"/>
      <c r="I36" s="26"/>
      <c r="J36" s="26"/>
      <c r="K36" s="26"/>
      <c r="L36" s="26"/>
      <c r="M36" s="26"/>
    </row>
    <row r="37" spans="1:13" ht="16.5" hidden="1" thickBot="1">
      <c r="A37" s="6" t="s">
        <v>30</v>
      </c>
      <c r="B37" s="42">
        <f>+B38+B39+B40</f>
        <v>0</v>
      </c>
      <c r="C37" s="42">
        <f aca="true" t="shared" si="4" ref="C37:G37">+C38+C39+C40</f>
        <v>0</v>
      </c>
      <c r="D37" s="42">
        <f t="shared" si="4"/>
        <v>0</v>
      </c>
      <c r="E37" s="42">
        <f t="shared" si="4"/>
        <v>0</v>
      </c>
      <c r="F37" s="42">
        <f t="shared" si="4"/>
        <v>0</v>
      </c>
      <c r="G37" s="42">
        <f t="shared" si="4"/>
        <v>0</v>
      </c>
      <c r="H37" s="26"/>
      <c r="I37" s="26"/>
      <c r="J37" s="26"/>
      <c r="K37" s="26"/>
      <c r="L37" s="26"/>
      <c r="M37" s="26"/>
    </row>
    <row r="38" spans="1:13" ht="16.5" hidden="1" thickBot="1">
      <c r="A38" s="19"/>
      <c r="B38" s="42">
        <f>+'[1]МФ'!B38</f>
        <v>0</v>
      </c>
      <c r="C38" s="42">
        <f>+'[1]МФ'!C38</f>
        <v>0</v>
      </c>
      <c r="D38" s="42">
        <f>+'[1]МФ'!D38</f>
        <v>0</v>
      </c>
      <c r="E38" s="42">
        <f>+'[1]МФ'!E38</f>
        <v>0</v>
      </c>
      <c r="F38" s="42">
        <f>+'[1]МФ'!F38</f>
        <v>0</v>
      </c>
      <c r="G38" s="42">
        <f>+'[1]МФ'!G38</f>
        <v>0</v>
      </c>
      <c r="H38" s="26"/>
      <c r="I38" s="26"/>
      <c r="J38" s="26"/>
      <c r="K38" s="26"/>
      <c r="L38" s="26"/>
      <c r="M38" s="26"/>
    </row>
    <row r="39" spans="1:13" ht="16.5" hidden="1" thickBot="1">
      <c r="A39" s="19"/>
      <c r="B39" s="42">
        <f>+'[1]МФ'!B39</f>
        <v>0</v>
      </c>
      <c r="C39" s="42">
        <f>+'[1]МФ'!C39</f>
        <v>0</v>
      </c>
      <c r="D39" s="42">
        <f>+'[1]МФ'!D39</f>
        <v>0</v>
      </c>
      <c r="E39" s="42">
        <f>+'[1]МФ'!E39</f>
        <v>0</v>
      </c>
      <c r="F39" s="42">
        <f>+'[1]МФ'!F39</f>
        <v>0</v>
      </c>
      <c r="G39" s="42">
        <f>+'[1]МФ'!G39</f>
        <v>0</v>
      </c>
      <c r="H39" s="26"/>
      <c r="I39" s="26"/>
      <c r="J39" s="26"/>
      <c r="K39" s="26"/>
      <c r="L39" s="26"/>
      <c r="M39" s="26"/>
    </row>
    <row r="40" spans="1:13" ht="16.5" hidden="1" thickBot="1">
      <c r="A40" s="25"/>
      <c r="B40" s="42">
        <f>+'[1]МФ'!B40</f>
        <v>0</v>
      </c>
      <c r="C40" s="42">
        <f>+'[1]МФ'!C40</f>
        <v>0</v>
      </c>
      <c r="D40" s="42">
        <f>+'[1]МФ'!D40</f>
        <v>0</v>
      </c>
      <c r="E40" s="42">
        <f>+'[1]МФ'!E40</f>
        <v>0</v>
      </c>
      <c r="F40" s="42">
        <f>+'[1]МФ'!F40</f>
        <v>0</v>
      </c>
      <c r="G40" s="42">
        <f>+'[1]МФ'!G40</f>
        <v>0</v>
      </c>
      <c r="H40" s="26"/>
      <c r="I40" s="26"/>
      <c r="J40" s="26"/>
      <c r="K40" s="26"/>
      <c r="L40" s="26"/>
      <c r="M40" s="26"/>
    </row>
    <row r="41" spans="1:13" ht="16.5" thickBot="1">
      <c r="A41" s="6"/>
      <c r="B41" s="42"/>
      <c r="C41" s="42"/>
      <c r="D41" s="42"/>
      <c r="E41" s="42"/>
      <c r="F41" s="42"/>
      <c r="G41" s="42"/>
      <c r="H41" s="26"/>
      <c r="I41" s="26"/>
      <c r="J41" s="26"/>
      <c r="K41" s="26"/>
      <c r="L41" s="26"/>
      <c r="M41" s="26"/>
    </row>
    <row r="42" spans="1:13" ht="26.25" thickBot="1">
      <c r="A42" s="8" t="s">
        <v>37</v>
      </c>
      <c r="B42" s="41">
        <f>+B44+B45</f>
        <v>94000000</v>
      </c>
      <c r="C42" s="41">
        <f aca="true" t="shared" si="5" ref="C42:G42">+C44+C45</f>
        <v>70763528</v>
      </c>
      <c r="D42" s="41">
        <f t="shared" si="5"/>
        <v>1626851</v>
      </c>
      <c r="E42" s="41">
        <f t="shared" si="5"/>
        <v>11028882</v>
      </c>
      <c r="F42" s="41">
        <f t="shared" si="5"/>
        <v>17866926</v>
      </c>
      <c r="G42" s="41">
        <f t="shared" si="5"/>
        <v>0</v>
      </c>
      <c r="H42" s="26"/>
      <c r="I42" s="26"/>
      <c r="J42" s="26"/>
      <c r="K42" s="26"/>
      <c r="L42" s="26"/>
      <c r="M42" s="26"/>
    </row>
    <row r="43" spans="1:13" ht="16.5" thickBot="1">
      <c r="A43" s="6" t="s">
        <v>9</v>
      </c>
      <c r="B43" s="42"/>
      <c r="C43" s="42"/>
      <c r="D43" s="42"/>
      <c r="E43" s="42"/>
      <c r="F43" s="42"/>
      <c r="G43" s="42"/>
      <c r="H43" s="26"/>
      <c r="I43" s="26"/>
      <c r="J43" s="26"/>
      <c r="K43" s="26"/>
      <c r="L43" s="26"/>
      <c r="M43" s="26"/>
    </row>
    <row r="44" spans="1:13" ht="16.5" thickBot="1">
      <c r="A44" s="20" t="s">
        <v>32</v>
      </c>
      <c r="B44" s="42">
        <f>+'[1]МФ'!B44</f>
        <v>94000000</v>
      </c>
      <c r="C44" s="42">
        <f>+'[1]МФ'!C44</f>
        <v>70763528</v>
      </c>
      <c r="D44" s="42">
        <f>+'[1]МФ'!D44</f>
        <v>1626851</v>
      </c>
      <c r="E44" s="42">
        <f>+'[1]МФ'!E44</f>
        <v>11028882</v>
      </c>
      <c r="F44" s="42">
        <f>+'[1]МФ'!F44</f>
        <v>17866926</v>
      </c>
      <c r="G44" s="42">
        <f>+'[1]МФ'!G44</f>
        <v>0</v>
      </c>
      <c r="H44" s="26"/>
      <c r="I44" s="26"/>
      <c r="J44" s="26"/>
      <c r="K44" s="26"/>
      <c r="L44" s="26"/>
      <c r="M44" s="26"/>
    </row>
    <row r="45" spans="1:13" ht="16.5" hidden="1" thickBot="1">
      <c r="A45" s="6"/>
      <c r="B45" s="42"/>
      <c r="C45" s="42"/>
      <c r="D45" s="42"/>
      <c r="E45" s="42"/>
      <c r="F45" s="42"/>
      <c r="G45" s="42"/>
      <c r="H45" s="26"/>
      <c r="I45" s="26"/>
      <c r="J45" s="26"/>
      <c r="K45" s="26"/>
      <c r="L45" s="26"/>
      <c r="M45" s="26"/>
    </row>
    <row r="46" spans="1:13" ht="16.5" thickBot="1">
      <c r="A46" s="6"/>
      <c r="B46" s="42"/>
      <c r="C46" s="42"/>
      <c r="D46" s="42"/>
      <c r="E46" s="42"/>
      <c r="F46" s="42"/>
      <c r="G46" s="42"/>
      <c r="H46" s="26"/>
      <c r="I46" s="26"/>
      <c r="J46" s="26"/>
      <c r="K46" s="26"/>
      <c r="L46" s="26"/>
      <c r="M46" s="26"/>
    </row>
    <row r="47" spans="1:13" ht="16.5" thickBot="1">
      <c r="A47" s="8" t="s">
        <v>14</v>
      </c>
      <c r="B47" s="41">
        <f>+B32+B42</f>
        <v>109983000</v>
      </c>
      <c r="C47" s="41">
        <f aca="true" t="shared" si="6" ref="C47:G47">+C32+C42</f>
        <v>86726013</v>
      </c>
      <c r="D47" s="41">
        <f t="shared" si="6"/>
        <v>4826370</v>
      </c>
      <c r="E47" s="41">
        <f t="shared" si="6"/>
        <v>16675733</v>
      </c>
      <c r="F47" s="41">
        <f>+F32+F42</f>
        <v>26768871</v>
      </c>
      <c r="G47" s="41">
        <f t="shared" si="6"/>
        <v>0</v>
      </c>
      <c r="H47" s="26"/>
      <c r="I47" s="26"/>
      <c r="J47" s="26"/>
      <c r="K47" s="26"/>
      <c r="L47" s="26"/>
      <c r="M47" s="26"/>
    </row>
    <row r="48" spans="1:13" ht="16.5" thickBot="1">
      <c r="A48" s="6"/>
      <c r="B48" s="43"/>
      <c r="C48" s="43"/>
      <c r="D48" s="43"/>
      <c r="E48" s="43"/>
      <c r="F48" s="43"/>
      <c r="G48" s="43"/>
      <c r="H48" s="26"/>
      <c r="I48" s="26"/>
      <c r="J48" s="26"/>
      <c r="K48" s="26"/>
      <c r="L48" s="26"/>
      <c r="M48" s="26"/>
    </row>
    <row r="49" spans="1:13" ht="16.5" thickBot="1">
      <c r="A49" s="6" t="s">
        <v>15</v>
      </c>
      <c r="B49" s="42">
        <f>+'[1]МФ'!B49</f>
        <v>413</v>
      </c>
      <c r="C49" s="42">
        <f>+'[1]МФ'!C49</f>
        <v>413</v>
      </c>
      <c r="D49" s="42">
        <f>+'[1]МФ'!D49</f>
        <v>375</v>
      </c>
      <c r="E49" s="42">
        <f>+'[1]МФ'!E49</f>
        <v>373</v>
      </c>
      <c r="F49" s="42">
        <f>+'[1]МФ'!F49</f>
        <v>373</v>
      </c>
      <c r="G49" s="42">
        <f>+'[1]МФ'!G49</f>
        <v>0</v>
      </c>
      <c r="H49" s="26"/>
      <c r="I49" s="26"/>
      <c r="J49" s="26"/>
      <c r="K49" s="26"/>
      <c r="L49" s="26"/>
      <c r="M49" s="26"/>
    </row>
    <row r="50" spans="1:13" ht="15.75">
      <c r="A50" s="10"/>
      <c r="H50" s="26"/>
      <c r="I50" s="26"/>
      <c r="J50" s="26"/>
      <c r="K50" s="26"/>
      <c r="L50" s="26"/>
      <c r="M50" s="26"/>
    </row>
    <row r="51" spans="8:13" ht="16.5" thickBot="1">
      <c r="H51" s="26"/>
      <c r="I51" s="26"/>
      <c r="J51" s="26"/>
      <c r="K51" s="26"/>
      <c r="L51" s="26"/>
      <c r="M51" s="26"/>
    </row>
    <row r="52" spans="1:13" ht="16.5" thickBot="1">
      <c r="A52" s="58" t="s">
        <v>55</v>
      </c>
      <c r="B52" s="59"/>
      <c r="C52" s="59"/>
      <c r="D52" s="59"/>
      <c r="E52" s="59"/>
      <c r="F52" s="59"/>
      <c r="G52" s="60"/>
      <c r="H52" s="26"/>
      <c r="I52" s="26"/>
      <c r="J52" s="26"/>
      <c r="K52" s="26"/>
      <c r="L52" s="26"/>
      <c r="M52" s="26"/>
    </row>
    <row r="53" spans="1:13" ht="15.75">
      <c r="A53" s="11" t="s">
        <v>6</v>
      </c>
      <c r="B53" s="1" t="s">
        <v>64</v>
      </c>
      <c r="C53" s="1" t="s">
        <v>1</v>
      </c>
      <c r="D53" s="1" t="s">
        <v>2</v>
      </c>
      <c r="E53" s="1" t="s">
        <v>2</v>
      </c>
      <c r="F53" s="1" t="s">
        <v>2</v>
      </c>
      <c r="G53" s="1" t="s">
        <v>2</v>
      </c>
      <c r="H53" s="26"/>
      <c r="I53" s="26"/>
      <c r="J53" s="26"/>
      <c r="K53" s="26"/>
      <c r="L53" s="26"/>
      <c r="M53" s="26"/>
    </row>
    <row r="54" spans="1:13" ht="15.75">
      <c r="A54" s="11" t="s">
        <v>7</v>
      </c>
      <c r="B54" s="2" t="s">
        <v>74</v>
      </c>
      <c r="C54" s="2" t="s">
        <v>65</v>
      </c>
      <c r="D54" s="2" t="s">
        <v>3</v>
      </c>
      <c r="E54" s="2" t="s">
        <v>3</v>
      </c>
      <c r="F54" s="2" t="s">
        <v>3</v>
      </c>
      <c r="G54" s="2" t="s">
        <v>3</v>
      </c>
      <c r="H54" s="26"/>
      <c r="I54" s="26"/>
      <c r="J54" s="26"/>
      <c r="K54" s="26"/>
      <c r="L54" s="26"/>
      <c r="M54" s="26"/>
    </row>
    <row r="55" spans="1:13" ht="26.25" thickBot="1">
      <c r="A55" s="13"/>
      <c r="B55" s="36"/>
      <c r="C55" s="3" t="s">
        <v>74</v>
      </c>
      <c r="D55" s="3" t="s">
        <v>75</v>
      </c>
      <c r="E55" s="3" t="s">
        <v>76</v>
      </c>
      <c r="F55" s="3" t="s">
        <v>77</v>
      </c>
      <c r="G55" s="3" t="s">
        <v>78</v>
      </c>
      <c r="H55" s="26"/>
      <c r="I55" s="26"/>
      <c r="J55" s="26"/>
      <c r="K55" s="26"/>
      <c r="L55" s="26"/>
      <c r="M55" s="26"/>
    </row>
    <row r="56" spans="1:13" ht="16.5" thickBot="1">
      <c r="A56" s="4" t="s">
        <v>8</v>
      </c>
      <c r="B56" s="41">
        <f>+B58+B59+B60</f>
        <v>363489300</v>
      </c>
      <c r="C56" s="41">
        <f aca="true" t="shared" si="7" ref="C56:G56">+C58+C59+C60</f>
        <v>382253688</v>
      </c>
      <c r="D56" s="41">
        <f t="shared" si="7"/>
        <v>82851715</v>
      </c>
      <c r="E56" s="41">
        <f t="shared" si="7"/>
        <v>154219046</v>
      </c>
      <c r="F56" s="41">
        <f t="shared" si="7"/>
        <v>258829608</v>
      </c>
      <c r="G56" s="41">
        <f t="shared" si="7"/>
        <v>0</v>
      </c>
      <c r="H56" s="26"/>
      <c r="I56" s="26"/>
      <c r="J56" s="26"/>
      <c r="K56" s="26"/>
      <c r="L56" s="26"/>
      <c r="M56" s="26"/>
    </row>
    <row r="57" spans="1:13" ht="16.5" thickBot="1">
      <c r="A57" s="14" t="s">
        <v>9</v>
      </c>
      <c r="B57" s="42"/>
      <c r="C57" s="42"/>
      <c r="D57" s="42"/>
      <c r="E57" s="42"/>
      <c r="F57" s="42"/>
      <c r="G57" s="42"/>
      <c r="H57" s="26"/>
      <c r="I57" s="26"/>
      <c r="J57" s="26"/>
      <c r="K57" s="26"/>
      <c r="L57" s="26"/>
      <c r="M57" s="26"/>
    </row>
    <row r="58" spans="1:13" ht="16.5" thickBot="1">
      <c r="A58" s="5" t="s">
        <v>10</v>
      </c>
      <c r="B58" s="42">
        <f>+'[1]МФ'!B58</f>
        <v>276276400</v>
      </c>
      <c r="C58" s="42">
        <f>+'[1]МФ'!C58</f>
        <v>295040027</v>
      </c>
      <c r="D58" s="42">
        <f>+'[1]МФ'!D58</f>
        <v>69003603</v>
      </c>
      <c r="E58" s="42">
        <f>+'[1]МФ'!E58</f>
        <v>124562126</v>
      </c>
      <c r="F58" s="42">
        <f>+'[1]МФ'!F58</f>
        <v>207549480</v>
      </c>
      <c r="G58" s="42">
        <f>+'[1]МФ'!G58</f>
        <v>0</v>
      </c>
      <c r="H58" s="26"/>
      <c r="I58" s="26"/>
      <c r="J58" s="26"/>
      <c r="K58" s="26"/>
      <c r="L58" s="26"/>
      <c r="M58" s="26"/>
    </row>
    <row r="59" spans="1:13" ht="16.5" thickBot="1">
      <c r="A59" s="5" t="s">
        <v>11</v>
      </c>
      <c r="B59" s="42">
        <f>+'[1]МФ'!B59</f>
        <v>64070500</v>
      </c>
      <c r="C59" s="42">
        <f>+'[1]МФ'!C59</f>
        <v>66088115</v>
      </c>
      <c r="D59" s="42">
        <f>+'[1]МФ'!D59</f>
        <v>13121454</v>
      </c>
      <c r="E59" s="42">
        <f>+'[1]МФ'!E59</f>
        <v>27970815</v>
      </c>
      <c r="F59" s="42">
        <f>+'[1]МФ'!F59</f>
        <v>40854755</v>
      </c>
      <c r="G59" s="42">
        <f>+'[1]МФ'!G59</f>
        <v>0</v>
      </c>
      <c r="H59" s="26"/>
      <c r="I59" s="26"/>
      <c r="J59" s="26"/>
      <c r="K59" s="26"/>
      <c r="L59" s="26"/>
      <c r="M59" s="26"/>
    </row>
    <row r="60" spans="1:13" ht="16.5" thickBot="1">
      <c r="A60" s="5" t="s">
        <v>12</v>
      </c>
      <c r="B60" s="42">
        <f>+'[1]МФ'!B60</f>
        <v>23142400</v>
      </c>
      <c r="C60" s="42">
        <f>+'[1]МФ'!C60</f>
        <v>21125546</v>
      </c>
      <c r="D60" s="42">
        <f>+'[1]МФ'!D60</f>
        <v>726658</v>
      </c>
      <c r="E60" s="42">
        <f>+'[1]МФ'!E60</f>
        <v>1686105</v>
      </c>
      <c r="F60" s="42">
        <f>+'[1]МФ'!F60</f>
        <v>10425373</v>
      </c>
      <c r="G60" s="42">
        <f>+'[1]МФ'!G60</f>
        <v>0</v>
      </c>
      <c r="H60" s="26"/>
      <c r="I60" s="26"/>
      <c r="J60" s="26"/>
      <c r="K60" s="26"/>
      <c r="L60" s="26"/>
      <c r="M60" s="26"/>
    </row>
    <row r="61" spans="1:13" ht="16.5" thickBot="1">
      <c r="A61" s="14" t="s">
        <v>30</v>
      </c>
      <c r="B61" s="44">
        <f>SUM(B62:B68)</f>
        <v>0</v>
      </c>
      <c r="C61" s="44">
        <f aca="true" t="shared" si="8" ref="C61:G61">SUM(C62:C68)</f>
        <v>761</v>
      </c>
      <c r="D61" s="44">
        <f t="shared" si="8"/>
        <v>0</v>
      </c>
      <c r="E61" s="44">
        <f t="shared" si="8"/>
        <v>761</v>
      </c>
      <c r="F61" s="44">
        <f t="shared" si="8"/>
        <v>761</v>
      </c>
      <c r="G61" s="44">
        <f t="shared" si="8"/>
        <v>0</v>
      </c>
      <c r="H61" s="26"/>
      <c r="I61" s="26"/>
      <c r="J61" s="26"/>
      <c r="K61" s="26"/>
      <c r="L61" s="26"/>
      <c r="M61" s="26"/>
    </row>
    <row r="62" spans="1:13" ht="27.75" customHeight="1" thickBot="1">
      <c r="A62" s="21" t="s">
        <v>67</v>
      </c>
      <c r="B62" s="42">
        <f>+'[1]МФ'!B62</f>
        <v>0</v>
      </c>
      <c r="C62" s="42">
        <f>+'[1]МФ'!C62</f>
        <v>761</v>
      </c>
      <c r="D62" s="42">
        <f>+'[1]МФ'!D62</f>
        <v>0</v>
      </c>
      <c r="E62" s="42">
        <f>+'[1]МФ'!E62</f>
        <v>761</v>
      </c>
      <c r="F62" s="42">
        <f>+'[1]МФ'!F62</f>
        <v>761</v>
      </c>
      <c r="G62" s="42">
        <f>+'[1]МФ'!G62</f>
        <v>0</v>
      </c>
      <c r="H62" s="26"/>
      <c r="I62" s="26"/>
      <c r="J62" s="26"/>
      <c r="K62" s="26"/>
      <c r="L62" s="26"/>
      <c r="M62" s="26"/>
    </row>
    <row r="63" spans="1:13" ht="48.75" customHeight="1" hidden="1" thickBot="1">
      <c r="A63" s="22"/>
      <c r="B63" s="42">
        <f>+'[1]МФ'!B63</f>
        <v>0</v>
      </c>
      <c r="C63" s="42">
        <f>+'[1]МФ'!C63</f>
        <v>0</v>
      </c>
      <c r="D63" s="42">
        <f>+'[1]МФ'!D63</f>
        <v>0</v>
      </c>
      <c r="E63" s="42">
        <f>+'[1]МФ'!E63</f>
        <v>0</v>
      </c>
      <c r="F63" s="42">
        <f>+'[1]МФ'!F63</f>
        <v>0</v>
      </c>
      <c r="G63" s="42">
        <f>+'[1]МФ'!G63</f>
        <v>0</v>
      </c>
      <c r="H63" s="26"/>
      <c r="I63" s="26"/>
      <c r="J63" s="26"/>
      <c r="K63" s="26"/>
      <c r="L63" s="26"/>
      <c r="M63" s="26"/>
    </row>
    <row r="64" spans="1:13" ht="16.5" hidden="1" thickBot="1">
      <c r="A64" s="22"/>
      <c r="B64" s="42">
        <f>+'[1]МФ'!B64</f>
        <v>0</v>
      </c>
      <c r="C64" s="42">
        <f>+'[1]МФ'!C64</f>
        <v>0</v>
      </c>
      <c r="D64" s="42">
        <f>+'[1]МФ'!D64</f>
        <v>0</v>
      </c>
      <c r="E64" s="42">
        <f>+'[1]МФ'!E64</f>
        <v>0</v>
      </c>
      <c r="F64" s="42">
        <f>+'[1]МФ'!F64</f>
        <v>0</v>
      </c>
      <c r="G64" s="42">
        <f>+'[1]МФ'!G64</f>
        <v>0</v>
      </c>
      <c r="H64" s="26"/>
      <c r="I64" s="26"/>
      <c r="J64" s="26"/>
      <c r="K64" s="26"/>
      <c r="L64" s="26"/>
      <c r="M64" s="26"/>
    </row>
    <row r="65" spans="1:13" ht="29.25" customHeight="1" hidden="1" thickBot="1">
      <c r="A65" s="22"/>
      <c r="B65" s="42">
        <f>+'[1]МФ'!B65</f>
        <v>0</v>
      </c>
      <c r="C65" s="42">
        <f>+'[1]МФ'!C65</f>
        <v>0</v>
      </c>
      <c r="D65" s="42">
        <f>+'[1]МФ'!D65</f>
        <v>0</v>
      </c>
      <c r="E65" s="42">
        <f>+'[1]МФ'!E65</f>
        <v>0</v>
      </c>
      <c r="F65" s="42">
        <f>+'[1]МФ'!F65</f>
        <v>0</v>
      </c>
      <c r="G65" s="42">
        <f>+'[1]МФ'!G65</f>
        <v>0</v>
      </c>
      <c r="H65" s="26"/>
      <c r="I65" s="26"/>
      <c r="J65" s="26"/>
      <c r="K65" s="26"/>
      <c r="L65" s="26"/>
      <c r="M65" s="26"/>
    </row>
    <row r="66" spans="1:13" ht="16.5" hidden="1" thickBot="1">
      <c r="A66" s="22"/>
      <c r="B66" s="42">
        <f>+'[1]МФ'!B66</f>
        <v>0</v>
      </c>
      <c r="C66" s="42">
        <f>+'[1]МФ'!C66</f>
        <v>0</v>
      </c>
      <c r="D66" s="42">
        <f>+'[1]МФ'!D66</f>
        <v>0</v>
      </c>
      <c r="E66" s="42">
        <f>+'[1]МФ'!E66</f>
        <v>0</v>
      </c>
      <c r="F66" s="42">
        <f>+'[1]МФ'!F66</f>
        <v>0</v>
      </c>
      <c r="G66" s="42">
        <f>+'[1]МФ'!G66</f>
        <v>0</v>
      </c>
      <c r="H66" s="26"/>
      <c r="I66" s="26"/>
      <c r="J66" s="26"/>
      <c r="K66" s="26"/>
      <c r="L66" s="26"/>
      <c r="M66" s="26"/>
    </row>
    <row r="67" spans="1:13" ht="16.5" hidden="1" thickBot="1">
      <c r="A67" s="22"/>
      <c r="B67" s="42">
        <f>+'[1]МФ'!B67</f>
        <v>0</v>
      </c>
      <c r="C67" s="42">
        <f>+'[1]МФ'!C67</f>
        <v>0</v>
      </c>
      <c r="D67" s="42">
        <f>+'[1]МФ'!D67</f>
        <v>0</v>
      </c>
      <c r="E67" s="42">
        <f>+'[1]МФ'!E67</f>
        <v>0</v>
      </c>
      <c r="F67" s="42">
        <f>+'[1]МФ'!F67</f>
        <v>0</v>
      </c>
      <c r="G67" s="42">
        <f>+'[1]МФ'!G67</f>
        <v>0</v>
      </c>
      <c r="H67" s="26"/>
      <c r="I67" s="26"/>
      <c r="J67" s="26"/>
      <c r="K67" s="26"/>
      <c r="L67" s="26"/>
      <c r="M67" s="26"/>
    </row>
    <row r="68" spans="1:13" ht="16.5" hidden="1" thickBot="1">
      <c r="A68" s="22"/>
      <c r="B68" s="42">
        <f>+'[1]МФ'!B68</f>
        <v>0</v>
      </c>
      <c r="C68" s="42">
        <f>+'[1]МФ'!C68</f>
        <v>0</v>
      </c>
      <c r="D68" s="42">
        <f>+'[1]МФ'!D68</f>
        <v>0</v>
      </c>
      <c r="E68" s="42">
        <f>+'[1]МФ'!E68</f>
        <v>0</v>
      </c>
      <c r="F68" s="42">
        <f>+'[1]МФ'!F68</f>
        <v>0</v>
      </c>
      <c r="G68" s="42">
        <f>+'[1]МФ'!G68</f>
        <v>0</v>
      </c>
      <c r="H68" s="26"/>
      <c r="I68" s="26"/>
      <c r="J68" s="26"/>
      <c r="K68" s="26"/>
      <c r="L68" s="26"/>
      <c r="M68" s="26"/>
    </row>
    <row r="69" spans="1:13" ht="16.5" thickBot="1">
      <c r="A69" s="14"/>
      <c r="B69" s="44"/>
      <c r="C69" s="44"/>
      <c r="D69" s="44"/>
      <c r="E69" s="44"/>
      <c r="F69" s="44"/>
      <c r="G69" s="44"/>
      <c r="H69" s="26"/>
      <c r="I69" s="26"/>
      <c r="J69" s="26"/>
      <c r="K69" s="26"/>
      <c r="L69" s="26"/>
      <c r="M69" s="26"/>
    </row>
    <row r="70" spans="1:13" ht="26.25" thickBot="1">
      <c r="A70" s="4" t="s">
        <v>37</v>
      </c>
      <c r="B70" s="45">
        <f>+B72+B73+B74</f>
        <v>5964000</v>
      </c>
      <c r="C70" s="45">
        <f aca="true" t="shared" si="9" ref="C70:G70">+C72+C73+C74</f>
        <v>4433132</v>
      </c>
      <c r="D70" s="45">
        <f t="shared" si="9"/>
        <v>0</v>
      </c>
      <c r="E70" s="45">
        <f t="shared" si="9"/>
        <v>0</v>
      </c>
      <c r="F70" s="45">
        <f t="shared" si="9"/>
        <v>0</v>
      </c>
      <c r="G70" s="45">
        <f t="shared" si="9"/>
        <v>0</v>
      </c>
      <c r="H70" s="26"/>
      <c r="I70" s="26"/>
      <c r="J70" s="26"/>
      <c r="K70" s="26"/>
      <c r="L70" s="26"/>
      <c r="M70" s="26"/>
    </row>
    <row r="71" spans="1:13" ht="16.5" thickBot="1">
      <c r="A71" s="14" t="s">
        <v>9</v>
      </c>
      <c r="B71" s="44"/>
      <c r="C71" s="44"/>
      <c r="D71" s="44"/>
      <c r="E71" s="44"/>
      <c r="F71" s="44"/>
      <c r="G71" s="44"/>
      <c r="H71" s="26"/>
      <c r="I71" s="26"/>
      <c r="J71" s="26"/>
      <c r="K71" s="26"/>
      <c r="L71" s="26"/>
      <c r="M71" s="26"/>
    </row>
    <row r="72" spans="1:13" ht="16.5" thickBot="1">
      <c r="A72" s="21" t="s">
        <v>61</v>
      </c>
      <c r="B72" s="42">
        <f>+'[1]МФ'!B72</f>
        <v>5964000</v>
      </c>
      <c r="C72" s="42">
        <f>+'[1]МФ'!C72</f>
        <v>4433132</v>
      </c>
      <c r="D72" s="42">
        <f>+'[1]МФ'!D72</f>
        <v>0</v>
      </c>
      <c r="E72" s="42">
        <f>+'[1]МФ'!E72</f>
        <v>0</v>
      </c>
      <c r="F72" s="42">
        <f>+'[1]МФ'!F72</f>
        <v>0</v>
      </c>
      <c r="G72" s="42">
        <f>+'[1]МФ'!G72</f>
        <v>0</v>
      </c>
      <c r="H72" s="26"/>
      <c r="I72" s="26"/>
      <c r="J72" s="26"/>
      <c r="K72" s="26"/>
      <c r="L72" s="26"/>
      <c r="M72" s="26"/>
    </row>
    <row r="73" spans="1:13" ht="35.25" hidden="1" thickBot="1">
      <c r="A73" s="21" t="s">
        <v>63</v>
      </c>
      <c r="B73" s="42">
        <f>+'[1]МФ'!B73</f>
        <v>0</v>
      </c>
      <c r="C73" s="42">
        <f>+'[1]МФ'!C73</f>
        <v>0</v>
      </c>
      <c r="D73" s="42">
        <f>+'[1]МФ'!D73</f>
        <v>0</v>
      </c>
      <c r="E73" s="42">
        <f>+'[1]МФ'!E73</f>
        <v>0</v>
      </c>
      <c r="F73" s="42">
        <f>+'[1]МФ'!F73</f>
        <v>0</v>
      </c>
      <c r="G73" s="42">
        <f>+'[1]МФ'!G73</f>
        <v>0</v>
      </c>
      <c r="H73" s="26"/>
      <c r="I73" s="26"/>
      <c r="J73" s="26"/>
      <c r="K73" s="26"/>
      <c r="L73" s="26"/>
      <c r="M73" s="26"/>
    </row>
    <row r="74" spans="1:13" ht="24" hidden="1" thickBot="1">
      <c r="A74" s="22" t="s">
        <v>66</v>
      </c>
      <c r="B74" s="42">
        <f>+'[1]МФ'!B74</f>
        <v>0</v>
      </c>
      <c r="C74" s="42">
        <f>+'[1]МФ'!C74</f>
        <v>0</v>
      </c>
      <c r="D74" s="42">
        <f>+'[1]МФ'!D74</f>
        <v>0</v>
      </c>
      <c r="E74" s="42">
        <f>+'[1]МФ'!E74</f>
        <v>0</v>
      </c>
      <c r="F74" s="42">
        <f>+'[1]МФ'!F74</f>
        <v>0</v>
      </c>
      <c r="G74" s="42">
        <f>+'[1]МФ'!G74</f>
        <v>0</v>
      </c>
      <c r="H74" s="26"/>
      <c r="I74" s="26"/>
      <c r="J74" s="26"/>
      <c r="K74" s="26"/>
      <c r="L74" s="26"/>
      <c r="M74" s="26"/>
    </row>
    <row r="75" spans="1:13" ht="16.5" thickBot="1">
      <c r="A75" s="14"/>
      <c r="B75" s="44"/>
      <c r="C75" s="44"/>
      <c r="D75" s="44"/>
      <c r="E75" s="44"/>
      <c r="F75" s="44"/>
      <c r="G75" s="44"/>
      <c r="H75" s="26"/>
      <c r="I75" s="26"/>
      <c r="J75" s="26"/>
      <c r="K75" s="26"/>
      <c r="L75" s="26"/>
      <c r="M75" s="26"/>
    </row>
    <row r="76" spans="1:13" ht="16.5" thickBot="1">
      <c r="A76" s="4" t="s">
        <v>14</v>
      </c>
      <c r="B76" s="45">
        <f>+B56+B70</f>
        <v>369453300</v>
      </c>
      <c r="C76" s="45">
        <f aca="true" t="shared" si="10" ref="C76:G76">+C56+C70</f>
        <v>386686820</v>
      </c>
      <c r="D76" s="45">
        <f t="shared" si="10"/>
        <v>82851715</v>
      </c>
      <c r="E76" s="45">
        <f t="shared" si="10"/>
        <v>154219046</v>
      </c>
      <c r="F76" s="45">
        <f t="shared" si="10"/>
        <v>258829608</v>
      </c>
      <c r="G76" s="45">
        <f t="shared" si="10"/>
        <v>0</v>
      </c>
      <c r="H76" s="26"/>
      <c r="I76" s="26"/>
      <c r="J76" s="26"/>
      <c r="K76" s="26"/>
      <c r="L76" s="26"/>
      <c r="M76" s="26"/>
    </row>
    <row r="77" spans="1:13" ht="16.5" thickBot="1">
      <c r="A77" s="14"/>
      <c r="B77" s="46"/>
      <c r="C77" s="46"/>
      <c r="D77" s="46"/>
      <c r="E77" s="46"/>
      <c r="F77" s="46"/>
      <c r="G77" s="46"/>
      <c r="H77" s="26"/>
      <c r="I77" s="26"/>
      <c r="J77" s="26"/>
      <c r="K77" s="26"/>
      <c r="L77" s="26"/>
      <c r="M77" s="26"/>
    </row>
    <row r="78" spans="1:13" ht="16.5" thickBot="1">
      <c r="A78" s="14" t="s">
        <v>15</v>
      </c>
      <c r="B78" s="42">
        <f>+'[1]МФ'!B78</f>
        <v>9982</v>
      </c>
      <c r="C78" s="42">
        <f>+'[1]МФ'!C78</f>
        <v>9982</v>
      </c>
      <c r="D78" s="42">
        <f>+'[1]МФ'!D78</f>
        <v>9451</v>
      </c>
      <c r="E78" s="42">
        <f>+'[1]МФ'!E78</f>
        <v>9388</v>
      </c>
      <c r="F78" s="42">
        <f>+'[1]МФ'!F78</f>
        <v>9389</v>
      </c>
      <c r="G78" s="42">
        <f>+'[1]МФ'!G78</f>
        <v>0</v>
      </c>
      <c r="H78" s="26"/>
      <c r="I78" s="26"/>
      <c r="J78" s="26"/>
      <c r="K78" s="26"/>
      <c r="L78" s="26"/>
      <c r="M78" s="26"/>
    </row>
    <row r="79" spans="1:13" ht="15.75">
      <c r="A79" s="15"/>
      <c r="B79" s="12"/>
      <c r="C79" s="12"/>
      <c r="D79" s="12"/>
      <c r="E79" s="12"/>
      <c r="F79" s="12"/>
      <c r="G79" s="12"/>
      <c r="H79" s="26"/>
      <c r="I79" s="26"/>
      <c r="J79" s="26"/>
      <c r="K79" s="26"/>
      <c r="L79" s="26"/>
      <c r="M79" s="26"/>
    </row>
    <row r="80" spans="1:13" ht="16.5" thickBot="1">
      <c r="A80" s="12"/>
      <c r="B80" s="12"/>
      <c r="C80" s="12"/>
      <c r="D80" s="12"/>
      <c r="E80" s="12"/>
      <c r="F80" s="12"/>
      <c r="G80" s="12"/>
      <c r="H80" s="26"/>
      <c r="I80" s="26"/>
      <c r="J80" s="26"/>
      <c r="K80" s="26"/>
      <c r="L80" s="26"/>
      <c r="M80" s="26"/>
    </row>
    <row r="81" spans="1:13" ht="16.5" thickBot="1">
      <c r="A81" s="58" t="s">
        <v>56</v>
      </c>
      <c r="B81" s="59"/>
      <c r="C81" s="59"/>
      <c r="D81" s="59"/>
      <c r="E81" s="59"/>
      <c r="F81" s="59"/>
      <c r="G81" s="60"/>
      <c r="H81" s="26"/>
      <c r="I81" s="26"/>
      <c r="J81" s="26"/>
      <c r="K81" s="26"/>
      <c r="L81" s="26"/>
      <c r="M81" s="26"/>
    </row>
    <row r="82" spans="1:13" ht="15.75">
      <c r="A82" s="11" t="s">
        <v>6</v>
      </c>
      <c r="B82" s="1" t="s">
        <v>64</v>
      </c>
      <c r="C82" s="1" t="s">
        <v>1</v>
      </c>
      <c r="D82" s="1" t="s">
        <v>2</v>
      </c>
      <c r="E82" s="1" t="s">
        <v>2</v>
      </c>
      <c r="F82" s="1" t="s">
        <v>2</v>
      </c>
      <c r="G82" s="1" t="s">
        <v>2</v>
      </c>
      <c r="H82" s="26"/>
      <c r="I82" s="26"/>
      <c r="J82" s="26"/>
      <c r="K82" s="26"/>
      <c r="L82" s="26"/>
      <c r="M82" s="26"/>
    </row>
    <row r="83" spans="1:13" ht="15.75">
      <c r="A83" s="11" t="s">
        <v>7</v>
      </c>
      <c r="B83" s="2" t="s">
        <v>74</v>
      </c>
      <c r="C83" s="2" t="s">
        <v>65</v>
      </c>
      <c r="D83" s="2" t="s">
        <v>3</v>
      </c>
      <c r="E83" s="2" t="s">
        <v>3</v>
      </c>
      <c r="F83" s="2" t="s">
        <v>3</v>
      </c>
      <c r="G83" s="2" t="s">
        <v>3</v>
      </c>
      <c r="H83" s="26"/>
      <c r="I83" s="26"/>
      <c r="J83" s="26"/>
      <c r="K83" s="26"/>
      <c r="L83" s="26"/>
      <c r="M83" s="26"/>
    </row>
    <row r="84" spans="1:13" ht="26.25" thickBot="1">
      <c r="A84" s="13"/>
      <c r="B84" s="36"/>
      <c r="C84" s="3" t="s">
        <v>74</v>
      </c>
      <c r="D84" s="3" t="s">
        <v>75</v>
      </c>
      <c r="E84" s="3" t="s">
        <v>76</v>
      </c>
      <c r="F84" s="3" t="s">
        <v>77</v>
      </c>
      <c r="G84" s="3" t="s">
        <v>78</v>
      </c>
      <c r="H84" s="26"/>
      <c r="I84" s="26"/>
      <c r="J84" s="26"/>
      <c r="K84" s="26"/>
      <c r="L84" s="26"/>
      <c r="M84" s="26"/>
    </row>
    <row r="85" spans="1:13" ht="16.5" thickBot="1">
      <c r="A85" s="4" t="s">
        <v>8</v>
      </c>
      <c r="B85" s="17">
        <f>+B87+B88+B89</f>
        <v>1450900</v>
      </c>
      <c r="C85" s="17">
        <f aca="true" t="shared" si="11" ref="C85:G85">+C87+C88+C89</f>
        <v>1450900</v>
      </c>
      <c r="D85" s="17">
        <f t="shared" si="11"/>
        <v>266652</v>
      </c>
      <c r="E85" s="17">
        <f t="shared" si="11"/>
        <v>483256</v>
      </c>
      <c r="F85" s="17">
        <f t="shared" si="11"/>
        <v>746639</v>
      </c>
      <c r="G85" s="17">
        <f t="shared" si="11"/>
        <v>0</v>
      </c>
      <c r="H85" s="26"/>
      <c r="I85" s="26"/>
      <c r="J85" s="26"/>
      <c r="K85" s="26"/>
      <c r="L85" s="26"/>
      <c r="M85" s="26"/>
    </row>
    <row r="86" spans="1:13" ht="16.5" thickBot="1">
      <c r="A86" s="14" t="s">
        <v>9</v>
      </c>
      <c r="B86" s="18"/>
      <c r="C86" s="18"/>
      <c r="D86" s="18"/>
      <c r="E86" s="18"/>
      <c r="F86" s="18"/>
      <c r="G86" s="18"/>
      <c r="H86" s="26"/>
      <c r="I86" s="26"/>
      <c r="J86" s="26"/>
      <c r="K86" s="26"/>
      <c r="L86" s="26"/>
      <c r="M86" s="26"/>
    </row>
    <row r="87" spans="1:13" ht="16.5" thickBot="1">
      <c r="A87" s="5" t="s">
        <v>10</v>
      </c>
      <c r="B87" s="42">
        <f>+'[1]МФ'!B87</f>
        <v>870900</v>
      </c>
      <c r="C87" s="42">
        <f>+'[1]МФ'!C87</f>
        <v>870900</v>
      </c>
      <c r="D87" s="42">
        <f>+'[1]МФ'!D87</f>
        <v>176799</v>
      </c>
      <c r="E87" s="42">
        <f>+'[1]МФ'!E87</f>
        <v>319823</v>
      </c>
      <c r="F87" s="42">
        <f>+'[1]МФ'!F87</f>
        <v>501826</v>
      </c>
      <c r="G87" s="42">
        <f>+'[1]МФ'!G87</f>
        <v>0</v>
      </c>
      <c r="H87" s="26"/>
      <c r="I87" s="26"/>
      <c r="J87" s="26"/>
      <c r="K87" s="26"/>
      <c r="L87" s="26"/>
      <c r="M87" s="26"/>
    </row>
    <row r="88" spans="1:13" ht="16.5" thickBot="1">
      <c r="A88" s="5" t="s">
        <v>11</v>
      </c>
      <c r="B88" s="42">
        <f>+'[1]МФ'!B88</f>
        <v>580000</v>
      </c>
      <c r="C88" s="42">
        <f>+'[1]МФ'!C88</f>
        <v>580000</v>
      </c>
      <c r="D88" s="42">
        <f>+'[1]МФ'!D88</f>
        <v>89853</v>
      </c>
      <c r="E88" s="42">
        <f>+'[1]МФ'!E88</f>
        <v>163433</v>
      </c>
      <c r="F88" s="42">
        <f>+'[1]МФ'!F88</f>
        <v>244813</v>
      </c>
      <c r="G88" s="42">
        <f>+'[1]МФ'!G88</f>
        <v>0</v>
      </c>
      <c r="H88" s="26"/>
      <c r="I88" s="26"/>
      <c r="J88" s="26"/>
      <c r="K88" s="26"/>
      <c r="L88" s="26"/>
      <c r="M88" s="26"/>
    </row>
    <row r="89" spans="1:13" ht="16.5" thickBot="1">
      <c r="A89" s="5" t="s">
        <v>12</v>
      </c>
      <c r="B89" s="42">
        <f>+'[1]МФ'!B89</f>
        <v>0</v>
      </c>
      <c r="C89" s="42">
        <f>+'[1]МФ'!C89</f>
        <v>0</v>
      </c>
      <c r="D89" s="42">
        <f>+'[1]МФ'!D89</f>
        <v>0</v>
      </c>
      <c r="E89" s="42">
        <f>+'[1]МФ'!E89</f>
        <v>0</v>
      </c>
      <c r="F89" s="42">
        <f>+'[1]МФ'!F89</f>
        <v>0</v>
      </c>
      <c r="G89" s="42">
        <f>+'[1]МФ'!G89</f>
        <v>0</v>
      </c>
      <c r="H89" s="26"/>
      <c r="I89" s="26"/>
      <c r="J89" s="26"/>
      <c r="K89" s="26"/>
      <c r="L89" s="26"/>
      <c r="M89" s="26"/>
    </row>
    <row r="90" spans="1:13" ht="16.5" thickBot="1">
      <c r="A90" s="14"/>
      <c r="B90" s="44"/>
      <c r="C90" s="44"/>
      <c r="D90" s="44"/>
      <c r="E90" s="44"/>
      <c r="F90" s="44"/>
      <c r="G90" s="44"/>
      <c r="H90" s="26"/>
      <c r="I90" s="26"/>
      <c r="J90" s="26"/>
      <c r="K90" s="26"/>
      <c r="L90" s="26"/>
      <c r="M90" s="26"/>
    </row>
    <row r="91" spans="1:13" ht="26.25" thickBot="1">
      <c r="A91" s="4" t="s">
        <v>37</v>
      </c>
      <c r="B91" s="45">
        <f>+B93+B94</f>
        <v>0</v>
      </c>
      <c r="C91" s="45">
        <f aca="true" t="shared" si="12" ref="C91:G91">+C93+C94</f>
        <v>0</v>
      </c>
      <c r="D91" s="45">
        <f t="shared" si="12"/>
        <v>0</v>
      </c>
      <c r="E91" s="45">
        <f t="shared" si="12"/>
        <v>0</v>
      </c>
      <c r="F91" s="45">
        <f t="shared" si="12"/>
        <v>0</v>
      </c>
      <c r="G91" s="45">
        <f t="shared" si="12"/>
        <v>0</v>
      </c>
      <c r="H91" s="26"/>
      <c r="I91" s="26"/>
      <c r="J91" s="26"/>
      <c r="K91" s="26"/>
      <c r="L91" s="26"/>
      <c r="M91" s="26"/>
    </row>
    <row r="92" spans="1:13" ht="16.5" hidden="1" thickBot="1">
      <c r="A92" s="14" t="s">
        <v>9</v>
      </c>
      <c r="B92" s="44"/>
      <c r="C92" s="44"/>
      <c r="D92" s="44"/>
      <c r="E92" s="44"/>
      <c r="F92" s="44"/>
      <c r="G92" s="44"/>
      <c r="H92" s="26"/>
      <c r="I92" s="26"/>
      <c r="J92" s="26"/>
      <c r="K92" s="26"/>
      <c r="L92" s="26"/>
      <c r="M92" s="26"/>
    </row>
    <row r="93" spans="1:13" ht="16.5" hidden="1" thickBot="1">
      <c r="A93" s="20"/>
      <c r="B93" s="42">
        <f>+'[1]МФ'!B93</f>
        <v>0</v>
      </c>
      <c r="C93" s="42">
        <f>+'[1]МФ'!C93</f>
        <v>0</v>
      </c>
      <c r="D93" s="42">
        <f>+'[1]МФ'!D93</f>
        <v>0</v>
      </c>
      <c r="E93" s="42">
        <f>+'[1]МФ'!E93</f>
        <v>0</v>
      </c>
      <c r="F93" s="42">
        <f>+'[1]МФ'!F93</f>
        <v>0</v>
      </c>
      <c r="G93" s="42">
        <f>+'[1]МФ'!G93</f>
        <v>0</v>
      </c>
      <c r="H93" s="26"/>
      <c r="I93" s="26"/>
      <c r="J93" s="26"/>
      <c r="K93" s="26"/>
      <c r="L93" s="26"/>
      <c r="M93" s="26"/>
    </row>
    <row r="94" spans="1:13" ht="16.5" hidden="1" thickBot="1">
      <c r="A94" s="14" t="s">
        <v>13</v>
      </c>
      <c r="B94" s="42">
        <f>+'[1]МФ'!B94</f>
        <v>0</v>
      </c>
      <c r="C94" s="42">
        <f>+'[1]МФ'!C94</f>
        <v>0</v>
      </c>
      <c r="D94" s="42">
        <f>+'[1]МФ'!D94</f>
        <v>0</v>
      </c>
      <c r="E94" s="42">
        <f>+'[1]МФ'!E94</f>
        <v>0</v>
      </c>
      <c r="F94" s="42">
        <f>+'[1]МФ'!F94</f>
        <v>0</v>
      </c>
      <c r="G94" s="42">
        <f>+'[1]МФ'!G94</f>
        <v>0</v>
      </c>
      <c r="H94" s="26"/>
      <c r="I94" s="26"/>
      <c r="J94" s="26"/>
      <c r="K94" s="26"/>
      <c r="L94" s="26"/>
      <c r="M94" s="26"/>
    </row>
    <row r="95" spans="1:13" ht="16.5" thickBot="1">
      <c r="A95" s="14"/>
      <c r="B95" s="44"/>
      <c r="C95" s="44"/>
      <c r="D95" s="44"/>
      <c r="E95" s="44"/>
      <c r="F95" s="44"/>
      <c r="G95" s="44"/>
      <c r="H95" s="26"/>
      <c r="I95" s="26"/>
      <c r="J95" s="26"/>
      <c r="K95" s="26"/>
      <c r="L95" s="26"/>
      <c r="M95" s="26"/>
    </row>
    <row r="96" spans="1:13" ht="16.5" thickBot="1">
      <c r="A96" s="4" t="s">
        <v>14</v>
      </c>
      <c r="B96" s="45">
        <f>+B85+B91</f>
        <v>1450900</v>
      </c>
      <c r="C96" s="45">
        <f aca="true" t="shared" si="13" ref="C96:G96">+C85+C91</f>
        <v>1450900</v>
      </c>
      <c r="D96" s="45">
        <f t="shared" si="13"/>
        <v>266652</v>
      </c>
      <c r="E96" s="45">
        <f t="shared" si="13"/>
        <v>483256</v>
      </c>
      <c r="F96" s="45">
        <f t="shared" si="13"/>
        <v>746639</v>
      </c>
      <c r="G96" s="45">
        <f t="shared" si="13"/>
        <v>0</v>
      </c>
      <c r="H96" s="26"/>
      <c r="I96" s="26"/>
      <c r="J96" s="26"/>
      <c r="K96" s="26"/>
      <c r="L96" s="26"/>
      <c r="M96" s="26"/>
    </row>
    <row r="97" spans="1:13" ht="16.5" thickBot="1">
      <c r="A97" s="14"/>
      <c r="B97" s="46"/>
      <c r="C97" s="46"/>
      <c r="D97" s="46"/>
      <c r="E97" s="46"/>
      <c r="F97" s="46"/>
      <c r="G97" s="46"/>
      <c r="H97" s="26"/>
      <c r="I97" s="26"/>
      <c r="J97" s="26"/>
      <c r="K97" s="26"/>
      <c r="L97" s="26"/>
      <c r="M97" s="26"/>
    </row>
    <row r="98" spans="1:13" ht="16.5" thickBot="1">
      <c r="A98" s="14" t="s">
        <v>15</v>
      </c>
      <c r="B98" s="42">
        <f>+'[1]МФ'!B98</f>
        <v>13</v>
      </c>
      <c r="C98" s="42">
        <f>+'[1]МФ'!C98</f>
        <v>13</v>
      </c>
      <c r="D98" s="42">
        <f>+'[1]МФ'!D98</f>
        <v>13</v>
      </c>
      <c r="E98" s="42">
        <f>+'[1]МФ'!E98</f>
        <v>13</v>
      </c>
      <c r="F98" s="42">
        <f>+'[1]МФ'!F98</f>
        <v>13</v>
      </c>
      <c r="G98" s="42">
        <f>+'[1]МФ'!G98</f>
        <v>0</v>
      </c>
      <c r="H98" s="26"/>
      <c r="I98" s="26"/>
      <c r="J98" s="26"/>
      <c r="K98" s="26"/>
      <c r="L98" s="26"/>
      <c r="M98" s="26"/>
    </row>
    <row r="99" spans="1:13" ht="15.75">
      <c r="A99" s="15"/>
      <c r="B99" s="12"/>
      <c r="C99" s="12"/>
      <c r="D99" s="12"/>
      <c r="E99" s="12"/>
      <c r="F99" s="12"/>
      <c r="G99" s="12"/>
      <c r="H99" s="26"/>
      <c r="I99" s="26"/>
      <c r="J99" s="26"/>
      <c r="K99" s="26"/>
      <c r="L99" s="26"/>
      <c r="M99" s="26"/>
    </row>
    <row r="100" spans="1:13" ht="16.5" thickBot="1">
      <c r="A100" s="12"/>
      <c r="B100" s="12"/>
      <c r="C100" s="12"/>
      <c r="D100" s="12"/>
      <c r="E100" s="12"/>
      <c r="F100" s="12"/>
      <c r="G100" s="12"/>
      <c r="H100" s="26"/>
      <c r="I100" s="26"/>
      <c r="J100" s="26"/>
      <c r="K100" s="26"/>
      <c r="L100" s="26"/>
      <c r="M100" s="26"/>
    </row>
    <row r="101" spans="1:13" ht="16.5" thickBot="1">
      <c r="A101" s="55" t="s">
        <v>57</v>
      </c>
      <c r="B101" s="56"/>
      <c r="C101" s="56"/>
      <c r="D101" s="56"/>
      <c r="E101" s="56"/>
      <c r="F101" s="56"/>
      <c r="G101" s="57"/>
      <c r="H101" s="26"/>
      <c r="I101" s="26"/>
      <c r="J101" s="26"/>
      <c r="K101" s="26"/>
      <c r="L101" s="26"/>
      <c r="M101" s="26"/>
    </row>
    <row r="102" spans="1:13" ht="15.75">
      <c r="A102" s="16" t="s">
        <v>6</v>
      </c>
      <c r="B102" s="1" t="s">
        <v>64</v>
      </c>
      <c r="C102" s="1" t="s">
        <v>1</v>
      </c>
      <c r="D102" s="1" t="s">
        <v>2</v>
      </c>
      <c r="E102" s="1" t="s">
        <v>2</v>
      </c>
      <c r="F102" s="1" t="s">
        <v>2</v>
      </c>
      <c r="G102" s="1" t="s">
        <v>2</v>
      </c>
      <c r="H102" s="26"/>
      <c r="I102" s="26"/>
      <c r="J102" s="26"/>
      <c r="K102" s="26"/>
      <c r="L102" s="26"/>
      <c r="M102" s="26"/>
    </row>
    <row r="103" spans="1:13" ht="15.75">
      <c r="A103" s="16" t="s">
        <v>7</v>
      </c>
      <c r="B103" s="2" t="s">
        <v>74</v>
      </c>
      <c r="C103" s="2" t="s">
        <v>65</v>
      </c>
      <c r="D103" s="2" t="s">
        <v>3</v>
      </c>
      <c r="E103" s="2" t="s">
        <v>3</v>
      </c>
      <c r="F103" s="2" t="s">
        <v>3</v>
      </c>
      <c r="G103" s="2" t="s">
        <v>3</v>
      </c>
      <c r="H103" s="26"/>
      <c r="I103" s="26"/>
      <c r="J103" s="26"/>
      <c r="K103" s="26"/>
      <c r="L103" s="26"/>
      <c r="M103" s="26"/>
    </row>
    <row r="104" spans="1:13" ht="26.25" thickBot="1">
      <c r="A104" s="7"/>
      <c r="B104" s="36"/>
      <c r="C104" s="3" t="s">
        <v>74</v>
      </c>
      <c r="D104" s="3" t="s">
        <v>75</v>
      </c>
      <c r="E104" s="3" t="s">
        <v>76</v>
      </c>
      <c r="F104" s="3" t="s">
        <v>77</v>
      </c>
      <c r="G104" s="3" t="s">
        <v>78</v>
      </c>
      <c r="H104" s="26"/>
      <c r="I104" s="26"/>
      <c r="J104" s="26"/>
      <c r="K104" s="26"/>
      <c r="L104" s="26"/>
      <c r="M104" s="26"/>
    </row>
    <row r="105" spans="1:13" ht="16.5" thickBot="1">
      <c r="A105" s="8" t="s">
        <v>8</v>
      </c>
      <c r="B105" s="17">
        <f>+B107+B108+B109</f>
        <v>48497300</v>
      </c>
      <c r="C105" s="17">
        <f aca="true" t="shared" si="14" ref="C105:G105">+C107+C108+C109</f>
        <v>52225073</v>
      </c>
      <c r="D105" s="17">
        <f t="shared" si="14"/>
        <v>11118796</v>
      </c>
      <c r="E105" s="17">
        <f t="shared" si="14"/>
        <v>22085827</v>
      </c>
      <c r="F105" s="17">
        <f t="shared" si="14"/>
        <v>29789421</v>
      </c>
      <c r="G105" s="17">
        <f t="shared" si="14"/>
        <v>0</v>
      </c>
      <c r="H105" s="26"/>
      <c r="I105" s="26"/>
      <c r="J105" s="26"/>
      <c r="K105" s="26"/>
      <c r="L105" s="26"/>
      <c r="M105" s="26"/>
    </row>
    <row r="106" spans="1:13" ht="16.5" thickBot="1">
      <c r="A106" s="6" t="s">
        <v>9</v>
      </c>
      <c r="B106" s="18"/>
      <c r="C106" s="18"/>
      <c r="D106" s="18"/>
      <c r="E106" s="18"/>
      <c r="F106" s="18"/>
      <c r="G106" s="18"/>
      <c r="H106" s="26"/>
      <c r="I106" s="26"/>
      <c r="J106" s="26"/>
      <c r="K106" s="26"/>
      <c r="L106" s="26"/>
      <c r="M106" s="26"/>
    </row>
    <row r="107" spans="1:13" ht="16.5" thickBot="1">
      <c r="A107" s="9" t="s">
        <v>10</v>
      </c>
      <c r="B107" s="42">
        <f>+'[1]МФ'!B107</f>
        <v>30544200</v>
      </c>
      <c r="C107" s="42">
        <f>+'[1]МФ'!C107</f>
        <v>34262200</v>
      </c>
      <c r="D107" s="42">
        <f>+'[1]МФ'!D107</f>
        <v>7847167</v>
      </c>
      <c r="E107" s="42">
        <f>+'[1]МФ'!E107</f>
        <v>15264787</v>
      </c>
      <c r="F107" s="42">
        <f>+'[1]МФ'!F107</f>
        <v>21003227</v>
      </c>
      <c r="G107" s="42">
        <f>+'[1]МФ'!G107</f>
        <v>0</v>
      </c>
      <c r="H107" s="26"/>
      <c r="I107" s="26"/>
      <c r="J107" s="26"/>
      <c r="K107" s="26"/>
      <c r="L107" s="26"/>
      <c r="M107" s="26"/>
    </row>
    <row r="108" spans="1:13" ht="16.5" thickBot="1">
      <c r="A108" s="9" t="s">
        <v>11</v>
      </c>
      <c r="B108" s="42">
        <f>+'[1]МФ'!B108</f>
        <v>8068500</v>
      </c>
      <c r="C108" s="42">
        <f>+'[1]МФ'!C108</f>
        <v>8078273</v>
      </c>
      <c r="D108" s="42">
        <f>+'[1]МФ'!D108</f>
        <v>3271629</v>
      </c>
      <c r="E108" s="42">
        <f>+'[1]МФ'!E108</f>
        <v>6821040</v>
      </c>
      <c r="F108" s="42">
        <f>+'[1]МФ'!F108</f>
        <v>8733610</v>
      </c>
      <c r="G108" s="42">
        <f>+'[1]МФ'!G108</f>
        <v>0</v>
      </c>
      <c r="H108" s="26"/>
      <c r="I108" s="26"/>
      <c r="J108" s="26"/>
      <c r="K108" s="26"/>
      <c r="L108" s="26"/>
      <c r="M108" s="26"/>
    </row>
    <row r="109" spans="1:13" ht="16.5" thickBot="1">
      <c r="A109" s="9" t="s">
        <v>12</v>
      </c>
      <c r="B109" s="42">
        <f>+'[1]МФ'!B109</f>
        <v>9884600</v>
      </c>
      <c r="C109" s="42">
        <f>+'[1]МФ'!C109</f>
        <v>9884600</v>
      </c>
      <c r="D109" s="42">
        <f>+'[1]МФ'!D109</f>
        <v>0</v>
      </c>
      <c r="E109" s="42">
        <f>+'[1]МФ'!E109</f>
        <v>0</v>
      </c>
      <c r="F109" s="42">
        <f>+'[1]МФ'!F109</f>
        <v>52584</v>
      </c>
      <c r="G109" s="42">
        <f>+'[1]МФ'!G109</f>
        <v>0</v>
      </c>
      <c r="H109" s="26"/>
      <c r="I109" s="26"/>
      <c r="J109" s="26"/>
      <c r="K109" s="26"/>
      <c r="L109" s="26"/>
      <c r="M109" s="26"/>
    </row>
    <row r="110" spans="1:13" ht="16.5" thickBot="1">
      <c r="A110" s="6" t="s">
        <v>30</v>
      </c>
      <c r="B110" s="42">
        <f>SUM(B111:B114)</f>
        <v>0</v>
      </c>
      <c r="C110" s="42">
        <f aca="true" t="shared" si="15" ref="C110:G110">SUM(C111:C114)</f>
        <v>9773</v>
      </c>
      <c r="D110" s="42">
        <f t="shared" si="15"/>
        <v>0</v>
      </c>
      <c r="E110" s="42">
        <f t="shared" si="15"/>
        <v>9773</v>
      </c>
      <c r="F110" s="42">
        <f t="shared" si="15"/>
        <v>9773</v>
      </c>
      <c r="G110" s="42">
        <f t="shared" si="15"/>
        <v>0</v>
      </c>
      <c r="H110" s="26"/>
      <c r="I110" s="26"/>
      <c r="J110" s="26"/>
      <c r="K110" s="26"/>
      <c r="L110" s="26"/>
      <c r="M110" s="26"/>
    </row>
    <row r="111" spans="1:13" ht="16.5" thickBot="1">
      <c r="A111" s="20" t="s">
        <v>68</v>
      </c>
      <c r="B111" s="42">
        <f>+'[1]МФ'!B111</f>
        <v>0</v>
      </c>
      <c r="C111" s="42">
        <f>+'[1]МФ'!C111</f>
        <v>280</v>
      </c>
      <c r="D111" s="42">
        <f>+'[1]МФ'!D111</f>
        <v>0</v>
      </c>
      <c r="E111" s="42">
        <f>+'[1]МФ'!E111</f>
        <v>280</v>
      </c>
      <c r="F111" s="42">
        <f>+'[1]МФ'!F111</f>
        <v>280</v>
      </c>
      <c r="G111" s="42">
        <f>+'[1]МФ'!G111</f>
        <v>0</v>
      </c>
      <c r="H111" s="26"/>
      <c r="I111" s="26"/>
      <c r="J111" s="26"/>
      <c r="K111" s="26"/>
      <c r="L111" s="26"/>
      <c r="M111" s="26"/>
    </row>
    <row r="112" spans="1:13" ht="16.5" thickBot="1">
      <c r="A112" s="20" t="s">
        <v>69</v>
      </c>
      <c r="B112" s="42">
        <f>+'[1]МФ'!B112</f>
        <v>0</v>
      </c>
      <c r="C112" s="42">
        <f>+'[1]МФ'!C112</f>
        <v>9493</v>
      </c>
      <c r="D112" s="42">
        <f>+'[1]МФ'!D112</f>
        <v>0</v>
      </c>
      <c r="E112" s="42">
        <f>+'[1]МФ'!E112</f>
        <v>9493</v>
      </c>
      <c r="F112" s="42">
        <f>+'[1]МФ'!F112</f>
        <v>9493</v>
      </c>
      <c r="G112" s="42">
        <f>+'[1]МФ'!G112</f>
        <v>0</v>
      </c>
      <c r="H112" s="26"/>
      <c r="I112" s="26"/>
      <c r="J112" s="26"/>
      <c r="K112" s="26"/>
      <c r="L112" s="26"/>
      <c r="M112" s="26"/>
    </row>
    <row r="113" spans="1:13" ht="16.5" hidden="1" thickBot="1">
      <c r="A113" s="20"/>
      <c r="B113" s="42">
        <f>+'[1]МФ'!B113</f>
        <v>0</v>
      </c>
      <c r="C113" s="42">
        <f>+'[1]МФ'!C113</f>
        <v>0</v>
      </c>
      <c r="D113" s="42">
        <f>+'[1]МФ'!D113</f>
        <v>0</v>
      </c>
      <c r="E113" s="42">
        <f>+'[1]МФ'!E113</f>
        <v>0</v>
      </c>
      <c r="F113" s="42">
        <f>+'[1]МФ'!F113</f>
        <v>0</v>
      </c>
      <c r="G113" s="42">
        <f>+'[1]МФ'!G113</f>
        <v>0</v>
      </c>
      <c r="H113" s="26"/>
      <c r="I113" s="26"/>
      <c r="J113" s="26"/>
      <c r="K113" s="26"/>
      <c r="L113" s="26"/>
      <c r="M113" s="26"/>
    </row>
    <row r="114" spans="1:13" ht="16.5" hidden="1" thickBot="1">
      <c r="A114" s="20"/>
      <c r="B114" s="42">
        <f>+'[1]МФ'!B114</f>
        <v>0</v>
      </c>
      <c r="C114" s="42">
        <f>+'[1]МФ'!C114</f>
        <v>0</v>
      </c>
      <c r="D114" s="42">
        <f>+'[1]МФ'!D114</f>
        <v>0</v>
      </c>
      <c r="E114" s="42">
        <f>+'[1]МФ'!E114</f>
        <v>0</v>
      </c>
      <c r="F114" s="42">
        <f>+'[1]МФ'!F114</f>
        <v>0</v>
      </c>
      <c r="G114" s="42">
        <f>+'[1]МФ'!G114</f>
        <v>0</v>
      </c>
      <c r="H114" s="26"/>
      <c r="I114" s="26"/>
      <c r="J114" s="26"/>
      <c r="K114" s="26"/>
      <c r="L114" s="26"/>
      <c r="M114" s="26"/>
    </row>
    <row r="115" spans="1:13" ht="16.5" thickBot="1">
      <c r="A115" s="6"/>
      <c r="B115" s="42"/>
      <c r="C115" s="42"/>
      <c r="D115" s="42"/>
      <c r="E115" s="42"/>
      <c r="F115" s="42"/>
      <c r="G115" s="42"/>
      <c r="H115" s="26"/>
      <c r="I115" s="26"/>
      <c r="J115" s="26"/>
      <c r="K115" s="26"/>
      <c r="L115" s="26"/>
      <c r="M115" s="26"/>
    </row>
    <row r="116" spans="1:13" ht="26.25" thickBot="1">
      <c r="A116" s="8" t="s">
        <v>37</v>
      </c>
      <c r="B116" s="41">
        <f>+B118+B119</f>
        <v>0</v>
      </c>
      <c r="C116" s="41">
        <f aca="true" t="shared" si="16" ref="C116:G116">+C118+C119</f>
        <v>0</v>
      </c>
      <c r="D116" s="41">
        <f t="shared" si="16"/>
        <v>0</v>
      </c>
      <c r="E116" s="41">
        <f t="shared" si="16"/>
        <v>0</v>
      </c>
      <c r="F116" s="41">
        <f t="shared" si="16"/>
        <v>0</v>
      </c>
      <c r="G116" s="41">
        <f t="shared" si="16"/>
        <v>0</v>
      </c>
      <c r="H116" s="26"/>
      <c r="I116" s="26"/>
      <c r="J116" s="26"/>
      <c r="K116" s="26"/>
      <c r="L116" s="26"/>
      <c r="M116" s="26"/>
    </row>
    <row r="117" spans="1:13" ht="16.5" hidden="1" thickBot="1">
      <c r="A117" s="6" t="s">
        <v>9</v>
      </c>
      <c r="B117" s="42"/>
      <c r="C117" s="42"/>
      <c r="D117" s="42"/>
      <c r="E117" s="42"/>
      <c r="F117" s="42"/>
      <c r="G117" s="42"/>
      <c r="H117" s="26"/>
      <c r="I117" s="26"/>
      <c r="J117" s="26"/>
      <c r="K117" s="26"/>
      <c r="L117" s="26"/>
      <c r="M117" s="26"/>
    </row>
    <row r="118" spans="1:13" ht="16.5" hidden="1" thickBot="1">
      <c r="A118" s="6"/>
      <c r="B118" s="42">
        <f>+'[1]МФ'!B118</f>
        <v>0</v>
      </c>
      <c r="C118" s="42">
        <f>+'[1]МФ'!C118</f>
        <v>0</v>
      </c>
      <c r="D118" s="42">
        <f>+'[1]МФ'!D118</f>
        <v>0</v>
      </c>
      <c r="E118" s="42">
        <f>+'[1]МФ'!E118</f>
        <v>0</v>
      </c>
      <c r="F118" s="42">
        <f>+'[1]МФ'!F118</f>
        <v>0</v>
      </c>
      <c r="G118" s="42">
        <f>+'[1]МФ'!G118</f>
        <v>0</v>
      </c>
      <c r="H118" s="26"/>
      <c r="I118" s="26"/>
      <c r="J118" s="26"/>
      <c r="K118" s="26"/>
      <c r="L118" s="26"/>
      <c r="M118" s="26"/>
    </row>
    <row r="119" spans="1:13" ht="16.5" hidden="1" thickBot="1">
      <c r="A119" s="6" t="s">
        <v>13</v>
      </c>
      <c r="B119" s="42">
        <f>+'[1]МФ'!B119</f>
        <v>0</v>
      </c>
      <c r="C119" s="42">
        <f>+'[1]МФ'!C119</f>
        <v>0</v>
      </c>
      <c r="D119" s="42">
        <f>+'[1]МФ'!D119</f>
        <v>0</v>
      </c>
      <c r="E119" s="42">
        <f>+'[1]МФ'!E119</f>
        <v>0</v>
      </c>
      <c r="F119" s="42">
        <f>+'[1]МФ'!F119</f>
        <v>0</v>
      </c>
      <c r="G119" s="42">
        <f>+'[1]МФ'!G119</f>
        <v>0</v>
      </c>
      <c r="H119" s="26"/>
      <c r="I119" s="26"/>
      <c r="J119" s="26"/>
      <c r="K119" s="26"/>
      <c r="L119" s="26"/>
      <c r="M119" s="26"/>
    </row>
    <row r="120" spans="1:13" ht="16.5" thickBot="1">
      <c r="A120" s="6"/>
      <c r="B120" s="42"/>
      <c r="C120" s="42"/>
      <c r="D120" s="42"/>
      <c r="E120" s="42"/>
      <c r="F120" s="42"/>
      <c r="G120" s="42"/>
      <c r="H120" s="26"/>
      <c r="I120" s="26"/>
      <c r="J120" s="26"/>
      <c r="K120" s="26"/>
      <c r="L120" s="26"/>
      <c r="M120" s="26"/>
    </row>
    <row r="121" spans="1:13" ht="16.5" thickBot="1">
      <c r="A121" s="8" t="s">
        <v>14</v>
      </c>
      <c r="B121" s="41">
        <f>+B105+B116</f>
        <v>48497300</v>
      </c>
      <c r="C121" s="41">
        <f aca="true" t="shared" si="17" ref="C121:G121">+C105+C116</f>
        <v>52225073</v>
      </c>
      <c r="D121" s="41">
        <f t="shared" si="17"/>
        <v>11118796</v>
      </c>
      <c r="E121" s="41">
        <f t="shared" si="17"/>
        <v>22085827</v>
      </c>
      <c r="F121" s="41">
        <f t="shared" si="17"/>
        <v>29789421</v>
      </c>
      <c r="G121" s="41">
        <f t="shared" si="17"/>
        <v>0</v>
      </c>
      <c r="H121" s="26"/>
      <c r="I121" s="26"/>
      <c r="J121" s="26"/>
      <c r="K121" s="26"/>
      <c r="L121" s="26"/>
      <c r="M121" s="26"/>
    </row>
    <row r="122" spans="1:13" ht="16.5" thickBot="1">
      <c r="A122" s="6"/>
      <c r="B122" s="43"/>
      <c r="C122" s="43"/>
      <c r="D122" s="43"/>
      <c r="E122" s="43"/>
      <c r="F122" s="43"/>
      <c r="G122" s="43"/>
      <c r="H122" s="26"/>
      <c r="I122" s="26"/>
      <c r="J122" s="26"/>
      <c r="K122" s="26"/>
      <c r="L122" s="26"/>
      <c r="M122" s="26"/>
    </row>
    <row r="123" spans="1:13" ht="16.5" thickBot="1">
      <c r="A123" s="6" t="s">
        <v>15</v>
      </c>
      <c r="B123" s="42">
        <f>+'[1]МФ'!B123</f>
        <v>1307</v>
      </c>
      <c r="C123" s="42">
        <f>+'[1]МФ'!C123</f>
        <v>1307</v>
      </c>
      <c r="D123" s="42">
        <f>+'[1]МФ'!D123</f>
        <v>1141</v>
      </c>
      <c r="E123" s="42">
        <f>+'[1]МФ'!E123</f>
        <v>1131</v>
      </c>
      <c r="F123" s="42">
        <f>+'[1]МФ'!F123</f>
        <v>1181</v>
      </c>
      <c r="G123" s="42">
        <f>+'[1]МФ'!G123</f>
        <v>0</v>
      </c>
      <c r="H123" s="26"/>
      <c r="I123" s="26"/>
      <c r="J123" s="26"/>
      <c r="K123" s="26"/>
      <c r="L123" s="26"/>
      <c r="M123" s="26"/>
    </row>
    <row r="124" spans="8:13" ht="15.75">
      <c r="H124" s="26"/>
      <c r="I124" s="26"/>
      <c r="J124" s="26"/>
      <c r="K124" s="26"/>
      <c r="L124" s="26"/>
      <c r="M124" s="26"/>
    </row>
    <row r="125" spans="8:13" ht="16.5" thickBot="1">
      <c r="H125" s="26"/>
      <c r="I125" s="26"/>
      <c r="J125" s="26"/>
      <c r="K125" s="26"/>
      <c r="L125" s="26"/>
      <c r="M125" s="26"/>
    </row>
    <row r="126" spans="1:13" ht="16.5" thickBot="1">
      <c r="A126" s="55" t="s">
        <v>58</v>
      </c>
      <c r="B126" s="56"/>
      <c r="C126" s="56"/>
      <c r="D126" s="56"/>
      <c r="E126" s="56"/>
      <c r="F126" s="56"/>
      <c r="G126" s="57"/>
      <c r="H126" s="26"/>
      <c r="I126" s="26"/>
      <c r="J126" s="26"/>
      <c r="K126" s="26"/>
      <c r="L126" s="26"/>
      <c r="M126" s="26"/>
    </row>
    <row r="127" spans="1:13" ht="15.75">
      <c r="A127" s="16" t="s">
        <v>6</v>
      </c>
      <c r="B127" s="1" t="s">
        <v>64</v>
      </c>
      <c r="C127" s="1" t="s">
        <v>1</v>
      </c>
      <c r="D127" s="1" t="s">
        <v>2</v>
      </c>
      <c r="E127" s="1" t="s">
        <v>2</v>
      </c>
      <c r="F127" s="1" t="s">
        <v>2</v>
      </c>
      <c r="G127" s="1" t="s">
        <v>2</v>
      </c>
      <c r="H127" s="26"/>
      <c r="I127" s="26"/>
      <c r="J127" s="26"/>
      <c r="K127" s="26"/>
      <c r="L127" s="26"/>
      <c r="M127" s="26"/>
    </row>
    <row r="128" spans="1:13" ht="15.75">
      <c r="A128" s="16" t="s">
        <v>7</v>
      </c>
      <c r="B128" s="2" t="s">
        <v>74</v>
      </c>
      <c r="C128" s="2" t="s">
        <v>65</v>
      </c>
      <c r="D128" s="2" t="s">
        <v>3</v>
      </c>
      <c r="E128" s="2" t="s">
        <v>3</v>
      </c>
      <c r="F128" s="2" t="s">
        <v>3</v>
      </c>
      <c r="G128" s="2" t="s">
        <v>3</v>
      </c>
      <c r="H128" s="26"/>
      <c r="I128" s="26"/>
      <c r="J128" s="26"/>
      <c r="K128" s="26"/>
      <c r="L128" s="26"/>
      <c r="M128" s="26"/>
    </row>
    <row r="129" spans="1:13" ht="26.25" thickBot="1">
      <c r="A129" s="7"/>
      <c r="B129" s="36"/>
      <c r="C129" s="3" t="s">
        <v>74</v>
      </c>
      <c r="D129" s="3" t="s">
        <v>75</v>
      </c>
      <c r="E129" s="3" t="s">
        <v>76</v>
      </c>
      <c r="F129" s="3" t="s">
        <v>77</v>
      </c>
      <c r="G129" s="3" t="s">
        <v>78</v>
      </c>
      <c r="H129" s="26"/>
      <c r="I129" s="26"/>
      <c r="J129" s="26"/>
      <c r="K129" s="26"/>
      <c r="L129" s="26"/>
      <c r="M129" s="26"/>
    </row>
    <row r="130" spans="1:13" ht="16.5" thickBot="1">
      <c r="A130" s="8" t="s">
        <v>8</v>
      </c>
      <c r="B130" s="41">
        <f>+B132+B133+B134</f>
        <v>2416500</v>
      </c>
      <c r="C130" s="41">
        <f aca="true" t="shared" si="18" ref="C130:G130">+C132+C133+C134</f>
        <v>2409942</v>
      </c>
      <c r="D130" s="41">
        <f t="shared" si="18"/>
        <v>516451</v>
      </c>
      <c r="E130" s="41">
        <f t="shared" si="18"/>
        <v>949924</v>
      </c>
      <c r="F130" s="41">
        <f t="shared" si="18"/>
        <v>1361587</v>
      </c>
      <c r="G130" s="41">
        <f t="shared" si="18"/>
        <v>0</v>
      </c>
      <c r="H130" s="26"/>
      <c r="I130" s="26"/>
      <c r="J130" s="26"/>
      <c r="K130" s="26"/>
      <c r="L130" s="26"/>
      <c r="M130" s="26"/>
    </row>
    <row r="131" spans="1:13" ht="16.5" thickBot="1">
      <c r="A131" s="6" t="s">
        <v>9</v>
      </c>
      <c r="B131" s="42"/>
      <c r="C131" s="42"/>
      <c r="D131" s="42"/>
      <c r="E131" s="42"/>
      <c r="F131" s="42"/>
      <c r="G131" s="42"/>
      <c r="H131" s="26"/>
      <c r="I131" s="26"/>
      <c r="J131" s="26"/>
      <c r="K131" s="26"/>
      <c r="L131" s="26"/>
      <c r="M131" s="26"/>
    </row>
    <row r="132" spans="1:13" ht="16.5" thickBot="1">
      <c r="A132" s="9" t="s">
        <v>10</v>
      </c>
      <c r="B132" s="42">
        <f>+'[1]МФ'!B132</f>
        <v>2047500</v>
      </c>
      <c r="C132" s="42">
        <f>+'[1]МФ'!C132</f>
        <v>2040942</v>
      </c>
      <c r="D132" s="42">
        <f>+'[1]МФ'!D132</f>
        <v>472575</v>
      </c>
      <c r="E132" s="42">
        <f>+'[1]МФ'!E132</f>
        <v>860269</v>
      </c>
      <c r="F132" s="42">
        <f>+'[1]МФ'!F132</f>
        <v>1254092</v>
      </c>
      <c r="G132" s="42">
        <f>+'[1]МФ'!G132</f>
        <v>0</v>
      </c>
      <c r="H132" s="26"/>
      <c r="I132" s="26"/>
      <c r="J132" s="26"/>
      <c r="K132" s="26"/>
      <c r="L132" s="26"/>
      <c r="M132" s="26"/>
    </row>
    <row r="133" spans="1:13" ht="16.5" thickBot="1">
      <c r="A133" s="9" t="s">
        <v>11</v>
      </c>
      <c r="B133" s="42">
        <f>+'[1]МФ'!B133</f>
        <v>344000</v>
      </c>
      <c r="C133" s="42">
        <f>+'[1]МФ'!C133</f>
        <v>344000</v>
      </c>
      <c r="D133" s="42">
        <f>+'[1]МФ'!D133</f>
        <v>42256</v>
      </c>
      <c r="E133" s="42">
        <f>+'[1]МФ'!E133</f>
        <v>88035</v>
      </c>
      <c r="F133" s="42">
        <f>+'[1]МФ'!F133</f>
        <v>105875</v>
      </c>
      <c r="G133" s="42">
        <f>+'[1]МФ'!G133</f>
        <v>0</v>
      </c>
      <c r="H133" s="26"/>
      <c r="I133" s="26"/>
      <c r="J133" s="26"/>
      <c r="K133" s="26"/>
      <c r="L133" s="26"/>
      <c r="M133" s="26"/>
    </row>
    <row r="134" spans="1:13" ht="16.5" thickBot="1">
      <c r="A134" s="9" t="s">
        <v>12</v>
      </c>
      <c r="B134" s="42">
        <f>+'[1]МФ'!B134</f>
        <v>25000</v>
      </c>
      <c r="C134" s="42">
        <f>+'[1]МФ'!C134</f>
        <v>25000</v>
      </c>
      <c r="D134" s="42">
        <f>+'[1]МФ'!D134</f>
        <v>1620</v>
      </c>
      <c r="E134" s="42">
        <f>+'[1]МФ'!E134</f>
        <v>1620</v>
      </c>
      <c r="F134" s="42">
        <f>+'[1]МФ'!F134</f>
        <v>1620</v>
      </c>
      <c r="G134" s="42">
        <f>+'[1]МФ'!G134</f>
        <v>0</v>
      </c>
      <c r="H134" s="26"/>
      <c r="I134" s="26"/>
      <c r="J134" s="26"/>
      <c r="K134" s="26"/>
      <c r="L134" s="26"/>
      <c r="M134" s="26"/>
    </row>
    <row r="135" spans="1:13" ht="16.5" hidden="1" thickBot="1">
      <c r="A135" s="6" t="s">
        <v>30</v>
      </c>
      <c r="B135" s="42">
        <f>+B136</f>
        <v>0</v>
      </c>
      <c r="C135" s="42">
        <f aca="true" t="shared" si="19" ref="C135:G135">+C136</f>
        <v>0</v>
      </c>
      <c r="D135" s="42">
        <f t="shared" si="19"/>
        <v>0</v>
      </c>
      <c r="E135" s="42">
        <f t="shared" si="19"/>
        <v>0</v>
      </c>
      <c r="F135" s="42">
        <f t="shared" si="19"/>
        <v>0</v>
      </c>
      <c r="G135" s="42">
        <f t="shared" si="19"/>
        <v>0</v>
      </c>
      <c r="H135" s="26"/>
      <c r="I135" s="26"/>
      <c r="J135" s="26"/>
      <c r="K135" s="26"/>
      <c r="L135" s="26"/>
      <c r="M135" s="26"/>
    </row>
    <row r="136" spans="1:13" ht="16.5" hidden="1" thickBot="1">
      <c r="A136" s="20"/>
      <c r="B136" s="42">
        <f>+'[1]МФ'!B136</f>
        <v>0</v>
      </c>
      <c r="C136" s="42">
        <f>+'[1]МФ'!C136</f>
        <v>0</v>
      </c>
      <c r="D136" s="42">
        <f>+'[1]МФ'!D136</f>
        <v>0</v>
      </c>
      <c r="E136" s="42">
        <f>+'[1]МФ'!E136</f>
        <v>0</v>
      </c>
      <c r="F136" s="42">
        <f>+'[1]МФ'!F136</f>
        <v>0</v>
      </c>
      <c r="G136" s="42">
        <f>+'[1]МФ'!G136</f>
        <v>0</v>
      </c>
      <c r="H136" s="26"/>
      <c r="I136" s="26"/>
      <c r="J136" s="26"/>
      <c r="K136" s="26"/>
      <c r="L136" s="26"/>
      <c r="M136" s="26"/>
    </row>
    <row r="137" spans="1:13" ht="16.5" thickBot="1">
      <c r="A137" s="6"/>
      <c r="B137" s="42"/>
      <c r="C137" s="42"/>
      <c r="D137" s="42"/>
      <c r="E137" s="42"/>
      <c r="F137" s="42"/>
      <c r="G137" s="42"/>
      <c r="H137" s="26"/>
      <c r="I137" s="26"/>
      <c r="J137" s="26"/>
      <c r="K137" s="26"/>
      <c r="L137" s="26"/>
      <c r="M137" s="26"/>
    </row>
    <row r="138" spans="1:13" ht="26.25" thickBot="1">
      <c r="A138" s="8" t="s">
        <v>37</v>
      </c>
      <c r="B138" s="41">
        <f>+B140+B141</f>
        <v>0</v>
      </c>
      <c r="C138" s="41">
        <f aca="true" t="shared" si="20" ref="C138:G138">+C140+C141</f>
        <v>0</v>
      </c>
      <c r="D138" s="41">
        <f t="shared" si="20"/>
        <v>0</v>
      </c>
      <c r="E138" s="41">
        <f t="shared" si="20"/>
        <v>0</v>
      </c>
      <c r="F138" s="41">
        <f t="shared" si="20"/>
        <v>0</v>
      </c>
      <c r="G138" s="41">
        <f t="shared" si="20"/>
        <v>0</v>
      </c>
      <c r="H138" s="26"/>
      <c r="I138" s="26"/>
      <c r="J138" s="26"/>
      <c r="K138" s="26"/>
      <c r="L138" s="26"/>
      <c r="M138" s="26"/>
    </row>
    <row r="139" spans="1:13" ht="16.5" hidden="1" thickBot="1">
      <c r="A139" s="6" t="s">
        <v>9</v>
      </c>
      <c r="B139" s="42"/>
      <c r="C139" s="42"/>
      <c r="D139" s="42"/>
      <c r="E139" s="42"/>
      <c r="F139" s="42"/>
      <c r="G139" s="42"/>
      <c r="H139" s="26"/>
      <c r="I139" s="26"/>
      <c r="J139" s="26"/>
      <c r="K139" s="26"/>
      <c r="L139" s="26"/>
      <c r="M139" s="26"/>
    </row>
    <row r="140" spans="1:13" ht="16.5" hidden="1" thickBot="1">
      <c r="A140" s="23"/>
      <c r="B140" s="42">
        <f>+'[1]МФ'!B140</f>
        <v>0</v>
      </c>
      <c r="C140" s="42">
        <f>+'[1]МФ'!C140</f>
        <v>0</v>
      </c>
      <c r="D140" s="42">
        <f>+'[1]МФ'!D140</f>
        <v>0</v>
      </c>
      <c r="E140" s="42">
        <f>+'[1]МФ'!E140</f>
        <v>0</v>
      </c>
      <c r="F140" s="42">
        <f>+'[1]МФ'!F140</f>
        <v>0</v>
      </c>
      <c r="G140" s="42">
        <f>+'[1]МФ'!G140</f>
        <v>0</v>
      </c>
      <c r="H140" s="26"/>
      <c r="I140" s="26"/>
      <c r="J140" s="26"/>
      <c r="K140" s="26"/>
      <c r="L140" s="26"/>
      <c r="M140" s="26"/>
    </row>
    <row r="141" spans="1:13" ht="16.5" hidden="1" thickBot="1">
      <c r="A141" s="6"/>
      <c r="B141" s="42"/>
      <c r="C141" s="42"/>
      <c r="D141" s="42"/>
      <c r="E141" s="42"/>
      <c r="F141" s="42"/>
      <c r="G141" s="42"/>
      <c r="H141" s="26"/>
      <c r="I141" s="26"/>
      <c r="J141" s="26"/>
      <c r="K141" s="26"/>
      <c r="L141" s="26"/>
      <c r="M141" s="26"/>
    </row>
    <row r="142" spans="1:13" ht="16.5" thickBot="1">
      <c r="A142" s="6"/>
      <c r="B142" s="42"/>
      <c r="C142" s="42"/>
      <c r="D142" s="42"/>
      <c r="E142" s="42"/>
      <c r="F142" s="42"/>
      <c r="G142" s="42"/>
      <c r="H142" s="26"/>
      <c r="I142" s="26"/>
      <c r="J142" s="26"/>
      <c r="K142" s="26"/>
      <c r="L142" s="26"/>
      <c r="M142" s="26"/>
    </row>
    <row r="143" spans="1:13" ht="16.5" thickBot="1">
      <c r="A143" s="8" t="s">
        <v>14</v>
      </c>
      <c r="B143" s="41">
        <f>+B130+B138</f>
        <v>2416500</v>
      </c>
      <c r="C143" s="41">
        <f aca="true" t="shared" si="21" ref="C143:G143">+C130+C138</f>
        <v>2409942</v>
      </c>
      <c r="D143" s="41">
        <f t="shared" si="21"/>
        <v>516451</v>
      </c>
      <c r="E143" s="41">
        <f t="shared" si="21"/>
        <v>949924</v>
      </c>
      <c r="F143" s="41">
        <f t="shared" si="21"/>
        <v>1361587</v>
      </c>
      <c r="G143" s="41">
        <f t="shared" si="21"/>
        <v>0</v>
      </c>
      <c r="H143" s="26"/>
      <c r="I143" s="26"/>
      <c r="J143" s="26"/>
      <c r="K143" s="26"/>
      <c r="L143" s="26"/>
      <c r="M143" s="26"/>
    </row>
    <row r="144" spans="1:13" ht="16.5" thickBot="1">
      <c r="A144" s="6"/>
      <c r="B144" s="43"/>
      <c r="C144" s="43"/>
      <c r="D144" s="43"/>
      <c r="E144" s="43"/>
      <c r="F144" s="43"/>
      <c r="G144" s="43"/>
      <c r="H144" s="26"/>
      <c r="I144" s="26"/>
      <c r="J144" s="26"/>
      <c r="K144" s="26"/>
      <c r="L144" s="26"/>
      <c r="M144" s="26"/>
    </row>
    <row r="145" spans="1:13" ht="16.5" thickBot="1">
      <c r="A145" s="6" t="s">
        <v>15</v>
      </c>
      <c r="B145" s="42">
        <f>+'[1]МФ'!B145</f>
        <v>52</v>
      </c>
      <c r="C145" s="42">
        <f>+'[1]МФ'!C145</f>
        <v>52</v>
      </c>
      <c r="D145" s="42">
        <f>+'[1]МФ'!D145</f>
        <v>44</v>
      </c>
      <c r="E145" s="42">
        <f>+'[1]МФ'!E145</f>
        <v>43</v>
      </c>
      <c r="F145" s="42">
        <f>+'[1]МФ'!F145</f>
        <v>26</v>
      </c>
      <c r="G145" s="42">
        <f>+'[1]МФ'!G145</f>
        <v>0</v>
      </c>
      <c r="H145" s="26"/>
      <c r="I145" s="26"/>
      <c r="J145" s="26"/>
      <c r="K145" s="26"/>
      <c r="L145" s="26"/>
      <c r="M145" s="26"/>
    </row>
    <row r="146" spans="8:13" ht="15.75">
      <c r="H146" s="26"/>
      <c r="I146" s="26"/>
      <c r="J146" s="26"/>
      <c r="K146" s="26"/>
      <c r="L146" s="26"/>
      <c r="M146" s="26"/>
    </row>
    <row r="147" spans="8:13" ht="16.5" thickBot="1">
      <c r="H147" s="26"/>
      <c r="I147" s="26"/>
      <c r="J147" s="26"/>
      <c r="K147" s="26"/>
      <c r="L147" s="26"/>
      <c r="M147" s="26"/>
    </row>
    <row r="148" spans="1:13" ht="16.5" customHeight="1" thickBot="1">
      <c r="A148" s="55" t="s">
        <v>59</v>
      </c>
      <c r="B148" s="56"/>
      <c r="C148" s="56"/>
      <c r="D148" s="56"/>
      <c r="E148" s="56"/>
      <c r="F148" s="56"/>
      <c r="G148" s="57"/>
      <c r="H148" s="26"/>
      <c r="I148" s="26"/>
      <c r="J148" s="26"/>
      <c r="K148" s="26"/>
      <c r="L148" s="26"/>
      <c r="M148" s="26"/>
    </row>
    <row r="149" spans="1:13" ht="15.75">
      <c r="A149" s="16" t="s">
        <v>6</v>
      </c>
      <c r="B149" s="1" t="s">
        <v>64</v>
      </c>
      <c r="C149" s="1" t="s">
        <v>1</v>
      </c>
      <c r="D149" s="1" t="s">
        <v>2</v>
      </c>
      <c r="E149" s="1" t="s">
        <v>2</v>
      </c>
      <c r="F149" s="1" t="s">
        <v>2</v>
      </c>
      <c r="G149" s="1" t="s">
        <v>2</v>
      </c>
      <c r="H149" s="26"/>
      <c r="I149" s="26"/>
      <c r="J149" s="26"/>
      <c r="K149" s="26"/>
      <c r="L149" s="26"/>
      <c r="M149" s="26"/>
    </row>
    <row r="150" spans="1:13" ht="15.75">
      <c r="A150" s="16" t="s">
        <v>7</v>
      </c>
      <c r="B150" s="2" t="s">
        <v>74</v>
      </c>
      <c r="C150" s="2" t="s">
        <v>65</v>
      </c>
      <c r="D150" s="2" t="s">
        <v>3</v>
      </c>
      <c r="E150" s="2" t="s">
        <v>3</v>
      </c>
      <c r="F150" s="2" t="s">
        <v>3</v>
      </c>
      <c r="G150" s="2" t="s">
        <v>3</v>
      </c>
      <c r="H150" s="26"/>
      <c r="I150" s="26"/>
      <c r="J150" s="26"/>
      <c r="K150" s="26"/>
      <c r="L150" s="26"/>
      <c r="M150" s="26"/>
    </row>
    <row r="151" spans="1:13" ht="26.25" thickBot="1">
      <c r="A151" s="7"/>
      <c r="B151" s="36"/>
      <c r="C151" s="3" t="s">
        <v>74</v>
      </c>
      <c r="D151" s="3" t="s">
        <v>75</v>
      </c>
      <c r="E151" s="3" t="s">
        <v>76</v>
      </c>
      <c r="F151" s="3" t="s">
        <v>77</v>
      </c>
      <c r="G151" s="3" t="s">
        <v>78</v>
      </c>
      <c r="H151" s="26"/>
      <c r="I151" s="26"/>
      <c r="J151" s="26"/>
      <c r="K151" s="26"/>
      <c r="L151" s="26"/>
      <c r="M151" s="26"/>
    </row>
    <row r="152" spans="1:13" ht="16.5" thickBot="1">
      <c r="A152" s="8" t="s">
        <v>8</v>
      </c>
      <c r="B152" s="41">
        <f>+B154+B155+B156</f>
        <v>1982900</v>
      </c>
      <c r="C152" s="41">
        <f aca="true" t="shared" si="22" ref="C152:G152">+C154+C155+C156</f>
        <v>1982900</v>
      </c>
      <c r="D152" s="41">
        <f t="shared" si="22"/>
        <v>401510</v>
      </c>
      <c r="E152" s="41">
        <f t="shared" si="22"/>
        <v>725462</v>
      </c>
      <c r="F152" s="41">
        <f t="shared" si="22"/>
        <v>1123426</v>
      </c>
      <c r="G152" s="41">
        <f t="shared" si="22"/>
        <v>0</v>
      </c>
      <c r="H152" s="26"/>
      <c r="I152" s="26"/>
      <c r="J152" s="26"/>
      <c r="K152" s="26"/>
      <c r="L152" s="26"/>
      <c r="M152" s="26"/>
    </row>
    <row r="153" spans="1:13" ht="16.5" thickBot="1">
      <c r="A153" s="6" t="s">
        <v>9</v>
      </c>
      <c r="B153" s="42"/>
      <c r="C153" s="42"/>
      <c r="D153" s="42"/>
      <c r="E153" s="42"/>
      <c r="F153" s="42"/>
      <c r="G153" s="42"/>
      <c r="H153" s="26"/>
      <c r="I153" s="26"/>
      <c r="J153" s="26"/>
      <c r="K153" s="26"/>
      <c r="L153" s="26"/>
      <c r="M153" s="26"/>
    </row>
    <row r="154" spans="1:13" ht="16.5" thickBot="1">
      <c r="A154" s="9" t="s">
        <v>10</v>
      </c>
      <c r="B154" s="42">
        <f>+'[1]МФ'!B154</f>
        <v>1746900</v>
      </c>
      <c r="C154" s="42">
        <f>+'[1]МФ'!C154</f>
        <v>1746900</v>
      </c>
      <c r="D154" s="42">
        <f>+'[1]МФ'!D154</f>
        <v>347885</v>
      </c>
      <c r="E154" s="42">
        <f>+'[1]МФ'!E154</f>
        <v>618050</v>
      </c>
      <c r="F154" s="42">
        <f>+'[1]МФ'!F154</f>
        <v>974619</v>
      </c>
      <c r="G154" s="42">
        <f>+'[1]МФ'!G154</f>
        <v>0</v>
      </c>
      <c r="H154" s="26"/>
      <c r="I154" s="26"/>
      <c r="J154" s="26"/>
      <c r="K154" s="26"/>
      <c r="L154" s="26"/>
      <c r="M154" s="26"/>
    </row>
    <row r="155" spans="1:13" ht="16.5" thickBot="1">
      <c r="A155" s="9" t="s">
        <v>11</v>
      </c>
      <c r="B155" s="42">
        <f>+'[1]МФ'!B155</f>
        <v>236000</v>
      </c>
      <c r="C155" s="42">
        <f>+'[1]МФ'!C155</f>
        <v>236000</v>
      </c>
      <c r="D155" s="42">
        <f>+'[1]МФ'!D155</f>
        <v>53625</v>
      </c>
      <c r="E155" s="42">
        <f>+'[1]МФ'!E155</f>
        <v>107412</v>
      </c>
      <c r="F155" s="42">
        <f>+'[1]МФ'!F155</f>
        <v>148807</v>
      </c>
      <c r="G155" s="42">
        <f>+'[1]МФ'!G155</f>
        <v>0</v>
      </c>
      <c r="H155" s="26"/>
      <c r="I155" s="26"/>
      <c r="J155" s="26"/>
      <c r="K155" s="26"/>
      <c r="L155" s="26"/>
      <c r="M155" s="26"/>
    </row>
    <row r="156" spans="1:13" ht="16.5" thickBot="1">
      <c r="A156" s="9" t="s">
        <v>12</v>
      </c>
      <c r="B156" s="42">
        <f>+'[1]МФ'!B156</f>
        <v>0</v>
      </c>
      <c r="C156" s="42">
        <f>+'[1]МФ'!C156</f>
        <v>0</v>
      </c>
      <c r="D156" s="42">
        <f>+'[1]МФ'!D156</f>
        <v>0</v>
      </c>
      <c r="E156" s="42">
        <f>+'[1]МФ'!E156</f>
        <v>0</v>
      </c>
      <c r="F156" s="42">
        <f>+'[1]МФ'!F156</f>
        <v>0</v>
      </c>
      <c r="G156" s="42">
        <f>+'[1]МФ'!G156</f>
        <v>0</v>
      </c>
      <c r="H156" s="26"/>
      <c r="I156" s="26"/>
      <c r="J156" s="26"/>
      <c r="K156" s="26"/>
      <c r="L156" s="26"/>
      <c r="M156" s="26"/>
    </row>
    <row r="157" spans="1:13" ht="16.5" thickBot="1">
      <c r="A157" s="6"/>
      <c r="B157" s="42"/>
      <c r="C157" s="42"/>
      <c r="D157" s="42"/>
      <c r="E157" s="42"/>
      <c r="F157" s="42"/>
      <c r="G157" s="42"/>
      <c r="H157" s="26"/>
      <c r="I157" s="26"/>
      <c r="J157" s="26"/>
      <c r="K157" s="26"/>
      <c r="L157" s="26"/>
      <c r="M157" s="26"/>
    </row>
    <row r="158" spans="1:13" ht="26.25" thickBot="1">
      <c r="A158" s="8" t="s">
        <v>37</v>
      </c>
      <c r="B158" s="41">
        <f>+B160</f>
        <v>1314000</v>
      </c>
      <c r="C158" s="41">
        <f aca="true" t="shared" si="23" ref="C158:G158">+C160</f>
        <v>1314000</v>
      </c>
      <c r="D158" s="41">
        <f t="shared" si="23"/>
        <v>230788</v>
      </c>
      <c r="E158" s="41">
        <f t="shared" si="23"/>
        <v>230788</v>
      </c>
      <c r="F158" s="41">
        <f t="shared" si="23"/>
        <v>594583</v>
      </c>
      <c r="G158" s="41">
        <f t="shared" si="23"/>
        <v>0</v>
      </c>
      <c r="H158" s="26"/>
      <c r="I158" s="26"/>
      <c r="J158" s="26"/>
      <c r="K158" s="26"/>
      <c r="L158" s="26"/>
      <c r="M158" s="26"/>
    </row>
    <row r="159" spans="1:13" ht="16.5" thickBot="1">
      <c r="A159" s="6" t="s">
        <v>9</v>
      </c>
      <c r="B159" s="42"/>
      <c r="C159" s="42"/>
      <c r="D159" s="42"/>
      <c r="E159" s="42"/>
      <c r="F159" s="42"/>
      <c r="G159" s="42"/>
      <c r="H159" s="26"/>
      <c r="I159" s="26"/>
      <c r="J159" s="26"/>
      <c r="K159" s="26"/>
      <c r="L159" s="26"/>
      <c r="M159" s="26"/>
    </row>
    <row r="160" spans="1:13" ht="24" thickBot="1">
      <c r="A160" s="23" t="s">
        <v>70</v>
      </c>
      <c r="B160" s="42">
        <f>+'[1]МФ'!B160</f>
        <v>1314000</v>
      </c>
      <c r="C160" s="42">
        <f>+'[1]МФ'!C160</f>
        <v>1314000</v>
      </c>
      <c r="D160" s="42">
        <f>+'[1]МФ'!D160</f>
        <v>230788</v>
      </c>
      <c r="E160" s="42">
        <f>+'[1]МФ'!E160</f>
        <v>230788</v>
      </c>
      <c r="F160" s="42">
        <f>+'[1]МФ'!F160</f>
        <v>594583</v>
      </c>
      <c r="G160" s="42">
        <f>+'[1]МФ'!G160</f>
        <v>0</v>
      </c>
      <c r="H160" s="26"/>
      <c r="I160" s="26"/>
      <c r="J160" s="26"/>
      <c r="K160" s="26"/>
      <c r="L160" s="26"/>
      <c r="M160" s="26"/>
    </row>
    <row r="161" spans="1:13" ht="16.5" hidden="1" thickBot="1">
      <c r="A161" s="6"/>
      <c r="B161" s="42"/>
      <c r="C161" s="42"/>
      <c r="D161" s="42"/>
      <c r="E161" s="42"/>
      <c r="F161" s="42"/>
      <c r="G161" s="42"/>
      <c r="H161" s="26"/>
      <c r="I161" s="26"/>
      <c r="J161" s="26"/>
      <c r="K161" s="26"/>
      <c r="L161" s="26"/>
      <c r="M161" s="26"/>
    </row>
    <row r="162" spans="1:13" ht="16.5" thickBot="1">
      <c r="A162" s="6"/>
      <c r="B162" s="42"/>
      <c r="C162" s="42"/>
      <c r="D162" s="42"/>
      <c r="E162" s="42"/>
      <c r="F162" s="42"/>
      <c r="G162" s="42"/>
      <c r="H162" s="26"/>
      <c r="I162" s="26"/>
      <c r="J162" s="26"/>
      <c r="K162" s="26"/>
      <c r="L162" s="26"/>
      <c r="M162" s="26"/>
    </row>
    <row r="163" spans="1:13" ht="16.5" thickBot="1">
      <c r="A163" s="8" t="s">
        <v>14</v>
      </c>
      <c r="B163" s="41">
        <f>+B152+B158</f>
        <v>3296900</v>
      </c>
      <c r="C163" s="41">
        <f aca="true" t="shared" si="24" ref="C163:G163">+C152+C158</f>
        <v>3296900</v>
      </c>
      <c r="D163" s="41">
        <f t="shared" si="24"/>
        <v>632298</v>
      </c>
      <c r="E163" s="41">
        <f t="shared" si="24"/>
        <v>956250</v>
      </c>
      <c r="F163" s="41">
        <f t="shared" si="24"/>
        <v>1718009</v>
      </c>
      <c r="G163" s="41">
        <f t="shared" si="24"/>
        <v>0</v>
      </c>
      <c r="H163" s="26"/>
      <c r="I163" s="26"/>
      <c r="J163" s="26"/>
      <c r="K163" s="26"/>
      <c r="L163" s="26"/>
      <c r="M163" s="26"/>
    </row>
    <row r="164" spans="1:13" ht="16.5" thickBot="1">
      <c r="A164" s="6"/>
      <c r="B164" s="43"/>
      <c r="C164" s="43"/>
      <c r="D164" s="43"/>
      <c r="E164" s="43"/>
      <c r="F164" s="43"/>
      <c r="G164" s="43"/>
      <c r="H164" s="26"/>
      <c r="I164" s="26"/>
      <c r="J164" s="26"/>
      <c r="K164" s="26"/>
      <c r="L164" s="26"/>
      <c r="M164" s="26"/>
    </row>
    <row r="165" spans="1:13" ht="16.5" thickBot="1">
      <c r="A165" s="6" t="s">
        <v>15</v>
      </c>
      <c r="B165" s="42">
        <f>+'[1]МФ'!B165</f>
        <v>34</v>
      </c>
      <c r="C165" s="42">
        <f>+'[1]МФ'!C165</f>
        <v>34</v>
      </c>
      <c r="D165" s="42">
        <f>+'[1]МФ'!D165</f>
        <v>31</v>
      </c>
      <c r="E165" s="42">
        <f>+'[1]МФ'!E165</f>
        <v>31</v>
      </c>
      <c r="F165" s="42">
        <f>+'[1]МФ'!F165</f>
        <v>33</v>
      </c>
      <c r="G165" s="42">
        <f>+'[1]МФ'!G165</f>
        <v>0</v>
      </c>
      <c r="H165" s="26"/>
      <c r="I165" s="26"/>
      <c r="J165" s="26"/>
      <c r="K165" s="26"/>
      <c r="L165" s="26"/>
      <c r="M165" s="26"/>
    </row>
    <row r="166" spans="8:13" ht="15.75">
      <c r="H166" s="26"/>
      <c r="I166" s="26"/>
      <c r="J166" s="26"/>
      <c r="K166" s="26"/>
      <c r="L166" s="26"/>
      <c r="M166" s="26"/>
    </row>
    <row r="167" spans="8:13" ht="16.5" thickBot="1">
      <c r="H167" s="26"/>
      <c r="I167" s="26"/>
      <c r="J167" s="26"/>
      <c r="K167" s="26"/>
      <c r="L167" s="26"/>
      <c r="M167" s="26"/>
    </row>
    <row r="168" spans="1:13" ht="16.5" thickBot="1">
      <c r="A168" s="55" t="s">
        <v>62</v>
      </c>
      <c r="B168" s="56"/>
      <c r="C168" s="56"/>
      <c r="D168" s="56"/>
      <c r="E168" s="56"/>
      <c r="F168" s="56"/>
      <c r="G168" s="57"/>
      <c r="H168" s="26"/>
      <c r="I168" s="26"/>
      <c r="J168" s="26"/>
      <c r="K168" s="26"/>
      <c r="L168" s="26"/>
      <c r="M168" s="26"/>
    </row>
    <row r="169" spans="1:13" ht="15.75">
      <c r="A169" s="16" t="s">
        <v>6</v>
      </c>
      <c r="B169" s="1" t="s">
        <v>64</v>
      </c>
      <c r="C169" s="1" t="s">
        <v>1</v>
      </c>
      <c r="D169" s="1" t="s">
        <v>2</v>
      </c>
      <c r="E169" s="1" t="s">
        <v>2</v>
      </c>
      <c r="F169" s="1" t="s">
        <v>2</v>
      </c>
      <c r="G169" s="1" t="s">
        <v>2</v>
      </c>
      <c r="H169" s="26"/>
      <c r="I169" s="26"/>
      <c r="J169" s="26"/>
      <c r="K169" s="26"/>
      <c r="L169" s="26"/>
      <c r="M169" s="26"/>
    </row>
    <row r="170" spans="1:13" ht="15.75">
      <c r="A170" s="16" t="s">
        <v>7</v>
      </c>
      <c r="B170" s="2" t="s">
        <v>74</v>
      </c>
      <c r="C170" s="2" t="s">
        <v>65</v>
      </c>
      <c r="D170" s="2" t="s">
        <v>3</v>
      </c>
      <c r="E170" s="2" t="s">
        <v>3</v>
      </c>
      <c r="F170" s="2" t="s">
        <v>3</v>
      </c>
      <c r="G170" s="2" t="s">
        <v>3</v>
      </c>
      <c r="H170" s="26"/>
      <c r="I170" s="26"/>
      <c r="J170" s="26"/>
      <c r="K170" s="26"/>
      <c r="L170" s="26"/>
      <c r="M170" s="26"/>
    </row>
    <row r="171" spans="1:13" ht="26.25" thickBot="1">
      <c r="A171" s="7"/>
      <c r="B171" s="36"/>
      <c r="C171" s="3" t="s">
        <v>74</v>
      </c>
      <c r="D171" s="3" t="s">
        <v>75</v>
      </c>
      <c r="E171" s="3" t="s">
        <v>76</v>
      </c>
      <c r="F171" s="3" t="s">
        <v>77</v>
      </c>
      <c r="G171" s="3" t="s">
        <v>78</v>
      </c>
      <c r="H171" s="26"/>
      <c r="I171" s="26"/>
      <c r="J171" s="26"/>
      <c r="K171" s="26"/>
      <c r="L171" s="26"/>
      <c r="M171" s="26"/>
    </row>
    <row r="172" spans="1:13" ht="16.5" thickBot="1">
      <c r="A172" s="8" t="s">
        <v>8</v>
      </c>
      <c r="B172" s="41">
        <f>+B174+B175+B176</f>
        <v>279800</v>
      </c>
      <c r="C172" s="41">
        <f aca="true" t="shared" si="25" ref="C172:G172">+C174+C175+C176</f>
        <v>269227</v>
      </c>
      <c r="D172" s="41">
        <f t="shared" si="25"/>
        <v>57899</v>
      </c>
      <c r="E172" s="41">
        <f t="shared" si="25"/>
        <v>117694</v>
      </c>
      <c r="F172" s="41">
        <f t="shared" si="25"/>
        <v>148972</v>
      </c>
      <c r="G172" s="41">
        <f t="shared" si="25"/>
        <v>0</v>
      </c>
      <c r="H172" s="26"/>
      <c r="I172" s="26"/>
      <c r="J172" s="26"/>
      <c r="K172" s="26"/>
      <c r="L172" s="26"/>
      <c r="M172" s="26"/>
    </row>
    <row r="173" spans="1:13" ht="16.5" thickBot="1">
      <c r="A173" s="6" t="s">
        <v>9</v>
      </c>
      <c r="B173" s="42"/>
      <c r="C173" s="42"/>
      <c r="D173" s="42"/>
      <c r="E173" s="42"/>
      <c r="F173" s="42"/>
      <c r="G173" s="42"/>
      <c r="H173" s="26"/>
      <c r="I173" s="26"/>
      <c r="J173" s="26"/>
      <c r="K173" s="26"/>
      <c r="L173" s="26"/>
      <c r="M173" s="26"/>
    </row>
    <row r="174" spans="1:13" ht="16.5" thickBot="1">
      <c r="A174" s="9" t="s">
        <v>10</v>
      </c>
      <c r="B174" s="42">
        <f>+'[1]МФ'!B174</f>
        <v>219500</v>
      </c>
      <c r="C174" s="42">
        <f>+'[1]МФ'!C174</f>
        <v>219500</v>
      </c>
      <c r="D174" s="42">
        <f>+'[1]МФ'!D174</f>
        <v>48559</v>
      </c>
      <c r="E174" s="42">
        <f>+'[1]МФ'!E174</f>
        <v>98464</v>
      </c>
      <c r="F174" s="42">
        <f>+'[1]МФ'!F174</f>
        <v>124093</v>
      </c>
      <c r="G174" s="42">
        <f>+'[1]МФ'!G174</f>
        <v>0</v>
      </c>
      <c r="H174" s="26"/>
      <c r="I174" s="26"/>
      <c r="J174" s="26"/>
      <c r="K174" s="26"/>
      <c r="L174" s="26"/>
      <c r="M174" s="26"/>
    </row>
    <row r="175" spans="1:13" ht="16.5" thickBot="1">
      <c r="A175" s="9" t="s">
        <v>11</v>
      </c>
      <c r="B175" s="42">
        <f>+'[1]МФ'!B175</f>
        <v>55300</v>
      </c>
      <c r="C175" s="42">
        <f>+'[1]МФ'!C175</f>
        <v>44727</v>
      </c>
      <c r="D175" s="42">
        <f>+'[1]МФ'!D175</f>
        <v>9340</v>
      </c>
      <c r="E175" s="42">
        <f>+'[1]МФ'!E175</f>
        <v>19230</v>
      </c>
      <c r="F175" s="42">
        <f>+'[1]МФ'!F175</f>
        <v>24879</v>
      </c>
      <c r="G175" s="42">
        <f>+'[1]МФ'!G175</f>
        <v>0</v>
      </c>
      <c r="H175" s="26"/>
      <c r="I175" s="26"/>
      <c r="J175" s="26"/>
      <c r="K175" s="26"/>
      <c r="L175" s="26"/>
      <c r="M175" s="26"/>
    </row>
    <row r="176" spans="1:13" ht="16.5" thickBot="1">
      <c r="A176" s="9" t="s">
        <v>12</v>
      </c>
      <c r="B176" s="42">
        <f>+'[1]МФ'!B176</f>
        <v>5000</v>
      </c>
      <c r="C176" s="42">
        <f>+'[1]МФ'!C176</f>
        <v>5000</v>
      </c>
      <c r="D176" s="42">
        <f>+'[1]МФ'!D176</f>
        <v>0</v>
      </c>
      <c r="E176" s="42">
        <f>+'[1]МФ'!E176</f>
        <v>0</v>
      </c>
      <c r="F176" s="42">
        <f>+'[1]МФ'!F176</f>
        <v>0</v>
      </c>
      <c r="G176" s="42">
        <f>+'[1]МФ'!G176</f>
        <v>0</v>
      </c>
      <c r="H176" s="26"/>
      <c r="I176" s="26"/>
      <c r="J176" s="26"/>
      <c r="K176" s="26"/>
      <c r="L176" s="26"/>
      <c r="M176" s="26"/>
    </row>
    <row r="177" spans="1:13" ht="16.5" thickBot="1">
      <c r="A177" s="6"/>
      <c r="B177" s="42"/>
      <c r="C177" s="42"/>
      <c r="D177" s="42"/>
      <c r="E177" s="42"/>
      <c r="F177" s="42"/>
      <c r="G177" s="42"/>
      <c r="H177" s="26"/>
      <c r="I177" s="26"/>
      <c r="J177" s="26"/>
      <c r="K177" s="26"/>
      <c r="L177" s="26"/>
      <c r="M177" s="26"/>
    </row>
    <row r="178" spans="1:13" ht="26.25" thickBot="1">
      <c r="A178" s="8" t="s">
        <v>37</v>
      </c>
      <c r="B178" s="41">
        <f>+B180+B181</f>
        <v>0</v>
      </c>
      <c r="C178" s="41">
        <f aca="true" t="shared" si="26" ref="C178:G178">+C180+C181</f>
        <v>10573</v>
      </c>
      <c r="D178" s="41">
        <f t="shared" si="26"/>
        <v>-11252</v>
      </c>
      <c r="E178" s="41">
        <f t="shared" si="26"/>
        <v>-7169</v>
      </c>
      <c r="F178" s="41">
        <f t="shared" si="26"/>
        <v>-9571</v>
      </c>
      <c r="G178" s="41">
        <f t="shared" si="26"/>
        <v>0</v>
      </c>
      <c r="H178" s="26"/>
      <c r="I178" s="26"/>
      <c r="J178" s="26"/>
      <c r="K178" s="26"/>
      <c r="L178" s="26"/>
      <c r="M178" s="26"/>
    </row>
    <row r="179" spans="1:13" ht="16.5" thickBot="1">
      <c r="A179" s="6" t="s">
        <v>9</v>
      </c>
      <c r="B179" s="42"/>
      <c r="C179" s="42"/>
      <c r="D179" s="42"/>
      <c r="E179" s="42"/>
      <c r="F179" s="42"/>
      <c r="G179" s="42"/>
      <c r="H179" s="26"/>
      <c r="I179" s="26"/>
      <c r="J179" s="26"/>
      <c r="K179" s="26"/>
      <c r="L179" s="26"/>
      <c r="M179" s="26"/>
    </row>
    <row r="180" spans="1:13" ht="46.5" thickBot="1">
      <c r="A180" s="21" t="s">
        <v>71</v>
      </c>
      <c r="B180" s="42">
        <f>+'[1]МФ'!B180</f>
        <v>0</v>
      </c>
      <c r="C180" s="42">
        <f>+'[1]МФ'!C180</f>
        <v>10573</v>
      </c>
      <c r="D180" s="42">
        <f>+'[1]МФ'!D180</f>
        <v>-11252</v>
      </c>
      <c r="E180" s="42">
        <f>+'[1]МФ'!E180</f>
        <v>-7169</v>
      </c>
      <c r="F180" s="42">
        <f>+'[1]МФ'!F180</f>
        <v>-9571</v>
      </c>
      <c r="G180" s="42">
        <f>+'[1]МФ'!G180</f>
        <v>0</v>
      </c>
      <c r="H180" s="26"/>
      <c r="I180" s="26"/>
      <c r="J180" s="26"/>
      <c r="K180" s="26"/>
      <c r="L180" s="26"/>
      <c r="M180" s="26"/>
    </row>
    <row r="181" spans="1:13" ht="16.5" hidden="1" thickBot="1">
      <c r="A181" s="6" t="s">
        <v>13</v>
      </c>
      <c r="B181" s="42"/>
      <c r="C181" s="42"/>
      <c r="D181" s="42"/>
      <c r="E181" s="42"/>
      <c r="F181" s="42"/>
      <c r="G181" s="42"/>
      <c r="H181" s="26"/>
      <c r="I181" s="26"/>
      <c r="J181" s="26"/>
      <c r="K181" s="26"/>
      <c r="L181" s="26"/>
      <c r="M181" s="26"/>
    </row>
    <row r="182" spans="1:13" ht="16.5" thickBot="1">
      <c r="A182" s="6"/>
      <c r="B182" s="42"/>
      <c r="C182" s="42"/>
      <c r="D182" s="42"/>
      <c r="E182" s="42"/>
      <c r="F182" s="42"/>
      <c r="G182" s="42"/>
      <c r="H182" s="26"/>
      <c r="I182" s="26"/>
      <c r="J182" s="26"/>
      <c r="K182" s="26"/>
      <c r="L182" s="26"/>
      <c r="M182" s="26"/>
    </row>
    <row r="183" spans="1:13" ht="16.5" thickBot="1">
      <c r="A183" s="8" t="s">
        <v>14</v>
      </c>
      <c r="B183" s="41">
        <f>+B172+B178</f>
        <v>279800</v>
      </c>
      <c r="C183" s="41">
        <f aca="true" t="shared" si="27" ref="C183:G183">+C172+C178</f>
        <v>279800</v>
      </c>
      <c r="D183" s="41">
        <f t="shared" si="27"/>
        <v>46647</v>
      </c>
      <c r="E183" s="41">
        <f t="shared" si="27"/>
        <v>110525</v>
      </c>
      <c r="F183" s="41">
        <f t="shared" si="27"/>
        <v>139401</v>
      </c>
      <c r="G183" s="41">
        <f t="shared" si="27"/>
        <v>0</v>
      </c>
      <c r="H183" s="26"/>
      <c r="I183" s="26"/>
      <c r="J183" s="26"/>
      <c r="K183" s="26"/>
      <c r="L183" s="26"/>
      <c r="M183" s="26"/>
    </row>
    <row r="184" spans="1:13" ht="16.5" thickBot="1">
      <c r="A184" s="6"/>
      <c r="B184" s="43"/>
      <c r="C184" s="43"/>
      <c r="D184" s="43"/>
      <c r="E184" s="43"/>
      <c r="F184" s="43"/>
      <c r="G184" s="43"/>
      <c r="H184" s="26"/>
      <c r="I184" s="26"/>
      <c r="J184" s="26"/>
      <c r="K184" s="26"/>
      <c r="L184" s="26"/>
      <c r="M184" s="26"/>
    </row>
    <row r="185" spans="1:13" ht="16.5" thickBot="1">
      <c r="A185" s="6" t="s">
        <v>15</v>
      </c>
      <c r="B185" s="42">
        <f>+'[1]МФ'!B185</f>
        <v>9</v>
      </c>
      <c r="C185" s="42">
        <f>+'[1]МФ'!C185</f>
        <v>9</v>
      </c>
      <c r="D185" s="42">
        <f>+'[1]МФ'!D185</f>
        <v>8</v>
      </c>
      <c r="E185" s="42">
        <f>+'[1]МФ'!E185</f>
        <v>8</v>
      </c>
      <c r="F185" s="42">
        <f>+'[1]МФ'!F185</f>
        <v>3</v>
      </c>
      <c r="G185" s="42">
        <f>+'[1]МФ'!G185</f>
        <v>0</v>
      </c>
      <c r="H185" s="26"/>
      <c r="I185" s="26"/>
      <c r="J185" s="26"/>
      <c r="K185" s="26"/>
      <c r="L185" s="26"/>
      <c r="M185" s="26"/>
    </row>
    <row r="186" spans="8:13" ht="15.75">
      <c r="H186" s="26"/>
      <c r="I186" s="26"/>
      <c r="J186" s="26"/>
      <c r="K186" s="26"/>
      <c r="L186" s="26"/>
      <c r="M186" s="26"/>
    </row>
    <row r="187" spans="8:13" ht="16.5" thickBot="1">
      <c r="H187" s="26"/>
      <c r="I187" s="26"/>
      <c r="J187" s="26"/>
      <c r="K187" s="26"/>
      <c r="L187" s="26"/>
      <c r="M187" s="26"/>
    </row>
    <row r="188" spans="1:13" ht="16.5" thickBot="1">
      <c r="A188" s="55" t="s">
        <v>60</v>
      </c>
      <c r="B188" s="56"/>
      <c r="C188" s="56"/>
      <c r="D188" s="56"/>
      <c r="E188" s="56"/>
      <c r="F188" s="56"/>
      <c r="G188" s="57"/>
      <c r="H188" s="26"/>
      <c r="I188" s="26"/>
      <c r="J188" s="26"/>
      <c r="K188" s="26"/>
      <c r="L188" s="26"/>
      <c r="M188" s="26"/>
    </row>
    <row r="189" spans="1:13" ht="15.75">
      <c r="A189" s="16" t="s">
        <v>6</v>
      </c>
      <c r="B189" s="1" t="s">
        <v>64</v>
      </c>
      <c r="C189" s="1" t="s">
        <v>1</v>
      </c>
      <c r="D189" s="1" t="s">
        <v>2</v>
      </c>
      <c r="E189" s="1" t="s">
        <v>2</v>
      </c>
      <c r="F189" s="1" t="s">
        <v>2</v>
      </c>
      <c r="G189" s="1" t="s">
        <v>2</v>
      </c>
      <c r="H189" s="26"/>
      <c r="I189" s="26"/>
      <c r="J189" s="26"/>
      <c r="K189" s="26"/>
      <c r="L189" s="26"/>
      <c r="M189" s="26"/>
    </row>
    <row r="190" spans="1:13" ht="15.75">
      <c r="A190" s="16" t="s">
        <v>7</v>
      </c>
      <c r="B190" s="2" t="s">
        <v>74</v>
      </c>
      <c r="C190" s="2" t="s">
        <v>65</v>
      </c>
      <c r="D190" s="2" t="s">
        <v>3</v>
      </c>
      <c r="E190" s="2" t="s">
        <v>3</v>
      </c>
      <c r="F190" s="2" t="s">
        <v>3</v>
      </c>
      <c r="G190" s="2" t="s">
        <v>3</v>
      </c>
      <c r="H190" s="26"/>
      <c r="I190" s="26"/>
      <c r="J190" s="26"/>
      <c r="K190" s="26"/>
      <c r="L190" s="26"/>
      <c r="M190" s="26"/>
    </row>
    <row r="191" spans="1:13" ht="26.25" thickBot="1">
      <c r="A191" s="7"/>
      <c r="B191" s="36"/>
      <c r="C191" s="3" t="s">
        <v>74</v>
      </c>
      <c r="D191" s="3" t="s">
        <v>75</v>
      </c>
      <c r="E191" s="3" t="s">
        <v>76</v>
      </c>
      <c r="F191" s="3" t="s">
        <v>77</v>
      </c>
      <c r="G191" s="3" t="s">
        <v>78</v>
      </c>
      <c r="H191" s="26"/>
      <c r="I191" s="26"/>
      <c r="J191" s="26"/>
      <c r="K191" s="26"/>
      <c r="L191" s="26"/>
      <c r="M191" s="26"/>
    </row>
    <row r="192" spans="1:13" ht="16.5" thickBot="1">
      <c r="A192" s="8" t="s">
        <v>8</v>
      </c>
      <c r="B192" s="41">
        <f>+B194+B195+B196</f>
        <v>33415800</v>
      </c>
      <c r="C192" s="41">
        <f aca="true" t="shared" si="28" ref="C192:G192">+C194+C195+C196</f>
        <v>33422089</v>
      </c>
      <c r="D192" s="41">
        <f t="shared" si="28"/>
        <v>3387205</v>
      </c>
      <c r="E192" s="41">
        <f t="shared" si="28"/>
        <v>9742748</v>
      </c>
      <c r="F192" s="41">
        <f t="shared" si="28"/>
        <v>15771482</v>
      </c>
      <c r="G192" s="41">
        <f t="shared" si="28"/>
        <v>0</v>
      </c>
      <c r="H192" s="26"/>
      <c r="I192" s="26"/>
      <c r="J192" s="26"/>
      <c r="K192" s="26"/>
      <c r="L192" s="26"/>
      <c r="M192" s="26"/>
    </row>
    <row r="193" spans="1:13" ht="16.5" thickBot="1">
      <c r="A193" s="6" t="s">
        <v>9</v>
      </c>
      <c r="B193" s="42"/>
      <c r="C193" s="42"/>
      <c r="D193" s="42"/>
      <c r="E193" s="42"/>
      <c r="F193" s="42"/>
      <c r="G193" s="42"/>
      <c r="H193" s="26"/>
      <c r="I193" s="26"/>
      <c r="J193" s="26"/>
      <c r="K193" s="26"/>
      <c r="L193" s="26"/>
      <c r="M193" s="26"/>
    </row>
    <row r="194" spans="1:13" ht="16.5" thickBot="1">
      <c r="A194" s="9" t="s">
        <v>10</v>
      </c>
      <c r="B194" s="42">
        <f>+'[1]МФ'!B194</f>
        <v>8628900</v>
      </c>
      <c r="C194" s="42">
        <f>+'[1]МФ'!C194</f>
        <v>8619749</v>
      </c>
      <c r="D194" s="42">
        <f>+'[1]МФ'!D194</f>
        <v>1825879</v>
      </c>
      <c r="E194" s="42">
        <f>+'[1]МФ'!E194</f>
        <v>3213853</v>
      </c>
      <c r="F194" s="42">
        <f>+'[1]МФ'!F194</f>
        <v>5080796</v>
      </c>
      <c r="G194" s="42">
        <f>+'[1]МФ'!G194</f>
        <v>0</v>
      </c>
      <c r="H194" s="26"/>
      <c r="I194" s="26"/>
      <c r="J194" s="26"/>
      <c r="K194" s="26"/>
      <c r="L194" s="26"/>
      <c r="M194" s="26"/>
    </row>
    <row r="195" spans="1:13" ht="16.5" thickBot="1">
      <c r="A195" s="9" t="s">
        <v>11</v>
      </c>
      <c r="B195" s="42">
        <f>+'[1]МФ'!B195</f>
        <v>21431100</v>
      </c>
      <c r="C195" s="42">
        <f>+'[1]МФ'!C195</f>
        <v>23347100</v>
      </c>
      <c r="D195" s="42">
        <f>+'[1]МФ'!D195</f>
        <v>1555406</v>
      </c>
      <c r="E195" s="42">
        <f>+'[1]МФ'!E195</f>
        <v>6353631</v>
      </c>
      <c r="F195" s="42">
        <f>+'[1]МФ'!F195</f>
        <v>10513898</v>
      </c>
      <c r="G195" s="42">
        <f>+'[1]МФ'!G195</f>
        <v>0</v>
      </c>
      <c r="H195" s="26"/>
      <c r="I195" s="26"/>
      <c r="J195" s="26"/>
      <c r="K195" s="26"/>
      <c r="L195" s="26"/>
      <c r="M195" s="26"/>
    </row>
    <row r="196" spans="1:13" ht="16.5" thickBot="1">
      <c r="A196" s="9" t="s">
        <v>12</v>
      </c>
      <c r="B196" s="42">
        <f>+'[1]МФ'!B196</f>
        <v>3355800</v>
      </c>
      <c r="C196" s="42">
        <f>+'[1]МФ'!C196</f>
        <v>1455240</v>
      </c>
      <c r="D196" s="42">
        <f>+'[1]МФ'!D196</f>
        <v>5920</v>
      </c>
      <c r="E196" s="42">
        <f>+'[1]МФ'!E196</f>
        <v>175264</v>
      </c>
      <c r="F196" s="42">
        <f>+'[1]МФ'!F196</f>
        <v>176788</v>
      </c>
      <c r="G196" s="42">
        <f>+'[1]МФ'!G196</f>
        <v>0</v>
      </c>
      <c r="H196" s="26"/>
      <c r="I196" s="26"/>
      <c r="J196" s="26"/>
      <c r="K196" s="26"/>
      <c r="L196" s="26"/>
      <c r="M196" s="26"/>
    </row>
    <row r="197" spans="1:13" ht="16.5" thickBot="1">
      <c r="A197" s="6" t="s">
        <v>30</v>
      </c>
      <c r="B197" s="42">
        <f>+B198</f>
        <v>16150000</v>
      </c>
      <c r="C197" s="42">
        <f aca="true" t="shared" si="29" ref="C197:G197">+C198</f>
        <v>16150000</v>
      </c>
      <c r="D197" s="42">
        <f t="shared" si="29"/>
        <v>688113</v>
      </c>
      <c r="E197" s="42">
        <f t="shared" si="29"/>
        <v>4399102</v>
      </c>
      <c r="F197" s="42">
        <f t="shared" si="29"/>
        <v>7706335</v>
      </c>
      <c r="G197" s="42">
        <f t="shared" si="29"/>
        <v>0</v>
      </c>
      <c r="H197" s="26"/>
      <c r="I197" s="26"/>
      <c r="J197" s="26"/>
      <c r="K197" s="26"/>
      <c r="L197" s="26"/>
      <c r="M197" s="26"/>
    </row>
    <row r="198" spans="1:13" ht="23.25" thickBot="1">
      <c r="A198" s="24" t="s">
        <v>36</v>
      </c>
      <c r="B198" s="42">
        <f>+'[1]МФ'!B198</f>
        <v>16150000</v>
      </c>
      <c r="C198" s="42">
        <f>+'[1]МФ'!C198</f>
        <v>16150000</v>
      </c>
      <c r="D198" s="42">
        <f>+'[1]МФ'!D198</f>
        <v>688113</v>
      </c>
      <c r="E198" s="42">
        <f>+'[1]МФ'!E198</f>
        <v>4399102</v>
      </c>
      <c r="F198" s="42">
        <f>+'[1]МФ'!F198</f>
        <v>7706335</v>
      </c>
      <c r="G198" s="42">
        <f>+'[1]МФ'!G198</f>
        <v>0</v>
      </c>
      <c r="H198" s="26"/>
      <c r="I198" s="26"/>
      <c r="J198" s="26"/>
      <c r="K198" s="26"/>
      <c r="L198" s="26"/>
      <c r="M198" s="26"/>
    </row>
    <row r="199" spans="1:13" ht="16.5" thickBot="1">
      <c r="A199" s="21"/>
      <c r="B199" s="42"/>
      <c r="C199" s="42"/>
      <c r="D199" s="42"/>
      <c r="E199" s="42"/>
      <c r="F199" s="42"/>
      <c r="G199" s="42"/>
      <c r="H199" s="26"/>
      <c r="I199" s="26"/>
      <c r="J199" s="26"/>
      <c r="K199" s="26"/>
      <c r="L199" s="26"/>
      <c r="M199" s="26"/>
    </row>
    <row r="200" spans="1:13" ht="26.25" thickBot="1">
      <c r="A200" s="8" t="s">
        <v>37</v>
      </c>
      <c r="B200" s="41">
        <f>+B202+B203+B204+B205</f>
        <v>1605000</v>
      </c>
      <c r="C200" s="41">
        <f aca="true" t="shared" si="30" ref="C200:G200">+C202+C203+C204+C205</f>
        <v>1684209</v>
      </c>
      <c r="D200" s="41">
        <f t="shared" si="30"/>
        <v>62775</v>
      </c>
      <c r="E200" s="41">
        <f t="shared" si="30"/>
        <v>103372</v>
      </c>
      <c r="F200" s="41">
        <f t="shared" si="30"/>
        <v>126539</v>
      </c>
      <c r="G200" s="41">
        <f t="shared" si="30"/>
        <v>0</v>
      </c>
      <c r="H200" s="26"/>
      <c r="I200" s="26"/>
      <c r="J200" s="26"/>
      <c r="K200" s="26"/>
      <c r="L200" s="26"/>
      <c r="M200" s="26"/>
    </row>
    <row r="201" spans="1:13" ht="16.5" thickBot="1">
      <c r="A201" s="6" t="s">
        <v>9</v>
      </c>
      <c r="B201" s="42"/>
      <c r="C201" s="42"/>
      <c r="D201" s="42"/>
      <c r="E201" s="42"/>
      <c r="F201" s="42"/>
      <c r="G201" s="42"/>
      <c r="H201" s="26"/>
      <c r="I201" s="26"/>
      <c r="J201" s="26"/>
      <c r="K201" s="26"/>
      <c r="L201" s="26"/>
      <c r="M201" s="26"/>
    </row>
    <row r="202" spans="1:13" ht="16.5" thickBot="1">
      <c r="A202" s="21" t="s">
        <v>33</v>
      </c>
      <c r="B202" s="42">
        <f>+'[1]МФ'!B202</f>
        <v>105000</v>
      </c>
      <c r="C202" s="42">
        <f>+'[1]МФ'!C202</f>
        <v>139560</v>
      </c>
      <c r="D202" s="42">
        <f>+'[1]МФ'!D202</f>
        <v>48067</v>
      </c>
      <c r="E202" s="42">
        <f>+'[1]МФ'!E202</f>
        <v>58723</v>
      </c>
      <c r="F202" s="42">
        <f>+'[1]МФ'!F202</f>
        <v>67413</v>
      </c>
      <c r="G202" s="42">
        <f>+'[1]МФ'!G202</f>
        <v>0</v>
      </c>
      <c r="H202" s="26"/>
      <c r="I202" s="26"/>
      <c r="J202" s="26"/>
      <c r="K202" s="26"/>
      <c r="L202" s="26"/>
      <c r="M202" s="26"/>
    </row>
    <row r="203" spans="1:13" ht="16.5" thickBot="1">
      <c r="A203" s="21" t="s">
        <v>34</v>
      </c>
      <c r="B203" s="42">
        <f>+'[1]МФ'!B203</f>
        <v>0</v>
      </c>
      <c r="C203" s="42">
        <f>+'[1]МФ'!C203</f>
        <v>44649</v>
      </c>
      <c r="D203" s="42">
        <f>+'[1]МФ'!D203</f>
        <v>14708</v>
      </c>
      <c r="E203" s="42">
        <f>+'[1]МФ'!E203</f>
        <v>44649</v>
      </c>
      <c r="F203" s="42">
        <f>+'[1]МФ'!F203</f>
        <v>59126</v>
      </c>
      <c r="G203" s="42">
        <f>+'[1]МФ'!G203</f>
        <v>0</v>
      </c>
      <c r="H203" s="26"/>
      <c r="I203" s="26"/>
      <c r="J203" s="26"/>
      <c r="K203" s="26"/>
      <c r="L203" s="26"/>
      <c r="M203" s="26"/>
    </row>
    <row r="204" spans="1:13" ht="34.5" customHeight="1" thickBot="1">
      <c r="A204" s="21" t="s">
        <v>72</v>
      </c>
      <c r="B204" s="42">
        <f>+'[1]МФ'!B204</f>
        <v>1500000</v>
      </c>
      <c r="C204" s="42">
        <f>+'[1]МФ'!C204</f>
        <v>1500000</v>
      </c>
      <c r="D204" s="42">
        <f>+'[1]МФ'!D204</f>
        <v>0</v>
      </c>
      <c r="E204" s="42">
        <f>+'[1]МФ'!E204</f>
        <v>0</v>
      </c>
      <c r="F204" s="42">
        <f>+'[1]МФ'!F204</f>
        <v>0</v>
      </c>
      <c r="G204" s="42">
        <f>+'[1]МФ'!G204</f>
        <v>0</v>
      </c>
      <c r="H204" s="26"/>
      <c r="I204" s="26"/>
      <c r="J204" s="26"/>
      <c r="K204" s="26"/>
      <c r="L204" s="26"/>
      <c r="M204" s="26"/>
    </row>
    <row r="205" spans="1:13" ht="16.5" thickBot="1">
      <c r="A205" s="22"/>
      <c r="B205" s="42"/>
      <c r="C205" s="42"/>
      <c r="D205" s="42"/>
      <c r="E205" s="42"/>
      <c r="F205" s="42"/>
      <c r="G205" s="42"/>
      <c r="H205" s="26"/>
      <c r="I205" s="26"/>
      <c r="J205" s="26"/>
      <c r="K205" s="26"/>
      <c r="L205" s="26"/>
      <c r="M205" s="26"/>
    </row>
    <row r="206" spans="1:13" ht="16.5" thickBot="1">
      <c r="A206" s="8" t="s">
        <v>14</v>
      </c>
      <c r="B206" s="41">
        <f>+B192+B200</f>
        <v>35020800</v>
      </c>
      <c r="C206" s="41">
        <f aca="true" t="shared" si="31" ref="C206:G206">+C192+C200</f>
        <v>35106298</v>
      </c>
      <c r="D206" s="41">
        <f t="shared" si="31"/>
        <v>3449980</v>
      </c>
      <c r="E206" s="41">
        <f t="shared" si="31"/>
        <v>9846120</v>
      </c>
      <c r="F206" s="41">
        <f t="shared" si="31"/>
        <v>15898021</v>
      </c>
      <c r="G206" s="41">
        <f t="shared" si="31"/>
        <v>0</v>
      </c>
      <c r="H206" s="26"/>
      <c r="I206" s="26"/>
      <c r="J206" s="26"/>
      <c r="K206" s="26"/>
      <c r="L206" s="26"/>
      <c r="M206" s="26"/>
    </row>
    <row r="207" spans="1:13" ht="16.5" thickBot="1">
      <c r="A207" s="6"/>
      <c r="B207" s="43"/>
      <c r="C207" s="43"/>
      <c r="D207" s="43"/>
      <c r="E207" s="43"/>
      <c r="F207" s="43"/>
      <c r="G207" s="43"/>
      <c r="H207" s="26"/>
      <c r="I207" s="26"/>
      <c r="J207" s="26"/>
      <c r="K207" s="26"/>
      <c r="L207" s="26"/>
      <c r="M207" s="26"/>
    </row>
    <row r="208" spans="1:13" ht="16.5" thickBot="1">
      <c r="A208" s="6" t="s">
        <v>15</v>
      </c>
      <c r="B208" s="42">
        <f>+'[1]МФ'!B208</f>
        <v>179</v>
      </c>
      <c r="C208" s="42">
        <f>+'[1]МФ'!C208</f>
        <v>179</v>
      </c>
      <c r="D208" s="42">
        <f>+'[1]МФ'!D208</f>
        <v>167</v>
      </c>
      <c r="E208" s="42">
        <f>+'[1]МФ'!E208</f>
        <v>168</v>
      </c>
      <c r="F208" s="42">
        <f>+'[1]МФ'!F208</f>
        <v>165</v>
      </c>
      <c r="G208" s="42">
        <f>+'[1]МФ'!G208</f>
        <v>0</v>
      </c>
      <c r="H208" s="26"/>
      <c r="I208" s="26"/>
      <c r="J208" s="26"/>
      <c r="K208" s="26"/>
      <c r="L208" s="26"/>
      <c r="M208" s="26"/>
    </row>
    <row r="209" spans="8:13" ht="15.75">
      <c r="H209" s="26"/>
      <c r="I209" s="26"/>
      <c r="J209" s="26"/>
      <c r="K209" s="26"/>
      <c r="L209" s="26"/>
      <c r="M209" s="26"/>
    </row>
    <row r="210" spans="8:13" ht="16.5" thickBot="1">
      <c r="H210" s="26"/>
      <c r="I210" s="26"/>
      <c r="J210" s="26"/>
      <c r="K210" s="26"/>
      <c r="L210" s="26"/>
      <c r="M210" s="26"/>
    </row>
    <row r="211" spans="1:13" ht="16.5" thickBot="1">
      <c r="A211" s="55" t="s">
        <v>35</v>
      </c>
      <c r="B211" s="56"/>
      <c r="C211" s="56"/>
      <c r="D211" s="56"/>
      <c r="E211" s="56"/>
      <c r="F211" s="56"/>
      <c r="G211" s="57"/>
      <c r="H211" s="26"/>
      <c r="I211" s="26"/>
      <c r="J211" s="26"/>
      <c r="K211" s="26"/>
      <c r="L211" s="26"/>
      <c r="M211" s="26"/>
    </row>
    <row r="212" spans="1:13" ht="15.75">
      <c r="A212" s="16" t="s">
        <v>6</v>
      </c>
      <c r="B212" s="1" t="s">
        <v>64</v>
      </c>
      <c r="C212" s="1" t="s">
        <v>1</v>
      </c>
      <c r="D212" s="1" t="s">
        <v>2</v>
      </c>
      <c r="E212" s="1" t="s">
        <v>2</v>
      </c>
      <c r="F212" s="1" t="s">
        <v>2</v>
      </c>
      <c r="G212" s="1" t="s">
        <v>2</v>
      </c>
      <c r="H212" s="26"/>
      <c r="I212" s="26"/>
      <c r="J212" s="26"/>
      <c r="K212" s="26"/>
      <c r="L212" s="26"/>
      <c r="M212" s="26"/>
    </row>
    <row r="213" spans="1:13" ht="15.75">
      <c r="A213" s="16" t="s">
        <v>7</v>
      </c>
      <c r="B213" s="2" t="s">
        <v>74</v>
      </c>
      <c r="C213" s="2" t="s">
        <v>65</v>
      </c>
      <c r="D213" s="2" t="s">
        <v>3</v>
      </c>
      <c r="E213" s="2" t="s">
        <v>3</v>
      </c>
      <c r="F213" s="2" t="s">
        <v>3</v>
      </c>
      <c r="G213" s="2" t="s">
        <v>3</v>
      </c>
      <c r="H213" s="26"/>
      <c r="I213" s="26"/>
      <c r="J213" s="26"/>
      <c r="K213" s="26"/>
      <c r="L213" s="26"/>
      <c r="M213" s="26"/>
    </row>
    <row r="214" spans="1:13" ht="26.25" thickBot="1">
      <c r="A214" s="7"/>
      <c r="B214" s="36"/>
      <c r="C214" s="3" t="s">
        <v>74</v>
      </c>
      <c r="D214" s="3" t="s">
        <v>75</v>
      </c>
      <c r="E214" s="3" t="s">
        <v>76</v>
      </c>
      <c r="F214" s="3" t="s">
        <v>77</v>
      </c>
      <c r="G214" s="3" t="s">
        <v>78</v>
      </c>
      <c r="H214" s="26"/>
      <c r="I214" s="26"/>
      <c r="J214" s="26"/>
      <c r="K214" s="26"/>
      <c r="L214" s="26"/>
      <c r="M214" s="26"/>
    </row>
    <row r="215" spans="1:13" ht="16.5" thickBot="1">
      <c r="A215" s="8" t="s">
        <v>8</v>
      </c>
      <c r="B215" s="41">
        <f>SUM(B217:B219)</f>
        <v>479603500</v>
      </c>
      <c r="C215" s="41">
        <f aca="true" t="shared" si="32" ref="C215:G215">SUM(C217:C219)</f>
        <v>502064304</v>
      </c>
      <c r="D215" s="41">
        <f t="shared" si="32"/>
        <v>104375684</v>
      </c>
      <c r="E215" s="41">
        <f t="shared" si="32"/>
        <v>198572522</v>
      </c>
      <c r="F215" s="41">
        <f t="shared" si="32"/>
        <v>323831849</v>
      </c>
      <c r="G215" s="41">
        <f t="shared" si="32"/>
        <v>0</v>
      </c>
      <c r="H215" s="26"/>
      <c r="I215" s="26"/>
      <c r="J215" s="26"/>
      <c r="K215" s="26"/>
      <c r="L215" s="26"/>
      <c r="M215" s="26"/>
    </row>
    <row r="216" spans="1:13" ht="16.5" thickBot="1">
      <c r="A216" s="6" t="s">
        <v>9</v>
      </c>
      <c r="B216" s="42"/>
      <c r="C216" s="42"/>
      <c r="D216" s="42"/>
      <c r="E216" s="42"/>
      <c r="F216" s="42"/>
      <c r="G216" s="42"/>
      <c r="H216" s="26"/>
      <c r="I216" s="26"/>
      <c r="J216" s="26"/>
      <c r="K216" s="26"/>
      <c r="L216" s="26"/>
      <c r="M216" s="26"/>
    </row>
    <row r="217" spans="1:13" ht="16.5" thickBot="1">
      <c r="A217" s="9" t="s">
        <v>10</v>
      </c>
      <c r="B217" s="42">
        <f>+B11+B34+B58+B87+B107+B132+B154+B174+B194</f>
        <v>344089500</v>
      </c>
      <c r="C217" s="42">
        <f aca="true" t="shared" si="33" ref="C217:G217">+C11+C34+C58+C87+C107+C132+C154+C174+C194</f>
        <v>366534903</v>
      </c>
      <c r="D217" s="42">
        <f t="shared" si="33"/>
        <v>84925409</v>
      </c>
      <c r="E217" s="42">
        <f t="shared" si="33"/>
        <v>154198088</v>
      </c>
      <c r="F217" s="42">
        <f t="shared" si="33"/>
        <v>251005709</v>
      </c>
      <c r="G217" s="42">
        <f t="shared" si="33"/>
        <v>0</v>
      </c>
      <c r="H217" s="26"/>
      <c r="I217" s="26"/>
      <c r="J217" s="26"/>
      <c r="K217" s="26"/>
      <c r="L217" s="26"/>
      <c r="M217" s="26"/>
    </row>
    <row r="218" spans="1:13" ht="16.5" thickBot="1">
      <c r="A218" s="9" t="s">
        <v>11</v>
      </c>
      <c r="B218" s="42">
        <f>+B12+B35+B59+B88+B108+B133+B155+B175+B195</f>
        <v>98963000</v>
      </c>
      <c r="C218" s="42">
        <f aca="true" t="shared" si="34" ref="C218:G219">+C12+C35+C59+C88+C108+C133+C155+C175+C195</f>
        <v>102895815</v>
      </c>
      <c r="D218" s="42">
        <f t="shared" si="34"/>
        <v>18697231</v>
      </c>
      <c r="E218" s="42">
        <f t="shared" si="34"/>
        <v>42544878</v>
      </c>
      <c r="F218" s="42">
        <f t="shared" si="34"/>
        <v>62203208</v>
      </c>
      <c r="G218" s="42">
        <f t="shared" si="34"/>
        <v>0</v>
      </c>
      <c r="H218" s="26"/>
      <c r="I218" s="26"/>
      <c r="J218" s="26"/>
      <c r="K218" s="26"/>
      <c r="L218" s="26"/>
      <c r="M218" s="26"/>
    </row>
    <row r="219" spans="1:13" ht="16.5" thickBot="1">
      <c r="A219" s="9" t="s">
        <v>12</v>
      </c>
      <c r="B219" s="42">
        <f>+B13+B36+B60+B89+B109+B134+B156+B176+B196</f>
        <v>36551000</v>
      </c>
      <c r="C219" s="42">
        <f t="shared" si="34"/>
        <v>32633586</v>
      </c>
      <c r="D219" s="42">
        <f t="shared" si="34"/>
        <v>753044</v>
      </c>
      <c r="E219" s="42">
        <f t="shared" si="34"/>
        <v>1829556</v>
      </c>
      <c r="F219" s="42">
        <f t="shared" si="34"/>
        <v>10622932</v>
      </c>
      <c r="G219" s="42">
        <f t="shared" si="34"/>
        <v>0</v>
      </c>
      <c r="H219" s="26"/>
      <c r="I219" s="26"/>
      <c r="J219" s="26"/>
      <c r="K219" s="26"/>
      <c r="L219" s="26"/>
      <c r="M219" s="26"/>
    </row>
    <row r="220" spans="1:13" ht="16.5" thickBot="1">
      <c r="A220" s="6" t="s">
        <v>30</v>
      </c>
      <c r="B220" s="42">
        <f>SUM(B221:B232)</f>
        <v>16150000</v>
      </c>
      <c r="C220" s="42">
        <f aca="true" t="shared" si="35" ref="C220:G220">SUM(C221:C232)</f>
        <v>16160534</v>
      </c>
      <c r="D220" s="42">
        <f t="shared" si="35"/>
        <v>688113</v>
      </c>
      <c r="E220" s="42">
        <f t="shared" si="35"/>
        <v>4409636</v>
      </c>
      <c r="F220" s="42">
        <f t="shared" si="35"/>
        <v>7716869</v>
      </c>
      <c r="G220" s="42">
        <f t="shared" si="35"/>
        <v>0</v>
      </c>
      <c r="H220" s="26"/>
      <c r="I220" s="26"/>
      <c r="J220" s="26"/>
      <c r="K220" s="26"/>
      <c r="L220" s="26"/>
      <c r="M220" s="26"/>
    </row>
    <row r="221" spans="1:13" ht="23.25" thickBot="1">
      <c r="A221" s="24" t="s">
        <v>36</v>
      </c>
      <c r="B221" s="42">
        <f>+B198</f>
        <v>16150000</v>
      </c>
      <c r="C221" s="42">
        <f aca="true" t="shared" si="36" ref="C221:G221">+C198</f>
        <v>16150000</v>
      </c>
      <c r="D221" s="42">
        <f t="shared" si="36"/>
        <v>688113</v>
      </c>
      <c r="E221" s="42">
        <f t="shared" si="36"/>
        <v>4399102</v>
      </c>
      <c r="F221" s="42">
        <f t="shared" si="36"/>
        <v>7706335</v>
      </c>
      <c r="G221" s="42">
        <f t="shared" si="36"/>
        <v>0</v>
      </c>
      <c r="H221" s="26"/>
      <c r="I221" s="26"/>
      <c r="J221" s="26"/>
      <c r="K221" s="26"/>
      <c r="L221" s="26"/>
      <c r="M221" s="26"/>
    </row>
    <row r="222" spans="1:13" ht="16.5" hidden="1" thickBot="1">
      <c r="A222" s="19"/>
      <c r="B222" s="42">
        <f>+B16+B38</f>
        <v>0</v>
      </c>
      <c r="C222" s="42">
        <f aca="true" t="shared" si="37" ref="C222:G222">+C16+C38</f>
        <v>0</v>
      </c>
      <c r="D222" s="42">
        <f t="shared" si="37"/>
        <v>0</v>
      </c>
      <c r="E222" s="42">
        <f t="shared" si="37"/>
        <v>0</v>
      </c>
      <c r="F222" s="42">
        <f t="shared" si="37"/>
        <v>0</v>
      </c>
      <c r="G222" s="42">
        <f t="shared" si="37"/>
        <v>0</v>
      </c>
      <c r="H222" s="26"/>
      <c r="I222" s="26"/>
      <c r="J222" s="26"/>
      <c r="K222" s="26"/>
      <c r="L222" s="26"/>
      <c r="M222" s="26"/>
    </row>
    <row r="223" spans="1:13" ht="35.25" thickBot="1">
      <c r="A223" s="21" t="s">
        <v>67</v>
      </c>
      <c r="B223" s="42">
        <f aca="true" t="shared" si="38" ref="B223:G223">+B62</f>
        <v>0</v>
      </c>
      <c r="C223" s="42">
        <f t="shared" si="38"/>
        <v>761</v>
      </c>
      <c r="D223" s="42">
        <f t="shared" si="38"/>
        <v>0</v>
      </c>
      <c r="E223" s="42">
        <f t="shared" si="38"/>
        <v>761</v>
      </c>
      <c r="F223" s="42">
        <f t="shared" si="38"/>
        <v>761</v>
      </c>
      <c r="G223" s="42">
        <f t="shared" si="38"/>
        <v>0</v>
      </c>
      <c r="H223" s="26"/>
      <c r="I223" s="26"/>
      <c r="J223" s="26"/>
      <c r="K223" s="26"/>
      <c r="L223" s="26"/>
      <c r="M223" s="26"/>
    </row>
    <row r="224" spans="1:13" ht="16.5" hidden="1" thickBot="1">
      <c r="A224" s="22"/>
      <c r="B224" s="42">
        <f>+B40</f>
        <v>0</v>
      </c>
      <c r="C224" s="42">
        <f aca="true" t="shared" si="39" ref="C224:G224">+C40</f>
        <v>0</v>
      </c>
      <c r="D224" s="42">
        <f t="shared" si="39"/>
        <v>0</v>
      </c>
      <c r="E224" s="42">
        <f t="shared" si="39"/>
        <v>0</v>
      </c>
      <c r="F224" s="42">
        <f t="shared" si="39"/>
        <v>0</v>
      </c>
      <c r="G224" s="42">
        <f t="shared" si="39"/>
        <v>0</v>
      </c>
      <c r="H224" s="26"/>
      <c r="I224" s="26"/>
      <c r="J224" s="26"/>
      <c r="K224" s="26"/>
      <c r="L224" s="26"/>
      <c r="M224" s="26"/>
    </row>
    <row r="225" spans="1:13" ht="16.5" hidden="1" thickBot="1">
      <c r="A225" s="22"/>
      <c r="B225" s="42">
        <f>+B66</f>
        <v>0</v>
      </c>
      <c r="C225" s="42">
        <f aca="true" t="shared" si="40" ref="C225:G225">+C66</f>
        <v>0</v>
      </c>
      <c r="D225" s="42">
        <f t="shared" si="40"/>
        <v>0</v>
      </c>
      <c r="E225" s="42">
        <f t="shared" si="40"/>
        <v>0</v>
      </c>
      <c r="F225" s="42">
        <f t="shared" si="40"/>
        <v>0</v>
      </c>
      <c r="G225" s="42">
        <f t="shared" si="40"/>
        <v>0</v>
      </c>
      <c r="H225" s="26"/>
      <c r="I225" s="26"/>
      <c r="J225" s="26"/>
      <c r="K225" s="26"/>
      <c r="L225" s="26"/>
      <c r="M225" s="26"/>
    </row>
    <row r="226" spans="1:13" ht="16.5" hidden="1" thickBot="1">
      <c r="A226" s="20"/>
      <c r="B226" s="42">
        <f>+B67</f>
        <v>0</v>
      </c>
      <c r="C226" s="42">
        <f aca="true" t="shared" si="41" ref="C226:G227">+C67</f>
        <v>0</v>
      </c>
      <c r="D226" s="42">
        <f t="shared" si="41"/>
        <v>0</v>
      </c>
      <c r="E226" s="42">
        <f t="shared" si="41"/>
        <v>0</v>
      </c>
      <c r="F226" s="42">
        <f t="shared" si="41"/>
        <v>0</v>
      </c>
      <c r="G226" s="42">
        <f t="shared" si="41"/>
        <v>0</v>
      </c>
      <c r="H226" s="26"/>
      <c r="I226" s="26"/>
      <c r="J226" s="26"/>
      <c r="K226" s="26"/>
      <c r="L226" s="26"/>
      <c r="M226" s="26"/>
    </row>
    <row r="227" spans="1:13" ht="16.5" hidden="1" thickBot="1">
      <c r="A227" s="20"/>
      <c r="B227" s="42">
        <f>+B68</f>
        <v>0</v>
      </c>
      <c r="C227" s="42">
        <f t="shared" si="41"/>
        <v>0</v>
      </c>
      <c r="D227" s="42">
        <f t="shared" si="41"/>
        <v>0</v>
      </c>
      <c r="E227" s="42">
        <f t="shared" si="41"/>
        <v>0</v>
      </c>
      <c r="F227" s="42">
        <f t="shared" si="41"/>
        <v>0</v>
      </c>
      <c r="G227" s="42">
        <f t="shared" si="41"/>
        <v>0</v>
      </c>
      <c r="H227" s="26"/>
      <c r="I227" s="26"/>
      <c r="J227" s="26"/>
      <c r="K227" s="26"/>
      <c r="L227" s="26"/>
      <c r="M227" s="26"/>
    </row>
    <row r="228" spans="1:13" ht="16.5" thickBot="1">
      <c r="A228" s="20" t="s">
        <v>68</v>
      </c>
      <c r="B228" s="42">
        <f>+B111</f>
        <v>0</v>
      </c>
      <c r="C228" s="42">
        <f aca="true" t="shared" si="42" ref="C228:G228">+C111</f>
        <v>280</v>
      </c>
      <c r="D228" s="42">
        <f t="shared" si="42"/>
        <v>0</v>
      </c>
      <c r="E228" s="42">
        <f t="shared" si="42"/>
        <v>280</v>
      </c>
      <c r="F228" s="42">
        <f t="shared" si="42"/>
        <v>280</v>
      </c>
      <c r="G228" s="42">
        <f t="shared" si="42"/>
        <v>0</v>
      </c>
      <c r="H228" s="26"/>
      <c r="I228" s="26"/>
      <c r="J228" s="26"/>
      <c r="K228" s="26"/>
      <c r="L228" s="26"/>
      <c r="M228" s="26"/>
    </row>
    <row r="229" spans="1:13" ht="16.5" thickBot="1">
      <c r="A229" s="20" t="s">
        <v>69</v>
      </c>
      <c r="B229" s="42">
        <f>+B112</f>
        <v>0</v>
      </c>
      <c r="C229" s="42">
        <f aca="true" t="shared" si="43" ref="C229:G229">+C112</f>
        <v>9493</v>
      </c>
      <c r="D229" s="42">
        <f t="shared" si="43"/>
        <v>0</v>
      </c>
      <c r="E229" s="42">
        <f t="shared" si="43"/>
        <v>9493</v>
      </c>
      <c r="F229" s="42">
        <f t="shared" si="43"/>
        <v>9493</v>
      </c>
      <c r="G229" s="42">
        <f t="shared" si="43"/>
        <v>0</v>
      </c>
      <c r="H229" s="26"/>
      <c r="I229" s="26"/>
      <c r="J229" s="26"/>
      <c r="K229" s="26"/>
      <c r="L229" s="26"/>
      <c r="M229" s="26"/>
    </row>
    <row r="230" spans="1:13" ht="16.5" hidden="1" thickBot="1">
      <c r="A230" s="20"/>
      <c r="B230" s="42"/>
      <c r="C230" s="42"/>
      <c r="D230" s="42"/>
      <c r="E230" s="42"/>
      <c r="F230" s="42"/>
      <c r="G230" s="42"/>
      <c r="H230" s="26"/>
      <c r="I230" s="26"/>
      <c r="J230" s="26"/>
      <c r="K230" s="26"/>
      <c r="L230" s="26"/>
      <c r="M230" s="26"/>
    </row>
    <row r="231" spans="1:13" ht="16.5" hidden="1" thickBot="1">
      <c r="A231" s="22"/>
      <c r="B231" s="42">
        <f>+B114</f>
        <v>0</v>
      </c>
      <c r="C231" s="42">
        <f aca="true" t="shared" si="44" ref="C231:G231">+C114</f>
        <v>0</v>
      </c>
      <c r="D231" s="42">
        <f t="shared" si="44"/>
        <v>0</v>
      </c>
      <c r="E231" s="42">
        <f t="shared" si="44"/>
        <v>0</v>
      </c>
      <c r="F231" s="42">
        <f t="shared" si="44"/>
        <v>0</v>
      </c>
      <c r="G231" s="42">
        <f t="shared" si="44"/>
        <v>0</v>
      </c>
      <c r="H231" s="26"/>
      <c r="I231" s="26"/>
      <c r="J231" s="26"/>
      <c r="K231" s="26"/>
      <c r="L231" s="26"/>
      <c r="M231" s="26"/>
    </row>
    <row r="232" spans="1:13" ht="16.5" hidden="1" thickBot="1">
      <c r="A232" s="24"/>
      <c r="B232" s="42">
        <f>+B63+B113</f>
        <v>0</v>
      </c>
      <c r="C232" s="42">
        <f aca="true" t="shared" si="45" ref="C232:F232">+C63+C113</f>
        <v>0</v>
      </c>
      <c r="D232" s="42">
        <f t="shared" si="45"/>
        <v>0</v>
      </c>
      <c r="E232" s="42">
        <f t="shared" si="45"/>
        <v>0</v>
      </c>
      <c r="F232" s="42">
        <f t="shared" si="45"/>
        <v>0</v>
      </c>
      <c r="G232" s="42">
        <f>+G63+G113</f>
        <v>0</v>
      </c>
      <c r="H232" s="26"/>
      <c r="I232" s="26"/>
      <c r="J232" s="26"/>
      <c r="K232" s="26"/>
      <c r="L232" s="26"/>
      <c r="M232" s="26"/>
    </row>
    <row r="233" spans="1:13" ht="16.5" thickBot="1">
      <c r="A233" s="24"/>
      <c r="B233" s="42"/>
      <c r="C233" s="42"/>
      <c r="D233" s="42"/>
      <c r="E233" s="42"/>
      <c r="F233" s="42"/>
      <c r="G233" s="42"/>
      <c r="H233" s="26"/>
      <c r="I233" s="26"/>
      <c r="J233" s="26"/>
      <c r="K233" s="26"/>
      <c r="L233" s="26"/>
      <c r="M233" s="26"/>
    </row>
    <row r="234" spans="1:13" ht="26.25" thickBot="1">
      <c r="A234" s="8" t="s">
        <v>37</v>
      </c>
      <c r="B234" s="41">
        <f>SUM(B236:B246)</f>
        <v>104605600</v>
      </c>
      <c r="C234" s="41">
        <f aca="true" t="shared" si="46" ref="C234:G234">SUM(C236:C246)</f>
        <v>79928042</v>
      </c>
      <c r="D234" s="41">
        <f t="shared" si="46"/>
        <v>2219937</v>
      </c>
      <c r="E234" s="41">
        <f t="shared" si="46"/>
        <v>12022852</v>
      </c>
      <c r="F234" s="41">
        <f t="shared" si="46"/>
        <v>19576672</v>
      </c>
      <c r="G234" s="41">
        <f t="shared" si="46"/>
        <v>0</v>
      </c>
      <c r="H234" s="26"/>
      <c r="I234" s="26"/>
      <c r="J234" s="26"/>
      <c r="K234" s="26"/>
      <c r="L234" s="26"/>
      <c r="M234" s="26"/>
    </row>
    <row r="235" spans="1:13" ht="16.5" thickBot="1">
      <c r="A235" s="6" t="s">
        <v>9</v>
      </c>
      <c r="B235" s="42"/>
      <c r="C235" s="42"/>
      <c r="D235" s="42"/>
      <c r="E235" s="42"/>
      <c r="F235" s="42"/>
      <c r="G235" s="42"/>
      <c r="H235" s="26"/>
      <c r="I235" s="26"/>
      <c r="J235" s="26"/>
      <c r="K235" s="26"/>
      <c r="L235" s="26"/>
      <c r="M235" s="26"/>
    </row>
    <row r="236" spans="1:13" ht="16.5" thickBot="1">
      <c r="A236" s="20" t="s">
        <v>31</v>
      </c>
      <c r="B236" s="42">
        <f aca="true" t="shared" si="47" ref="B236:G236">+B20</f>
        <v>37600</v>
      </c>
      <c r="C236" s="42">
        <f t="shared" si="47"/>
        <v>37600</v>
      </c>
      <c r="D236" s="42">
        <f t="shared" si="47"/>
        <v>6039</v>
      </c>
      <c r="E236" s="42">
        <f t="shared" si="47"/>
        <v>11869</v>
      </c>
      <c r="F236" s="42">
        <f t="shared" si="47"/>
        <v>17795</v>
      </c>
      <c r="G236" s="42">
        <f t="shared" si="47"/>
        <v>0</v>
      </c>
      <c r="H236" s="26"/>
      <c r="I236" s="26"/>
      <c r="J236" s="26"/>
      <c r="K236" s="26"/>
      <c r="L236" s="26"/>
      <c r="M236" s="26"/>
    </row>
    <row r="237" spans="1:13" ht="57.75" customHeight="1" thickBot="1">
      <c r="A237" s="20" t="s">
        <v>73</v>
      </c>
      <c r="B237" s="42">
        <f>+B21</f>
        <v>1685000</v>
      </c>
      <c r="C237" s="42">
        <f aca="true" t="shared" si="48" ref="C237:G237">+C21</f>
        <v>1685000</v>
      </c>
      <c r="D237" s="42">
        <f t="shared" si="48"/>
        <v>304736</v>
      </c>
      <c r="E237" s="42">
        <f t="shared" si="48"/>
        <v>655110</v>
      </c>
      <c r="F237" s="42">
        <f t="shared" si="48"/>
        <v>980400</v>
      </c>
      <c r="G237" s="42">
        <f t="shared" si="48"/>
        <v>0</v>
      </c>
      <c r="H237" s="26"/>
      <c r="I237" s="26"/>
      <c r="J237" s="26"/>
      <c r="K237" s="26"/>
      <c r="L237" s="26"/>
      <c r="M237" s="26"/>
    </row>
    <row r="238" spans="1:13" ht="16.5" thickBot="1">
      <c r="A238" s="20" t="s">
        <v>32</v>
      </c>
      <c r="B238" s="42">
        <f aca="true" t="shared" si="49" ref="B238:G238">+B44</f>
        <v>94000000</v>
      </c>
      <c r="C238" s="42">
        <f t="shared" si="49"/>
        <v>70763528</v>
      </c>
      <c r="D238" s="42">
        <f t="shared" si="49"/>
        <v>1626851</v>
      </c>
      <c r="E238" s="42">
        <f t="shared" si="49"/>
        <v>11028882</v>
      </c>
      <c r="F238" s="42">
        <f t="shared" si="49"/>
        <v>17866926</v>
      </c>
      <c r="G238" s="42">
        <f t="shared" si="49"/>
        <v>0</v>
      </c>
      <c r="H238" s="26"/>
      <c r="I238" s="26"/>
      <c r="J238" s="26"/>
      <c r="K238" s="26"/>
      <c r="L238" s="26"/>
      <c r="M238" s="26"/>
    </row>
    <row r="239" spans="1:13" ht="16.5" thickBot="1">
      <c r="A239" s="20" t="s">
        <v>61</v>
      </c>
      <c r="B239" s="42">
        <f aca="true" t="shared" si="50" ref="B239:G239">+B72</f>
        <v>5964000</v>
      </c>
      <c r="C239" s="42">
        <f t="shared" si="50"/>
        <v>4433132</v>
      </c>
      <c r="D239" s="42">
        <f t="shared" si="50"/>
        <v>0</v>
      </c>
      <c r="E239" s="42">
        <f t="shared" si="50"/>
        <v>0</v>
      </c>
      <c r="F239" s="42">
        <f t="shared" si="50"/>
        <v>0</v>
      </c>
      <c r="G239" s="42">
        <f t="shared" si="50"/>
        <v>0</v>
      </c>
      <c r="H239" s="26"/>
      <c r="I239" s="26"/>
      <c r="J239" s="26"/>
      <c r="K239" s="26"/>
      <c r="L239" s="26"/>
      <c r="M239" s="26"/>
    </row>
    <row r="240" spans="1:13" ht="24" thickBot="1">
      <c r="A240" s="23" t="s">
        <v>70</v>
      </c>
      <c r="B240" s="42">
        <f aca="true" t="shared" si="51" ref="B240:G240">+B160</f>
        <v>1314000</v>
      </c>
      <c r="C240" s="42">
        <f t="shared" si="51"/>
        <v>1314000</v>
      </c>
      <c r="D240" s="42">
        <f t="shared" si="51"/>
        <v>230788</v>
      </c>
      <c r="E240" s="42">
        <f t="shared" si="51"/>
        <v>230788</v>
      </c>
      <c r="F240" s="42">
        <f t="shared" si="51"/>
        <v>594583</v>
      </c>
      <c r="G240" s="42">
        <f t="shared" si="51"/>
        <v>0</v>
      </c>
      <c r="H240" s="26"/>
      <c r="I240" s="26"/>
      <c r="J240" s="26"/>
      <c r="K240" s="26"/>
      <c r="L240" s="26"/>
      <c r="M240" s="26"/>
    </row>
    <row r="241" spans="1:13" ht="46.5" thickBot="1">
      <c r="A241" s="21" t="s">
        <v>71</v>
      </c>
      <c r="B241" s="42">
        <f aca="true" t="shared" si="52" ref="B241:G241">+B180</f>
        <v>0</v>
      </c>
      <c r="C241" s="42">
        <f t="shared" si="52"/>
        <v>10573</v>
      </c>
      <c r="D241" s="42">
        <f t="shared" si="52"/>
        <v>-11252</v>
      </c>
      <c r="E241" s="42">
        <f t="shared" si="52"/>
        <v>-7169</v>
      </c>
      <c r="F241" s="42">
        <f t="shared" si="52"/>
        <v>-9571</v>
      </c>
      <c r="G241" s="42">
        <f t="shared" si="52"/>
        <v>0</v>
      </c>
      <c r="H241" s="26"/>
      <c r="I241" s="26"/>
      <c r="J241" s="26"/>
      <c r="K241" s="26"/>
      <c r="L241" s="26"/>
      <c r="M241" s="26"/>
    </row>
    <row r="242" spans="1:13" ht="16.5" thickBot="1">
      <c r="A242" s="21" t="s">
        <v>33</v>
      </c>
      <c r="B242" s="42">
        <f aca="true" t="shared" si="53" ref="B242:G244">+B202</f>
        <v>105000</v>
      </c>
      <c r="C242" s="42">
        <f t="shared" si="53"/>
        <v>139560</v>
      </c>
      <c r="D242" s="42">
        <f t="shared" si="53"/>
        <v>48067</v>
      </c>
      <c r="E242" s="42">
        <f t="shared" si="53"/>
        <v>58723</v>
      </c>
      <c r="F242" s="42">
        <f t="shared" si="53"/>
        <v>67413</v>
      </c>
      <c r="G242" s="42">
        <f t="shared" si="53"/>
        <v>0</v>
      </c>
      <c r="H242" s="26"/>
      <c r="I242" s="26"/>
      <c r="J242" s="26"/>
      <c r="K242" s="26"/>
      <c r="L242" s="26"/>
      <c r="M242" s="26"/>
    </row>
    <row r="243" spans="1:13" ht="16.5" thickBot="1">
      <c r="A243" s="21" t="s">
        <v>34</v>
      </c>
      <c r="B243" s="42">
        <f t="shared" si="53"/>
        <v>0</v>
      </c>
      <c r="C243" s="42">
        <f t="shared" si="53"/>
        <v>44649</v>
      </c>
      <c r="D243" s="42">
        <f t="shared" si="53"/>
        <v>14708</v>
      </c>
      <c r="E243" s="42">
        <f t="shared" si="53"/>
        <v>44649</v>
      </c>
      <c r="F243" s="42">
        <f t="shared" si="53"/>
        <v>59126</v>
      </c>
      <c r="G243" s="42">
        <f t="shared" si="53"/>
        <v>0</v>
      </c>
      <c r="H243" s="26"/>
      <c r="I243" s="26"/>
      <c r="J243" s="26"/>
      <c r="K243" s="26"/>
      <c r="L243" s="26"/>
      <c r="M243" s="26"/>
    </row>
    <row r="244" spans="1:13" ht="35.25" thickBot="1">
      <c r="A244" s="21" t="s">
        <v>72</v>
      </c>
      <c r="B244" s="42">
        <f t="shared" si="53"/>
        <v>1500000</v>
      </c>
      <c r="C244" s="42">
        <f t="shared" si="53"/>
        <v>1500000</v>
      </c>
      <c r="D244" s="42">
        <f t="shared" si="53"/>
        <v>0</v>
      </c>
      <c r="E244" s="42">
        <f t="shared" si="53"/>
        <v>0</v>
      </c>
      <c r="F244" s="42">
        <f t="shared" si="53"/>
        <v>0</v>
      </c>
      <c r="G244" s="42">
        <f t="shared" si="53"/>
        <v>0</v>
      </c>
      <c r="H244" s="26"/>
      <c r="I244" s="26"/>
      <c r="J244" s="26"/>
      <c r="K244" s="26"/>
      <c r="L244" s="26"/>
      <c r="M244" s="26"/>
    </row>
    <row r="245" spans="1:13" ht="35.25" hidden="1" thickBot="1">
      <c r="A245" s="22" t="s">
        <v>63</v>
      </c>
      <c r="B245" s="42">
        <f>+B73</f>
        <v>0</v>
      </c>
      <c r="C245" s="42">
        <f aca="true" t="shared" si="54" ref="C245:G246">+C73</f>
        <v>0</v>
      </c>
      <c r="D245" s="42">
        <f t="shared" si="54"/>
        <v>0</v>
      </c>
      <c r="E245" s="42">
        <f t="shared" si="54"/>
        <v>0</v>
      </c>
      <c r="F245" s="42">
        <f t="shared" si="54"/>
        <v>0</v>
      </c>
      <c r="G245" s="42">
        <f t="shared" si="54"/>
        <v>0</v>
      </c>
      <c r="H245" s="26"/>
      <c r="I245" s="26"/>
      <c r="J245" s="26"/>
      <c r="K245" s="26"/>
      <c r="L245" s="26"/>
      <c r="M245" s="26"/>
    </row>
    <row r="246" spans="1:13" ht="24" hidden="1" thickBot="1">
      <c r="A246" s="22" t="s">
        <v>66</v>
      </c>
      <c r="B246" s="42">
        <f>+B74</f>
        <v>0</v>
      </c>
      <c r="C246" s="42">
        <f t="shared" si="54"/>
        <v>0</v>
      </c>
      <c r="D246" s="42">
        <f t="shared" si="54"/>
        <v>0</v>
      </c>
      <c r="E246" s="42">
        <f t="shared" si="54"/>
        <v>0</v>
      </c>
      <c r="F246" s="42">
        <f t="shared" si="54"/>
        <v>0</v>
      </c>
      <c r="G246" s="42">
        <f t="shared" si="54"/>
        <v>0</v>
      </c>
      <c r="H246" s="26"/>
      <c r="I246" s="26"/>
      <c r="J246" s="26"/>
      <c r="K246" s="26"/>
      <c r="L246" s="26"/>
      <c r="M246" s="26"/>
    </row>
    <row r="247" spans="1:13" ht="16.5" thickBot="1">
      <c r="A247" s="6"/>
      <c r="B247" s="42"/>
      <c r="C247" s="42"/>
      <c r="D247" s="42"/>
      <c r="E247" s="42"/>
      <c r="F247" s="42"/>
      <c r="G247" s="42"/>
      <c r="H247" s="26"/>
      <c r="I247" s="26"/>
      <c r="J247" s="26"/>
      <c r="K247" s="26"/>
      <c r="L247" s="26"/>
      <c r="M247" s="26"/>
    </row>
    <row r="248" spans="1:13" ht="16.5" thickBot="1">
      <c r="A248" s="8" t="s">
        <v>14</v>
      </c>
      <c r="B248" s="41">
        <f aca="true" t="shared" si="55" ref="B248:G248">+B215+B234</f>
        <v>584209100</v>
      </c>
      <c r="C248" s="41">
        <f t="shared" si="55"/>
        <v>581992346</v>
      </c>
      <c r="D248" s="41">
        <f t="shared" si="55"/>
        <v>106595621</v>
      </c>
      <c r="E248" s="41">
        <f t="shared" si="55"/>
        <v>210595374</v>
      </c>
      <c r="F248" s="41">
        <f t="shared" si="55"/>
        <v>343408521</v>
      </c>
      <c r="G248" s="41">
        <f t="shared" si="55"/>
        <v>0</v>
      </c>
      <c r="H248" s="26"/>
      <c r="I248" s="26"/>
      <c r="J248" s="26"/>
      <c r="K248" s="26"/>
      <c r="L248" s="26"/>
      <c r="M248" s="26"/>
    </row>
    <row r="249" spans="1:13" ht="16.5" thickBot="1">
      <c r="A249" s="6"/>
      <c r="B249" s="43"/>
      <c r="C249" s="43"/>
      <c r="D249" s="43"/>
      <c r="E249" s="43"/>
      <c r="F249" s="43"/>
      <c r="G249" s="43"/>
      <c r="H249" s="26"/>
      <c r="I249" s="26"/>
      <c r="J249" s="26"/>
      <c r="K249" s="26"/>
      <c r="L249" s="26"/>
      <c r="M249" s="26"/>
    </row>
    <row r="250" spans="1:13" ht="16.5" thickBot="1">
      <c r="A250" s="6" t="s">
        <v>15</v>
      </c>
      <c r="B250" s="47">
        <f aca="true" t="shared" si="56" ref="B250:G250">+B25+B49+B78+B98+B123+B145+B165+B185+B208</f>
        <v>12222</v>
      </c>
      <c r="C250" s="47">
        <f t="shared" si="56"/>
        <v>12222</v>
      </c>
      <c r="D250" s="47">
        <f t="shared" si="56"/>
        <v>11445</v>
      </c>
      <c r="E250" s="47">
        <f t="shared" si="56"/>
        <v>11366</v>
      </c>
      <c r="F250" s="47">
        <f t="shared" si="56"/>
        <v>11395</v>
      </c>
      <c r="G250" s="47">
        <f t="shared" si="56"/>
        <v>0</v>
      </c>
      <c r="H250" s="26"/>
      <c r="I250" s="26"/>
      <c r="J250" s="26"/>
      <c r="K250" s="26"/>
      <c r="L250" s="26"/>
      <c r="M250" s="26"/>
    </row>
    <row r="251" spans="8:13" ht="15.75">
      <c r="H251" s="26"/>
      <c r="I251" s="26"/>
      <c r="J251" s="26"/>
      <c r="K251" s="26"/>
      <c r="L251" s="26"/>
      <c r="M251" s="26"/>
    </row>
    <row r="255" ht="15.75">
      <c r="C255" s="26"/>
    </row>
  </sheetData>
  <mergeCells count="13">
    <mergeCell ref="A1:G1"/>
    <mergeCell ref="A168:G168"/>
    <mergeCell ref="A188:G188"/>
    <mergeCell ref="A211:G211"/>
    <mergeCell ref="A81:G81"/>
    <mergeCell ref="A101:G101"/>
    <mergeCell ref="A126:G126"/>
    <mergeCell ref="A148:G148"/>
    <mergeCell ref="A52:G52"/>
    <mergeCell ref="A2:G2"/>
    <mergeCell ref="A3:G3"/>
    <mergeCell ref="A5:G5"/>
    <mergeCell ref="A28:G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rowBreaks count="5" manualBreakCount="5">
    <brk id="50" max="16383" man="1"/>
    <brk id="99" max="16383" man="1"/>
    <brk id="146" max="16383" man="1"/>
    <brk id="187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Светлана Костова</cp:lastModifiedBy>
  <cp:lastPrinted>2020-04-22T07:48:09Z</cp:lastPrinted>
  <dcterms:created xsi:type="dcterms:W3CDTF">2014-04-04T08:25:26Z</dcterms:created>
  <dcterms:modified xsi:type="dcterms:W3CDTF">2020-10-20T14:44:38Z</dcterms:modified>
  <cp:category/>
  <cp:version/>
  <cp:contentType/>
  <cp:contentStatus/>
</cp:coreProperties>
</file>