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1295" windowHeight="8670" activeTab="0"/>
  </bookViews>
  <sheets>
    <sheet name="Publish" sheetId="1" r:id="rId1"/>
  </sheets>
  <definedNames>
    <definedName name="ф820">#REF!</definedName>
  </definedNames>
  <calcPr fullCalcOnLoad="1"/>
</workbook>
</file>

<file path=xl/sharedStrings.xml><?xml version="1.0" encoding="utf-8"?>
<sst xmlns="http://schemas.openxmlformats.org/spreadsheetml/2006/main" count="104" uniqueCount="81">
  <si>
    <t>Compensation of employees</t>
  </si>
  <si>
    <t xml:space="preserve">Interest </t>
  </si>
  <si>
    <t xml:space="preserve">Subsidies </t>
  </si>
  <si>
    <t xml:space="preserve">Social benefits </t>
  </si>
  <si>
    <t xml:space="preserve">Other payments </t>
  </si>
  <si>
    <t xml:space="preserve">Net cash inflow from operating activities [1-2] </t>
  </si>
  <si>
    <t>CIO</t>
  </si>
  <si>
    <t>Net cash outflow: investments in nonfinancial assets</t>
  </si>
  <si>
    <t>Purchases of nonfinancial assets</t>
  </si>
  <si>
    <t>Sales of nonfinancial assets</t>
  </si>
  <si>
    <t>Net acquisition of financial assets other than cash</t>
  </si>
  <si>
    <t>32x</t>
  </si>
  <si>
    <t>by instrument</t>
  </si>
  <si>
    <t/>
  </si>
  <si>
    <t>Loans</t>
  </si>
  <si>
    <t>by debtor</t>
  </si>
  <si>
    <t>321x</t>
  </si>
  <si>
    <t>Foreign</t>
  </si>
  <si>
    <t>322x</t>
  </si>
  <si>
    <t>Net incurrence of liabilities</t>
  </si>
  <si>
    <t>by creditor</t>
  </si>
  <si>
    <t>Domestic</t>
  </si>
  <si>
    <t xml:space="preserve">Net cash inflow from financing activities [-32x+33] </t>
  </si>
  <si>
    <t>NFB</t>
  </si>
  <si>
    <t>Net change in the stock of cash [=3202]</t>
  </si>
  <si>
    <t>NCB</t>
  </si>
  <si>
    <t>2M</t>
  </si>
  <si>
    <t>VERTICAL CHECKS FOR THE STATEMENT OF SOURCES &amp; USES OF CASH</t>
  </si>
  <si>
    <t>Components:</t>
  </si>
  <si>
    <t xml:space="preserve">1=11+12+13+14 </t>
  </si>
  <si>
    <t xml:space="preserve"> </t>
  </si>
  <si>
    <t>11=111+112+113+114 +115+116</t>
  </si>
  <si>
    <t xml:space="preserve">2=21+22+24+25+26+27+28 </t>
  </si>
  <si>
    <t xml:space="preserve">31=31.1-31.2 </t>
  </si>
  <si>
    <t>321x+322x+323 = 3203+3204+3205+3206+3207+323</t>
  </si>
  <si>
    <t xml:space="preserve">33=331+332 </t>
  </si>
  <si>
    <t>33=3302+3303+3304+3305+3306+3307</t>
  </si>
  <si>
    <t>2M=2+31</t>
  </si>
  <si>
    <t>Balances:</t>
  </si>
  <si>
    <t xml:space="preserve">CIO=1-2 </t>
  </si>
  <si>
    <t xml:space="preserve">NFB= -32x+33 </t>
  </si>
  <si>
    <t xml:space="preserve">Total cash expenditure [2+31] </t>
  </si>
  <si>
    <t>CSD</t>
  </si>
  <si>
    <t>Currency and deposits</t>
  </si>
  <si>
    <t>GFSM2001</t>
  </si>
  <si>
    <t>Code</t>
  </si>
  <si>
    <t>Cash receipts from operating activities</t>
  </si>
  <si>
    <t xml:space="preserve">Taxes </t>
  </si>
  <si>
    <t>Taxes on payroll &amp; workforce</t>
  </si>
  <si>
    <t>Taxes on property</t>
  </si>
  <si>
    <t>Other taxes</t>
  </si>
  <si>
    <t xml:space="preserve">Social contributions </t>
  </si>
  <si>
    <t xml:space="preserve">Grants </t>
  </si>
  <si>
    <t xml:space="preserve">Other receipts </t>
  </si>
  <si>
    <t>Cash payments for operating activities</t>
  </si>
  <si>
    <t>January-March (Q1)</t>
  </si>
  <si>
    <t>April-June (Q2)</t>
  </si>
  <si>
    <t>July-September (Q3)</t>
  </si>
  <si>
    <t>October-December (Q4)</t>
  </si>
  <si>
    <t>Statement of Sources and Uses of Cash</t>
  </si>
  <si>
    <t>Taxes on income, profits, and capital gains</t>
  </si>
  <si>
    <t>Taxes on goods &amp; services</t>
  </si>
  <si>
    <t>Taxes on international trade &amp; transactions</t>
  </si>
  <si>
    <t xml:space="preserve">Purchases of goods &amp; services </t>
  </si>
  <si>
    <t xml:space="preserve">Cash surplus / deficit [1-2-31 = 1-2M] </t>
  </si>
  <si>
    <t>Monetary gold and SDRs</t>
  </si>
  <si>
    <t>CSDz</t>
  </si>
  <si>
    <t>Memorandum item:</t>
  </si>
  <si>
    <t xml:space="preserve">CSD=1-2-31 </t>
  </si>
  <si>
    <t xml:space="preserve">CSD=1-2M </t>
  </si>
  <si>
    <t>Overall=0=1-2-31+CSDz-32x+33-NCB</t>
  </si>
  <si>
    <t>Overall=0=1-2M+CSDz-32x+33-NCB</t>
  </si>
  <si>
    <r>
      <t xml:space="preserve">Statistical discrepancy [32x-33+NCB-CSD] </t>
    </r>
    <r>
      <rPr>
        <i/>
        <sz val="10"/>
        <rFont val="Arial"/>
        <family val="2"/>
      </rPr>
      <t>*</t>
    </r>
  </si>
  <si>
    <t>Concolidated Central Government</t>
  </si>
  <si>
    <t>Bulgaria</t>
  </si>
  <si>
    <t xml:space="preserve">Debt Securities </t>
  </si>
  <si>
    <t>Equity and investment fund shares</t>
  </si>
  <si>
    <t>Insurance, pension, and standardized guarantee schemes</t>
  </si>
  <si>
    <t>Financial derivatives and employee stock options</t>
  </si>
  <si>
    <t>Special Drawing Rights (SDRs)</t>
  </si>
  <si>
    <t>Million BGN/ June 30th</t>
  </si>
</sst>
</file>

<file path=xl/styles.xml><?xml version="1.0" encoding="utf-8"?>
<styleSheet xmlns="http://schemas.openxmlformats.org/spreadsheetml/2006/main">
  <numFmts count="6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0.000"/>
    <numFmt numFmtId="175" formatCode="#,##0.0000"/>
    <numFmt numFmtId="176" formatCode="#,##0.00000"/>
    <numFmt numFmtId="177" formatCode="0.0"/>
    <numFmt numFmtId="178" formatCode="0.00000"/>
    <numFmt numFmtId="179" formatCode="0.0000"/>
    <numFmt numFmtId="180" formatCode="#,##0.000000"/>
    <numFmt numFmtId="181" formatCode="#,##0.0000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_-* #,##0\ &quot;ea&quot;_-;\-* #,##0\ &quot;ea&quot;_-;_-* &quot;-&quot;\ &quot;ea&quot;_-;_-@_-"/>
    <numFmt numFmtId="199" formatCode="_-* #,##0\ _e_a_-;\-* #,##0\ _e_a_-;_-* &quot;-&quot;\ _e_a_-;_-@_-"/>
    <numFmt numFmtId="200" formatCode="_-* #,##0.00\ &quot;ea&quot;_-;\-* #,##0.00\ &quot;ea&quot;_-;_-* &quot;-&quot;??\ &quot;ea&quot;_-;_-@_-"/>
    <numFmt numFmtId="201" formatCode="_-* #,##0.00\ _e_a_-;\-* #,##0.00\ _e_a_-;_-* &quot;-&quot;??\ _e_a_-;_-@_-"/>
    <numFmt numFmtId="202" formatCode="0#&quot;-&quot;0#"/>
    <numFmt numFmtId="203" formatCode="00&quot;-&quot;0#"/>
    <numFmt numFmtId="204" formatCode="#,##0.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mmm/yyyy"/>
    <numFmt numFmtId="210" formatCode="#,##0.000000000"/>
    <numFmt numFmtId="211" formatCode="#,##0.0000000000"/>
    <numFmt numFmtId="212" formatCode="#,##0.00000000000"/>
    <numFmt numFmtId="213" formatCode="#,##0.000000000000"/>
    <numFmt numFmtId="214" formatCode="#,##0.0000000000000"/>
    <numFmt numFmtId="215" formatCode="#,##0.00000000000000"/>
    <numFmt numFmtId="216" formatCode="0.000000"/>
    <numFmt numFmtId="217" formatCode="0.0000000"/>
    <numFmt numFmtId="218" formatCode="0.00000000"/>
    <numFmt numFmtId="219" formatCode="0.000000000"/>
    <numFmt numFmtId="220" formatCode="0.0000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bar"/>
      <family val="0"/>
    </font>
    <font>
      <i/>
      <sz val="10"/>
      <name val="Arial"/>
      <family val="2"/>
    </font>
    <font>
      <sz val="10"/>
      <name val="Times New Roman"/>
      <family val="1"/>
    </font>
    <font>
      <b/>
      <sz val="8"/>
      <color indexed="12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color indexed="17"/>
      <name val="Arial"/>
      <family val="2"/>
    </font>
    <font>
      <b/>
      <sz val="7"/>
      <color indexed="48"/>
      <name val="Arial"/>
      <family val="2"/>
    </font>
    <font>
      <sz val="10"/>
      <color indexed="48"/>
      <name val="Times New Roman"/>
      <family val="1"/>
    </font>
    <font>
      <b/>
      <sz val="7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3" fontId="24" fillId="0" borderId="0" xfId="0" applyNumberFormat="1" applyFont="1" applyFill="1" applyAlignment="1">
      <alignment/>
    </xf>
    <xf numFmtId="175" fontId="25" fillId="0" borderId="0" xfId="0" applyNumberFormat="1" applyFont="1" applyFill="1" applyAlignment="1">
      <alignment/>
    </xf>
    <xf numFmtId="3" fontId="29" fillId="0" borderId="10" xfId="0" applyNumberFormat="1" applyFont="1" applyFill="1" applyBorder="1" applyAlignment="1">
      <alignment horizontal="center"/>
    </xf>
    <xf numFmtId="3" fontId="29" fillId="0" borderId="11" xfId="0" applyNumberFormat="1" applyFont="1" applyFill="1" applyBorder="1" applyAlignment="1">
      <alignment horizontal="center"/>
    </xf>
    <xf numFmtId="3" fontId="29" fillId="24" borderId="12" xfId="0" applyNumberFormat="1" applyFont="1" applyFill="1" applyBorder="1" applyAlignment="1">
      <alignment horizontal="center"/>
    </xf>
    <xf numFmtId="3" fontId="30" fillId="0" borderId="13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32" fillId="0" borderId="13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0" xfId="0" applyFont="1" applyFill="1" applyBorder="1" applyAlignment="1">
      <alignment horizontal="left" indent="1"/>
    </xf>
    <xf numFmtId="0" fontId="33" fillId="0" borderId="13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Fill="1" applyBorder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13" xfId="0" applyFont="1" applyBorder="1" applyAlignment="1">
      <alignment horizontal="left"/>
    </xf>
    <xf numFmtId="0" fontId="33" fillId="0" borderId="15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1" fillId="0" borderId="18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3" fontId="36" fillId="0" borderId="23" xfId="0" applyNumberFormat="1" applyFont="1" applyFill="1" applyBorder="1" applyAlignment="1">
      <alignment/>
    </xf>
    <xf numFmtId="3" fontId="36" fillId="0" borderId="24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36" fillId="0" borderId="25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3" fontId="36" fillId="0" borderId="26" xfId="0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 quotePrefix="1">
      <alignment/>
    </xf>
    <xf numFmtId="0" fontId="24" fillId="0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3" fontId="24" fillId="0" borderId="27" xfId="0" applyNumberFormat="1" applyFont="1" applyFill="1" applyBorder="1" applyAlignment="1">
      <alignment/>
    </xf>
    <xf numFmtId="3" fontId="24" fillId="0" borderId="28" xfId="0" applyNumberFormat="1" applyFont="1" applyFill="1" applyBorder="1" applyAlignment="1">
      <alignment/>
    </xf>
    <xf numFmtId="3" fontId="29" fillId="0" borderId="29" xfId="0" applyNumberFormat="1" applyFont="1" applyFill="1" applyBorder="1" applyAlignment="1">
      <alignment horizontal="center"/>
    </xf>
    <xf numFmtId="3" fontId="29" fillId="24" borderId="22" xfId="0" applyNumberFormat="1" applyFont="1" applyFill="1" applyBorder="1" applyAlignment="1">
      <alignment horizontal="center"/>
    </xf>
    <xf numFmtId="0" fontId="29" fillId="0" borderId="30" xfId="0" applyFont="1" applyFill="1" applyBorder="1" applyAlignment="1">
      <alignment horizontal="right"/>
    </xf>
    <xf numFmtId="0" fontId="29" fillId="0" borderId="31" xfId="0" applyFont="1" applyFill="1" applyBorder="1" applyAlignment="1">
      <alignment horizontal="right"/>
    </xf>
    <xf numFmtId="0" fontId="31" fillId="0" borderId="32" xfId="0" applyFont="1" applyFill="1" applyBorder="1" applyAlignment="1">
      <alignment horizontal="right"/>
    </xf>
    <xf numFmtId="0" fontId="31" fillId="0" borderId="32" xfId="0" applyFont="1" applyBorder="1" applyAlignment="1">
      <alignment horizontal="right"/>
    </xf>
    <xf numFmtId="3" fontId="31" fillId="0" borderId="32" xfId="0" applyNumberFormat="1" applyFont="1" applyFill="1" applyBorder="1" applyAlignment="1">
      <alignment/>
    </xf>
    <xf numFmtId="0" fontId="31" fillId="0" borderId="33" xfId="0" applyFont="1" applyBorder="1" applyAlignment="1">
      <alignment horizontal="right"/>
    </xf>
    <xf numFmtId="0" fontId="31" fillId="0" borderId="34" xfId="0" applyFont="1" applyBorder="1" applyAlignment="1">
      <alignment horizontal="right"/>
    </xf>
    <xf numFmtId="3" fontId="29" fillId="24" borderId="23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" fontId="21" fillId="0" borderId="35" xfId="0" applyNumberFormat="1" applyFont="1" applyFill="1" applyBorder="1" applyAlignment="1">
      <alignment/>
    </xf>
    <xf numFmtId="0" fontId="31" fillId="0" borderId="31" xfId="0" applyFont="1" applyBorder="1" applyAlignment="1">
      <alignment horizontal="right"/>
    </xf>
    <xf numFmtId="3" fontId="0" fillId="0" borderId="36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13" xfId="0" applyNumberFormat="1" applyFont="1" applyBorder="1" applyAlignment="1">
      <alignment/>
    </xf>
    <xf numFmtId="1" fontId="21" fillId="0" borderId="35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0" fontId="26" fillId="4" borderId="11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1" fontId="27" fillId="24" borderId="37" xfId="0" applyNumberFormat="1" applyFont="1" applyFill="1" applyBorder="1" applyAlignment="1">
      <alignment horizontal="center"/>
    </xf>
    <xf numFmtId="0" fontId="28" fillId="24" borderId="37" xfId="0" applyFont="1" applyFill="1" applyBorder="1" applyAlignment="1">
      <alignment horizontal="center"/>
    </xf>
    <xf numFmtId="0" fontId="28" fillId="24" borderId="29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4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23" fillId="0" borderId="0" xfId="0" applyFont="1" applyFill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4:G80"/>
  <sheetViews>
    <sheetView tabSelected="1" zoomScalePageLayoutView="0" workbookViewId="0" topLeftCell="A4">
      <selection activeCell="E58" sqref="E58:E59"/>
    </sheetView>
  </sheetViews>
  <sheetFormatPr defaultColWidth="9.140625" defaultRowHeight="12.75"/>
  <cols>
    <col min="2" max="2" width="42.28125" style="0" bestFit="1" customWidth="1"/>
    <col min="4" max="4" width="13.57421875" style="0" bestFit="1" customWidth="1"/>
    <col min="5" max="5" width="13.57421875" style="0" customWidth="1"/>
    <col min="6" max="6" width="14.140625" style="0" bestFit="1" customWidth="1"/>
    <col min="7" max="7" width="16.140625" style="0" bestFit="1" customWidth="1"/>
  </cols>
  <sheetData>
    <row r="1" ht="12.75" hidden="1"/>
    <row r="2" ht="12.75" hidden="1"/>
    <row r="3" ht="12.75" hidden="1"/>
    <row r="4" spans="1:7" s="3" customFormat="1" ht="19.5" customHeight="1">
      <c r="A4" s="79" t="s">
        <v>74</v>
      </c>
      <c r="B4" s="79"/>
      <c r="C4" s="79"/>
      <c r="D4" s="4"/>
      <c r="E4" s="4"/>
      <c r="F4" s="4"/>
      <c r="G4" s="4"/>
    </row>
    <row r="5" spans="1:3" s="3" customFormat="1" ht="17.25" customHeight="1">
      <c r="A5" s="2" t="s">
        <v>80</v>
      </c>
      <c r="B5" s="2"/>
      <c r="C5" s="2"/>
    </row>
    <row r="6" spans="1:7" s="3" customFormat="1" ht="11.25" customHeight="1">
      <c r="A6" s="69" t="s">
        <v>73</v>
      </c>
      <c r="B6" s="70"/>
      <c r="C6" s="71"/>
      <c r="D6" s="72">
        <v>2020</v>
      </c>
      <c r="E6" s="73"/>
      <c r="F6" s="73"/>
      <c r="G6" s="74"/>
    </row>
    <row r="7" spans="1:7" s="3" customFormat="1" ht="11.25" customHeight="1">
      <c r="A7" s="75"/>
      <c r="B7" s="76"/>
      <c r="C7" s="52" t="s">
        <v>44</v>
      </c>
      <c r="D7" s="50" t="s">
        <v>55</v>
      </c>
      <c r="E7" s="5" t="s">
        <v>56</v>
      </c>
      <c r="F7" s="6" t="s">
        <v>57</v>
      </c>
      <c r="G7" s="5" t="s">
        <v>58</v>
      </c>
    </row>
    <row r="8" spans="1:7" s="3" customFormat="1" ht="11.25" customHeight="1">
      <c r="A8" s="77"/>
      <c r="B8" s="78"/>
      <c r="C8" s="53" t="s">
        <v>45</v>
      </c>
      <c r="D8" s="51"/>
      <c r="E8" s="7"/>
      <c r="F8" s="7"/>
      <c r="G8" s="59"/>
    </row>
    <row r="9" spans="1:7" ht="12.75">
      <c r="A9" s="8" t="s">
        <v>59</v>
      </c>
      <c r="B9" s="9"/>
      <c r="C9" s="54"/>
      <c r="D9" s="30"/>
      <c r="E9" s="10"/>
      <c r="F9" s="10"/>
      <c r="G9" s="60"/>
    </row>
    <row r="10" spans="1:7" ht="17.25" customHeight="1">
      <c r="A10" s="11" t="s">
        <v>46</v>
      </c>
      <c r="B10" s="9"/>
      <c r="C10" s="55">
        <v>1</v>
      </c>
      <c r="D10" s="12">
        <v>10177.699160999999</v>
      </c>
      <c r="E10" s="66">
        <v>9537.123950000003</v>
      </c>
      <c r="F10" s="12"/>
      <c r="G10" s="61"/>
    </row>
    <row r="11" spans="1:7" ht="12.75">
      <c r="A11" s="14"/>
      <c r="B11" s="9" t="s">
        <v>47</v>
      </c>
      <c r="C11" s="55">
        <v>11</v>
      </c>
      <c r="D11" s="12">
        <v>5679.539610999998</v>
      </c>
      <c r="E11" s="66">
        <v>5474.037578000001</v>
      </c>
      <c r="F11" s="12"/>
      <c r="G11" s="61"/>
    </row>
    <row r="12" spans="1:7" ht="12.75">
      <c r="A12" s="14"/>
      <c r="B12" s="15" t="s">
        <v>60</v>
      </c>
      <c r="C12" s="56">
        <v>111</v>
      </c>
      <c r="D12" s="12">
        <v>1351.476498</v>
      </c>
      <c r="E12" s="66">
        <v>1922.3573979999996</v>
      </c>
      <c r="F12" s="12"/>
      <c r="G12" s="61"/>
    </row>
    <row r="13" spans="1:7" ht="12.75">
      <c r="A13" s="14"/>
      <c r="B13" s="15" t="s">
        <v>48</v>
      </c>
      <c r="C13" s="56">
        <v>112</v>
      </c>
      <c r="D13" s="12">
        <v>0</v>
      </c>
      <c r="E13" s="66">
        <v>0</v>
      </c>
      <c r="F13" s="12"/>
      <c r="G13" s="61"/>
    </row>
    <row r="14" spans="1:7" ht="12.75">
      <c r="A14" s="14"/>
      <c r="B14" s="15" t="s">
        <v>49</v>
      </c>
      <c r="C14" s="56">
        <v>113</v>
      </c>
      <c r="D14" s="12">
        <v>0</v>
      </c>
      <c r="E14" s="66">
        <v>0</v>
      </c>
      <c r="F14" s="12"/>
      <c r="G14" s="61"/>
    </row>
    <row r="15" spans="1:7" ht="12.75">
      <c r="A15" s="14"/>
      <c r="B15" s="15" t="s">
        <v>61</v>
      </c>
      <c r="C15" s="56">
        <v>114</v>
      </c>
      <c r="D15" s="12">
        <v>4273.532276</v>
      </c>
      <c r="E15" s="66">
        <v>3502.133347</v>
      </c>
      <c r="F15" s="12"/>
      <c r="G15" s="61"/>
    </row>
    <row r="16" spans="1:7" ht="12.75">
      <c r="A16" s="14"/>
      <c r="B16" s="15" t="s">
        <v>62</v>
      </c>
      <c r="C16" s="56">
        <v>115</v>
      </c>
      <c r="D16" s="12">
        <v>54.642708</v>
      </c>
      <c r="E16" s="66">
        <v>49.564496000000005</v>
      </c>
      <c r="F16" s="12"/>
      <c r="G16" s="61"/>
    </row>
    <row r="17" spans="1:7" ht="12.75">
      <c r="A17" s="14"/>
      <c r="B17" s="15" t="s">
        <v>50</v>
      </c>
      <c r="C17" s="56">
        <v>116</v>
      </c>
      <c r="D17" s="12">
        <v>-0.11187099999999998</v>
      </c>
      <c r="E17" s="66">
        <v>-0.017662999999999998</v>
      </c>
      <c r="F17" s="12"/>
      <c r="G17" s="61"/>
    </row>
    <row r="18" spans="1:7" ht="12.75">
      <c r="A18" s="14"/>
      <c r="B18" s="9" t="s">
        <v>51</v>
      </c>
      <c r="C18" s="55">
        <v>12</v>
      </c>
      <c r="D18" s="12">
        <v>2649.227279</v>
      </c>
      <c r="E18" s="66">
        <v>2664.396933999999</v>
      </c>
      <c r="F18" s="12"/>
      <c r="G18" s="61"/>
    </row>
    <row r="19" spans="1:7" ht="12.75">
      <c r="A19" s="14"/>
      <c r="B19" s="9" t="s">
        <v>52</v>
      </c>
      <c r="C19" s="55">
        <v>13</v>
      </c>
      <c r="D19" s="12">
        <v>820.9435110000002</v>
      </c>
      <c r="E19" s="66">
        <v>717.2468039999999</v>
      </c>
      <c r="F19" s="12"/>
      <c r="G19" s="61"/>
    </row>
    <row r="20" spans="1:7" ht="12.75">
      <c r="A20" s="14"/>
      <c r="B20" s="9" t="s">
        <v>53</v>
      </c>
      <c r="C20" s="55">
        <v>14</v>
      </c>
      <c r="D20" s="12">
        <v>1027.98876</v>
      </c>
      <c r="E20" s="66">
        <v>681.442634</v>
      </c>
      <c r="F20" s="12"/>
      <c r="G20" s="61"/>
    </row>
    <row r="21" spans="1:7" ht="17.25" customHeight="1">
      <c r="A21" s="11" t="s">
        <v>54</v>
      </c>
      <c r="B21" s="9"/>
      <c r="C21" s="55">
        <v>2</v>
      </c>
      <c r="D21" s="12">
        <v>8982.575302</v>
      </c>
      <c r="E21" s="66">
        <v>9263.635937000001</v>
      </c>
      <c r="F21" s="12"/>
      <c r="G21" s="61"/>
    </row>
    <row r="22" spans="1:7" ht="12.75">
      <c r="A22" s="14"/>
      <c r="B22" s="9" t="s">
        <v>0</v>
      </c>
      <c r="C22" s="55">
        <v>21</v>
      </c>
      <c r="D22" s="12">
        <v>1654.574094</v>
      </c>
      <c r="E22" s="66">
        <v>1658.2334270000001</v>
      </c>
      <c r="F22" s="12"/>
      <c r="G22" s="61"/>
    </row>
    <row r="23" spans="1:7" ht="12.75">
      <c r="A23" s="14"/>
      <c r="B23" s="9" t="s">
        <v>63</v>
      </c>
      <c r="C23" s="55">
        <v>22</v>
      </c>
      <c r="D23" s="12">
        <v>459.78144699999984</v>
      </c>
      <c r="E23" s="66">
        <v>456.26666899999987</v>
      </c>
      <c r="F23" s="12"/>
      <c r="G23" s="61"/>
    </row>
    <row r="24" spans="1:7" ht="12.75">
      <c r="A24" s="14"/>
      <c r="B24" s="9" t="s">
        <v>1</v>
      </c>
      <c r="C24" s="55">
        <v>24</v>
      </c>
      <c r="D24" s="12">
        <v>312.160033</v>
      </c>
      <c r="E24" s="66">
        <v>32.920789999999954</v>
      </c>
      <c r="F24" s="12"/>
      <c r="G24" s="61"/>
    </row>
    <row r="25" spans="1:7" ht="12.75">
      <c r="A25" s="14"/>
      <c r="B25" s="9" t="s">
        <v>2</v>
      </c>
      <c r="C25" s="55">
        <v>25</v>
      </c>
      <c r="D25" s="12">
        <v>368.187565</v>
      </c>
      <c r="E25" s="66">
        <v>990.1221190000001</v>
      </c>
      <c r="F25" s="12"/>
      <c r="G25" s="61"/>
    </row>
    <row r="26" spans="1:7" ht="12.75">
      <c r="A26" s="14"/>
      <c r="B26" s="9" t="s">
        <v>52</v>
      </c>
      <c r="C26" s="55">
        <v>26</v>
      </c>
      <c r="D26" s="12">
        <v>1869.1080989999994</v>
      </c>
      <c r="E26" s="66">
        <v>1688.519067999999</v>
      </c>
      <c r="F26" s="12"/>
      <c r="G26" s="61"/>
    </row>
    <row r="27" spans="1:7" ht="12.75">
      <c r="A27" s="14"/>
      <c r="B27" s="9" t="s">
        <v>3</v>
      </c>
      <c r="C27" s="55">
        <v>27</v>
      </c>
      <c r="D27" s="12">
        <v>4276.874977</v>
      </c>
      <c r="E27" s="66">
        <v>4381.556019999997</v>
      </c>
      <c r="F27" s="12"/>
      <c r="G27" s="61"/>
    </row>
    <row r="28" spans="1:7" ht="12.75">
      <c r="A28" s="14"/>
      <c r="B28" s="9" t="s">
        <v>4</v>
      </c>
      <c r="C28" s="55">
        <v>28</v>
      </c>
      <c r="D28" s="12">
        <v>41.889086999999996</v>
      </c>
      <c r="E28" s="66">
        <v>56.01784399999999</v>
      </c>
      <c r="F28" s="12"/>
      <c r="G28" s="61"/>
    </row>
    <row r="29" spans="1:7" ht="17.25" customHeight="1">
      <c r="A29" s="16" t="s">
        <v>5</v>
      </c>
      <c r="B29" s="17"/>
      <c r="C29" s="55" t="s">
        <v>6</v>
      </c>
      <c r="D29" s="12">
        <v>1195.1238589999991</v>
      </c>
      <c r="E29" s="66">
        <v>273.4880130000022</v>
      </c>
      <c r="F29" s="12"/>
      <c r="G29" s="61"/>
    </row>
    <row r="30" spans="1:7" ht="17.25" customHeight="1">
      <c r="A30" s="11" t="s">
        <v>7</v>
      </c>
      <c r="B30" s="9"/>
      <c r="C30" s="55">
        <v>31</v>
      </c>
      <c r="D30" s="12">
        <v>53.520704999999985</v>
      </c>
      <c r="E30" s="66">
        <v>244.52236200000024</v>
      </c>
      <c r="F30" s="12"/>
      <c r="G30" s="61"/>
    </row>
    <row r="31" spans="1:7" ht="12.75">
      <c r="A31" s="14"/>
      <c r="B31" s="9" t="s">
        <v>8</v>
      </c>
      <c r="C31" s="55">
        <v>31.1</v>
      </c>
      <c r="D31" s="12">
        <v>301.77009</v>
      </c>
      <c r="E31" s="66">
        <v>466.1383240000001</v>
      </c>
      <c r="F31" s="12"/>
      <c r="G31" s="61"/>
    </row>
    <row r="32" spans="1:7" ht="12.75">
      <c r="A32" s="14"/>
      <c r="B32" s="9" t="s">
        <v>9</v>
      </c>
      <c r="C32" s="55">
        <v>31.2</v>
      </c>
      <c r="D32" s="12">
        <v>248.249385</v>
      </c>
      <c r="E32" s="66">
        <v>221.61596199999988</v>
      </c>
      <c r="F32" s="12"/>
      <c r="G32" s="61"/>
    </row>
    <row r="33" spans="1:7" ht="17.25" customHeight="1">
      <c r="A33" s="16" t="s">
        <v>64</v>
      </c>
      <c r="B33" s="9"/>
      <c r="C33" s="55" t="s">
        <v>42</v>
      </c>
      <c r="D33" s="12">
        <v>1141.6031539999992</v>
      </c>
      <c r="E33" s="66">
        <v>28.9656510000018</v>
      </c>
      <c r="F33" s="12"/>
      <c r="G33" s="61"/>
    </row>
    <row r="34" spans="1:7" ht="17.25" customHeight="1">
      <c r="A34" s="11" t="s">
        <v>10</v>
      </c>
      <c r="B34" s="9"/>
      <c r="C34" s="55" t="s">
        <v>11</v>
      </c>
      <c r="D34" s="12">
        <v>-56.895197</v>
      </c>
      <c r="E34" s="66">
        <v>1706.5645830000005</v>
      </c>
      <c r="F34" s="12"/>
      <c r="G34" s="61"/>
    </row>
    <row r="35" spans="1:7" ht="12.75">
      <c r="A35" s="18" t="s">
        <v>12</v>
      </c>
      <c r="B35" s="19"/>
      <c r="C35" s="55" t="s">
        <v>13</v>
      </c>
      <c r="D35" s="12">
        <v>-56.895197</v>
      </c>
      <c r="E35" s="66">
        <v>1706.5645830000005</v>
      </c>
      <c r="F35" s="12"/>
      <c r="G35" s="61"/>
    </row>
    <row r="36" spans="1:7" ht="12.75">
      <c r="A36" s="20"/>
      <c r="B36" s="21" t="s">
        <v>65</v>
      </c>
      <c r="C36" s="55">
        <v>3201</v>
      </c>
      <c r="D36" s="12">
        <v>0</v>
      </c>
      <c r="E36" s="66">
        <v>0</v>
      </c>
      <c r="F36" s="12"/>
      <c r="G36" s="61"/>
    </row>
    <row r="37" spans="1:7" ht="12.75">
      <c r="A37" s="20"/>
      <c r="B37" s="21" t="s">
        <v>75</v>
      </c>
      <c r="C37" s="55">
        <v>3203</v>
      </c>
      <c r="D37" s="12">
        <v>-59.020619999999994</v>
      </c>
      <c r="E37" s="66">
        <v>0</v>
      </c>
      <c r="F37" s="12"/>
      <c r="G37" s="61"/>
    </row>
    <row r="38" spans="1:7" ht="12.75">
      <c r="A38" s="20"/>
      <c r="B38" s="21" t="s">
        <v>14</v>
      </c>
      <c r="C38" s="55">
        <v>3204</v>
      </c>
      <c r="D38" s="12">
        <v>2.3950789999999986</v>
      </c>
      <c r="E38" s="66">
        <v>14.823535999999997</v>
      </c>
      <c r="F38" s="12"/>
      <c r="G38" s="61"/>
    </row>
    <row r="39" spans="1:7" ht="12.75">
      <c r="A39" s="20"/>
      <c r="B39" s="21" t="s">
        <v>76</v>
      </c>
      <c r="C39" s="55">
        <v>3205</v>
      </c>
      <c r="D39" s="12">
        <v>-0.26965600000000006</v>
      </c>
      <c r="E39" s="66">
        <v>1691.7410470000002</v>
      </c>
      <c r="F39" s="12"/>
      <c r="G39" s="61"/>
    </row>
    <row r="40" spans="1:7" ht="12.75">
      <c r="A40" s="20"/>
      <c r="B40" s="21" t="s">
        <v>77</v>
      </c>
      <c r="C40" s="55">
        <v>3206</v>
      </c>
      <c r="D40" s="12">
        <v>0</v>
      </c>
      <c r="E40" s="66">
        <v>0</v>
      </c>
      <c r="F40" s="12"/>
      <c r="G40" s="61"/>
    </row>
    <row r="41" spans="2:7" ht="12.75">
      <c r="B41" s="21" t="s">
        <v>78</v>
      </c>
      <c r="C41" s="55">
        <v>3207</v>
      </c>
      <c r="D41" s="12">
        <v>0</v>
      </c>
      <c r="E41" s="66">
        <v>0</v>
      </c>
      <c r="F41" s="12"/>
      <c r="G41" s="61"/>
    </row>
    <row r="42" spans="1:7" ht="12.75">
      <c r="A42" s="18" t="s">
        <v>15</v>
      </c>
      <c r="B42" s="19"/>
      <c r="C42" s="65"/>
      <c r="D42" s="12">
        <v>-56.895196999999996</v>
      </c>
      <c r="E42" s="66">
        <v>1706.5645830000003</v>
      </c>
      <c r="F42" s="12"/>
      <c r="G42" s="61"/>
    </row>
    <row r="43" spans="1:7" ht="12.75">
      <c r="A43" s="20"/>
      <c r="B43" s="21" t="s">
        <v>21</v>
      </c>
      <c r="C43" s="55" t="s">
        <v>16</v>
      </c>
      <c r="D43" s="12">
        <v>-56.315327999999994</v>
      </c>
      <c r="E43" s="66">
        <v>1708.1422710000002</v>
      </c>
      <c r="F43" s="12"/>
      <c r="G43" s="61"/>
    </row>
    <row r="44" spans="1:7" ht="12.75">
      <c r="A44" s="20"/>
      <c r="B44" s="21" t="s">
        <v>17</v>
      </c>
      <c r="C44" s="55" t="s">
        <v>18</v>
      </c>
      <c r="D44" s="12">
        <v>-0.5798690000000014</v>
      </c>
      <c r="E44" s="66">
        <v>-1.5776879999999993</v>
      </c>
      <c r="F44" s="12"/>
      <c r="G44" s="61"/>
    </row>
    <row r="45" spans="1:7" ht="17.25" customHeight="1">
      <c r="A45" s="22" t="s">
        <v>19</v>
      </c>
      <c r="B45" s="9"/>
      <c r="C45" s="55">
        <v>33</v>
      </c>
      <c r="D45" s="12">
        <v>93.78693999999994</v>
      </c>
      <c r="E45" s="66">
        <v>1655.7946650000001</v>
      </c>
      <c r="F45" s="12"/>
      <c r="G45" s="61"/>
    </row>
    <row r="46" spans="1:7" ht="12.75">
      <c r="A46" s="18" t="s">
        <v>12</v>
      </c>
      <c r="B46" s="9"/>
      <c r="C46" s="55" t="s">
        <v>13</v>
      </c>
      <c r="D46" s="12">
        <v>93.78693999999994</v>
      </c>
      <c r="E46" s="66">
        <v>1655.7946650000001</v>
      </c>
      <c r="F46" s="12"/>
      <c r="G46" s="61"/>
    </row>
    <row r="47" spans="1:7" ht="12.75">
      <c r="A47" s="18"/>
      <c r="B47" s="21" t="s">
        <v>79</v>
      </c>
      <c r="C47" s="55">
        <v>3301</v>
      </c>
      <c r="D47" s="12">
        <v>0</v>
      </c>
      <c r="E47" s="66">
        <v>0</v>
      </c>
      <c r="F47" s="12"/>
      <c r="G47" s="61"/>
    </row>
    <row r="48" spans="1:7" ht="12.75">
      <c r="A48" s="20"/>
      <c r="B48" s="21" t="s">
        <v>43</v>
      </c>
      <c r="C48" s="55">
        <v>3302</v>
      </c>
      <c r="D48" s="12">
        <v>0</v>
      </c>
      <c r="E48" s="66">
        <v>0</v>
      </c>
      <c r="F48" s="12"/>
      <c r="G48" s="61"/>
    </row>
    <row r="49" spans="1:7" ht="12.75">
      <c r="A49" s="20"/>
      <c r="B49" s="21" t="s">
        <v>75</v>
      </c>
      <c r="C49" s="55">
        <v>3303</v>
      </c>
      <c r="D49" s="12">
        <v>77.28805000000004</v>
      </c>
      <c r="E49" s="66">
        <v>397.69014500000003</v>
      </c>
      <c r="F49" s="12"/>
      <c r="G49" s="61"/>
    </row>
    <row r="50" spans="1:7" ht="12.75">
      <c r="A50" s="20"/>
      <c r="B50" s="21" t="s">
        <v>14</v>
      </c>
      <c r="C50" s="55">
        <v>3304</v>
      </c>
      <c r="D50" s="12">
        <v>16.498889999999896</v>
      </c>
      <c r="E50" s="66">
        <v>1258.10452</v>
      </c>
      <c r="F50" s="12"/>
      <c r="G50" s="61"/>
    </row>
    <row r="51" spans="1:7" ht="12.75">
      <c r="A51" s="20"/>
      <c r="B51" s="21" t="s">
        <v>76</v>
      </c>
      <c r="C51" s="55">
        <v>3305</v>
      </c>
      <c r="D51" s="12">
        <v>0</v>
      </c>
      <c r="E51" s="66">
        <v>0</v>
      </c>
      <c r="F51" s="12"/>
      <c r="G51" s="61"/>
    </row>
    <row r="52" spans="1:7" ht="12.75">
      <c r="A52" s="20"/>
      <c r="B52" s="21" t="s">
        <v>77</v>
      </c>
      <c r="C52" s="55">
        <v>3306</v>
      </c>
      <c r="D52" s="12">
        <v>0</v>
      </c>
      <c r="E52" s="66">
        <v>0</v>
      </c>
      <c r="F52" s="12"/>
      <c r="G52" s="61"/>
    </row>
    <row r="53" spans="1:7" ht="12.75">
      <c r="A53" s="20"/>
      <c r="B53" s="21" t="s">
        <v>78</v>
      </c>
      <c r="C53" s="55">
        <v>3307</v>
      </c>
      <c r="D53" s="12">
        <v>0</v>
      </c>
      <c r="E53" s="66">
        <v>0</v>
      </c>
      <c r="F53" s="12"/>
      <c r="G53" s="61"/>
    </row>
    <row r="54" spans="1:7" ht="12.75">
      <c r="A54" s="18" t="s">
        <v>20</v>
      </c>
      <c r="B54" s="9"/>
      <c r="C54" s="55" t="s">
        <v>13</v>
      </c>
      <c r="D54" s="12">
        <v>93.78693999999994</v>
      </c>
      <c r="E54" s="66">
        <v>1655.7946650000001</v>
      </c>
      <c r="F54" s="12"/>
      <c r="G54" s="61"/>
    </row>
    <row r="55" spans="1:7" ht="12.75">
      <c r="A55" s="20"/>
      <c r="B55" s="21" t="s">
        <v>21</v>
      </c>
      <c r="C55" s="55">
        <v>331</v>
      </c>
      <c r="D55" s="12">
        <v>109.72181599999995</v>
      </c>
      <c r="E55" s="66">
        <v>999.2557029999998</v>
      </c>
      <c r="F55" s="12"/>
      <c r="G55" s="61"/>
    </row>
    <row r="56" spans="1:7" ht="12.75">
      <c r="A56" s="20"/>
      <c r="B56" s="21" t="s">
        <v>17</v>
      </c>
      <c r="C56" s="55">
        <v>332</v>
      </c>
      <c r="D56" s="12">
        <v>-15.934876000000001</v>
      </c>
      <c r="E56" s="66">
        <v>656.5389620000001</v>
      </c>
      <c r="F56" s="12"/>
      <c r="G56" s="61"/>
    </row>
    <row r="57" spans="1:7" ht="17.25" customHeight="1">
      <c r="A57" s="16" t="s">
        <v>22</v>
      </c>
      <c r="B57" s="9"/>
      <c r="C57" s="55" t="s">
        <v>23</v>
      </c>
      <c r="D57" s="12">
        <v>150.68213699999993</v>
      </c>
      <c r="E57" s="66">
        <v>-50.769918000000345</v>
      </c>
      <c r="F57" s="12"/>
      <c r="G57" s="61"/>
    </row>
    <row r="58" spans="1:7" ht="17.25" customHeight="1">
      <c r="A58" s="23" t="s">
        <v>24</v>
      </c>
      <c r="B58" s="24"/>
      <c r="C58" s="57" t="s">
        <v>25</v>
      </c>
      <c r="D58" s="12">
        <v>1291.724518999999</v>
      </c>
      <c r="E58" s="66">
        <v>-22.54408899999885</v>
      </c>
      <c r="F58" s="12"/>
      <c r="G58" s="61"/>
    </row>
    <row r="59" spans="1:7" ht="17.25" customHeight="1">
      <c r="A59" s="25" t="s">
        <v>72</v>
      </c>
      <c r="B59" s="26"/>
      <c r="C59" s="58" t="s">
        <v>66</v>
      </c>
      <c r="D59" s="62">
        <v>-0.5607720000001136</v>
      </c>
      <c r="E59" s="67">
        <v>-0.7398220000003931</v>
      </c>
      <c r="F59" s="62"/>
      <c r="G59" s="62"/>
    </row>
    <row r="60" spans="1:7" ht="17.25" customHeight="1">
      <c r="A60" s="27" t="s">
        <v>67</v>
      </c>
      <c r="B60" s="9"/>
      <c r="C60" s="55"/>
      <c r="D60" s="12"/>
      <c r="E60" s="66">
        <v>0</v>
      </c>
      <c r="F60" s="12"/>
      <c r="G60" s="61"/>
    </row>
    <row r="61" spans="1:7" ht="12.75">
      <c r="A61" s="28" t="s">
        <v>41</v>
      </c>
      <c r="B61" s="29"/>
      <c r="C61" s="63" t="s">
        <v>26</v>
      </c>
      <c r="D61" s="64">
        <v>9036.096007</v>
      </c>
      <c r="E61" s="68">
        <v>9508.158299000002</v>
      </c>
      <c r="F61" s="64"/>
      <c r="G61" s="64"/>
    </row>
    <row r="62" spans="1:7" ht="12.75" hidden="1">
      <c r="A62" s="1"/>
      <c r="B62" s="1"/>
      <c r="C62" s="30"/>
      <c r="D62" s="13" t="e">
        <f>#REF!/1000</f>
        <v>#REF!</v>
      </c>
      <c r="E62" s="31"/>
      <c r="F62" s="31"/>
      <c r="G62" s="32"/>
    </row>
    <row r="63" spans="1:7" s="3" customFormat="1" ht="15.75" customHeight="1" hidden="1">
      <c r="A63" s="33" t="s">
        <v>27</v>
      </c>
      <c r="B63" s="34"/>
      <c r="C63" s="35"/>
      <c r="D63" s="13" t="e">
        <f>#REF!/1000</f>
        <v>#REF!</v>
      </c>
      <c r="E63" s="36"/>
      <c r="F63" s="36"/>
      <c r="G63" s="37"/>
    </row>
    <row r="64" spans="1:7" s="3" customFormat="1" ht="10.5" customHeight="1" hidden="1">
      <c r="A64" s="38" t="s">
        <v>28</v>
      </c>
      <c r="B64" s="38"/>
      <c r="C64" s="39"/>
      <c r="D64" s="13" t="e">
        <f>#REF!/1000</f>
        <v>#REF!</v>
      </c>
      <c r="E64" s="40"/>
      <c r="F64" s="40"/>
      <c r="G64" s="42"/>
    </row>
    <row r="65" spans="1:7" s="3" customFormat="1" ht="10.5" customHeight="1" hidden="1">
      <c r="A65" s="43"/>
      <c r="B65" s="44" t="s">
        <v>29</v>
      </c>
      <c r="C65" s="39" t="s">
        <v>30</v>
      </c>
      <c r="D65" s="13" t="e">
        <f>#REF!/1000</f>
        <v>#REF!</v>
      </c>
      <c r="E65" s="41">
        <f>E10-E11-SUM(E18:E20)</f>
        <v>0</v>
      </c>
      <c r="F65" s="41"/>
      <c r="G65" s="41"/>
    </row>
    <row r="66" spans="1:7" s="3" customFormat="1" ht="10.5" customHeight="1" hidden="1">
      <c r="A66" s="43"/>
      <c r="B66" s="44" t="s">
        <v>31</v>
      </c>
      <c r="C66" s="39"/>
      <c r="D66" s="13" t="e">
        <f>#REF!/1000</f>
        <v>#REF!</v>
      </c>
      <c r="E66" s="41">
        <f>E11-SUM(E12:E17)</f>
        <v>0</v>
      </c>
      <c r="F66" s="41"/>
      <c r="G66" s="41"/>
    </row>
    <row r="67" spans="1:7" s="3" customFormat="1" ht="10.5" customHeight="1" hidden="1">
      <c r="A67" s="43"/>
      <c r="B67" s="44" t="s">
        <v>32</v>
      </c>
      <c r="C67" s="39" t="s">
        <v>30</v>
      </c>
      <c r="D67" s="13" t="e">
        <f>#REF!/1000</f>
        <v>#REF!</v>
      </c>
      <c r="E67" s="41">
        <f>E21-SUM(E22:E28)</f>
        <v>0</v>
      </c>
      <c r="F67" s="41"/>
      <c r="G67" s="41"/>
    </row>
    <row r="68" spans="1:7" s="3" customFormat="1" ht="10.5" customHeight="1" hidden="1">
      <c r="A68" s="43"/>
      <c r="B68" s="44" t="s">
        <v>33</v>
      </c>
      <c r="C68" s="39" t="s">
        <v>30</v>
      </c>
      <c r="D68" s="13" t="e">
        <f>#REF!/1000</f>
        <v>#REF!</v>
      </c>
      <c r="E68" s="41">
        <f>E30-E31+E32</f>
        <v>0</v>
      </c>
      <c r="F68" s="41"/>
      <c r="G68" s="41"/>
    </row>
    <row r="69" spans="1:7" s="3" customFormat="1" ht="10.5" customHeight="1" hidden="1">
      <c r="A69" s="43"/>
      <c r="B69" s="45" t="s">
        <v>34</v>
      </c>
      <c r="C69" s="39" t="s">
        <v>30</v>
      </c>
      <c r="D69" s="13" t="e">
        <f>#REF!/1000</f>
        <v>#REF!</v>
      </c>
      <c r="E69" s="41">
        <f>E42+E43+E44-(SUM(E36:E40)+E44)</f>
        <v>1708.1422710000004</v>
      </c>
      <c r="F69" s="41"/>
      <c r="G69" s="41"/>
    </row>
    <row r="70" spans="1:7" s="3" customFormat="1" ht="10.5" customHeight="1" hidden="1">
      <c r="A70" s="43"/>
      <c r="B70" s="45" t="s">
        <v>35</v>
      </c>
      <c r="C70" s="39" t="s">
        <v>30</v>
      </c>
      <c r="D70" s="13" t="e">
        <f>#REF!/1000</f>
        <v>#REF!</v>
      </c>
      <c r="E70" s="41">
        <f>E45-SUM(E55:E56)</f>
        <v>0</v>
      </c>
      <c r="F70" s="41"/>
      <c r="G70" s="41"/>
    </row>
    <row r="71" spans="1:7" s="3" customFormat="1" ht="10.5" customHeight="1" hidden="1">
      <c r="A71" s="43"/>
      <c r="B71" s="45" t="s">
        <v>36</v>
      </c>
      <c r="C71" s="39"/>
      <c r="D71" s="13" t="e">
        <f>#REF!/1000</f>
        <v>#REF!</v>
      </c>
      <c r="E71" s="41">
        <f>E45-SUM(E48:E53)</f>
        <v>0</v>
      </c>
      <c r="F71" s="41"/>
      <c r="G71" s="41"/>
    </row>
    <row r="72" spans="1:7" s="3" customFormat="1" ht="10.5" customHeight="1" hidden="1">
      <c r="A72" s="43"/>
      <c r="B72" s="45" t="s">
        <v>37</v>
      </c>
      <c r="C72" s="39" t="s">
        <v>30</v>
      </c>
      <c r="D72" s="13" t="e">
        <f>#REF!/1000</f>
        <v>#REF!</v>
      </c>
      <c r="E72" s="41">
        <f>E61-E21-E30</f>
        <v>1.2789769243681803E-12</v>
      </c>
      <c r="F72" s="41"/>
      <c r="G72" s="41"/>
    </row>
    <row r="73" spans="1:7" s="3" customFormat="1" ht="10.5" customHeight="1" hidden="1">
      <c r="A73" s="38" t="s">
        <v>38</v>
      </c>
      <c r="B73" s="38"/>
      <c r="C73" s="39" t="s">
        <v>30</v>
      </c>
      <c r="D73" s="13" t="e">
        <f>#REF!/1000</f>
        <v>#REF!</v>
      </c>
      <c r="E73" s="41"/>
      <c r="F73" s="41"/>
      <c r="G73" s="41"/>
    </row>
    <row r="74" spans="1:7" s="3" customFormat="1" ht="10.5" customHeight="1" hidden="1">
      <c r="A74" s="43"/>
      <c r="B74" s="45" t="s">
        <v>39</v>
      </c>
      <c r="C74" s="39" t="s">
        <v>30</v>
      </c>
      <c r="D74" s="13" t="e">
        <f>#REF!/1000</f>
        <v>#REF!</v>
      </c>
      <c r="E74" s="41">
        <f>E29-E10+E21</f>
        <v>0</v>
      </c>
      <c r="F74" s="41"/>
      <c r="G74" s="41"/>
    </row>
    <row r="75" spans="1:7" s="3" customFormat="1" ht="10.5" customHeight="1" hidden="1">
      <c r="A75" s="43"/>
      <c r="B75" s="45" t="s">
        <v>68</v>
      </c>
      <c r="C75" s="39" t="s">
        <v>30</v>
      </c>
      <c r="D75" s="13" t="e">
        <f>#REF!/1000</f>
        <v>#REF!</v>
      </c>
      <c r="E75" s="41">
        <f>E33-E10+E21+E30</f>
        <v>5.400124791776761E-13</v>
      </c>
      <c r="F75" s="41"/>
      <c r="G75" s="41"/>
    </row>
    <row r="76" spans="1:7" s="3" customFormat="1" ht="10.5" customHeight="1" hidden="1">
      <c r="A76" s="43"/>
      <c r="B76" s="45" t="s">
        <v>69</v>
      </c>
      <c r="C76" s="39" t="s">
        <v>30</v>
      </c>
      <c r="D76" s="13" t="e">
        <f>#REF!/1000</f>
        <v>#REF!</v>
      </c>
      <c r="E76" s="41">
        <f>E33-E10+E61</f>
        <v>0</v>
      </c>
      <c r="F76" s="41"/>
      <c r="G76" s="41"/>
    </row>
    <row r="77" spans="1:7" s="3" customFormat="1" ht="10.5" customHeight="1" hidden="1">
      <c r="A77" s="43"/>
      <c r="B77" s="45" t="s">
        <v>40</v>
      </c>
      <c r="C77" s="39" t="s">
        <v>30</v>
      </c>
      <c r="D77" s="13" t="e">
        <f>#REF!/1000</f>
        <v>#REF!</v>
      </c>
      <c r="E77" s="41">
        <f>E57+E34-E45</f>
        <v>0</v>
      </c>
      <c r="F77" s="41"/>
      <c r="G77" s="41"/>
    </row>
    <row r="78" spans="1:7" s="3" customFormat="1" ht="10.5" customHeight="1" hidden="1">
      <c r="A78" s="43"/>
      <c r="B78" s="45" t="s">
        <v>70</v>
      </c>
      <c r="C78" s="39" t="s">
        <v>30</v>
      </c>
      <c r="D78" s="13" t="e">
        <f>#REF!/1000</f>
        <v>#REF!</v>
      </c>
      <c r="E78" s="41">
        <f>E10-E21-E30+E59-E34+E45-E58</f>
        <v>-2.2737367544323206E-13</v>
      </c>
      <c r="F78" s="41"/>
      <c r="G78" s="41"/>
    </row>
    <row r="79" spans="1:7" s="3" customFormat="1" ht="10.5" customHeight="1" hidden="1">
      <c r="A79" s="43"/>
      <c r="B79" s="45" t="s">
        <v>71</v>
      </c>
      <c r="C79" s="39" t="s">
        <v>30</v>
      </c>
      <c r="D79" s="13" t="e">
        <f>#REF!/1000</f>
        <v>#REF!</v>
      </c>
      <c r="E79" s="41">
        <f>E10-E61+E59-E34+E45-E58</f>
        <v>-1.5916157281026244E-12</v>
      </c>
      <c r="F79" s="41"/>
      <c r="G79" s="41"/>
    </row>
    <row r="80" spans="1:7" s="3" customFormat="1" ht="10.5" customHeight="1" hidden="1">
      <c r="A80" s="46"/>
      <c r="B80" s="47"/>
      <c r="C80" s="47"/>
      <c r="D80" s="13" t="e">
        <f>#REF!/1000</f>
        <v>#REF!</v>
      </c>
      <c r="E80" s="48"/>
      <c r="F80" s="48"/>
      <c r="G80" s="49"/>
    </row>
  </sheetData>
  <sheetProtection/>
  <mergeCells count="5">
    <mergeCell ref="A6:C6"/>
    <mergeCell ref="D6:G6"/>
    <mergeCell ref="A7:B7"/>
    <mergeCell ref="A8:B8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mzhivkova</dc:creator>
  <cp:keywords/>
  <dc:description/>
  <cp:lastModifiedBy>Боряна Несторова</cp:lastModifiedBy>
  <cp:lastPrinted>2014-09-30T06:52:05Z</cp:lastPrinted>
  <dcterms:created xsi:type="dcterms:W3CDTF">2012-06-08T13:58:06Z</dcterms:created>
  <dcterms:modified xsi:type="dcterms:W3CDTF">2020-10-02T13:27:16Z</dcterms:modified>
  <cp:category/>
  <cp:version/>
  <cp:contentType/>
  <cp:contentStatus/>
</cp:coreProperties>
</file>