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СО\public\SPARVKI\SCF spravki\INTERNET\2014-2020\2020\05.2020\"/>
    </mc:Choice>
  </mc:AlternateContent>
  <bookViews>
    <workbookView xWindow="6675" yWindow="9540" windowWidth="20085" windowHeight="5685"/>
  </bookViews>
  <sheets>
    <sheet name="SCF_financial info_EUR_BUL" sheetId="5" r:id="rId1"/>
  </sheets>
  <definedNames>
    <definedName name="_xlnm.Print_Area" localSheetId="0">'SCF_financial info_EUR_BUL'!$A$1:$M$20</definedName>
  </definedNames>
  <calcPr calcId="162913"/>
</workbook>
</file>

<file path=xl/calcChain.xml><?xml version="1.0" encoding="utf-8"?>
<calcChain xmlns="http://schemas.openxmlformats.org/spreadsheetml/2006/main">
  <c r="K13" i="5" l="1"/>
  <c r="K12" i="5"/>
  <c r="K10" i="5"/>
  <c r="K9" i="5"/>
  <c r="K7" i="5"/>
  <c r="K6" i="5"/>
  <c r="M8" i="5" l="1"/>
  <c r="J5" i="5" l="1"/>
  <c r="K5" i="5"/>
  <c r="K15" i="5"/>
  <c r="K16" i="5"/>
  <c r="K17" i="5"/>
  <c r="K18" i="5"/>
  <c r="K19" i="5"/>
  <c r="K14" i="5"/>
  <c r="H9" i="5" l="1"/>
  <c r="H19" i="5" l="1"/>
  <c r="E19" i="5"/>
  <c r="H18" i="5"/>
  <c r="C18" i="5"/>
  <c r="E18" i="5" s="1"/>
  <c r="H17" i="5"/>
  <c r="E17" i="5"/>
  <c r="H16" i="5"/>
  <c r="E16" i="5"/>
  <c r="H15" i="5"/>
  <c r="E15" i="5"/>
  <c r="H14" i="5"/>
  <c r="M11" i="5"/>
  <c r="L11" i="5"/>
  <c r="H13" i="5"/>
  <c r="E13" i="5"/>
  <c r="E11" i="5" s="1"/>
  <c r="H12" i="5"/>
  <c r="H11" i="5" s="1"/>
  <c r="E12" i="5"/>
  <c r="J11" i="5"/>
  <c r="I11" i="5"/>
  <c r="I20" i="5" s="1"/>
  <c r="F11" i="5"/>
  <c r="D11" i="5"/>
  <c r="C11" i="5"/>
  <c r="H10" i="5"/>
  <c r="E10" i="5"/>
  <c r="K8" i="5"/>
  <c r="H8" i="5"/>
  <c r="E9" i="5"/>
  <c r="L8" i="5"/>
  <c r="J8" i="5"/>
  <c r="I8" i="5"/>
  <c r="G8" i="5"/>
  <c r="F8" i="5"/>
  <c r="E8" i="5"/>
  <c r="D8" i="5"/>
  <c r="C8" i="5"/>
  <c r="H7" i="5"/>
  <c r="H6" i="5"/>
  <c r="E6" i="5"/>
  <c r="E5" i="5" s="1"/>
  <c r="M5" i="5"/>
  <c r="L5" i="5"/>
  <c r="I5" i="5"/>
  <c r="G5" i="5"/>
  <c r="F5" i="5"/>
  <c r="F20" i="5" s="1"/>
  <c r="D5" i="5"/>
  <c r="D20" i="5" s="1"/>
  <c r="C5" i="5"/>
  <c r="C20" i="5" s="1"/>
  <c r="E20" i="5" s="1"/>
  <c r="H5" i="5" l="1"/>
  <c r="K11" i="5"/>
  <c r="K20" i="5" s="1"/>
  <c r="J20" i="5"/>
  <c r="M20" i="5"/>
  <c r="L20" i="5"/>
  <c r="H20" i="5"/>
  <c r="G11" i="5"/>
  <c r="G20" i="5" s="1"/>
</calcChain>
</file>

<file path=xl/sharedStrings.xml><?xml version="1.0" encoding="utf-8"?>
<sst xmlns="http://schemas.openxmlformats.org/spreadsheetml/2006/main" count="45" uniqueCount="28">
  <si>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</si>
  <si>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</si>
  <si>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</si>
  <si>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</si>
  <si>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</si>
  <si>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</si>
  <si>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</si>
  <si>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</si>
  <si>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</si>
  <si>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</si>
  <si>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</si>
  <si>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</si>
  <si>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</si>
  <si>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</si>
  <si>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</si>
  <si>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</si>
  <si>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</si>
  <si>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</si>
  <si>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</si>
  <si>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</si>
  <si>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</si>
  <si>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Обща сума на получените средства от ЕК като предварително финансиране към 31.05.2020</t>
  </si>
  <si>
    <t>Общо получени средства от ЕК към 31.05.2020</t>
  </si>
  <si>
    <t>Платено към 31.05.2020</t>
  </si>
  <si>
    <t>Получени средства от ЕК на основание изпратени заявления за плащане към 31.05.2020</t>
  </si>
  <si>
    <t>Общо платено към 31.05.2020</t>
  </si>
  <si>
    <t>Обща сума на публичните разходи, декларирани пред ЕК със Заявления за плащане 
към 31.05.2020</t>
  </si>
  <si>
    <t>Обща сума на публичните разходи, сертифицрани пред ЕК с Годишни счетоводни отчети 
към 31.05.2020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</si>
</sst>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168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/>
    <xf numFmtId="169" fontId="4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3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/>
    </xf>
    <xf numFmtId="170" fontId="4" fillId="0" borderId="1" xfId="1" applyNumberFormat="1" applyFont="1" applyFill="1" applyBorder="1" applyAlignment="1">
      <alignment horizontal="right" vertical="center"/>
    </xf>
    <xf numFmtId="171" fontId="3" fillId="0" borderId="0" xfId="0" applyNumberFormat="1" applyFont="1" applyFill="1" applyBorder="1" applyAlignment="1">
      <alignment horizontal="center" vertical="center"/>
    </xf>
    <xf numFmtId="171" fontId="3" fillId="0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70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1" xfId="1" applyNumberFormat="1" applyFont="1" applyFill="1" applyBorder="1" applyAlignment="1">
      <alignment vertical="center" wrapText="1"/>
    </xf>
    <xf numFmtId="172" fontId="5" fillId="2" borderId="1" xfId="1" applyNumberFormat="1" applyFont="1" applyFill="1" applyBorder="1" applyAlignment="1">
      <alignment horizontal="right" vertical="center"/>
    </xf>
    <xf numFmtId="170" fontId="7" fillId="2" borderId="1" xfId="0" applyNumberFormat="1" applyFont="1" applyFill="1" applyBorder="1" applyAlignment="1">
      <alignment horizontal="center" vertical="center"/>
    </xf>
    <xf numFmtId="170" fontId="6" fillId="2" borderId="1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168" fontId="6" fillId="2" borderId="3" xfId="0" applyNumberFormat="1" applyFont="1" applyFill="1" applyBorder="1" applyAlignment="1">
      <alignment horizontal="center" vertical="center"/>
    </xf>
    <xf numFmtId="168" fontId="7" fillId="2" borderId="3" xfId="0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 wrapText="1"/>
    </xf>
    <xf numFmtId="170" fontId="7" fillId="0" borderId="1" xfId="0" applyNumberFormat="1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right" vertical="center"/>
    </xf>
    <xf numFmtId="167" fontId="9" fillId="2" borderId="1" xfId="1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70" fontId="4" fillId="2" borderId="1" xfId="1" applyNumberFormat="1" applyFont="1" applyFill="1" applyBorder="1" applyAlignment="1">
      <alignment horizontal="right"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22" sqref="G22"/>
    </sheetView>
  </sheetViews>
  <sheetFormatPr defaultColWidth="9.140625" defaultRowHeight="15" outlineLevelRow="1" x14ac:dyDescent="0.25"/>
  <cols>
    <col min="1" max="1" width="43" style="3" customWidth="1"/>
    <col min="2" max="2" width="7.85546875" style="2" customWidth="1"/>
    <col min="3" max="3" width="19.85546875" style="2" customWidth="1"/>
    <col min="4" max="4" width="18.140625" style="2" customWidth="1"/>
    <col min="5" max="5" width="17.5703125" style="2" customWidth="1"/>
    <col min="6" max="6" width="20.140625" style="2" customWidth="1"/>
    <col min="7" max="7" width="18.140625" style="2" customWidth="1"/>
    <col min="8" max="8" width="19.42578125" style="2" customWidth="1"/>
    <col min="9" max="9" width="17.42578125" style="38" customWidth="1"/>
    <col min="10" max="10" width="17.140625" style="38" customWidth="1"/>
    <col min="11" max="11" width="18.28515625" style="3" customWidth="1"/>
    <col min="12" max="12" width="26.140625" style="3" customWidth="1"/>
    <col min="13" max="13" width="23.5703125" style="3" customWidth="1"/>
    <col min="14" max="14" width="28.42578125" style="3" customWidth="1"/>
    <col min="15" max="15" width="30.28515625" style="3" customWidth="1"/>
    <col min="16" max="16" width="19.7109375" style="3" customWidth="1"/>
    <col min="17" max="17" width="16.28515625" style="3" customWidth="1"/>
    <col min="18" max="18" width="14.5703125" style="3" customWidth="1"/>
    <col min="19" max="16384" width="9.140625" style="3"/>
  </cols>
  <sheetData>
    <row r="1" spans="1:20" s="7" customFormat="1" ht="11.25" customHeight="1" x14ac:dyDescent="0.2">
      <c r="A1" s="6"/>
      <c r="B1" s="6"/>
      <c r="C1" s="23"/>
      <c r="D1" s="23"/>
      <c r="E1" s="23"/>
      <c r="F1" s="23"/>
      <c r="G1" s="23"/>
      <c r="H1" s="23"/>
      <c r="I1" s="29"/>
      <c r="J1" s="29"/>
    </row>
    <row r="2" spans="1:20" s="8" customFormat="1" ht="12.75" customHeight="1" x14ac:dyDescent="0.2">
      <c r="A2" s="56" t="s">
        <v>0</v>
      </c>
      <c r="B2" s="56" t="s">
        <v>1</v>
      </c>
      <c r="C2" s="50" t="s">
        <v>18</v>
      </c>
      <c r="D2" s="59" t="s">
        <v>19</v>
      </c>
      <c r="E2" s="50" t="s">
        <v>20</v>
      </c>
      <c r="F2" s="50" t="s">
        <v>21</v>
      </c>
      <c r="G2" s="50" t="s">
        <v>24</v>
      </c>
      <c r="H2" s="50" t="s">
        <v>22</v>
      </c>
      <c r="I2" s="61" t="s">
        <v>23</v>
      </c>
      <c r="J2" s="62"/>
      <c r="K2" s="50" t="s">
        <v>25</v>
      </c>
      <c r="L2" s="52" t="s">
        <v>26</v>
      </c>
      <c r="M2" s="50" t="s">
        <v>27</v>
      </c>
    </row>
    <row r="3" spans="1:20" s="8" customFormat="1" ht="84.75" customHeight="1" x14ac:dyDescent="0.2">
      <c r="A3" s="57"/>
      <c r="B3" s="57"/>
      <c r="C3" s="58"/>
      <c r="D3" s="60"/>
      <c r="E3" s="58"/>
      <c r="F3" s="58"/>
      <c r="G3" s="58"/>
      <c r="H3" s="58"/>
      <c r="I3" s="30" t="s">
        <v>2</v>
      </c>
      <c r="J3" s="30" t="s">
        <v>5</v>
      </c>
      <c r="K3" s="51"/>
      <c r="L3" s="53"/>
      <c r="M3" s="51"/>
    </row>
    <row r="4" spans="1:20" s="8" customFormat="1" ht="18.75" customHeight="1" x14ac:dyDescent="0.2">
      <c r="A4" s="9">
        <v>1</v>
      </c>
      <c r="B4" s="22">
        <v>2</v>
      </c>
      <c r="C4" s="24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31">
        <v>9</v>
      </c>
      <c r="J4" s="32">
        <v>10</v>
      </c>
      <c r="K4" s="24">
        <v>11</v>
      </c>
      <c r="L4" s="32">
        <v>12</v>
      </c>
      <c r="M4" s="24">
        <v>13</v>
      </c>
    </row>
    <row r="5" spans="1:20" s="13" customFormat="1" ht="29.25" customHeight="1" x14ac:dyDescent="0.2">
      <c r="A5" s="10" t="s">
        <v>6</v>
      </c>
      <c r="B5" s="11" t="s">
        <v>3</v>
      </c>
      <c r="C5" s="41">
        <f>C6+C7</f>
        <v>1604449168</v>
      </c>
      <c r="D5" s="41">
        <f>D6+D7</f>
        <v>283138092</v>
      </c>
      <c r="E5" s="41">
        <f t="shared" ref="E5:M5" si="0">E6+E7</f>
        <v>1887587260</v>
      </c>
      <c r="F5" s="41">
        <f t="shared" si="0"/>
        <v>157211702.71000001</v>
      </c>
      <c r="G5" s="41">
        <f t="shared" si="0"/>
        <v>469934588.11000001</v>
      </c>
      <c r="H5" s="47">
        <f t="shared" si="0"/>
        <v>627146290.81999993</v>
      </c>
      <c r="I5" s="33">
        <f t="shared" si="0"/>
        <v>694275933.99764514</v>
      </c>
      <c r="J5" s="33">
        <f>J6+J7</f>
        <v>122519282.47017267</v>
      </c>
      <c r="K5" s="41">
        <f>K6+K7</f>
        <v>816795216.46781778</v>
      </c>
      <c r="L5" s="25">
        <f t="shared" ref="L5" si="1">L6+L7</f>
        <v>606289165.11932278</v>
      </c>
      <c r="M5" s="41">
        <f t="shared" si="0"/>
        <v>491591211.04954404</v>
      </c>
      <c r="N5" s="12"/>
      <c r="O5" s="12"/>
      <c r="P5" s="12"/>
      <c r="Q5" s="12"/>
    </row>
    <row r="6" spans="1:20" ht="29.25" customHeight="1" outlineLevel="1" x14ac:dyDescent="0.25">
      <c r="A6" s="14" t="s">
        <v>9</v>
      </c>
      <c r="B6" s="15" t="s">
        <v>3</v>
      </c>
      <c r="C6" s="39">
        <v>459761907</v>
      </c>
      <c r="D6" s="39">
        <v>81134456</v>
      </c>
      <c r="E6" s="34">
        <f>+C6+D6</f>
        <v>540896363</v>
      </c>
      <c r="F6" s="34">
        <v>52395101.700000003</v>
      </c>
      <c r="G6" s="34">
        <v>252137971.87</v>
      </c>
      <c r="H6" s="34">
        <f>F6+G6</f>
        <v>304533073.56999999</v>
      </c>
      <c r="I6" s="42">
        <v>328570177.04434341</v>
      </c>
      <c r="J6" s="43">
        <v>57982972.419590011</v>
      </c>
      <c r="K6" s="34">
        <f>I6+J6</f>
        <v>386553149.46393341</v>
      </c>
      <c r="L6" s="34">
        <v>329084817.04659009</v>
      </c>
      <c r="M6" s="34">
        <v>268939075.64886701</v>
      </c>
      <c r="N6" s="12"/>
      <c r="O6" s="12"/>
      <c r="P6" s="12"/>
      <c r="Q6" s="12"/>
      <c r="R6" s="16"/>
    </row>
    <row r="7" spans="1:20" ht="29.25" customHeight="1" outlineLevel="1" x14ac:dyDescent="0.25">
      <c r="A7" s="14" t="s">
        <v>10</v>
      </c>
      <c r="B7" s="15" t="s">
        <v>3</v>
      </c>
      <c r="C7" s="39">
        <v>1144687261</v>
      </c>
      <c r="D7" s="39">
        <v>202003636</v>
      </c>
      <c r="E7" s="34">
        <v>1346690897</v>
      </c>
      <c r="F7" s="34">
        <v>104816601.01000001</v>
      </c>
      <c r="G7" s="34">
        <v>217796616.24000001</v>
      </c>
      <c r="H7" s="34">
        <f>F7+G7</f>
        <v>322613217.25</v>
      </c>
      <c r="I7" s="42">
        <v>365705756.95330179</v>
      </c>
      <c r="J7" s="43">
        <v>64536310.050582662</v>
      </c>
      <c r="K7" s="34">
        <f>I7+J7</f>
        <v>430242067.00388443</v>
      </c>
      <c r="L7" s="34">
        <v>277204348.07273275</v>
      </c>
      <c r="M7" s="34">
        <v>222652135.40067703</v>
      </c>
      <c r="N7" s="12"/>
      <c r="O7" s="12"/>
      <c r="P7" s="12"/>
      <c r="Q7" s="12"/>
      <c r="R7" s="16"/>
    </row>
    <row r="8" spans="1:20" s="13" customFormat="1" ht="29.25" customHeight="1" x14ac:dyDescent="0.25">
      <c r="A8" s="10" t="s">
        <v>7</v>
      </c>
      <c r="B8" s="11" t="s">
        <v>3</v>
      </c>
      <c r="C8" s="41">
        <f>C9+C10</f>
        <v>1504824141</v>
      </c>
      <c r="D8" s="41">
        <f t="shared" ref="D8:M8" si="2">D9+D10</f>
        <v>265557204</v>
      </c>
      <c r="E8" s="41">
        <f t="shared" si="2"/>
        <v>1770381345</v>
      </c>
      <c r="F8" s="41">
        <f t="shared" si="2"/>
        <v>133600552.22</v>
      </c>
      <c r="G8" s="41">
        <f t="shared" si="2"/>
        <v>308742108.85000002</v>
      </c>
      <c r="H8" s="41">
        <f t="shared" si="2"/>
        <v>442342661.06999999</v>
      </c>
      <c r="I8" s="33">
        <f t="shared" si="2"/>
        <v>441098851.09342873</v>
      </c>
      <c r="J8" s="33">
        <f t="shared" si="2"/>
        <v>77840973.722369775</v>
      </c>
      <c r="K8" s="41">
        <f t="shared" si="2"/>
        <v>518939824.81579852</v>
      </c>
      <c r="L8" s="33">
        <f t="shared" si="2"/>
        <v>434090515.23014772</v>
      </c>
      <c r="M8" s="41">
        <f>M9+M10</f>
        <v>262895987.11152267</v>
      </c>
      <c r="N8" s="12"/>
      <c r="O8" s="12"/>
      <c r="P8" s="12"/>
      <c r="Q8" s="12"/>
      <c r="R8" s="16"/>
    </row>
    <row r="9" spans="1:20" ht="29.25" customHeight="1" outlineLevel="1" x14ac:dyDescent="0.25">
      <c r="A9" s="14" t="s">
        <v>9</v>
      </c>
      <c r="B9" s="15" t="s">
        <v>3</v>
      </c>
      <c r="C9" s="39">
        <v>371204258</v>
      </c>
      <c r="D9" s="39">
        <v>65506635</v>
      </c>
      <c r="E9" s="34">
        <f t="shared" ref="E9:E10" si="3">+C9+D9</f>
        <v>436710893</v>
      </c>
      <c r="F9" s="48">
        <v>32248567.210000001</v>
      </c>
      <c r="G9" s="40">
        <v>65615234.920000002</v>
      </c>
      <c r="H9" s="34">
        <f>F9+G9</f>
        <v>97863802.129999995</v>
      </c>
      <c r="I9" s="42">
        <v>92157401.988411322</v>
      </c>
      <c r="J9" s="43">
        <v>16263070.939131409</v>
      </c>
      <c r="K9" s="34">
        <f>I9+J9</f>
        <v>108420472.92754273</v>
      </c>
      <c r="L9" s="34">
        <v>85770109.085813433</v>
      </c>
      <c r="M9" s="34">
        <v>63467551.663119957</v>
      </c>
      <c r="N9" s="12"/>
      <c r="O9" s="12"/>
      <c r="P9" s="12"/>
      <c r="Q9" s="12"/>
      <c r="R9" s="16"/>
      <c r="S9" s="17"/>
    </row>
    <row r="10" spans="1:20" ht="29.25" customHeight="1" outlineLevel="1" x14ac:dyDescent="0.25">
      <c r="A10" s="14" t="s">
        <v>10</v>
      </c>
      <c r="B10" s="15" t="s">
        <v>3</v>
      </c>
      <c r="C10" s="39">
        <v>1133619883</v>
      </c>
      <c r="D10" s="39">
        <v>200050569</v>
      </c>
      <c r="E10" s="34">
        <f t="shared" si="3"/>
        <v>1333670452</v>
      </c>
      <c r="F10" s="48">
        <v>101351985.01000001</v>
      </c>
      <c r="G10" s="40">
        <v>243126873.93000001</v>
      </c>
      <c r="H10" s="34">
        <f>F10+G10</f>
        <v>344478858.94</v>
      </c>
      <c r="I10" s="42">
        <v>348941449.10501742</v>
      </c>
      <c r="J10" s="43">
        <v>61577902.783238366</v>
      </c>
      <c r="K10" s="34">
        <f>I10+J10</f>
        <v>410519351.88825577</v>
      </c>
      <c r="L10" s="34">
        <v>348320406.14433426</v>
      </c>
      <c r="M10" s="34">
        <v>199428435.4484027</v>
      </c>
      <c r="N10" s="12"/>
      <c r="O10" s="12"/>
      <c r="P10" s="12"/>
      <c r="Q10" s="12"/>
      <c r="R10" s="16"/>
      <c r="S10" s="17"/>
    </row>
    <row r="11" spans="1:20" s="13" customFormat="1" ht="29.25" customHeight="1" x14ac:dyDescent="0.25">
      <c r="A11" s="10" t="s">
        <v>13</v>
      </c>
      <c r="B11" s="11" t="s">
        <v>3</v>
      </c>
      <c r="C11" s="41">
        <f>C12+C13</f>
        <v>552540872</v>
      </c>
      <c r="D11" s="41">
        <f t="shared" ref="D11:M11" si="4">D12+D13</f>
        <v>97507215</v>
      </c>
      <c r="E11" s="41">
        <f t="shared" si="4"/>
        <v>650048087</v>
      </c>
      <c r="F11" s="41">
        <f t="shared" si="4"/>
        <v>49472930.289999999</v>
      </c>
      <c r="G11" s="41">
        <f t="shared" si="4"/>
        <v>135273069.05000001</v>
      </c>
      <c r="H11" s="41">
        <f t="shared" si="4"/>
        <v>184745999.34000003</v>
      </c>
      <c r="I11" s="33">
        <f t="shared" si="4"/>
        <v>236565050.43314517</v>
      </c>
      <c r="J11" s="33">
        <f t="shared" si="4"/>
        <v>41746773.605849147</v>
      </c>
      <c r="K11" s="41">
        <f t="shared" si="4"/>
        <v>278311824.03899431</v>
      </c>
      <c r="L11" s="33">
        <f t="shared" si="4"/>
        <v>176044372.24109316</v>
      </c>
      <c r="M11" s="41">
        <f t="shared" si="4"/>
        <v>113182314.13743737</v>
      </c>
      <c r="N11" s="12"/>
      <c r="O11" s="12"/>
      <c r="P11" s="12"/>
      <c r="Q11" s="12"/>
      <c r="R11" s="16"/>
      <c r="S11" s="17"/>
    </row>
    <row r="12" spans="1:20" s="18" customFormat="1" ht="29.25" customHeight="1" x14ac:dyDescent="0.25">
      <c r="A12" s="14" t="s">
        <v>9</v>
      </c>
      <c r="B12" s="15" t="s">
        <v>3</v>
      </c>
      <c r="C12" s="39">
        <v>187926049</v>
      </c>
      <c r="D12" s="39">
        <v>33163421</v>
      </c>
      <c r="E12" s="34">
        <f t="shared" ref="E12:E20" si="5">+C12+D12</f>
        <v>221089470</v>
      </c>
      <c r="F12" s="34">
        <v>17904003.48</v>
      </c>
      <c r="G12" s="40">
        <v>23942360.949999999</v>
      </c>
      <c r="H12" s="34">
        <f t="shared" ref="H12:H19" si="6">F12+G12</f>
        <v>41846364.43</v>
      </c>
      <c r="I12" s="42">
        <v>61850211.532701693</v>
      </c>
      <c r="J12" s="44">
        <v>10914743.21165324</v>
      </c>
      <c r="K12" s="34">
        <f>I12+J12</f>
        <v>72764954.744354934</v>
      </c>
      <c r="L12" s="63">
        <v>31297203.930659577</v>
      </c>
      <c r="M12" s="26">
        <v>0</v>
      </c>
      <c r="N12" s="12"/>
      <c r="O12" s="12"/>
      <c r="P12" s="12"/>
      <c r="Q12" s="12"/>
      <c r="R12" s="16"/>
      <c r="S12" s="17"/>
    </row>
    <row r="13" spans="1:20" s="13" customFormat="1" ht="29.25" customHeight="1" x14ac:dyDescent="0.25">
      <c r="A13" s="14" t="s">
        <v>11</v>
      </c>
      <c r="B13" s="15" t="s">
        <v>3</v>
      </c>
      <c r="C13" s="39">
        <v>364614823</v>
      </c>
      <c r="D13" s="39">
        <v>64343794</v>
      </c>
      <c r="E13" s="34">
        <f t="shared" si="5"/>
        <v>428958617</v>
      </c>
      <c r="F13" s="34">
        <v>31568926.809999999</v>
      </c>
      <c r="G13" s="40">
        <v>111330708.10000002</v>
      </c>
      <c r="H13" s="34">
        <f t="shared" si="6"/>
        <v>142899634.91000003</v>
      </c>
      <c r="I13" s="42">
        <v>174714838.90044346</v>
      </c>
      <c r="J13" s="43">
        <v>30832030.394195907</v>
      </c>
      <c r="K13" s="34">
        <f>I13+J13</f>
        <v>205546869.29463938</v>
      </c>
      <c r="L13" s="34">
        <v>144747168.31043357</v>
      </c>
      <c r="M13" s="34">
        <v>113182314.13743737</v>
      </c>
      <c r="N13" s="12"/>
      <c r="O13" s="12"/>
      <c r="P13" s="12"/>
      <c r="Q13" s="12"/>
      <c r="R13" s="16"/>
      <c r="S13" s="17"/>
      <c r="T13" s="19"/>
    </row>
    <row r="14" spans="1:20" s="18" customFormat="1" ht="29.25" customHeight="1" x14ac:dyDescent="0.25">
      <c r="A14" s="10" t="s">
        <v>12</v>
      </c>
      <c r="B14" s="11" t="s">
        <v>3</v>
      </c>
      <c r="C14" s="33">
        <v>1311704793</v>
      </c>
      <c r="D14" s="33">
        <v>231477320</v>
      </c>
      <c r="E14" s="33">
        <v>1543182113</v>
      </c>
      <c r="F14" s="49">
        <v>119997437.90000001</v>
      </c>
      <c r="G14" s="33">
        <v>423512502.11000001</v>
      </c>
      <c r="H14" s="33">
        <f t="shared" si="6"/>
        <v>543509940.00999999</v>
      </c>
      <c r="I14" s="41">
        <v>737083910.5320065</v>
      </c>
      <c r="J14" s="45">
        <v>130073631.27035408</v>
      </c>
      <c r="K14" s="33">
        <f>I14+J14</f>
        <v>867157541.80236053</v>
      </c>
      <c r="L14" s="33">
        <v>550100517.09782338</v>
      </c>
      <c r="M14" s="33">
        <v>388062308.80387664</v>
      </c>
      <c r="N14" s="12"/>
      <c r="O14" s="12"/>
      <c r="P14" s="12"/>
      <c r="Q14" s="12"/>
      <c r="R14" s="16"/>
      <c r="S14" s="17"/>
    </row>
    <row r="15" spans="1:20" s="18" customFormat="1" ht="29.25" customHeight="1" x14ac:dyDescent="0.25">
      <c r="A15" s="20" t="s">
        <v>8</v>
      </c>
      <c r="B15" s="11" t="s">
        <v>3</v>
      </c>
      <c r="C15" s="33">
        <v>938665315</v>
      </c>
      <c r="D15" s="33">
        <v>153582762</v>
      </c>
      <c r="E15" s="33">
        <f t="shared" si="5"/>
        <v>1092248077</v>
      </c>
      <c r="F15" s="33">
        <v>115474331.03</v>
      </c>
      <c r="G15" s="33">
        <v>446135181.69</v>
      </c>
      <c r="H15" s="33">
        <f t="shared" si="6"/>
        <v>561609512.72000003</v>
      </c>
      <c r="I15" s="46">
        <v>590880799.57241189</v>
      </c>
      <c r="J15" s="46">
        <v>95350819.921621859</v>
      </c>
      <c r="K15" s="33">
        <f t="shared" ref="K15:K19" si="7">I15+J15</f>
        <v>686231619.49403381</v>
      </c>
      <c r="L15" s="33">
        <v>590502338.32317615</v>
      </c>
      <c r="M15" s="33">
        <v>448052785.57037532</v>
      </c>
      <c r="N15" s="12"/>
      <c r="O15" s="12"/>
      <c r="P15" s="12"/>
      <c r="Q15" s="12"/>
      <c r="R15" s="16"/>
      <c r="S15" s="17"/>
    </row>
    <row r="16" spans="1:20" s="18" customFormat="1" ht="29.25" customHeight="1" x14ac:dyDescent="0.25">
      <c r="A16" s="10" t="s">
        <v>17</v>
      </c>
      <c r="B16" s="11" t="s">
        <v>3</v>
      </c>
      <c r="C16" s="33">
        <v>1123075325</v>
      </c>
      <c r="D16" s="33">
        <v>198189765</v>
      </c>
      <c r="E16" s="33">
        <f t="shared" si="5"/>
        <v>1321265090</v>
      </c>
      <c r="F16" s="33">
        <v>119582318.95999999</v>
      </c>
      <c r="G16" s="33">
        <v>461168330.03999996</v>
      </c>
      <c r="H16" s="33">
        <f t="shared" si="6"/>
        <v>580750649</v>
      </c>
      <c r="I16" s="41">
        <v>559905121.99835765</v>
      </c>
      <c r="J16" s="45">
        <v>98806786.235004291</v>
      </c>
      <c r="K16" s="33">
        <f t="shared" si="7"/>
        <v>658711908.23336196</v>
      </c>
      <c r="L16" s="33">
        <v>604874895.79711616</v>
      </c>
      <c r="M16" s="33">
        <v>515925053.42148584</v>
      </c>
      <c r="N16" s="12"/>
      <c r="O16" s="12"/>
      <c r="P16" s="12"/>
      <c r="Q16" s="12"/>
      <c r="R16" s="16"/>
      <c r="S16" s="17"/>
    </row>
    <row r="17" spans="1:19" s="18" customFormat="1" ht="29.25" customHeight="1" x14ac:dyDescent="0.25">
      <c r="A17" s="21" t="s">
        <v>14</v>
      </c>
      <c r="B17" s="11" t="s">
        <v>3</v>
      </c>
      <c r="C17" s="33">
        <v>102000000</v>
      </c>
      <c r="D17" s="33">
        <v>0</v>
      </c>
      <c r="E17" s="33">
        <f t="shared" si="5"/>
        <v>102000000</v>
      </c>
      <c r="F17" s="33">
        <v>6502500</v>
      </c>
      <c r="G17" s="33">
        <v>95497500</v>
      </c>
      <c r="H17" s="33">
        <f t="shared" si="6"/>
        <v>102000000</v>
      </c>
      <c r="I17" s="41">
        <v>102000000</v>
      </c>
      <c r="J17" s="45">
        <v>0</v>
      </c>
      <c r="K17" s="33">
        <f t="shared" si="7"/>
        <v>102000000</v>
      </c>
      <c r="L17" s="33">
        <v>102001564.56999999</v>
      </c>
      <c r="M17" s="25">
        <v>102001564.57460579</v>
      </c>
      <c r="N17" s="12"/>
      <c r="O17" s="12"/>
      <c r="P17" s="12"/>
      <c r="Q17" s="12"/>
      <c r="R17" s="16"/>
      <c r="S17" s="17"/>
    </row>
    <row r="18" spans="1:19" s="18" customFormat="1" ht="29.25" customHeight="1" x14ac:dyDescent="0.25">
      <c r="A18" s="10" t="s">
        <v>15</v>
      </c>
      <c r="B18" s="11" t="s">
        <v>3</v>
      </c>
      <c r="C18" s="33">
        <f>285531663-1500000</f>
        <v>284031663</v>
      </c>
      <c r="D18" s="33">
        <v>50123236</v>
      </c>
      <c r="E18" s="33">
        <f t="shared" si="5"/>
        <v>334154899</v>
      </c>
      <c r="F18" s="33">
        <v>25794294.390000001</v>
      </c>
      <c r="G18" s="33">
        <v>67511325.189999998</v>
      </c>
      <c r="H18" s="33">
        <f t="shared" si="6"/>
        <v>93305619.579999998</v>
      </c>
      <c r="I18" s="41">
        <v>89388213.143772915</v>
      </c>
      <c r="J18" s="45">
        <v>15774390.554783454</v>
      </c>
      <c r="K18" s="33">
        <f t="shared" si="7"/>
        <v>105162603.69855636</v>
      </c>
      <c r="L18" s="33">
        <v>87919628.312624916</v>
      </c>
      <c r="M18" s="33">
        <v>60839412.314907461</v>
      </c>
      <c r="N18" s="12"/>
      <c r="O18" s="12"/>
      <c r="P18" s="12"/>
      <c r="Q18" s="12"/>
      <c r="R18" s="16"/>
      <c r="S18" s="17"/>
    </row>
    <row r="19" spans="1:19" s="18" customFormat="1" ht="29.25" customHeight="1" x14ac:dyDescent="0.25">
      <c r="A19" s="10" t="s">
        <v>16</v>
      </c>
      <c r="B19" s="11" t="s">
        <v>3</v>
      </c>
      <c r="C19" s="33">
        <v>104815264</v>
      </c>
      <c r="D19" s="33">
        <v>18496812</v>
      </c>
      <c r="E19" s="33">
        <f t="shared" si="5"/>
        <v>123312076</v>
      </c>
      <c r="F19" s="33">
        <v>11529679.040000001</v>
      </c>
      <c r="G19" s="33">
        <v>72970613.449999988</v>
      </c>
      <c r="H19" s="33">
        <f t="shared" si="6"/>
        <v>84500292.489999995</v>
      </c>
      <c r="I19" s="41">
        <v>91041376.112244561</v>
      </c>
      <c r="J19" s="45">
        <v>16066125.196278451</v>
      </c>
      <c r="K19" s="33">
        <f t="shared" si="7"/>
        <v>107107501.30852301</v>
      </c>
      <c r="L19" s="33">
        <v>90558604.53027004</v>
      </c>
      <c r="M19" s="33">
        <v>71389592.238292262</v>
      </c>
      <c r="N19" s="12"/>
      <c r="O19" s="12"/>
      <c r="P19" s="12"/>
      <c r="Q19" s="12"/>
      <c r="R19" s="16"/>
      <c r="S19" s="17"/>
    </row>
    <row r="20" spans="1:19" s="13" customFormat="1" ht="36" customHeight="1" x14ac:dyDescent="0.25">
      <c r="A20" s="54" t="s">
        <v>4</v>
      </c>
      <c r="B20" s="55"/>
      <c r="C20" s="41">
        <f>+C5+C8+C11+C14+C15+C16+C17+C18+C19</f>
        <v>7526106541</v>
      </c>
      <c r="D20" s="41">
        <f>+D5+D8+D11+D14+D15+D16+D17+D18+D19</f>
        <v>1298072406</v>
      </c>
      <c r="E20" s="41">
        <f t="shared" si="5"/>
        <v>8824178947</v>
      </c>
      <c r="F20" s="41">
        <f t="shared" ref="F20:M20" si="8">+F5+F8+F11+F14+F15+F16+F17+F18+F19</f>
        <v>739165746.53999996</v>
      </c>
      <c r="G20" s="41">
        <f t="shared" si="8"/>
        <v>2480745218.4899998</v>
      </c>
      <c r="H20" s="41">
        <f>+H5+H8+H11+H14+H15+H16+H17+H18+H19</f>
        <v>3219910965.0299997</v>
      </c>
      <c r="I20" s="33">
        <f>+I5+I8+I11+I14+I15+I16+I17+I18+I19</f>
        <v>3542239256.8830128</v>
      </c>
      <c r="J20" s="33">
        <f t="shared" ref="J20" si="9">+J5+J8+J11+J14+J15+J16+J17+J18+J19</f>
        <v>598178782.97643375</v>
      </c>
      <c r="K20" s="33">
        <f>+K5+K8+K11+K14+K15+K16+K17+K18+K19</f>
        <v>4140418039.859447</v>
      </c>
      <c r="L20" s="41">
        <f t="shared" ref="L20" si="10">+L5+L8+L11+L14+L15+L16+L17+L18+L19</f>
        <v>3242381601.2215748</v>
      </c>
      <c r="M20" s="41">
        <f t="shared" si="8"/>
        <v>2453940229.2220478</v>
      </c>
      <c r="N20" s="12"/>
      <c r="O20" s="12"/>
      <c r="P20" s="12"/>
      <c r="Q20" s="12"/>
      <c r="R20" s="16"/>
      <c r="S20" s="3"/>
    </row>
    <row r="21" spans="1:19" s="13" customFormat="1" ht="29.25" customHeight="1" x14ac:dyDescent="0.2">
      <c r="A21" s="6"/>
      <c r="B21" s="6"/>
      <c r="C21" s="1"/>
      <c r="D21" s="1"/>
      <c r="E21" s="1"/>
      <c r="F21" s="1"/>
      <c r="G21" s="1"/>
      <c r="H21" s="1"/>
      <c r="I21" s="36"/>
      <c r="J21" s="35"/>
      <c r="K21" s="1"/>
      <c r="L21" s="27"/>
      <c r="M21" s="27"/>
    </row>
    <row r="22" spans="1:19" s="13" customFormat="1" ht="27" customHeight="1" x14ac:dyDescent="0.2">
      <c r="A22" s="6"/>
      <c r="B22" s="6"/>
      <c r="C22" s="1"/>
      <c r="D22" s="1"/>
      <c r="E22" s="1"/>
      <c r="F22" s="1"/>
      <c r="G22" s="1"/>
      <c r="H22" s="1"/>
      <c r="I22" s="37"/>
      <c r="J22" s="35"/>
      <c r="K22" s="1"/>
      <c r="L22" s="28"/>
      <c r="M22" s="28"/>
    </row>
    <row r="23" spans="1:19" s="13" customFormat="1" ht="29.25" customHeight="1" x14ac:dyDescent="0.2">
      <c r="A23" s="6"/>
      <c r="B23" s="6"/>
      <c r="C23" s="1"/>
      <c r="D23" s="1"/>
      <c r="E23" s="1"/>
      <c r="F23" s="1"/>
      <c r="G23" s="1"/>
      <c r="H23" s="1"/>
      <c r="I23" s="37"/>
      <c r="J23" s="35"/>
      <c r="K23" s="1"/>
      <c r="L23" s="28"/>
      <c r="M23" s="28"/>
    </row>
    <row r="24" spans="1:19" s="13" customFormat="1" ht="29.25" customHeight="1" x14ac:dyDescent="0.2">
      <c r="A24" s="6"/>
      <c r="B24" s="6"/>
      <c r="C24" s="1"/>
      <c r="D24" s="1"/>
      <c r="E24" s="1"/>
      <c r="F24" s="1"/>
      <c r="G24" s="1"/>
      <c r="H24" s="1"/>
      <c r="I24" s="37"/>
      <c r="J24" s="35"/>
      <c r="K24" s="1"/>
      <c r="L24" s="28"/>
      <c r="M24" s="28"/>
    </row>
    <row r="25" spans="1:19" s="13" customFormat="1" ht="29.25" customHeight="1" x14ac:dyDescent="0.25">
      <c r="A25" s="6"/>
      <c r="B25" s="6"/>
      <c r="C25" s="2"/>
      <c r="D25" s="2"/>
      <c r="E25" s="2"/>
      <c r="F25" s="2"/>
      <c r="G25" s="2"/>
      <c r="H25" s="2"/>
      <c r="I25" s="38"/>
      <c r="J25" s="38"/>
      <c r="K25" s="4"/>
      <c r="L25" s="28"/>
      <c r="M25" s="28"/>
    </row>
    <row r="26" spans="1:19" s="13" customFormat="1" ht="29.25" customHeight="1" x14ac:dyDescent="0.25">
      <c r="A26" s="6"/>
      <c r="B26" s="6"/>
      <c r="C26" s="2"/>
      <c r="D26" s="2"/>
      <c r="E26" s="2"/>
      <c r="F26" s="2"/>
      <c r="G26" s="2"/>
      <c r="H26" s="2"/>
      <c r="I26" s="38"/>
      <c r="J26" s="38"/>
      <c r="K26" s="5"/>
      <c r="L26" s="28"/>
      <c r="M26" s="28"/>
    </row>
    <row r="27" spans="1:19" x14ac:dyDescent="0.25">
      <c r="K27" s="5"/>
    </row>
    <row r="28" spans="1:19" x14ac:dyDescent="0.25">
      <c r="K28" s="5"/>
    </row>
    <row r="29" spans="1:19" x14ac:dyDescent="0.25">
      <c r="K29" s="5"/>
    </row>
    <row r="30" spans="1:19" x14ac:dyDescent="0.25">
      <c r="K30" s="5"/>
    </row>
    <row r="31" spans="1:19" x14ac:dyDescent="0.25">
      <c r="K31" s="5"/>
    </row>
    <row r="32" spans="1:19" x14ac:dyDescent="0.25">
      <c r="B32" s="3"/>
      <c r="C32" s="3"/>
      <c r="D32" s="3"/>
      <c r="E32" s="3"/>
      <c r="F32" s="3"/>
      <c r="G32" s="3"/>
      <c r="H32" s="3"/>
      <c r="I32" s="3"/>
      <c r="J32" s="3"/>
      <c r="K32" s="5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2019-08-07T11:48:05Z</cp:lastPrinted>
  <dcterms:created xsi:type="dcterms:W3CDTF">2007-11-29T09:10:22Z</dcterms:created>
  <dcterms:modified xsi:type="dcterms:W3CDTF">2020-07-01T09:21:51Z</dcterms:modified>
</cp:coreProperties>
</file>