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10" yWindow="-110" windowWidth="19420" windowHeight="11020" firstSheet="2" activeTab="4"/>
  </bookViews>
  <sheets>
    <sheet name="cover" sheetId="5" r:id="rId1"/>
    <sheet name="отчет за всеобхватния доход" sheetId="1" r:id="rId2"/>
    <sheet name="отчет за финансово състояние" sheetId="2" r:id="rId3"/>
    <sheet name="отчет за паричните потоци" sheetId="3" r:id="rId4"/>
    <sheet name="отчет за ск" sheetId="6" r:id="rId5"/>
    <sheet name="Sheet1" sheetId="7" r:id="rId6"/>
  </sheets>
  <externalReferences>
    <externalReference r:id="rId7"/>
    <externalReference r:id="rId8"/>
  </externalReferences>
  <definedNames>
    <definedName name="_xlnm.Print_Area" localSheetId="1">'отчет за всеобхватния доход'!$A$1:$D$68</definedName>
    <definedName name="_xlnm.Print_Area" localSheetId="3">'отчет за паричните потоци'!$A$1:$E$62</definedName>
    <definedName name="_xlnm.Print_Area" localSheetId="2">'отчет за финансово състояние'!$A$1:$D$62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3"/>
  <c r="E21"/>
  <c r="H26" i="6" l="1"/>
  <c r="D40" i="2" l="1"/>
  <c r="D50" l="1"/>
  <c r="D33"/>
  <c r="D15"/>
  <c r="C40"/>
  <c r="D52" l="1"/>
  <c r="D22"/>
  <c r="D24" s="1"/>
  <c r="D40" i="1" l="1"/>
  <c r="D36"/>
  <c r="D42" l="1"/>
  <c r="D16"/>
  <c r="D20" l="1"/>
  <c r="D25" s="1"/>
  <c r="D29" s="1"/>
  <c r="D44" l="1"/>
  <c r="J54"/>
  <c r="C50" i="2"/>
  <c r="D35" i="3" l="1"/>
  <c r="B33" i="1" l="1"/>
  <c r="B38"/>
  <c r="B34"/>
  <c r="B22"/>
  <c r="B37" i="2"/>
  <c r="H29" i="6"/>
  <c r="H28"/>
  <c r="G27"/>
  <c r="F27"/>
  <c r="E27"/>
  <c r="D27"/>
  <c r="C27"/>
  <c r="H25"/>
  <c r="H23" s="1"/>
  <c r="G23"/>
  <c r="F23"/>
  <c r="E23"/>
  <c r="D23"/>
  <c r="C23"/>
  <c r="H18"/>
  <c r="H17"/>
  <c r="G16"/>
  <c r="F16"/>
  <c r="E16"/>
  <c r="D16"/>
  <c r="C16"/>
  <c r="G12"/>
  <c r="E12"/>
  <c r="H12"/>
  <c r="F12"/>
  <c r="D12"/>
  <c r="C12"/>
  <c r="H9"/>
  <c r="H27" l="1"/>
  <c r="C20"/>
  <c r="C31" s="1"/>
  <c r="C33" s="1"/>
  <c r="G20"/>
  <c r="G31" s="1"/>
  <c r="D20"/>
  <c r="D31" s="1"/>
  <c r="F20"/>
  <c r="F31" s="1"/>
  <c r="E20"/>
  <c r="E31" s="1"/>
  <c r="H16"/>
  <c r="H31" l="1"/>
  <c r="H20"/>
  <c r="C22" i="2" l="1"/>
  <c r="B45" i="3" l="1"/>
  <c r="E35"/>
  <c r="E29"/>
  <c r="D29"/>
  <c r="D37" l="1"/>
  <c r="D41" s="1"/>
  <c r="D45" s="1"/>
  <c r="E37"/>
  <c r="E41" s="1"/>
  <c r="E45" s="1"/>
  <c r="I20" i="6" l="1"/>
  <c r="C33" i="2"/>
  <c r="C15"/>
  <c r="B52" i="1"/>
  <c r="B39"/>
  <c r="C40"/>
  <c r="C36"/>
  <c r="C20"/>
  <c r="C16"/>
  <c r="C25" l="1"/>
  <c r="C29" s="1"/>
  <c r="I54" s="1"/>
  <c r="C52" i="2"/>
  <c r="C42" i="1"/>
  <c r="C24" i="2"/>
  <c r="D63" l="1"/>
  <c r="C44" i="1"/>
  <c r="D47"/>
  <c r="C63" i="2"/>
  <c r="C47" i="1" l="1"/>
  <c r="C50"/>
  <c r="D50"/>
</calcChain>
</file>

<file path=xl/sharedStrings.xml><?xml version="1.0" encoding="utf-8"?>
<sst xmlns="http://schemas.openxmlformats.org/spreadsheetml/2006/main" count="209" uniqueCount="164">
  <si>
    <t>Приложения</t>
  </si>
  <si>
    <t xml:space="preserve"> BGN'000</t>
  </si>
  <si>
    <t>Приходи от договори с клиенти</t>
  </si>
  <si>
    <t>Други доходи от дейността</t>
  </si>
  <si>
    <t>Разходи за материали и консумативи</t>
  </si>
  <si>
    <t>Разходи за външни услуги</t>
  </si>
  <si>
    <t>Разходи за амортизации</t>
  </si>
  <si>
    <t>Разходи за персонала</t>
  </si>
  <si>
    <t>Други разходи за дейността</t>
  </si>
  <si>
    <t>Финансови приходи</t>
  </si>
  <si>
    <t>Финансови разходи</t>
  </si>
  <si>
    <t>Финансови приходи/(разходи), нетно</t>
  </si>
  <si>
    <t>Печалба преди данък върху печалбата</t>
  </si>
  <si>
    <t>НЕТНА ПЕЧАЛБА ЗА ГОДИНАТА</t>
  </si>
  <si>
    <t>Други компоненти на всеобхватния доход:</t>
  </si>
  <si>
    <t>Компоненти, които няма да бъдат рекласифицирани в печалбата или загубата:</t>
  </si>
  <si>
    <t>Последващи оценки на пенсионни планове с дефинирани доходи</t>
  </si>
  <si>
    <t>Нетна промяна в справедливата стойност на капиталови инвестиции  оценявани по справедлива стойност през друг всеобхватен доход</t>
  </si>
  <si>
    <t>Данък върху дохода, свързан с компонентите на другия всеобхватен доход, които няма да бъдат рекласифицирани</t>
  </si>
  <si>
    <t>Компоненти, които могат да бъдат рекласифицирани в печалбата или загубата:</t>
  </si>
  <si>
    <t>Нетна промяна в справедливата стойност на дългови ценни книжа  оценявани по справедлива стойност през друг всеобхватен доход</t>
  </si>
  <si>
    <t>Данък върху доходите, свързан с компонентите на другия всеобхватен доход, които могат да бъдат рекласифицирани</t>
  </si>
  <si>
    <t>Друг всеобхватен доход за годината, нетно от данъци</t>
  </si>
  <si>
    <t>ОБЩО ВСЕОБХВАТЕН ДОХОД ЗА ГОДИНАТА</t>
  </si>
  <si>
    <t>Основна нетна печалба на акция</t>
  </si>
  <si>
    <t>Председател на Съвета на директорите:</t>
  </si>
  <si>
    <t>Асен Ягодин</t>
  </si>
  <si>
    <t>Изпълнителен директор:</t>
  </si>
  <si>
    <t>Маню Моравенов</t>
  </si>
  <si>
    <t>Директор "Финансово административна" (съставител):</t>
  </si>
  <si>
    <t>Виолета Крумова</t>
  </si>
  <si>
    <t>АКТИВ</t>
  </si>
  <si>
    <t>Нетекущи активи</t>
  </si>
  <si>
    <t>Нематериални активи</t>
  </si>
  <si>
    <t xml:space="preserve">Инвестиции в съвместни дружества </t>
  </si>
  <si>
    <t>Активи по отсрочени данъци</t>
  </si>
  <si>
    <t>Текущи активи</t>
  </si>
  <si>
    <t>Други вземания и предплатени разходи</t>
  </si>
  <si>
    <t>Парични средства и парични еквиваленти</t>
  </si>
  <si>
    <t>ОБЩО  АКТИВИ</t>
  </si>
  <si>
    <t>СОБСТВЕН КАПИТАЛ И ПАСИВИ</t>
  </si>
  <si>
    <t>СОБСТВЕН КАПИТАЛ</t>
  </si>
  <si>
    <t>Основен акционерен капитал</t>
  </si>
  <si>
    <t>Резерви</t>
  </si>
  <si>
    <t>ПАСИВИ</t>
  </si>
  <si>
    <t>Нетекущи задължения</t>
  </si>
  <si>
    <t>Дългосрочни задължения към персонала при пенсиониране</t>
  </si>
  <si>
    <t>Текущи задължения</t>
  </si>
  <si>
    <t>Задължения към персонала и социалното осигуряване</t>
  </si>
  <si>
    <t>Задължения за данъци</t>
  </si>
  <si>
    <t xml:space="preserve">ОБЩО СОБСТВЕН КАПИТАЛ И ПАСИВИ </t>
  </si>
  <si>
    <t>БЪЛГАРСКА ФОНДОВА БОРСА  АД</t>
  </si>
  <si>
    <t>Парични потоци от оперативна дейност</t>
  </si>
  <si>
    <t>Плащания на персонала и за социалното осигуряване</t>
  </si>
  <si>
    <t>Други постъпления /(плащания), нетно</t>
  </si>
  <si>
    <t>Парични потоци от инвестиционна дейност</t>
  </si>
  <si>
    <t>Покупки на машини и оборудване</t>
  </si>
  <si>
    <t>Парични потоци от финансова дейност</t>
  </si>
  <si>
    <t>Плащания на дивиденти</t>
  </si>
  <si>
    <t>Нетни парични потоци използвани във финансовата дейност</t>
  </si>
  <si>
    <t>Парични средства и парични еквиваленти на 1 януари</t>
  </si>
  <si>
    <t xml:space="preserve">Основен акционерен капитал </t>
  </si>
  <si>
    <t xml:space="preserve">Други резерви </t>
  </si>
  <si>
    <t>Резерв по финансови активи по справедлива стойност през друг всеобхватен доход</t>
  </si>
  <si>
    <t>Натрупани печалби и загуби</t>
  </si>
  <si>
    <t>Общо собствен капитал</t>
  </si>
  <si>
    <t xml:space="preserve">Разпределение на печалбата за:               </t>
  </si>
  <si>
    <t xml:space="preserve"> * дивиденти</t>
  </si>
  <si>
    <t xml:space="preserve">Общ всеобхватен доход за годината, в т.ч.: </t>
  </si>
  <si>
    <t>* нетна печалба за годината</t>
  </si>
  <si>
    <t>* други компоненти на всеобхватния доход, нетно от данъци</t>
  </si>
  <si>
    <t>Промени в собствения капитал за 2019 година</t>
  </si>
  <si>
    <t>Съвет на директорите:</t>
  </si>
  <si>
    <t>Председател на СД:</t>
  </si>
  <si>
    <t xml:space="preserve">Членове на СД: </t>
  </si>
  <si>
    <t>Христина Пендичева</t>
  </si>
  <si>
    <t>Васил Големански</t>
  </si>
  <si>
    <t>Любомир Бояджиев</t>
  </si>
  <si>
    <t>Директор  Финансово административна:</t>
  </si>
  <si>
    <t>Директор на дирекция  Правомерност:</t>
  </si>
  <si>
    <t>Калина Ангелова-Николова</t>
  </si>
  <si>
    <t>Адрес на управление:</t>
  </si>
  <si>
    <t>гр. София, 1301</t>
  </si>
  <si>
    <t>ул. "Три уши" 6</t>
  </si>
  <si>
    <t>Обслужващи банки:</t>
  </si>
  <si>
    <t xml:space="preserve">Юробанк  България АД </t>
  </si>
  <si>
    <t>ОББ АД</t>
  </si>
  <si>
    <t>Тексим банк АД</t>
  </si>
  <si>
    <t>Одитори:</t>
  </si>
  <si>
    <t>АФА ООД</t>
  </si>
  <si>
    <t>Имоти, машини, оборудване</t>
  </si>
  <si>
    <t>Плащания по лизинг</t>
  </si>
  <si>
    <t>Постъпления от лихви и дивиденти от инвестиции във финансови активи по справедлива стойност през друг всеобхватен доход</t>
  </si>
  <si>
    <t xml:space="preserve">КОНСОЛИДИРАН ОТЧЕТ ЗА ВСЕОБХВАТНИЯ ДОХОД </t>
  </si>
  <si>
    <t>Печалба от придобиване на дъщерни дружества</t>
  </si>
  <si>
    <t>Притежателите на собствения капитал на дружеството-майка</t>
  </si>
  <si>
    <t>КОНСОЛИДИРАН  ОТЧЕТ ЗА ФИНАНСОВОТО СЪСТОЯНИЕ</t>
  </si>
  <si>
    <t>Капитал, отнасящ се до притежателите на собствения капитал на дружеството-майка</t>
  </si>
  <si>
    <t>Пасиви по отсрочени данъци</t>
  </si>
  <si>
    <t>Правителствени финансирания</t>
  </si>
  <si>
    <t xml:space="preserve">** Модифицирано ретроспективно приложение на МСФО 16  (Приложение № 2.5) </t>
  </si>
  <si>
    <t xml:space="preserve">КОНСОЛИДИРАН ОТЧЕТ ЗА ПАРИЧНИТЕ ПОТОЦИ </t>
  </si>
  <si>
    <t>Нетни парични потоци  (използвани в)/от инвестиционната дейност</t>
  </si>
  <si>
    <t>Нетно увеличение на паричните средства и паричните еквиваленти</t>
  </si>
  <si>
    <t>Провизии за обезценка за очаквани кредитни загуби</t>
  </si>
  <si>
    <t>8, 21</t>
  </si>
  <si>
    <t xml:space="preserve">КОНСОЛИДИРАН ОТЧЕТ ЗА ПРОМЕНИТЕ В СОБСТВЕНИЯ КАПИТАЛ </t>
  </si>
  <si>
    <t>Отнасящ се към притежателите на собствения капитал на дружеството-майка</t>
  </si>
  <si>
    <t>Законови резерви</t>
  </si>
  <si>
    <t>13,14,18</t>
  </si>
  <si>
    <t>ЦКБ АД</t>
  </si>
  <si>
    <t>Уникредит Булбанк АД</t>
  </si>
  <si>
    <t>Ситибанк ЕВРОПА АД</t>
  </si>
  <si>
    <t>SG Експресбанк АД (Банка ДСК АД)</t>
  </si>
  <si>
    <t xml:space="preserve">*    Преизчислен  (Приложение № 29) </t>
  </si>
  <si>
    <t>Възстановен/(платен) данъци (без данъци върху печалбата), нетно</t>
  </si>
  <si>
    <t>Платен данък върху печалбата</t>
  </si>
  <si>
    <t>Нетни парични потоци от оперативна дейност</t>
  </si>
  <si>
    <t>Плащания за придобиване на дъщерни дружества, нетно от получени парични средства</t>
  </si>
  <si>
    <t xml:space="preserve"> * допълнителен резерв</t>
  </si>
  <si>
    <t>Натрупани печалби</t>
  </si>
  <si>
    <t>Други задължения</t>
  </si>
  <si>
    <t>Получени финансирания</t>
  </si>
  <si>
    <r>
      <t>ГРУПА</t>
    </r>
    <r>
      <rPr>
        <b/>
        <sz val="10"/>
        <rFont val="News Gothic Cyr"/>
        <family val="2"/>
        <charset val="204"/>
      </rPr>
      <t xml:space="preserve"> БЪЛГАРСКА ФОНДОВА БОРСА</t>
    </r>
  </si>
  <si>
    <t>Покупки на нематериални активи</t>
  </si>
  <si>
    <r>
      <t>ГРУПА</t>
    </r>
    <r>
      <rPr>
        <b/>
        <sz val="10"/>
        <rFont val="News Gothic Cyr"/>
        <family val="2"/>
        <charset val="204"/>
      </rPr>
      <t xml:space="preserve"> БЪЛГАРСКА ФОНДОВА БОРСА </t>
    </r>
  </si>
  <si>
    <r>
      <t>Печалба</t>
    </r>
    <r>
      <rPr>
        <b/>
        <sz val="10"/>
        <rFont val="News Gothic Cyr"/>
        <family val="2"/>
        <charset val="204"/>
      </rPr>
      <t xml:space="preserve"> от оперативна дейност</t>
    </r>
  </si>
  <si>
    <r>
      <t>Нетна печалба за годината</t>
    </r>
    <r>
      <rPr>
        <b/>
        <sz val="11"/>
        <rFont val="Times New Roman"/>
        <family val="1"/>
      </rPr>
      <t xml:space="preserve">, отнасяща се към: </t>
    </r>
  </si>
  <si>
    <r>
      <t xml:space="preserve">Общ всеобхватен доход </t>
    </r>
    <r>
      <rPr>
        <b/>
        <sz val="11"/>
        <rFont val="Times New Roman"/>
        <family val="1"/>
        <charset val="204"/>
      </rPr>
      <t>за годината</t>
    </r>
    <r>
      <rPr>
        <b/>
        <sz val="11"/>
        <rFont val="Times New Roman"/>
        <family val="1"/>
      </rPr>
      <t>, отнасящ се към:</t>
    </r>
  </si>
  <si>
    <r>
      <t xml:space="preserve">ГРУПА </t>
    </r>
    <r>
      <rPr>
        <b/>
        <sz val="10.5"/>
        <rFont val="News Gothic Cyr"/>
        <family val="2"/>
        <charset val="204"/>
      </rPr>
      <t xml:space="preserve">БЪЛГАРСКА ФОНДОВА БОРСА </t>
    </r>
  </si>
  <si>
    <t>Печалба / (загубa) от съвместни дружества</t>
  </si>
  <si>
    <t>Финансови активи по справедлива стойност                                         през друг всеобхватен доход</t>
  </si>
  <si>
    <t>Дългосрочни задължения по лизинг</t>
  </si>
  <si>
    <t>Постъпления от продажба  и лихви от инвестиции във финансови активи оценявани по амортизирана стойност</t>
  </si>
  <si>
    <t>Дългосрочно предплатени разходи</t>
  </si>
  <si>
    <t>Вземания от клиенти</t>
  </si>
  <si>
    <t>Вземания от контрагенти за електрическа енергия</t>
  </si>
  <si>
    <t>Задължения към доставчици</t>
  </si>
  <si>
    <t>Задължения към контрагенти за електрическа енергия</t>
  </si>
  <si>
    <r>
      <t xml:space="preserve">Плащания </t>
    </r>
    <r>
      <rPr>
        <sz val="10"/>
        <rFont val="News Gothic Cyr"/>
        <family val="2"/>
        <charset val="204"/>
      </rPr>
      <t>от контрагенти</t>
    </r>
    <r>
      <rPr>
        <sz val="10"/>
        <rFont val="News Gothic Cyr"/>
        <family val="2"/>
        <charset val="204"/>
      </rPr>
      <t xml:space="preserve"> по сделки за покупко-покупка на електрическа енергия</t>
    </r>
  </si>
  <si>
    <r>
      <t xml:space="preserve">Получени гаранционни депозити от контрагенти </t>
    </r>
    <r>
      <rPr>
        <sz val="10"/>
        <rFont val="News Gothic Cyr"/>
        <family val="2"/>
        <charset val="204"/>
      </rPr>
      <t>за електрическа енергия</t>
    </r>
  </si>
  <si>
    <t>за годината, завършваща на 31 март 2020 година</t>
  </si>
  <si>
    <t>към 31 март 2020  година</t>
  </si>
  <si>
    <t>Парични средства и парични еквиваленти на 31 март , нетно</t>
  </si>
  <si>
    <t>за годината, завършваща на 31  март 2020  година</t>
  </si>
  <si>
    <t>Салдо на 1 януари 2019 година</t>
  </si>
  <si>
    <t>Салдо на 31 декември  2019 година</t>
  </si>
  <si>
    <t>Промени в собствения капитал за 2020 година</t>
  </si>
  <si>
    <t>31.03.2020</t>
  </si>
  <si>
    <t>Парични средства и парични еквиваленти на 31 март</t>
  </si>
  <si>
    <t>Ефект от придобити дейности</t>
  </si>
  <si>
    <t>Разход за /Икономия от данък върху печалбата</t>
  </si>
  <si>
    <t>Плащания на доставчици в т.ч.</t>
  </si>
  <si>
    <t xml:space="preserve">   Постъпления от продажби на електроенергия</t>
  </si>
  <si>
    <t>Постъпления от клиенти в т.ч.</t>
  </si>
  <si>
    <t xml:space="preserve">    Постъпления от депозити</t>
  </si>
  <si>
    <t xml:space="preserve">    Плащания по възстановени депозити</t>
  </si>
  <si>
    <t xml:space="preserve">   Постъпления от такси</t>
  </si>
  <si>
    <t xml:space="preserve">Други постъпления /(плащания) за оперативна дейност </t>
  </si>
  <si>
    <t>Салдо на 31 март   2020 година</t>
  </si>
  <si>
    <t>31.03.2019 *, **</t>
  </si>
  <si>
    <t>31.03.2020 г.</t>
  </si>
  <si>
    <t>31.12.2019 г. *,**</t>
  </si>
  <si>
    <t>31.3.2019 *, **</t>
  </si>
</sst>
</file>

<file path=xl/styles.xml><?xml version="1.0" encoding="utf-8"?>
<styleSheet xmlns="http://schemas.openxmlformats.org/spreadsheetml/2006/main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0_);_(* \(#,##0.00\);_(* &quot;-&quot;_);_(@_)"/>
    <numFmt numFmtId="168" formatCode="0.000"/>
  </numFmts>
  <fonts count="49">
    <font>
      <sz val="11"/>
      <color indexed="8"/>
      <name val="Times New Roman"/>
      <family val="2"/>
    </font>
    <font>
      <sz val="11"/>
      <color theme="1"/>
      <name val="Calibri"/>
      <family val="2"/>
      <scheme val="minor"/>
    </font>
    <font>
      <sz val="11"/>
      <color indexed="8"/>
      <name val="Times New Roman"/>
      <family val="2"/>
    </font>
    <font>
      <b/>
      <sz val="10"/>
      <color indexed="8"/>
      <name val="News Gothic Cyr"/>
      <family val="2"/>
      <charset val="204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News Gothic Cyr"/>
      <family val="2"/>
      <charset val="204"/>
    </font>
    <font>
      <sz val="10"/>
      <name val="OpalB"/>
    </font>
    <font>
      <b/>
      <i/>
      <sz val="10"/>
      <color indexed="8"/>
      <name val="News Gothic Cyr"/>
      <family val="2"/>
      <charset val="204"/>
    </font>
    <font>
      <sz val="10"/>
      <name val="News Gothic Cyr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News Gothic Cyr"/>
      <family val="2"/>
      <charset val="204"/>
    </font>
    <font>
      <i/>
      <sz val="10"/>
      <name val="News Gothic Cyr"/>
      <family val="2"/>
      <charset val="204"/>
    </font>
    <font>
      <i/>
      <sz val="10"/>
      <color rgb="FFFF0000"/>
      <name val="News Gothic Cyr"/>
      <family val="2"/>
      <charset val="204"/>
    </font>
    <font>
      <sz val="10"/>
      <color indexed="8"/>
      <name val="News Gothic Cyr"/>
      <family val="2"/>
      <charset val="204"/>
    </font>
    <font>
      <b/>
      <sz val="10"/>
      <color rgb="FFFF0000"/>
      <name val="News Gothic Cyr"/>
      <family val="2"/>
      <charset val="204"/>
    </font>
    <font>
      <sz val="10"/>
      <name val="News Gothic Cyr"/>
      <family val="2"/>
      <charset val="204"/>
    </font>
    <font>
      <b/>
      <i/>
      <sz val="10"/>
      <name val="News Gothic Cyr"/>
      <family val="2"/>
      <charset val="204"/>
    </font>
    <font>
      <sz val="10"/>
      <name val="Times New Roman"/>
      <family val="2"/>
      <charset val="204"/>
    </font>
    <font>
      <i/>
      <sz val="10"/>
      <color indexed="8"/>
      <name val="News Gothic Cyr"/>
      <family val="2"/>
      <charset val="204"/>
    </font>
    <font>
      <sz val="10"/>
      <name val="Times New Roman"/>
      <family val="1"/>
      <charset val="204"/>
    </font>
    <font>
      <sz val="10"/>
      <name val="Hebar"/>
    </font>
    <font>
      <sz val="10"/>
      <color rgb="FFFF000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News Gothic Cyr"/>
      <family val="2"/>
      <charset val="204"/>
    </font>
    <font>
      <b/>
      <sz val="10.5"/>
      <name val="News Gothic Cyr"/>
      <family val="2"/>
      <charset val="204"/>
    </font>
    <font>
      <sz val="10.5"/>
      <name val="News Gothic Cyr"/>
      <family val="2"/>
      <charset val="204"/>
    </font>
    <font>
      <b/>
      <sz val="12"/>
      <name val="News Gothic Cyr"/>
      <family val="2"/>
      <charset val="204"/>
    </font>
    <font>
      <sz val="12"/>
      <name val="News Gothic Cyr"/>
      <family val="2"/>
      <charset val="204"/>
    </font>
    <font>
      <sz val="14"/>
      <name val="News Gothic Cyr"/>
      <family val="2"/>
      <charset val="204"/>
    </font>
    <font>
      <b/>
      <sz val="14"/>
      <name val="News Gothic Cyr"/>
      <family val="2"/>
      <charset val="204"/>
    </font>
    <font>
      <sz val="13"/>
      <name val="News Gothic Cyr"/>
      <family val="2"/>
      <charset val="204"/>
    </font>
    <font>
      <b/>
      <sz val="13"/>
      <name val="News Gothic Cyr"/>
      <family val="2"/>
      <charset val="204"/>
    </font>
    <font>
      <b/>
      <sz val="10.5"/>
      <name val="News Gothic Cyr"/>
      <family val="2"/>
      <charset val="204"/>
    </font>
    <font>
      <b/>
      <i/>
      <sz val="10.5"/>
      <name val="News Gothic Cyr"/>
      <family val="2"/>
      <charset val="204"/>
    </font>
    <font>
      <i/>
      <sz val="10.5"/>
      <name val="News Gothic Cyr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0"/>
      <name val="News Gothic Cyr"/>
      <family val="2"/>
      <charset val="204"/>
    </font>
    <font>
      <i/>
      <sz val="10"/>
      <color rgb="FF000000"/>
      <name val="News Gothic Cyr"/>
      <family val="2"/>
      <charset val="204"/>
    </font>
    <font>
      <i/>
      <sz val="10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2" fillId="0" borderId="0"/>
    <xf numFmtId="0" fontId="23" fillId="0" borderId="0"/>
    <xf numFmtId="0" fontId="23" fillId="0" borderId="0"/>
    <xf numFmtId="0" fontId="9" fillId="0" borderId="0"/>
    <xf numFmtId="0" fontId="26" fillId="0" borderId="0"/>
    <xf numFmtId="0" fontId="23" fillId="0" borderId="0"/>
    <xf numFmtId="0" fontId="26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294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10" fontId="4" fillId="0" borderId="0" xfId="2" applyNumberFormat="1" applyFont="1"/>
    <xf numFmtId="164" fontId="4" fillId="0" borderId="0" xfId="0" applyNumberFormat="1" applyFont="1"/>
    <xf numFmtId="166" fontId="11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right"/>
    </xf>
    <xf numFmtId="166" fontId="4" fillId="0" borderId="0" xfId="2" applyNumberFormat="1" applyFont="1"/>
    <xf numFmtId="0" fontId="15" fillId="0" borderId="0" xfId="0" applyFont="1" applyAlignment="1">
      <alignment horizontal="center"/>
    </xf>
    <xf numFmtId="166" fontId="8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right"/>
    </xf>
    <xf numFmtId="165" fontId="4" fillId="0" borderId="0" xfId="0" applyNumberFormat="1" applyFont="1"/>
    <xf numFmtId="0" fontId="11" fillId="0" borderId="0" xfId="0" applyFont="1"/>
    <xf numFmtId="0" fontId="3" fillId="0" borderId="0" xfId="0" applyFont="1" applyAlignment="1">
      <alignment horizontal="left" vertical="center" wrapText="1"/>
    </xf>
    <xf numFmtId="166" fontId="8" fillId="0" borderId="3" xfId="1" applyNumberFormat="1" applyFont="1" applyBorder="1" applyAlignment="1">
      <alignment horizontal="right"/>
    </xf>
    <xf numFmtId="0" fontId="7" fillId="0" borderId="0" xfId="0" applyFont="1"/>
    <xf numFmtId="0" fontId="17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3" fontId="14" fillId="0" borderId="0" xfId="0" applyNumberFormat="1" applyFont="1" applyFill="1" applyAlignment="1">
      <alignment horizontal="center" vertical="top"/>
    </xf>
    <xf numFmtId="3" fontId="18" fillId="0" borderId="0" xfId="0" applyNumberFormat="1" applyFont="1" applyFill="1" applyAlignment="1">
      <alignment horizontal="center" vertical="top"/>
    </xf>
    <xf numFmtId="166" fontId="11" fillId="0" borderId="0" xfId="1" applyNumberFormat="1" applyFont="1" applyFill="1" applyAlignment="1">
      <alignment horizontal="right" vertical="top"/>
    </xf>
    <xf numFmtId="0" fontId="19" fillId="0" borderId="0" xfId="0" applyFont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0" fillId="0" borderId="0" xfId="0" applyFont="1"/>
    <xf numFmtId="166" fontId="11" fillId="0" borderId="1" xfId="1" applyNumberFormat="1" applyFont="1" applyFill="1" applyBorder="1" applyAlignment="1">
      <alignment horizontal="right" vertical="top"/>
    </xf>
    <xf numFmtId="0" fontId="16" fillId="0" borderId="0" xfId="4" applyFont="1" applyAlignment="1">
      <alignment wrapText="1"/>
    </xf>
    <xf numFmtId="0" fontId="16" fillId="0" borderId="0" xfId="0" applyFont="1"/>
    <xf numFmtId="0" fontId="3" fillId="0" borderId="0" xfId="4" applyFont="1" applyAlignment="1">
      <alignment wrapText="1"/>
    </xf>
    <xf numFmtId="0" fontId="14" fillId="0" borderId="0" xfId="0" applyFont="1" applyFill="1" applyAlignment="1">
      <alignment horizontal="center"/>
    </xf>
    <xf numFmtId="0" fontId="16" fillId="0" borderId="0" xfId="0" applyFont="1" applyAlignment="1">
      <alignment wrapText="1"/>
    </xf>
    <xf numFmtId="164" fontId="3" fillId="0" borderId="0" xfId="1" applyNumberFormat="1" applyFont="1"/>
    <xf numFmtId="167" fontId="16" fillId="0" borderId="0" xfId="0" applyNumberFormat="1" applyFont="1" applyAlignment="1">
      <alignment horizontal="right"/>
    </xf>
    <xf numFmtId="0" fontId="13" fillId="0" borderId="0" xfId="0" applyFont="1"/>
    <xf numFmtId="0" fontId="14" fillId="0" borderId="0" xfId="3" applyFont="1" applyAlignment="1">
      <alignment vertical="center"/>
    </xf>
    <xf numFmtId="164" fontId="11" fillId="0" borderId="0" xfId="1" applyNumberFormat="1" applyFont="1" applyAlignment="1">
      <alignment vertical="center"/>
    </xf>
    <xf numFmtId="164" fontId="13" fillId="0" borderId="0" xfId="1" applyNumberFormat="1" applyFont="1" applyAlignment="1">
      <alignment vertical="center"/>
    </xf>
    <xf numFmtId="0" fontId="24" fillId="0" borderId="0" xfId="0" applyFont="1"/>
    <xf numFmtId="0" fontId="11" fillId="0" borderId="0" xfId="5" applyFont="1" applyAlignment="1">
      <alignment horizontal="center"/>
    </xf>
    <xf numFmtId="0" fontId="15" fillId="0" borderId="0" xfId="3" applyFont="1" applyAlignment="1">
      <alignment horizontal="left" vertical="center"/>
    </xf>
    <xf numFmtId="0" fontId="21" fillId="0" borderId="0" xfId="3" applyFont="1" applyAlignment="1">
      <alignment horizontal="left" vertical="center"/>
    </xf>
    <xf numFmtId="0" fontId="11" fillId="0" borderId="0" xfId="6" applyFont="1" applyAlignment="1">
      <alignment vertical="top"/>
    </xf>
    <xf numFmtId="0" fontId="15" fillId="0" borderId="0" xfId="3" applyFont="1" applyAlignment="1">
      <alignment horizontal="right" vertical="center"/>
    </xf>
    <xf numFmtId="0" fontId="14" fillId="0" borderId="0" xfId="3" applyFont="1" applyAlignment="1">
      <alignment horizontal="right" vertical="center"/>
    </xf>
    <xf numFmtId="0" fontId="11" fillId="0" borderId="0" xfId="6" applyFont="1" applyAlignment="1">
      <alignment horizontal="right" vertical="top"/>
    </xf>
    <xf numFmtId="0" fontId="14" fillId="0" borderId="0" xfId="3" applyFont="1" applyAlignment="1">
      <alignment horizontal="left" vertical="center"/>
    </xf>
    <xf numFmtId="0" fontId="14" fillId="0" borderId="0" xfId="3" applyFont="1" applyAlignment="1">
      <alignment vertical="center" wrapText="1"/>
    </xf>
    <xf numFmtId="0" fontId="25" fillId="0" borderId="0" xfId="3" applyFont="1" applyAlignment="1">
      <alignment horizontal="left" vertical="center"/>
    </xf>
    <xf numFmtId="0" fontId="25" fillId="0" borderId="0" xfId="3" applyFont="1" applyAlignment="1">
      <alignment vertical="center"/>
    </xf>
    <xf numFmtId="164" fontId="11" fillId="0" borderId="0" xfId="1" applyNumberFormat="1" applyFont="1" applyFill="1" applyAlignment="1">
      <alignment horizontal="right" vertical="center"/>
    </xf>
    <xf numFmtId="164" fontId="8" fillId="0" borderId="0" xfId="3" applyNumberFormat="1" applyFont="1" applyAlignment="1">
      <alignment vertical="center"/>
    </xf>
    <xf numFmtId="164" fontId="8" fillId="0" borderId="5" xfId="3" applyNumberFormat="1" applyFont="1" applyFill="1" applyBorder="1" applyAlignment="1">
      <alignment horizontal="right" vertical="center"/>
    </xf>
    <xf numFmtId="164" fontId="11" fillId="0" borderId="0" xfId="3" applyNumberFormat="1" applyFont="1" applyFill="1" applyAlignment="1">
      <alignment horizontal="right" vertical="center"/>
    </xf>
    <xf numFmtId="164" fontId="8" fillId="0" borderId="0" xfId="3" applyNumberFormat="1" applyFont="1" applyAlignment="1">
      <alignment horizontal="right" vertical="center"/>
    </xf>
    <xf numFmtId="3" fontId="14" fillId="0" borderId="0" xfId="3" applyNumberFormat="1" applyFont="1" applyFill="1" applyAlignment="1">
      <alignment horizontal="center" vertical="center"/>
    </xf>
    <xf numFmtId="164" fontId="8" fillId="0" borderId="5" xfId="3" applyNumberFormat="1" applyFont="1" applyFill="1" applyBorder="1" applyAlignment="1">
      <alignment vertical="center"/>
    </xf>
    <xf numFmtId="0" fontId="14" fillId="0" borderId="0" xfId="3" applyFont="1" applyAlignment="1">
      <alignment horizontal="center" vertical="center"/>
    </xf>
    <xf numFmtId="0" fontId="22" fillId="0" borderId="0" xfId="7" applyFont="1" applyAlignment="1">
      <alignment vertical="center"/>
    </xf>
    <xf numFmtId="0" fontId="22" fillId="0" borderId="0" xfId="5" applyFont="1" applyAlignment="1">
      <alignment vertical="center"/>
    </xf>
    <xf numFmtId="0" fontId="12" fillId="0" borderId="0" xfId="3" applyFont="1" applyAlignment="1">
      <alignment horizontal="left" vertical="center"/>
    </xf>
    <xf numFmtId="0" fontId="11" fillId="0" borderId="0" xfId="7" quotePrefix="1" applyFont="1" applyAlignment="1">
      <alignment horizontal="left" vertical="center"/>
    </xf>
    <xf numFmtId="0" fontId="22" fillId="0" borderId="0" xfId="5" applyFont="1"/>
    <xf numFmtId="164" fontId="11" fillId="0" borderId="0" xfId="5" applyNumberFormat="1" applyFont="1" applyAlignment="1">
      <alignment horizontal="right"/>
    </xf>
    <xf numFmtId="164" fontId="22" fillId="0" borderId="0" xfId="5" applyNumberFormat="1" applyFont="1"/>
    <xf numFmtId="0" fontId="11" fillId="0" borderId="0" xfId="5" applyFont="1" applyAlignment="1">
      <alignment vertical="top" wrapText="1"/>
    </xf>
    <xf numFmtId="164" fontId="11" fillId="0" borderId="0" xfId="5" applyNumberFormat="1" applyFont="1" applyFill="1" applyAlignment="1">
      <alignment horizontal="right"/>
    </xf>
    <xf numFmtId="0" fontId="8" fillId="0" borderId="0" xfId="5" applyFont="1" applyAlignment="1">
      <alignment horizontal="center"/>
    </xf>
    <xf numFmtId="0" fontId="12" fillId="0" borderId="0" xfId="5" applyFont="1"/>
    <xf numFmtId="0" fontId="11" fillId="0" borderId="0" xfId="5" applyFont="1"/>
    <xf numFmtId="164" fontId="11" fillId="0" borderId="0" xfId="5" applyNumberFormat="1" applyFont="1" applyAlignment="1">
      <alignment horizontal="center"/>
    </xf>
    <xf numFmtId="0" fontId="22" fillId="0" borderId="0" xfId="5" applyFont="1" applyAlignment="1">
      <alignment horizontal="center"/>
    </xf>
    <xf numFmtId="164" fontId="8" fillId="0" borderId="1" xfId="5" applyNumberFormat="1" applyFont="1" applyFill="1" applyBorder="1" applyAlignment="1">
      <alignment horizontal="right"/>
    </xf>
    <xf numFmtId="0" fontId="14" fillId="0" borderId="0" xfId="5" applyFont="1" applyAlignment="1">
      <alignment horizontal="center"/>
    </xf>
    <xf numFmtId="164" fontId="8" fillId="0" borderId="5" xfId="5" applyNumberFormat="1" applyFont="1" applyBorder="1" applyAlignment="1">
      <alignment horizontal="right"/>
    </xf>
    <xf numFmtId="0" fontId="14" fillId="0" borderId="0" xfId="5" applyFont="1" applyAlignment="1">
      <alignment horizontal="left"/>
    </xf>
    <xf numFmtId="0" fontId="25" fillId="0" borderId="0" xfId="3" applyFont="1" applyAlignment="1">
      <alignment horizontal="right" vertical="center"/>
    </xf>
    <xf numFmtId="164" fontId="1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4" fillId="0" borderId="0" xfId="0" applyNumberFormat="1" applyFont="1" applyFill="1"/>
    <xf numFmtId="166" fontId="11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166" fontId="11" fillId="0" borderId="1" xfId="1" applyNumberFormat="1" applyFont="1" applyFill="1" applyBorder="1" applyAlignment="1">
      <alignment horizontal="right"/>
    </xf>
    <xf numFmtId="166" fontId="8" fillId="0" borderId="0" xfId="1" applyNumberFormat="1" applyFont="1" applyFill="1" applyAlignment="1">
      <alignment horizontal="right"/>
    </xf>
    <xf numFmtId="0" fontId="11" fillId="0" borderId="0" xfId="0" applyFont="1" applyFill="1"/>
    <xf numFmtId="166" fontId="6" fillId="0" borderId="0" xfId="1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66" fontId="8" fillId="0" borderId="3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4" fontId="3" fillId="0" borderId="1" xfId="1" applyNumberFormat="1" applyFont="1" applyFill="1" applyBorder="1"/>
    <xf numFmtId="164" fontId="3" fillId="0" borderId="0" xfId="1" applyNumberFormat="1" applyFont="1" applyFill="1" applyBorder="1"/>
    <xf numFmtId="164" fontId="3" fillId="0" borderId="3" xfId="1" applyNumberFormat="1" applyFont="1" applyFill="1" applyBorder="1"/>
    <xf numFmtId="164" fontId="16" fillId="0" borderId="0" xfId="1" applyNumberFormat="1" applyFont="1" applyFill="1"/>
    <xf numFmtId="164" fontId="3" fillId="0" borderId="4" xfId="0" applyNumberFormat="1" applyFont="1" applyFill="1" applyBorder="1" applyAlignment="1">
      <alignment horizontal="right"/>
    </xf>
    <xf numFmtId="0" fontId="16" fillId="0" borderId="0" xfId="4" applyFont="1" applyFill="1" applyAlignment="1">
      <alignment wrapText="1"/>
    </xf>
    <xf numFmtId="0" fontId="30" fillId="0" borderId="1" xfId="3" applyFont="1" applyBorder="1" applyAlignment="1">
      <alignment vertical="center"/>
    </xf>
    <xf numFmtId="0" fontId="31" fillId="0" borderId="1" xfId="0" applyFont="1" applyBorder="1"/>
    <xf numFmtId="0" fontId="30" fillId="0" borderId="1" xfId="0" applyFont="1" applyBorder="1"/>
    <xf numFmtId="0" fontId="11" fillId="0" borderId="1" xfId="0" applyFont="1" applyBorder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2" fillId="0" borderId="0" xfId="3" applyFont="1" applyAlignment="1">
      <alignment vertical="center"/>
    </xf>
    <xf numFmtId="0" fontId="33" fillId="0" borderId="0" xfId="3" applyFont="1" applyAlignment="1">
      <alignment vertical="center"/>
    </xf>
    <xf numFmtId="0" fontId="32" fillId="0" borderId="0" xfId="0" applyFont="1" applyFill="1"/>
    <xf numFmtId="0" fontId="34" fillId="0" borderId="0" xfId="0" applyFont="1"/>
    <xf numFmtId="0" fontId="35" fillId="0" borderId="0" xfId="0" applyFont="1"/>
    <xf numFmtId="0" fontId="11" fillId="0" borderId="0" xfId="3" applyFont="1" applyFill="1" applyAlignment="1">
      <alignment vertical="center"/>
    </xf>
    <xf numFmtId="164" fontId="11" fillId="0" borderId="0" xfId="1" applyNumberFormat="1" applyFont="1" applyFill="1" applyAlignment="1">
      <alignment vertical="center"/>
    </xf>
    <xf numFmtId="166" fontId="11" fillId="0" borderId="0" xfId="1" applyNumberFormat="1" applyFont="1" applyFill="1" applyAlignment="1">
      <alignment horizontal="right" vertical="center"/>
    </xf>
    <xf numFmtId="164" fontId="8" fillId="0" borderId="0" xfId="3" applyNumberFormat="1" applyFont="1" applyFill="1" applyAlignment="1">
      <alignment horizontal="right" vertical="center"/>
    </xf>
    <xf numFmtId="164" fontId="8" fillId="0" borderId="0" xfId="1" applyNumberFormat="1" applyFont="1" applyFill="1" applyAlignment="1">
      <alignment vertical="center"/>
    </xf>
    <xf numFmtId="3" fontId="11" fillId="0" borderId="0" xfId="3" applyNumberFormat="1" applyFont="1" applyFill="1" applyAlignment="1">
      <alignment horizontal="right" vertical="center"/>
    </xf>
    <xf numFmtId="164" fontId="8" fillId="0" borderId="3" xfId="3" applyNumberFormat="1" applyFont="1" applyFill="1" applyBorder="1" applyAlignment="1">
      <alignment horizontal="right" vertical="center"/>
    </xf>
    <xf numFmtId="164" fontId="8" fillId="0" borderId="0" xfId="3" applyNumberFormat="1" applyFont="1" applyFill="1" applyAlignment="1">
      <alignment vertical="center"/>
    </xf>
    <xf numFmtId="0" fontId="22" fillId="0" borderId="0" xfId="8" applyFont="1" applyAlignment="1">
      <alignment horizontal="left" vertical="center"/>
    </xf>
    <xf numFmtId="164" fontId="11" fillId="0" borderId="0" xfId="11" applyNumberFormat="1" applyFont="1" applyAlignment="1">
      <alignment vertical="center"/>
    </xf>
    <xf numFmtId="0" fontId="11" fillId="0" borderId="0" xfId="8" applyFont="1" applyAlignment="1">
      <alignment horizontal="center" wrapText="1"/>
    </xf>
    <xf numFmtId="0" fontId="11" fillId="0" borderId="0" xfId="8" applyFont="1" applyAlignment="1">
      <alignment horizontal="center"/>
    </xf>
    <xf numFmtId="0" fontId="22" fillId="0" borderId="0" xfId="8" applyFont="1" applyAlignment="1">
      <alignment horizontal="center"/>
    </xf>
    <xf numFmtId="0" fontId="22" fillId="0" borderId="0" xfId="8" applyFont="1" applyAlignment="1">
      <alignment horizontal="left" wrapText="1"/>
    </xf>
    <xf numFmtId="0" fontId="22" fillId="0" borderId="0" xfId="8" applyFont="1" applyAlignment="1">
      <alignment horizontal="center" wrapText="1"/>
    </xf>
    <xf numFmtId="164" fontId="22" fillId="0" borderId="0" xfId="8" applyNumberFormat="1" applyFont="1" applyAlignment="1">
      <alignment horizontal="center" wrapText="1"/>
    </xf>
    <xf numFmtId="0" fontId="28" fillId="0" borderId="0" xfId="6" applyFont="1" applyFill="1" applyAlignment="1">
      <alignment horizontal="right" vertical="top" wrapText="1"/>
    </xf>
    <xf numFmtId="0" fontId="8" fillId="0" borderId="0" xfId="3" applyFont="1" applyFill="1" applyAlignment="1">
      <alignment horizontal="left" vertical="center"/>
    </xf>
    <xf numFmtId="0" fontId="11" fillId="0" borderId="0" xfId="5" applyFont="1" applyFill="1" applyAlignment="1">
      <alignment vertical="top" wrapText="1"/>
    </xf>
    <xf numFmtId="0" fontId="11" fillId="0" borderId="0" xfId="5" applyFont="1" applyFill="1" applyAlignment="1">
      <alignment horizontal="center"/>
    </xf>
    <xf numFmtId="164" fontId="22" fillId="0" borderId="0" xfId="5" applyNumberFormat="1" applyFont="1" applyFill="1"/>
    <xf numFmtId="0" fontId="22" fillId="0" borderId="0" xfId="5" applyFont="1" applyFill="1"/>
    <xf numFmtId="0" fontId="8" fillId="0" borderId="0" xfId="5" applyFont="1" applyFill="1" applyAlignment="1">
      <alignment horizontal="center"/>
    </xf>
    <xf numFmtId="0" fontId="12" fillId="0" borderId="0" xfId="5" applyFont="1" applyFill="1"/>
    <xf numFmtId="164" fontId="8" fillId="0" borderId="3" xfId="5" applyNumberFormat="1" applyFont="1" applyFill="1" applyBorder="1" applyAlignment="1">
      <alignment horizontal="right"/>
    </xf>
    <xf numFmtId="164" fontId="8" fillId="0" borderId="0" xfId="5" applyNumberFormat="1" applyFont="1" applyFill="1" applyAlignment="1">
      <alignment horizontal="right"/>
    </xf>
    <xf numFmtId="0" fontId="11" fillId="0" borderId="0" xfId="5" applyFont="1" applyFill="1"/>
    <xf numFmtId="0" fontId="18" fillId="0" borderId="0" xfId="9" applyFont="1" applyFill="1" applyAlignment="1">
      <alignment vertical="top" wrapText="1"/>
    </xf>
    <xf numFmtId="0" fontId="18" fillId="0" borderId="0" xfId="5" applyFont="1" applyFill="1" applyAlignment="1">
      <alignment vertical="top" wrapText="1"/>
    </xf>
    <xf numFmtId="0" fontId="27" fillId="0" borderId="0" xfId="5" applyFont="1" applyFill="1" applyAlignment="1">
      <alignment vertical="top" wrapText="1"/>
    </xf>
    <xf numFmtId="0" fontId="27" fillId="0" borderId="0" xfId="5" applyFont="1" applyFill="1" applyAlignment="1">
      <alignment vertical="top"/>
    </xf>
    <xf numFmtId="0" fontId="18" fillId="0" borderId="0" xfId="5" applyFont="1" applyFill="1"/>
    <xf numFmtId="0" fontId="14" fillId="0" borderId="0" xfId="3" applyFont="1" applyFill="1" applyAlignment="1">
      <alignment vertical="center"/>
    </xf>
    <xf numFmtId="0" fontId="15" fillId="0" borderId="0" xfId="5" applyFont="1" applyFill="1"/>
    <xf numFmtId="164" fontId="13" fillId="0" borderId="0" xfId="1" applyNumberFormat="1" applyFont="1" applyFill="1" applyAlignment="1">
      <alignment vertical="center"/>
    </xf>
    <xf numFmtId="3" fontId="13" fillId="0" borderId="0" xfId="3" applyNumberFormat="1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28" fillId="0" borderId="0" xfId="6" applyNumberFormat="1" applyFont="1" applyFill="1" applyBorder="1" applyAlignment="1" applyProtection="1">
      <alignment horizontal="right" vertical="top" wrapText="1"/>
    </xf>
    <xf numFmtId="0" fontId="28" fillId="0" borderId="0" xfId="3" applyFont="1" applyFill="1" applyBorder="1" applyAlignment="1">
      <alignment horizontal="left" vertical="center"/>
    </xf>
    <xf numFmtId="0" fontId="28" fillId="0" borderId="1" xfId="3" applyFont="1" applyFill="1" applyBorder="1" applyAlignment="1">
      <alignment horizontal="left" vertical="center"/>
    </xf>
    <xf numFmtId="0" fontId="29" fillId="0" borderId="0" xfId="6" applyNumberFormat="1" applyFont="1" applyFill="1" applyBorder="1" applyAlignment="1" applyProtection="1">
      <alignment vertical="top"/>
    </xf>
    <xf numFmtId="0" fontId="28" fillId="0" borderId="0" xfId="8" applyFont="1" applyFill="1" applyBorder="1" applyAlignment="1">
      <alignment horizontal="left" vertical="center"/>
    </xf>
    <xf numFmtId="0" fontId="29" fillId="0" borderId="0" xfId="12" applyFont="1" applyFill="1" applyBorder="1" applyAlignment="1">
      <alignment horizontal="left" vertical="center"/>
    </xf>
    <xf numFmtId="0" fontId="29" fillId="0" borderId="0" xfId="3" applyFont="1" applyFill="1" applyBorder="1" applyAlignment="1">
      <alignment vertical="center"/>
    </xf>
    <xf numFmtId="0" fontId="29" fillId="0" borderId="0" xfId="6" applyNumberFormat="1" applyFont="1" applyFill="1" applyBorder="1" applyAlignment="1" applyProtection="1"/>
    <xf numFmtId="0" fontId="28" fillId="0" borderId="0" xfId="3" applyNumberFormat="1" applyFont="1" applyFill="1" applyBorder="1" applyAlignment="1">
      <alignment horizontal="right" vertical="center"/>
    </xf>
    <xf numFmtId="0" fontId="28" fillId="0" borderId="0" xfId="3" applyNumberFormat="1" applyFont="1" applyFill="1" applyAlignment="1">
      <alignment horizontal="right" vertical="center"/>
    </xf>
    <xf numFmtId="0" fontId="29" fillId="0" borderId="0" xfId="6" applyNumberFormat="1" applyFont="1" applyFill="1" applyBorder="1" applyAlignment="1" applyProtection="1">
      <alignment vertical="top"/>
      <protection locked="0"/>
    </xf>
    <xf numFmtId="0" fontId="29" fillId="0" borderId="0" xfId="12" applyFont="1" applyFill="1" applyBorder="1" applyAlignment="1"/>
    <xf numFmtId="0" fontId="37" fillId="0" borderId="0" xfId="12" applyFont="1" applyFill="1" applyBorder="1" applyAlignment="1">
      <alignment horizontal="right"/>
    </xf>
    <xf numFmtId="0" fontId="28" fillId="0" borderId="0" xfId="6" applyNumberFormat="1" applyFont="1" applyFill="1" applyBorder="1" applyAlignment="1" applyProtection="1">
      <alignment vertical="center"/>
    </xf>
    <xf numFmtId="164" fontId="28" fillId="0" borderId="0" xfId="13" applyNumberFormat="1" applyFont="1" applyFill="1" applyBorder="1" applyAlignment="1" applyProtection="1">
      <alignment horizontal="right" vertical="center"/>
    </xf>
    <xf numFmtId="164" fontId="28" fillId="0" borderId="5" xfId="13" applyNumberFormat="1" applyFont="1" applyFill="1" applyBorder="1" applyAlignment="1" applyProtection="1">
      <alignment horizontal="right" vertical="center"/>
    </xf>
    <xf numFmtId="164" fontId="29" fillId="0" borderId="0" xfId="13" applyNumberFormat="1" applyFont="1" applyFill="1" applyBorder="1" applyAlignment="1">
      <alignment vertical="center"/>
    </xf>
    <xf numFmtId="164" fontId="29" fillId="0" borderId="0" xfId="13" applyNumberFormat="1" applyFont="1" applyFill="1" applyAlignment="1">
      <alignment vertical="center"/>
    </xf>
    <xf numFmtId="0" fontId="37" fillId="0" borderId="0" xfId="6" applyNumberFormat="1" applyFont="1" applyFill="1" applyBorder="1" applyAlignment="1" applyProtection="1">
      <alignment vertical="center"/>
    </xf>
    <xf numFmtId="0" fontId="29" fillId="0" borderId="0" xfId="6" applyNumberFormat="1" applyFont="1" applyFill="1" applyBorder="1" applyAlignment="1" applyProtection="1">
      <alignment vertical="center"/>
    </xf>
    <xf numFmtId="164" fontId="29" fillId="0" borderId="0" xfId="13" applyNumberFormat="1" applyFont="1" applyFill="1" applyBorder="1" applyAlignment="1" applyProtection="1">
      <alignment horizontal="right" vertical="center"/>
    </xf>
    <xf numFmtId="164" fontId="29" fillId="0" borderId="1" xfId="13" applyNumberFormat="1" applyFont="1" applyFill="1" applyBorder="1" applyAlignment="1" applyProtection="1">
      <alignment horizontal="right" vertical="center"/>
    </xf>
    <xf numFmtId="0" fontId="38" fillId="0" borderId="0" xfId="6" applyNumberFormat="1" applyFont="1" applyFill="1" applyBorder="1" applyAlignment="1" applyProtection="1">
      <alignment vertical="center"/>
    </xf>
    <xf numFmtId="164" fontId="38" fillId="0" borderId="0" xfId="13" applyNumberFormat="1" applyFont="1" applyFill="1" applyBorder="1" applyAlignment="1" applyProtection="1">
      <alignment horizontal="right" vertical="center"/>
    </xf>
    <xf numFmtId="164" fontId="28" fillId="0" borderId="1" xfId="13" applyNumberFormat="1" applyFont="1" applyFill="1" applyBorder="1" applyAlignment="1" applyProtection="1">
      <alignment horizontal="right" vertical="center"/>
    </xf>
    <xf numFmtId="164" fontId="29" fillId="0" borderId="0" xfId="6" applyNumberFormat="1" applyFont="1" applyFill="1" applyBorder="1" applyAlignment="1" applyProtection="1">
      <alignment vertical="top"/>
    </xf>
    <xf numFmtId="0" fontId="39" fillId="0" borderId="0" xfId="5" applyFont="1" applyFill="1"/>
    <xf numFmtId="164" fontId="39" fillId="0" borderId="0" xfId="5" applyNumberFormat="1" applyFont="1" applyFill="1" applyBorder="1" applyAlignment="1">
      <alignment horizontal="center"/>
    </xf>
    <xf numFmtId="164" fontId="39" fillId="0" borderId="0" xfId="5" applyNumberFormat="1" applyFont="1" applyFill="1" applyAlignment="1">
      <alignment horizontal="center"/>
    </xf>
    <xf numFmtId="164" fontId="40" fillId="0" borderId="0" xfId="12" applyNumberFormat="1" applyFont="1" applyFill="1"/>
    <xf numFmtId="0" fontId="39" fillId="0" borderId="0" xfId="5" applyFont="1" applyFill="1" applyBorder="1" applyAlignment="1">
      <alignment horizontal="center"/>
    </xf>
    <xf numFmtId="0" fontId="39" fillId="0" borderId="0" xfId="5" applyFont="1" applyFill="1" applyAlignment="1">
      <alignment horizontal="center"/>
    </xf>
    <xf numFmtId="0" fontId="40" fillId="0" borderId="0" xfId="12" applyFont="1" applyFill="1"/>
    <xf numFmtId="3" fontId="14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3" fontId="11" fillId="0" borderId="0" xfId="0" applyNumberFormat="1" applyFont="1" applyFill="1" applyAlignment="1">
      <alignment horizontal="center"/>
    </xf>
    <xf numFmtId="3" fontId="11" fillId="0" borderId="0" xfId="3" applyNumberFormat="1" applyFont="1" applyFill="1" applyAlignment="1">
      <alignment horizontal="center" vertical="center"/>
    </xf>
    <xf numFmtId="0" fontId="27" fillId="0" borderId="0" xfId="5" applyFont="1" applyFill="1" applyAlignment="1">
      <alignment horizontal="left" vertical="top" wrapText="1"/>
    </xf>
    <xf numFmtId="0" fontId="8" fillId="0" borderId="0" xfId="5" applyFont="1" applyFill="1"/>
    <xf numFmtId="3" fontId="14" fillId="0" borderId="0" xfId="5" applyNumberFormat="1" applyFont="1" applyFill="1" applyAlignment="1">
      <alignment horizontal="center"/>
    </xf>
    <xf numFmtId="0" fontId="27" fillId="0" borderId="0" xfId="0" applyFont="1" applyAlignment="1">
      <alignment horizontal="left" vertical="center"/>
    </xf>
    <xf numFmtId="0" fontId="36" fillId="0" borderId="1" xfId="3" applyFont="1" applyFill="1" applyBorder="1" applyAlignment="1">
      <alignment vertical="center"/>
    </xf>
    <xf numFmtId="166" fontId="8" fillId="0" borderId="1" xfId="1" applyNumberFormat="1" applyFont="1" applyBorder="1" applyAlignment="1">
      <alignment horizontal="right"/>
    </xf>
    <xf numFmtId="0" fontId="8" fillId="0" borderId="0" xfId="10" applyFont="1" applyAlignment="1">
      <alignment horizontal="left" vertical="center"/>
    </xf>
    <xf numFmtId="15" fontId="8" fillId="0" borderId="0" xfId="3" applyNumberFormat="1" applyFont="1" applyAlignment="1">
      <alignment horizontal="center" vertical="center" wrapText="1"/>
    </xf>
    <xf numFmtId="0" fontId="8" fillId="0" borderId="0" xfId="3" applyFont="1" applyAlignment="1">
      <alignment horizontal="right" vertical="center"/>
    </xf>
    <xf numFmtId="0" fontId="8" fillId="0" borderId="0" xfId="5" applyFont="1" applyAlignment="1">
      <alignment vertical="top"/>
    </xf>
    <xf numFmtId="0" fontId="11" fillId="0" borderId="0" xfId="9" applyFont="1" applyFill="1" applyAlignment="1">
      <alignment vertical="top" wrapText="1"/>
    </xf>
    <xf numFmtId="0" fontId="8" fillId="0" borderId="0" xfId="5" applyFont="1" applyFill="1" applyAlignment="1">
      <alignment vertical="top" wrapText="1"/>
    </xf>
    <xf numFmtId="0" fontId="14" fillId="0" borderId="0" xfId="5" applyFont="1"/>
    <xf numFmtId="0" fontId="12" fillId="0" borderId="0" xfId="0" applyFont="1" applyAlignment="1">
      <alignment horizontal="left" vertical="center"/>
    </xf>
    <xf numFmtId="0" fontId="8" fillId="0" borderId="0" xfId="4" applyFont="1" applyAlignment="1">
      <alignment wrapText="1"/>
    </xf>
    <xf numFmtId="0" fontId="42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 wrapText="1" indent="4"/>
    </xf>
    <xf numFmtId="0" fontId="11" fillId="0" borderId="0" xfId="3" applyFont="1" applyFill="1" applyAlignment="1">
      <alignment horizontal="left" vertical="center" wrapText="1"/>
    </xf>
    <xf numFmtId="164" fontId="8" fillId="0" borderId="3" xfId="3" applyNumberFormat="1" applyFont="1" applyFill="1" applyBorder="1" applyAlignment="1">
      <alignment vertical="center"/>
    </xf>
    <xf numFmtId="164" fontId="8" fillId="0" borderId="2" xfId="3" applyNumberFormat="1" applyFont="1" applyFill="1" applyBorder="1" applyAlignment="1">
      <alignment vertical="center"/>
    </xf>
    <xf numFmtId="164" fontId="12" fillId="0" borderId="0" xfId="2" applyNumberFormat="1" applyFont="1" applyFill="1"/>
    <xf numFmtId="0" fontId="20" fillId="0" borderId="0" xfId="0" applyFont="1" applyFill="1"/>
    <xf numFmtId="0" fontId="43" fillId="0" borderId="0" xfId="8" applyFont="1" applyFill="1" applyBorder="1" applyAlignment="1">
      <alignment horizontal="center" vertical="center" wrapText="1"/>
    </xf>
    <xf numFmtId="164" fontId="43" fillId="0" borderId="0" xfId="8" applyNumberFormat="1" applyFont="1" applyFill="1" applyBorder="1" applyAlignment="1">
      <alignment horizontal="right" vertical="center"/>
    </xf>
    <xf numFmtId="0" fontId="43" fillId="0" borderId="0" xfId="8" applyFont="1" applyFill="1"/>
    <xf numFmtId="0" fontId="11" fillId="0" borderId="0" xfId="3" applyFont="1" applyFill="1" applyAlignment="1">
      <alignment horizontal="center" vertical="center"/>
    </xf>
    <xf numFmtId="3" fontId="19" fillId="0" borderId="0" xfId="3" applyNumberFormat="1" applyFont="1" applyFill="1" applyAlignment="1">
      <alignment horizontal="center" vertical="center"/>
    </xf>
    <xf numFmtId="165" fontId="20" fillId="0" borderId="0" xfId="0" applyNumberFormat="1" applyFont="1" applyFill="1"/>
    <xf numFmtId="3" fontId="20" fillId="0" borderId="0" xfId="0" applyNumberFormat="1" applyFont="1" applyFill="1"/>
    <xf numFmtId="164" fontId="8" fillId="0" borderId="3" xfId="1" applyNumberFormat="1" applyFont="1" applyFill="1" applyBorder="1" applyAlignment="1">
      <alignment horizontal="right"/>
    </xf>
    <xf numFmtId="3" fontId="8" fillId="0" borderId="0" xfId="3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right"/>
    </xf>
    <xf numFmtId="0" fontId="14" fillId="0" borderId="2" xfId="3" applyFont="1" applyBorder="1" applyAlignment="1">
      <alignment vertical="center"/>
    </xf>
    <xf numFmtId="164" fontId="14" fillId="0" borderId="0" xfId="1" applyNumberFormat="1" applyFont="1" applyFill="1" applyAlignment="1">
      <alignment horizontal="right" vertical="center"/>
    </xf>
    <xf numFmtId="0" fontId="38" fillId="0" borderId="0" xfId="3" applyFont="1" applyFill="1" applyAlignment="1">
      <alignment vertical="center"/>
    </xf>
    <xf numFmtId="0" fontId="38" fillId="0" borderId="0" xfId="3" applyFont="1" applyFill="1" applyBorder="1" applyAlignment="1">
      <alignment horizontal="center" vertical="center"/>
    </xf>
    <xf numFmtId="0" fontId="38" fillId="0" borderId="0" xfId="3" applyFont="1" applyFill="1" applyAlignment="1">
      <alignment horizontal="center" vertical="center"/>
    </xf>
    <xf numFmtId="0" fontId="29" fillId="0" borderId="0" xfId="5" applyFont="1" applyFill="1" applyAlignment="1">
      <alignment horizontal="center"/>
    </xf>
    <xf numFmtId="0" fontId="29" fillId="0" borderId="0" xfId="6" applyFont="1" applyFill="1" applyAlignment="1">
      <alignment vertical="top"/>
    </xf>
    <xf numFmtId="0" fontId="38" fillId="0" borderId="0" xfId="5" applyFont="1" applyFill="1"/>
    <xf numFmtId="0" fontId="29" fillId="0" borderId="0" xfId="6" applyFont="1" applyFill="1" applyBorder="1" applyAlignment="1">
      <alignment vertical="top"/>
    </xf>
    <xf numFmtId="0" fontId="38" fillId="0" borderId="0" xfId="3" applyFont="1" applyFill="1" applyBorder="1" applyAlignment="1">
      <alignment horizontal="right" vertical="center"/>
    </xf>
    <xf numFmtId="0" fontId="38" fillId="0" borderId="0" xfId="3" applyFont="1" applyFill="1" applyAlignment="1">
      <alignment horizontal="right" vertical="center"/>
    </xf>
    <xf numFmtId="164" fontId="27" fillId="0" borderId="1" xfId="5" applyNumberFormat="1" applyFont="1" applyBorder="1" applyAlignment="1">
      <alignment horizontal="right"/>
    </xf>
    <xf numFmtId="0" fontId="27" fillId="0" borderId="1" xfId="3" applyFont="1" applyFill="1" applyBorder="1" applyAlignment="1">
      <alignment vertical="center"/>
    </xf>
    <xf numFmtId="0" fontId="11" fillId="0" borderId="1" xfId="3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3" applyFont="1" applyFill="1" applyAlignment="1">
      <alignment horizontal="center" vertical="center"/>
    </xf>
    <xf numFmtId="0" fontId="14" fillId="0" borderId="0" xfId="0" applyFont="1" applyFill="1"/>
    <xf numFmtId="0" fontId="8" fillId="0" borderId="0" xfId="3" applyFont="1" applyFill="1" applyAlignment="1">
      <alignment horizontal="right" vertical="center"/>
    </xf>
    <xf numFmtId="0" fontId="14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vertical="center"/>
    </xf>
    <xf numFmtId="0" fontId="11" fillId="0" borderId="0" xfId="3" applyFont="1" applyFill="1" applyAlignment="1">
      <alignment vertical="center" wrapText="1"/>
    </xf>
    <xf numFmtId="164" fontId="8" fillId="0" borderId="3" xfId="1" applyNumberFormat="1" applyFont="1" applyFill="1" applyBorder="1" applyAlignment="1">
      <alignment vertical="center"/>
    </xf>
    <xf numFmtId="0" fontId="8" fillId="0" borderId="0" xfId="3" applyFont="1" applyFill="1" applyAlignment="1">
      <alignment vertical="center" wrapText="1"/>
    </xf>
    <xf numFmtId="0" fontId="11" fillId="0" borderId="0" xfId="3" applyFont="1" applyFill="1" applyAlignment="1">
      <alignment horizontal="left" vertical="center"/>
    </xf>
    <xf numFmtId="3" fontId="44" fillId="0" borderId="0" xfId="0" applyNumberFormat="1" applyFont="1" applyFill="1" applyAlignment="1">
      <alignment horizontal="right" vertical="center"/>
    </xf>
    <xf numFmtId="0" fontId="44" fillId="0" borderId="0" xfId="0" applyFont="1" applyFill="1" applyAlignment="1">
      <alignment horizontal="right" vertical="center"/>
    </xf>
    <xf numFmtId="3" fontId="44" fillId="0" borderId="0" xfId="0" applyNumberFormat="1" applyFont="1" applyFill="1" applyAlignment="1">
      <alignment horizontal="right" vertical="center" wrapText="1"/>
    </xf>
    <xf numFmtId="0" fontId="44" fillId="0" borderId="0" xfId="0" applyFont="1" applyFill="1" applyAlignment="1">
      <alignment horizontal="right" vertical="center" wrapText="1"/>
    </xf>
    <xf numFmtId="0" fontId="8" fillId="0" borderId="0" xfId="3" quotePrefix="1" applyFont="1" applyFill="1" applyAlignment="1">
      <alignment horizontal="left" vertical="center"/>
    </xf>
    <xf numFmtId="0" fontId="14" fillId="0" borderId="0" xfId="3" applyFont="1" applyFill="1" applyAlignment="1">
      <alignment horizontal="left" vertical="center"/>
    </xf>
    <xf numFmtId="0" fontId="11" fillId="0" borderId="0" xfId="3" applyFont="1" applyFill="1" applyAlignment="1">
      <alignment horizontal="right" vertical="center"/>
    </xf>
    <xf numFmtId="0" fontId="22" fillId="0" borderId="0" xfId="3" applyFont="1" applyFill="1" applyAlignment="1">
      <alignment horizontal="right" vertical="center"/>
    </xf>
    <xf numFmtId="0" fontId="25" fillId="0" borderId="0" xfId="3" applyFont="1" applyFill="1" applyAlignment="1">
      <alignment vertical="center"/>
    </xf>
    <xf numFmtId="0" fontId="14" fillId="0" borderId="2" xfId="3" applyFont="1" applyFill="1" applyBorder="1" applyAlignment="1">
      <alignment vertical="center"/>
    </xf>
    <xf numFmtId="164" fontId="20" fillId="0" borderId="0" xfId="0" applyNumberFormat="1" applyFont="1" applyFill="1" applyAlignment="1">
      <alignment horizontal="right"/>
    </xf>
    <xf numFmtId="166" fontId="22" fillId="0" borderId="0" xfId="1" applyNumberFormat="1" applyFont="1" applyFill="1" applyAlignment="1">
      <alignment horizontal="right" vertical="center" wrapText="1"/>
    </xf>
    <xf numFmtId="3" fontId="45" fillId="0" borderId="0" xfId="0" applyNumberFormat="1" applyFont="1" applyFill="1"/>
    <xf numFmtId="0" fontId="46" fillId="0" borderId="0" xfId="3" applyFont="1" applyFill="1" applyAlignment="1">
      <alignment vertical="center"/>
    </xf>
    <xf numFmtId="168" fontId="20" fillId="0" borderId="0" xfId="0" applyNumberFormat="1" applyFont="1" applyFill="1"/>
    <xf numFmtId="0" fontId="24" fillId="0" borderId="0" xfId="0" applyFont="1" applyFill="1"/>
    <xf numFmtId="14" fontId="27" fillId="0" borderId="0" xfId="5" applyNumberFormat="1" applyFont="1" applyAlignment="1">
      <alignment horizontal="right"/>
    </xf>
    <xf numFmtId="0" fontId="28" fillId="0" borderId="0" xfId="13" applyNumberFormat="1" applyFont="1" applyFill="1" applyBorder="1" applyAlignment="1" applyProtection="1">
      <alignment horizontal="right" vertical="center"/>
    </xf>
    <xf numFmtId="166" fontId="47" fillId="0" borderId="0" xfId="13" applyNumberFormat="1" applyFont="1" applyFill="1" applyAlignment="1">
      <alignment horizontal="right" vertical="center"/>
    </xf>
    <xf numFmtId="164" fontId="11" fillId="0" borderId="0" xfId="5" applyNumberFormat="1" applyFont="1" applyFill="1" applyAlignment="1">
      <alignment horizontal="right" vertical="center"/>
    </xf>
    <xf numFmtId="0" fontId="11" fillId="0" borderId="0" xfId="6" applyNumberFormat="1" applyFont="1" applyFill="1" applyBorder="1" applyAlignment="1" applyProtection="1">
      <alignment vertical="center"/>
    </xf>
    <xf numFmtId="0" fontId="16" fillId="0" borderId="0" xfId="5" applyFont="1" applyFill="1" applyBorder="1" applyAlignment="1">
      <alignment vertical="top" wrapText="1"/>
    </xf>
    <xf numFmtId="15" fontId="19" fillId="0" borderId="0" xfId="3" applyNumberFormat="1" applyFont="1" applyFill="1" applyAlignment="1">
      <alignment horizontal="center" vertical="center" wrapText="1"/>
    </xf>
    <xf numFmtId="0" fontId="48" fillId="0" borderId="0" xfId="0" applyFont="1" applyAlignment="1">
      <alignment vertical="center" wrapText="1"/>
    </xf>
    <xf numFmtId="0" fontId="37" fillId="0" borderId="0" xfId="6" applyFont="1" applyFill="1" applyAlignment="1">
      <alignment horizontal="left" vertical="top" wrapText="1"/>
    </xf>
    <xf numFmtId="14" fontId="8" fillId="0" borderId="0" xfId="7" applyNumberFormat="1" applyFont="1" applyFill="1" applyAlignment="1">
      <alignment horizontal="center" wrapText="1"/>
    </xf>
    <xf numFmtId="14" fontId="8" fillId="0" borderId="0" xfId="7" applyNumberFormat="1" applyFont="1" applyFill="1" applyAlignment="1">
      <alignment horizontal="center"/>
    </xf>
    <xf numFmtId="14" fontId="8" fillId="0" borderId="0" xfId="5" applyNumberFormat="1" applyFont="1" applyAlignment="1">
      <alignment horizontal="right"/>
    </xf>
    <xf numFmtId="0" fontId="2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4" fillId="0" borderId="0" xfId="3" applyFont="1" applyFill="1" applyAlignment="1">
      <alignment horizontal="left" vertical="center" wrapText="1"/>
    </xf>
    <xf numFmtId="15" fontId="19" fillId="0" borderId="0" xfId="3" applyNumberFormat="1" applyFont="1" applyFill="1" applyAlignment="1">
      <alignment horizontal="right" vertical="top" wrapText="1"/>
    </xf>
    <xf numFmtId="15" fontId="19" fillId="0" borderId="0" xfId="3" applyNumberFormat="1" applyFont="1" applyAlignment="1">
      <alignment horizontal="right" vertical="center" wrapText="1"/>
    </xf>
    <xf numFmtId="0" fontId="27" fillId="0" borderId="1" xfId="3" applyFont="1" applyBorder="1" applyAlignment="1">
      <alignment horizontal="left" vertical="center"/>
    </xf>
    <xf numFmtId="0" fontId="11" fillId="0" borderId="1" xfId="8" applyFont="1" applyBorder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11" fillId="0" borderId="0" xfId="8" applyFont="1" applyAlignment="1">
      <alignment horizontal="left" vertical="center"/>
    </xf>
    <xf numFmtId="0" fontId="14" fillId="0" borderId="0" xfId="3" applyFont="1" applyAlignment="1">
      <alignment horizontal="left" vertical="center" wrapText="1"/>
    </xf>
    <xf numFmtId="0" fontId="36" fillId="0" borderId="0" xfId="12" applyFont="1" applyFill="1" applyBorder="1" applyAlignment="1">
      <alignment horizontal="right" vertical="center" wrapText="1"/>
    </xf>
  </cellXfs>
  <cellStyles count="14">
    <cellStyle name="Comma" xfId="1" builtinId="3"/>
    <cellStyle name="Comma 2" xfId="11"/>
    <cellStyle name="Comma 3" xfId="13"/>
    <cellStyle name="Normal" xfId="0" builtinId="0"/>
    <cellStyle name="Normal 2" xfId="8"/>
    <cellStyle name="Normal 2 2" xfId="10"/>
    <cellStyle name="Normal 3" xfId="12"/>
    <cellStyle name="Normal 4" xfId="4"/>
    <cellStyle name="Normal_BAL" xfId="3"/>
    <cellStyle name="Normal_Financial statements 2000 Alcomet" xfId="5"/>
    <cellStyle name="Normal_Financial statements 2000 Alcomet 2" xfId="9"/>
    <cellStyle name="Normal_Financial statements_bg model 2002" xfId="6"/>
    <cellStyle name="Normal_P&amp;L_Financial statements_bg model 2002" xfId="7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2135505</xdr:colOff>
      <xdr:row>50</xdr:row>
      <xdr:rowOff>0</xdr:rowOff>
    </xdr:from>
    <xdr:to>
      <xdr:col>0</xdr:col>
      <xdr:colOff>2789935</xdr:colOff>
      <xdr:row>50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AEC3CCEF-F6BE-4A48-A21D-381704816707}"/>
            </a:ext>
          </a:extLst>
        </xdr:cNvPr>
        <xdr:cNvSpPr txBox="1">
          <a:spLocks noChangeArrowheads="1"/>
        </xdr:cNvSpPr>
      </xdr:nvSpPr>
      <xdr:spPr bwMode="auto">
        <a:xfrm>
          <a:off x="2135505" y="7551420"/>
          <a:ext cx="6544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Александър Цинцарски</a:t>
          </a:r>
        </a:p>
      </xdr:txBody>
    </xdr:sp>
    <xdr:clientData/>
  </xdr:twoCellAnchor>
  <xdr:twoCellAnchor editAs="oneCell">
    <xdr:from>
      <xdr:col>0</xdr:col>
      <xdr:colOff>953135</xdr:colOff>
      <xdr:row>59</xdr:row>
      <xdr:rowOff>0</xdr:rowOff>
    </xdr:from>
    <xdr:to>
      <xdr:col>0</xdr:col>
      <xdr:colOff>1061772</xdr:colOff>
      <xdr:row>59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41BED35F-DB9A-4007-9557-EAE8388A98AA}"/>
            </a:ext>
          </a:extLst>
        </xdr:cNvPr>
        <xdr:cNvSpPr txBox="1">
          <a:spLocks noChangeArrowheads="1"/>
        </xdr:cNvSpPr>
      </xdr:nvSpPr>
      <xdr:spPr bwMode="auto">
        <a:xfrm>
          <a:off x="953135" y="8724900"/>
          <a:ext cx="108637" cy="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Димитрина Иванова</a:t>
          </a:r>
        </a:p>
      </xdr:txBody>
    </xdr:sp>
    <xdr:clientData/>
  </xdr:twoCellAnchor>
  <xdr:twoCellAnchor editAs="oneCell">
    <xdr:from>
      <xdr:col>0</xdr:col>
      <xdr:colOff>2135505</xdr:colOff>
      <xdr:row>54</xdr:row>
      <xdr:rowOff>0</xdr:rowOff>
    </xdr:from>
    <xdr:to>
      <xdr:col>0</xdr:col>
      <xdr:colOff>2789935</xdr:colOff>
      <xdr:row>54</xdr:row>
      <xdr:rowOff>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5A6977A5-B6A6-4B76-859E-250B6D600D03}"/>
            </a:ext>
          </a:extLst>
        </xdr:cNvPr>
        <xdr:cNvSpPr txBox="1">
          <a:spLocks noChangeArrowheads="1"/>
        </xdr:cNvSpPr>
      </xdr:nvSpPr>
      <xdr:spPr bwMode="auto">
        <a:xfrm>
          <a:off x="2135505" y="7894320"/>
          <a:ext cx="6544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Александър Цинцарски</a:t>
          </a:r>
        </a:p>
      </xdr:txBody>
    </xdr:sp>
    <xdr:clientData/>
  </xdr:twoCellAnchor>
  <xdr:twoCellAnchor editAs="oneCell">
    <xdr:from>
      <xdr:col>0</xdr:col>
      <xdr:colOff>953135</xdr:colOff>
      <xdr:row>61</xdr:row>
      <xdr:rowOff>0</xdr:rowOff>
    </xdr:from>
    <xdr:to>
      <xdr:col>0</xdr:col>
      <xdr:colOff>1061772</xdr:colOff>
      <xdr:row>61</xdr:row>
      <xdr:rowOff>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xmlns="" id="{5B041273-D81E-4CF3-A61A-D14576773285}"/>
            </a:ext>
          </a:extLst>
        </xdr:cNvPr>
        <xdr:cNvSpPr txBox="1">
          <a:spLocks noChangeArrowheads="1"/>
        </xdr:cNvSpPr>
      </xdr:nvSpPr>
      <xdr:spPr bwMode="auto">
        <a:xfrm>
          <a:off x="953135" y="9067800"/>
          <a:ext cx="108637" cy="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Димитрина Иванова</a:t>
          </a:r>
        </a:p>
      </xdr:txBody>
    </xdr:sp>
    <xdr:clientData/>
  </xdr:twoCellAnchor>
  <xdr:twoCellAnchor editAs="oneCell">
    <xdr:from>
      <xdr:col>0</xdr:col>
      <xdr:colOff>2135505</xdr:colOff>
      <xdr:row>61</xdr:row>
      <xdr:rowOff>0</xdr:rowOff>
    </xdr:from>
    <xdr:to>
      <xdr:col>0</xdr:col>
      <xdr:colOff>2789935</xdr:colOff>
      <xdr:row>61</xdr:row>
      <xdr:rowOff>0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xmlns="" id="{630DA407-9BED-4454-AC50-ED037073A917}"/>
            </a:ext>
          </a:extLst>
        </xdr:cNvPr>
        <xdr:cNvSpPr txBox="1">
          <a:spLocks noChangeArrowheads="1"/>
        </xdr:cNvSpPr>
      </xdr:nvSpPr>
      <xdr:spPr bwMode="auto">
        <a:xfrm>
          <a:off x="2135505" y="9235440"/>
          <a:ext cx="6544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Александър Цинцарски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2131695</xdr:colOff>
      <xdr:row>0</xdr:row>
      <xdr:rowOff>0</xdr:rowOff>
    </xdr:from>
    <xdr:to>
      <xdr:col>0</xdr:col>
      <xdr:colOff>3655222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9FB42C54-6A77-45C9-AD68-E916399AC643}"/>
            </a:ext>
          </a:extLst>
        </xdr:cNvPr>
        <xdr:cNvSpPr txBox="1">
          <a:spLocks noChangeArrowheads="1"/>
        </xdr:cNvSpPr>
      </xdr:nvSpPr>
      <xdr:spPr bwMode="auto">
        <a:xfrm>
          <a:off x="2131695" y="0"/>
          <a:ext cx="15235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Александър Цинцарски</a:t>
          </a:r>
        </a:p>
      </xdr:txBody>
    </xdr:sp>
    <xdr:clientData/>
  </xdr:twoCellAnchor>
  <xdr:twoCellAnchor editAs="oneCell">
    <xdr:from>
      <xdr:col>0</xdr:col>
      <xdr:colOff>954405</xdr:colOff>
      <xdr:row>0</xdr:row>
      <xdr:rowOff>0</xdr:rowOff>
    </xdr:from>
    <xdr:to>
      <xdr:col>2</xdr:col>
      <xdr:colOff>187325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DB91ADF5-F24B-4181-83F7-18FC0C58F726}"/>
            </a:ext>
          </a:extLst>
        </xdr:cNvPr>
        <xdr:cNvSpPr txBox="1">
          <a:spLocks noChangeArrowheads="1"/>
        </xdr:cNvSpPr>
      </xdr:nvSpPr>
      <xdr:spPr bwMode="auto">
        <a:xfrm>
          <a:off x="954405" y="0"/>
          <a:ext cx="3783965" cy="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Димитрина Иванова</a:t>
          </a:r>
        </a:p>
      </xdr:txBody>
    </xdr:sp>
    <xdr:clientData/>
  </xdr:twoCellAnchor>
  <xdr:oneCellAnchor>
    <xdr:from>
      <xdr:col>2</xdr:col>
      <xdr:colOff>0</xdr:colOff>
      <xdr:row>0</xdr:row>
      <xdr:rowOff>0</xdr:rowOff>
    </xdr:from>
    <xdr:ext cx="3782695" cy="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xmlns="" id="{D9AB4317-F9CF-4EC9-81E7-18E663B32D5B}"/>
            </a:ext>
          </a:extLst>
        </xdr:cNvPr>
        <xdr:cNvSpPr txBox="1">
          <a:spLocks noChangeArrowheads="1"/>
        </xdr:cNvSpPr>
      </xdr:nvSpPr>
      <xdr:spPr bwMode="auto">
        <a:xfrm>
          <a:off x="4389120" y="0"/>
          <a:ext cx="3782695" cy="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Димитрина Иванова</a:t>
          </a:r>
        </a:p>
      </xdr:txBody>
    </xdr:sp>
    <xdr:clientData/>
  </xdr:oneCellAnchor>
  <xdr:twoCellAnchor editAs="oneCell">
    <xdr:from>
      <xdr:col>0</xdr:col>
      <xdr:colOff>2167890</xdr:colOff>
      <xdr:row>8</xdr:row>
      <xdr:rowOff>0</xdr:rowOff>
    </xdr:from>
    <xdr:to>
      <xdr:col>3</xdr:col>
      <xdr:colOff>295166</xdr:colOff>
      <xdr:row>8</xdr:row>
      <xdr:rowOff>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94C38D0A-B3F7-4002-9A68-4315721B7464}"/>
            </a:ext>
          </a:extLst>
        </xdr:cNvPr>
        <xdr:cNvSpPr txBox="1">
          <a:spLocks noChangeArrowheads="1"/>
        </xdr:cNvSpPr>
      </xdr:nvSpPr>
      <xdr:spPr bwMode="auto">
        <a:xfrm>
          <a:off x="2167890" y="2895600"/>
          <a:ext cx="355462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Александър Цинцарски</a:t>
          </a:r>
        </a:p>
      </xdr:txBody>
    </xdr:sp>
    <xdr:clientData/>
  </xdr:twoCellAnchor>
  <xdr:twoCellAnchor editAs="oneCell">
    <xdr:from>
      <xdr:col>0</xdr:col>
      <xdr:colOff>2172335</xdr:colOff>
      <xdr:row>38</xdr:row>
      <xdr:rowOff>0</xdr:rowOff>
    </xdr:from>
    <xdr:to>
      <xdr:col>2</xdr:col>
      <xdr:colOff>609733</xdr:colOff>
      <xdr:row>38</xdr:row>
      <xdr:rowOff>0</xdr:rowOff>
    </xdr:to>
    <xdr:sp macro="" textlink="">
      <xdr:nvSpPr>
        <xdr:cNvPr id="8" name="Text Box 5">
          <a:extLst>
            <a:ext uri="{FF2B5EF4-FFF2-40B4-BE49-F238E27FC236}">
              <a16:creationId xmlns:a16="http://schemas.microsoft.com/office/drawing/2014/main" xmlns="" id="{F9BD9F9A-2A57-423C-8713-186BC9A4C4BA}"/>
            </a:ext>
          </a:extLst>
        </xdr:cNvPr>
        <xdr:cNvSpPr txBox="1">
          <a:spLocks noChangeArrowheads="1"/>
        </xdr:cNvSpPr>
      </xdr:nvSpPr>
      <xdr:spPr bwMode="auto">
        <a:xfrm>
          <a:off x="2172335" y="9982200"/>
          <a:ext cx="298844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bg-BG" sz="1100" b="0" i="1" strike="noStrike">
              <a:solidFill>
                <a:srgbClr val="000000"/>
              </a:solidFill>
              <a:latin typeface="Times New Roman"/>
              <a:cs typeface="Times New Roman"/>
            </a:rPr>
            <a:t>Александър Цинцарски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Audit/BSE%20AD/B%20-%20Audit%20completion%20and%20controls/5%20-%20Review%20of%20the%20draft%20financial%20statements/B%20501_FS_GFO_2019_IND_BSE_final%2004_03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Audit/BSE%20AD/B%20-%20Audit%20completion%20and%20controls/5a%20-%20Review%20of%20the%20draft%20consolidtaed%20FS/PBC/2019/08.05.2020/KGFO_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Sheet4"/>
      <sheetName val="Sheet6"/>
      <sheetName val="отчет за всеобхватния доход"/>
      <sheetName val="Sheet1"/>
      <sheetName val="Sheet2"/>
      <sheetName val="Sheet5"/>
      <sheetName val="Sheet3"/>
      <sheetName val="отчет за финансово състояние"/>
      <sheetName val="отчет за паричните потоци"/>
      <sheetName val="отчет за ск"/>
      <sheetName val="Sheet7"/>
      <sheetName val="Sheet8"/>
      <sheetName val="приходи"/>
      <sheetName val="разходи"/>
      <sheetName val="данъци"/>
      <sheetName val="данъци 2"/>
      <sheetName val="ДВД"/>
      <sheetName val="ДМА"/>
      <sheetName val="ДНА"/>
      <sheetName val="ФА"/>
      <sheetName val="вземания"/>
      <sheetName val="пар.ср."/>
      <sheetName val="капитал"/>
      <sheetName val="ФП"/>
      <sheetName val="задължения"/>
      <sheetName val="СЛ"/>
      <sheetName val="Сегменти"/>
      <sheetName val="Риск"/>
      <sheetName val="Sheet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B21">
            <v>21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ВД"/>
      <sheetName val="ОФС"/>
      <sheetName val="ОПП"/>
      <sheetName val="СК"/>
      <sheetName val="Sheet1"/>
    </sheetNames>
    <sheetDataSet>
      <sheetData sheetId="0"/>
      <sheetData sheetId="1">
        <row r="35">
          <cell r="H35">
            <v>6583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WVQ78"/>
  <sheetViews>
    <sheetView zoomScale="70" zoomScaleNormal="70" workbookViewId="0">
      <selection activeCell="D18" sqref="D18"/>
    </sheetView>
  </sheetViews>
  <sheetFormatPr defaultColWidth="0" defaultRowHeight="0" customHeight="1" zeroHeight="1"/>
  <cols>
    <col min="1" max="5" width="9.36328125" style="23" customWidth="1"/>
    <col min="6" max="6" width="12.08984375" style="23" customWidth="1"/>
    <col min="7" max="7" width="49.54296875" style="23" customWidth="1"/>
    <col min="8" max="8" width="27.08984375" style="23" hidden="1" customWidth="1"/>
    <col min="9" max="9" width="13" style="23" customWidth="1"/>
    <col min="10" max="256" width="9.36328125" style="23" hidden="1"/>
    <col min="257" max="261" width="9.36328125" style="23" customWidth="1"/>
    <col min="262" max="262" width="12.08984375" style="23" customWidth="1"/>
    <col min="263" max="263" width="49.54296875" style="23" customWidth="1"/>
    <col min="264" max="264" width="9.36328125" style="23" hidden="1"/>
    <col min="265" max="265" width="13" style="23" customWidth="1"/>
    <col min="266" max="512" width="9.36328125" style="23" hidden="1"/>
    <col min="513" max="517" width="9.36328125" style="23" customWidth="1"/>
    <col min="518" max="518" width="12.08984375" style="23" customWidth="1"/>
    <col min="519" max="519" width="49.54296875" style="23" customWidth="1"/>
    <col min="520" max="520" width="9.36328125" style="23" hidden="1"/>
    <col min="521" max="521" width="13" style="23" customWidth="1"/>
    <col min="522" max="768" width="9.36328125" style="23" hidden="1"/>
    <col min="769" max="773" width="9.36328125" style="23" customWidth="1"/>
    <col min="774" max="774" width="12.08984375" style="23" customWidth="1"/>
    <col min="775" max="775" width="49.54296875" style="23" customWidth="1"/>
    <col min="776" max="776" width="9.36328125" style="23" hidden="1"/>
    <col min="777" max="777" width="13" style="23" customWidth="1"/>
    <col min="778" max="1024" width="9.36328125" style="23" hidden="1"/>
    <col min="1025" max="1029" width="9.36328125" style="23" customWidth="1"/>
    <col min="1030" max="1030" width="12.08984375" style="23" customWidth="1"/>
    <col min="1031" max="1031" width="49.54296875" style="23" customWidth="1"/>
    <col min="1032" max="1032" width="9.36328125" style="23" hidden="1"/>
    <col min="1033" max="1033" width="13" style="23" customWidth="1"/>
    <col min="1034" max="1280" width="9.36328125" style="23" hidden="1"/>
    <col min="1281" max="1285" width="9.36328125" style="23" customWidth="1"/>
    <col min="1286" max="1286" width="12.08984375" style="23" customWidth="1"/>
    <col min="1287" max="1287" width="49.54296875" style="23" customWidth="1"/>
    <col min="1288" max="1288" width="9.36328125" style="23" hidden="1"/>
    <col min="1289" max="1289" width="13" style="23" customWidth="1"/>
    <col min="1290" max="1536" width="9.36328125" style="23" hidden="1"/>
    <col min="1537" max="1541" width="9.36328125" style="23" customWidth="1"/>
    <col min="1542" max="1542" width="12.08984375" style="23" customWidth="1"/>
    <col min="1543" max="1543" width="49.54296875" style="23" customWidth="1"/>
    <col min="1544" max="1544" width="9.36328125" style="23" hidden="1"/>
    <col min="1545" max="1545" width="13" style="23" customWidth="1"/>
    <col min="1546" max="1792" width="9.36328125" style="23" hidden="1"/>
    <col min="1793" max="1797" width="9.36328125" style="23" customWidth="1"/>
    <col min="1798" max="1798" width="12.08984375" style="23" customWidth="1"/>
    <col min="1799" max="1799" width="49.54296875" style="23" customWidth="1"/>
    <col min="1800" max="1800" width="9.36328125" style="23" hidden="1"/>
    <col min="1801" max="1801" width="13" style="23" customWidth="1"/>
    <col min="1802" max="2048" width="9.36328125" style="23" hidden="1"/>
    <col min="2049" max="2053" width="9.36328125" style="23" customWidth="1"/>
    <col min="2054" max="2054" width="12.08984375" style="23" customWidth="1"/>
    <col min="2055" max="2055" width="49.54296875" style="23" customWidth="1"/>
    <col min="2056" max="2056" width="9.36328125" style="23" hidden="1"/>
    <col min="2057" max="2057" width="13" style="23" customWidth="1"/>
    <col min="2058" max="2304" width="9.36328125" style="23" hidden="1"/>
    <col min="2305" max="2309" width="9.36328125" style="23" customWidth="1"/>
    <col min="2310" max="2310" width="12.08984375" style="23" customWidth="1"/>
    <col min="2311" max="2311" width="49.54296875" style="23" customWidth="1"/>
    <col min="2312" max="2312" width="9.36328125" style="23" hidden="1"/>
    <col min="2313" max="2313" width="13" style="23" customWidth="1"/>
    <col min="2314" max="2560" width="9.36328125" style="23" hidden="1"/>
    <col min="2561" max="2565" width="9.36328125" style="23" customWidth="1"/>
    <col min="2566" max="2566" width="12.08984375" style="23" customWidth="1"/>
    <col min="2567" max="2567" width="49.54296875" style="23" customWidth="1"/>
    <col min="2568" max="2568" width="9.36328125" style="23" hidden="1"/>
    <col min="2569" max="2569" width="13" style="23" customWidth="1"/>
    <col min="2570" max="2816" width="9.36328125" style="23" hidden="1"/>
    <col min="2817" max="2821" width="9.36328125" style="23" customWidth="1"/>
    <col min="2822" max="2822" width="12.08984375" style="23" customWidth="1"/>
    <col min="2823" max="2823" width="49.54296875" style="23" customWidth="1"/>
    <col min="2824" max="2824" width="9.36328125" style="23" hidden="1"/>
    <col min="2825" max="2825" width="13" style="23" customWidth="1"/>
    <col min="2826" max="3072" width="9.36328125" style="23" hidden="1"/>
    <col min="3073" max="3077" width="9.36328125" style="23" customWidth="1"/>
    <col min="3078" max="3078" width="12.08984375" style="23" customWidth="1"/>
    <col min="3079" max="3079" width="49.54296875" style="23" customWidth="1"/>
    <col min="3080" max="3080" width="9.36328125" style="23" hidden="1"/>
    <col min="3081" max="3081" width="13" style="23" customWidth="1"/>
    <col min="3082" max="3328" width="9.36328125" style="23" hidden="1"/>
    <col min="3329" max="3333" width="9.36328125" style="23" customWidth="1"/>
    <col min="3334" max="3334" width="12.08984375" style="23" customWidth="1"/>
    <col min="3335" max="3335" width="49.54296875" style="23" customWidth="1"/>
    <col min="3336" max="3336" width="9.36328125" style="23" hidden="1"/>
    <col min="3337" max="3337" width="13" style="23" customWidth="1"/>
    <col min="3338" max="3584" width="9.36328125" style="23" hidden="1"/>
    <col min="3585" max="3589" width="9.36328125" style="23" customWidth="1"/>
    <col min="3590" max="3590" width="12.08984375" style="23" customWidth="1"/>
    <col min="3591" max="3591" width="49.54296875" style="23" customWidth="1"/>
    <col min="3592" max="3592" width="9.36328125" style="23" hidden="1"/>
    <col min="3593" max="3593" width="13" style="23" customWidth="1"/>
    <col min="3594" max="3840" width="9.36328125" style="23" hidden="1"/>
    <col min="3841" max="3845" width="9.36328125" style="23" customWidth="1"/>
    <col min="3846" max="3846" width="12.08984375" style="23" customWidth="1"/>
    <col min="3847" max="3847" width="49.54296875" style="23" customWidth="1"/>
    <col min="3848" max="3848" width="9.36328125" style="23" hidden="1"/>
    <col min="3849" max="3849" width="13" style="23" customWidth="1"/>
    <col min="3850" max="4096" width="9.36328125" style="23" hidden="1"/>
    <col min="4097" max="4101" width="9.36328125" style="23" customWidth="1"/>
    <col min="4102" max="4102" width="12.08984375" style="23" customWidth="1"/>
    <col min="4103" max="4103" width="49.54296875" style="23" customWidth="1"/>
    <col min="4104" max="4104" width="9.36328125" style="23" hidden="1"/>
    <col min="4105" max="4105" width="13" style="23" customWidth="1"/>
    <col min="4106" max="4352" width="9.36328125" style="23" hidden="1"/>
    <col min="4353" max="4357" width="9.36328125" style="23" customWidth="1"/>
    <col min="4358" max="4358" width="12.08984375" style="23" customWidth="1"/>
    <col min="4359" max="4359" width="49.54296875" style="23" customWidth="1"/>
    <col min="4360" max="4360" width="9.36328125" style="23" hidden="1"/>
    <col min="4361" max="4361" width="13" style="23" customWidth="1"/>
    <col min="4362" max="4608" width="9.36328125" style="23" hidden="1"/>
    <col min="4609" max="4613" width="9.36328125" style="23" customWidth="1"/>
    <col min="4614" max="4614" width="12.08984375" style="23" customWidth="1"/>
    <col min="4615" max="4615" width="49.54296875" style="23" customWidth="1"/>
    <col min="4616" max="4616" width="9.36328125" style="23" hidden="1"/>
    <col min="4617" max="4617" width="13" style="23" customWidth="1"/>
    <col min="4618" max="4864" width="9.36328125" style="23" hidden="1"/>
    <col min="4865" max="4869" width="9.36328125" style="23" customWidth="1"/>
    <col min="4870" max="4870" width="12.08984375" style="23" customWidth="1"/>
    <col min="4871" max="4871" width="49.54296875" style="23" customWidth="1"/>
    <col min="4872" max="4872" width="9.36328125" style="23" hidden="1"/>
    <col min="4873" max="4873" width="13" style="23" customWidth="1"/>
    <col min="4874" max="5120" width="9.36328125" style="23" hidden="1"/>
    <col min="5121" max="5125" width="9.36328125" style="23" customWidth="1"/>
    <col min="5126" max="5126" width="12.08984375" style="23" customWidth="1"/>
    <col min="5127" max="5127" width="49.54296875" style="23" customWidth="1"/>
    <col min="5128" max="5128" width="9.36328125" style="23" hidden="1"/>
    <col min="5129" max="5129" width="13" style="23" customWidth="1"/>
    <col min="5130" max="5376" width="9.36328125" style="23" hidden="1"/>
    <col min="5377" max="5381" width="9.36328125" style="23" customWidth="1"/>
    <col min="5382" max="5382" width="12.08984375" style="23" customWidth="1"/>
    <col min="5383" max="5383" width="49.54296875" style="23" customWidth="1"/>
    <col min="5384" max="5384" width="9.36328125" style="23" hidden="1"/>
    <col min="5385" max="5385" width="13" style="23" customWidth="1"/>
    <col min="5386" max="5632" width="9.36328125" style="23" hidden="1"/>
    <col min="5633" max="5637" width="9.36328125" style="23" customWidth="1"/>
    <col min="5638" max="5638" width="12.08984375" style="23" customWidth="1"/>
    <col min="5639" max="5639" width="49.54296875" style="23" customWidth="1"/>
    <col min="5640" max="5640" width="9.36328125" style="23" hidden="1"/>
    <col min="5641" max="5641" width="13" style="23" customWidth="1"/>
    <col min="5642" max="5888" width="9.36328125" style="23" hidden="1"/>
    <col min="5889" max="5893" width="9.36328125" style="23" customWidth="1"/>
    <col min="5894" max="5894" width="12.08984375" style="23" customWidth="1"/>
    <col min="5895" max="5895" width="49.54296875" style="23" customWidth="1"/>
    <col min="5896" max="5896" width="9.36328125" style="23" hidden="1"/>
    <col min="5897" max="5897" width="13" style="23" customWidth="1"/>
    <col min="5898" max="6144" width="9.36328125" style="23" hidden="1"/>
    <col min="6145" max="6149" width="9.36328125" style="23" customWidth="1"/>
    <col min="6150" max="6150" width="12.08984375" style="23" customWidth="1"/>
    <col min="6151" max="6151" width="49.54296875" style="23" customWidth="1"/>
    <col min="6152" max="6152" width="9.36328125" style="23" hidden="1"/>
    <col min="6153" max="6153" width="13" style="23" customWidth="1"/>
    <col min="6154" max="6400" width="9.36328125" style="23" hidden="1"/>
    <col min="6401" max="6405" width="9.36328125" style="23" customWidth="1"/>
    <col min="6406" max="6406" width="12.08984375" style="23" customWidth="1"/>
    <col min="6407" max="6407" width="49.54296875" style="23" customWidth="1"/>
    <col min="6408" max="6408" width="9.36328125" style="23" hidden="1"/>
    <col min="6409" max="6409" width="13" style="23" customWidth="1"/>
    <col min="6410" max="6656" width="9.36328125" style="23" hidden="1"/>
    <col min="6657" max="6661" width="9.36328125" style="23" customWidth="1"/>
    <col min="6662" max="6662" width="12.08984375" style="23" customWidth="1"/>
    <col min="6663" max="6663" width="49.54296875" style="23" customWidth="1"/>
    <col min="6664" max="6664" width="9.36328125" style="23" hidden="1"/>
    <col min="6665" max="6665" width="13" style="23" customWidth="1"/>
    <col min="6666" max="6912" width="9.36328125" style="23" hidden="1"/>
    <col min="6913" max="6917" width="9.36328125" style="23" customWidth="1"/>
    <col min="6918" max="6918" width="12.08984375" style="23" customWidth="1"/>
    <col min="6919" max="6919" width="49.54296875" style="23" customWidth="1"/>
    <col min="6920" max="6920" width="9.36328125" style="23" hidden="1"/>
    <col min="6921" max="6921" width="13" style="23" customWidth="1"/>
    <col min="6922" max="7168" width="9.36328125" style="23" hidden="1"/>
    <col min="7169" max="7173" width="9.36328125" style="23" customWidth="1"/>
    <col min="7174" max="7174" width="12.08984375" style="23" customWidth="1"/>
    <col min="7175" max="7175" width="49.54296875" style="23" customWidth="1"/>
    <col min="7176" max="7176" width="9.36328125" style="23" hidden="1"/>
    <col min="7177" max="7177" width="13" style="23" customWidth="1"/>
    <col min="7178" max="7424" width="9.36328125" style="23" hidden="1"/>
    <col min="7425" max="7429" width="9.36328125" style="23" customWidth="1"/>
    <col min="7430" max="7430" width="12.08984375" style="23" customWidth="1"/>
    <col min="7431" max="7431" width="49.54296875" style="23" customWidth="1"/>
    <col min="7432" max="7432" width="9.36328125" style="23" hidden="1"/>
    <col min="7433" max="7433" width="13" style="23" customWidth="1"/>
    <col min="7434" max="7680" width="9.36328125" style="23" hidden="1"/>
    <col min="7681" max="7685" width="9.36328125" style="23" customWidth="1"/>
    <col min="7686" max="7686" width="12.08984375" style="23" customWidth="1"/>
    <col min="7687" max="7687" width="49.54296875" style="23" customWidth="1"/>
    <col min="7688" max="7688" width="9.36328125" style="23" hidden="1"/>
    <col min="7689" max="7689" width="13" style="23" customWidth="1"/>
    <col min="7690" max="7936" width="9.36328125" style="23" hidden="1"/>
    <col min="7937" max="7941" width="9.36328125" style="23" customWidth="1"/>
    <col min="7942" max="7942" width="12.08984375" style="23" customWidth="1"/>
    <col min="7943" max="7943" width="49.54296875" style="23" customWidth="1"/>
    <col min="7944" max="7944" width="9.36328125" style="23" hidden="1"/>
    <col min="7945" max="7945" width="13" style="23" customWidth="1"/>
    <col min="7946" max="8192" width="9.36328125" style="23" hidden="1"/>
    <col min="8193" max="8197" width="9.36328125" style="23" customWidth="1"/>
    <col min="8198" max="8198" width="12.08984375" style="23" customWidth="1"/>
    <col min="8199" max="8199" width="49.54296875" style="23" customWidth="1"/>
    <col min="8200" max="8200" width="9.36328125" style="23" hidden="1"/>
    <col min="8201" max="8201" width="13" style="23" customWidth="1"/>
    <col min="8202" max="8448" width="9.36328125" style="23" hidden="1"/>
    <col min="8449" max="8453" width="9.36328125" style="23" customWidth="1"/>
    <col min="8454" max="8454" width="12.08984375" style="23" customWidth="1"/>
    <col min="8455" max="8455" width="49.54296875" style="23" customWidth="1"/>
    <col min="8456" max="8456" width="9.36328125" style="23" hidden="1"/>
    <col min="8457" max="8457" width="13" style="23" customWidth="1"/>
    <col min="8458" max="8704" width="9.36328125" style="23" hidden="1"/>
    <col min="8705" max="8709" width="9.36328125" style="23" customWidth="1"/>
    <col min="8710" max="8710" width="12.08984375" style="23" customWidth="1"/>
    <col min="8711" max="8711" width="49.54296875" style="23" customWidth="1"/>
    <col min="8712" max="8712" width="9.36328125" style="23" hidden="1"/>
    <col min="8713" max="8713" width="13" style="23" customWidth="1"/>
    <col min="8714" max="8960" width="9.36328125" style="23" hidden="1"/>
    <col min="8961" max="8965" width="9.36328125" style="23" customWidth="1"/>
    <col min="8966" max="8966" width="12.08984375" style="23" customWidth="1"/>
    <col min="8967" max="8967" width="49.54296875" style="23" customWidth="1"/>
    <col min="8968" max="8968" width="9.36328125" style="23" hidden="1"/>
    <col min="8969" max="8969" width="13" style="23" customWidth="1"/>
    <col min="8970" max="9216" width="9.36328125" style="23" hidden="1"/>
    <col min="9217" max="9221" width="9.36328125" style="23" customWidth="1"/>
    <col min="9222" max="9222" width="12.08984375" style="23" customWidth="1"/>
    <col min="9223" max="9223" width="49.54296875" style="23" customWidth="1"/>
    <col min="9224" max="9224" width="9.36328125" style="23" hidden="1"/>
    <col min="9225" max="9225" width="13" style="23" customWidth="1"/>
    <col min="9226" max="9472" width="9.36328125" style="23" hidden="1"/>
    <col min="9473" max="9477" width="9.36328125" style="23" customWidth="1"/>
    <col min="9478" max="9478" width="12.08984375" style="23" customWidth="1"/>
    <col min="9479" max="9479" width="49.54296875" style="23" customWidth="1"/>
    <col min="9480" max="9480" width="9.36328125" style="23" hidden="1"/>
    <col min="9481" max="9481" width="13" style="23" customWidth="1"/>
    <col min="9482" max="9728" width="9.36328125" style="23" hidden="1"/>
    <col min="9729" max="9733" width="9.36328125" style="23" customWidth="1"/>
    <col min="9734" max="9734" width="12.08984375" style="23" customWidth="1"/>
    <col min="9735" max="9735" width="49.54296875" style="23" customWidth="1"/>
    <col min="9736" max="9736" width="9.36328125" style="23" hidden="1"/>
    <col min="9737" max="9737" width="13" style="23" customWidth="1"/>
    <col min="9738" max="9984" width="9.36328125" style="23" hidden="1"/>
    <col min="9985" max="9989" width="9.36328125" style="23" customWidth="1"/>
    <col min="9990" max="9990" width="12.08984375" style="23" customWidth="1"/>
    <col min="9991" max="9991" width="49.54296875" style="23" customWidth="1"/>
    <col min="9992" max="9992" width="9.36328125" style="23" hidden="1"/>
    <col min="9993" max="9993" width="13" style="23" customWidth="1"/>
    <col min="9994" max="10240" width="9.36328125" style="23" hidden="1"/>
    <col min="10241" max="10245" width="9.36328125" style="23" customWidth="1"/>
    <col min="10246" max="10246" width="12.08984375" style="23" customWidth="1"/>
    <col min="10247" max="10247" width="49.54296875" style="23" customWidth="1"/>
    <col min="10248" max="10248" width="9.36328125" style="23" hidden="1"/>
    <col min="10249" max="10249" width="13" style="23" customWidth="1"/>
    <col min="10250" max="10496" width="9.36328125" style="23" hidden="1"/>
    <col min="10497" max="10501" width="9.36328125" style="23" customWidth="1"/>
    <col min="10502" max="10502" width="12.08984375" style="23" customWidth="1"/>
    <col min="10503" max="10503" width="49.54296875" style="23" customWidth="1"/>
    <col min="10504" max="10504" width="9.36328125" style="23" hidden="1"/>
    <col min="10505" max="10505" width="13" style="23" customWidth="1"/>
    <col min="10506" max="10752" width="9.36328125" style="23" hidden="1"/>
    <col min="10753" max="10757" width="9.36328125" style="23" customWidth="1"/>
    <col min="10758" max="10758" width="12.08984375" style="23" customWidth="1"/>
    <col min="10759" max="10759" width="49.54296875" style="23" customWidth="1"/>
    <col min="10760" max="10760" width="9.36328125" style="23" hidden="1"/>
    <col min="10761" max="10761" width="13" style="23" customWidth="1"/>
    <col min="10762" max="11008" width="9.36328125" style="23" hidden="1"/>
    <col min="11009" max="11013" width="9.36328125" style="23" customWidth="1"/>
    <col min="11014" max="11014" width="12.08984375" style="23" customWidth="1"/>
    <col min="11015" max="11015" width="49.54296875" style="23" customWidth="1"/>
    <col min="11016" max="11016" width="9.36328125" style="23" hidden="1"/>
    <col min="11017" max="11017" width="13" style="23" customWidth="1"/>
    <col min="11018" max="11264" width="9.36328125" style="23" hidden="1"/>
    <col min="11265" max="11269" width="9.36328125" style="23" customWidth="1"/>
    <col min="11270" max="11270" width="12.08984375" style="23" customWidth="1"/>
    <col min="11271" max="11271" width="49.54296875" style="23" customWidth="1"/>
    <col min="11272" max="11272" width="9.36328125" style="23" hidden="1"/>
    <col min="11273" max="11273" width="13" style="23" customWidth="1"/>
    <col min="11274" max="11520" width="9.36328125" style="23" hidden="1"/>
    <col min="11521" max="11525" width="9.36328125" style="23" customWidth="1"/>
    <col min="11526" max="11526" width="12.08984375" style="23" customWidth="1"/>
    <col min="11527" max="11527" width="49.54296875" style="23" customWidth="1"/>
    <col min="11528" max="11528" width="9.36328125" style="23" hidden="1"/>
    <col min="11529" max="11529" width="13" style="23" customWidth="1"/>
    <col min="11530" max="11776" width="9.36328125" style="23" hidden="1"/>
    <col min="11777" max="11781" width="9.36328125" style="23" customWidth="1"/>
    <col min="11782" max="11782" width="12.08984375" style="23" customWidth="1"/>
    <col min="11783" max="11783" width="49.54296875" style="23" customWidth="1"/>
    <col min="11784" max="11784" width="9.36328125" style="23" hidden="1"/>
    <col min="11785" max="11785" width="13" style="23" customWidth="1"/>
    <col min="11786" max="12032" width="9.36328125" style="23" hidden="1"/>
    <col min="12033" max="12037" width="9.36328125" style="23" customWidth="1"/>
    <col min="12038" max="12038" width="12.08984375" style="23" customWidth="1"/>
    <col min="12039" max="12039" width="49.54296875" style="23" customWidth="1"/>
    <col min="12040" max="12040" width="9.36328125" style="23" hidden="1"/>
    <col min="12041" max="12041" width="13" style="23" customWidth="1"/>
    <col min="12042" max="12288" width="9.36328125" style="23" hidden="1"/>
    <col min="12289" max="12293" width="9.36328125" style="23" customWidth="1"/>
    <col min="12294" max="12294" width="12.08984375" style="23" customWidth="1"/>
    <col min="12295" max="12295" width="49.54296875" style="23" customWidth="1"/>
    <col min="12296" max="12296" width="9.36328125" style="23" hidden="1"/>
    <col min="12297" max="12297" width="13" style="23" customWidth="1"/>
    <col min="12298" max="12544" width="9.36328125" style="23" hidden="1"/>
    <col min="12545" max="12549" width="9.36328125" style="23" customWidth="1"/>
    <col min="12550" max="12550" width="12.08984375" style="23" customWidth="1"/>
    <col min="12551" max="12551" width="49.54296875" style="23" customWidth="1"/>
    <col min="12552" max="12552" width="9.36328125" style="23" hidden="1"/>
    <col min="12553" max="12553" width="13" style="23" customWidth="1"/>
    <col min="12554" max="12800" width="9.36328125" style="23" hidden="1"/>
    <col min="12801" max="12805" width="9.36328125" style="23" customWidth="1"/>
    <col min="12806" max="12806" width="12.08984375" style="23" customWidth="1"/>
    <col min="12807" max="12807" width="49.54296875" style="23" customWidth="1"/>
    <col min="12808" max="12808" width="9.36328125" style="23" hidden="1"/>
    <col min="12809" max="12809" width="13" style="23" customWidth="1"/>
    <col min="12810" max="13056" width="9.36328125" style="23" hidden="1"/>
    <col min="13057" max="13061" width="9.36328125" style="23" customWidth="1"/>
    <col min="13062" max="13062" width="12.08984375" style="23" customWidth="1"/>
    <col min="13063" max="13063" width="49.54296875" style="23" customWidth="1"/>
    <col min="13064" max="13064" width="9.36328125" style="23" hidden="1"/>
    <col min="13065" max="13065" width="13" style="23" customWidth="1"/>
    <col min="13066" max="13312" width="9.36328125" style="23" hidden="1"/>
    <col min="13313" max="13317" width="9.36328125" style="23" customWidth="1"/>
    <col min="13318" max="13318" width="12.08984375" style="23" customWidth="1"/>
    <col min="13319" max="13319" width="49.54296875" style="23" customWidth="1"/>
    <col min="13320" max="13320" width="9.36328125" style="23" hidden="1"/>
    <col min="13321" max="13321" width="13" style="23" customWidth="1"/>
    <col min="13322" max="13568" width="9.36328125" style="23" hidden="1"/>
    <col min="13569" max="13573" width="9.36328125" style="23" customWidth="1"/>
    <col min="13574" max="13574" width="12.08984375" style="23" customWidth="1"/>
    <col min="13575" max="13575" width="49.54296875" style="23" customWidth="1"/>
    <col min="13576" max="13576" width="9.36328125" style="23" hidden="1"/>
    <col min="13577" max="13577" width="13" style="23" customWidth="1"/>
    <col min="13578" max="13824" width="9.36328125" style="23" hidden="1"/>
    <col min="13825" max="13829" width="9.36328125" style="23" customWidth="1"/>
    <col min="13830" max="13830" width="12.08984375" style="23" customWidth="1"/>
    <col min="13831" max="13831" width="49.54296875" style="23" customWidth="1"/>
    <col min="13832" max="13832" width="9.36328125" style="23" hidden="1"/>
    <col min="13833" max="13833" width="13" style="23" customWidth="1"/>
    <col min="13834" max="14080" width="9.36328125" style="23" hidden="1"/>
    <col min="14081" max="14085" width="9.36328125" style="23" customWidth="1"/>
    <col min="14086" max="14086" width="12.08984375" style="23" customWidth="1"/>
    <col min="14087" max="14087" width="49.54296875" style="23" customWidth="1"/>
    <col min="14088" max="14088" width="9.36328125" style="23" hidden="1"/>
    <col min="14089" max="14089" width="13" style="23" customWidth="1"/>
    <col min="14090" max="14336" width="9.36328125" style="23" hidden="1"/>
    <col min="14337" max="14341" width="9.36328125" style="23" customWidth="1"/>
    <col min="14342" max="14342" width="12.08984375" style="23" customWidth="1"/>
    <col min="14343" max="14343" width="49.54296875" style="23" customWidth="1"/>
    <col min="14344" max="14344" width="9.36328125" style="23" hidden="1"/>
    <col min="14345" max="14345" width="13" style="23" customWidth="1"/>
    <col min="14346" max="14592" width="9.36328125" style="23" hidden="1"/>
    <col min="14593" max="14597" width="9.36328125" style="23" customWidth="1"/>
    <col min="14598" max="14598" width="12.08984375" style="23" customWidth="1"/>
    <col min="14599" max="14599" width="49.54296875" style="23" customWidth="1"/>
    <col min="14600" max="14600" width="9.36328125" style="23" hidden="1"/>
    <col min="14601" max="14601" width="13" style="23" customWidth="1"/>
    <col min="14602" max="14848" width="9.36328125" style="23" hidden="1"/>
    <col min="14849" max="14853" width="9.36328125" style="23" customWidth="1"/>
    <col min="14854" max="14854" width="12.08984375" style="23" customWidth="1"/>
    <col min="14855" max="14855" width="49.54296875" style="23" customWidth="1"/>
    <col min="14856" max="14856" width="9.36328125" style="23" hidden="1"/>
    <col min="14857" max="14857" width="13" style="23" customWidth="1"/>
    <col min="14858" max="15104" width="9.36328125" style="23" hidden="1"/>
    <col min="15105" max="15109" width="9.36328125" style="23" customWidth="1"/>
    <col min="15110" max="15110" width="12.08984375" style="23" customWidth="1"/>
    <col min="15111" max="15111" width="49.54296875" style="23" customWidth="1"/>
    <col min="15112" max="15112" width="9.36328125" style="23" hidden="1"/>
    <col min="15113" max="15113" width="13" style="23" customWidth="1"/>
    <col min="15114" max="15360" width="9.36328125" style="23" hidden="1"/>
    <col min="15361" max="15365" width="9.36328125" style="23" customWidth="1"/>
    <col min="15366" max="15366" width="12.08984375" style="23" customWidth="1"/>
    <col min="15367" max="15367" width="49.54296875" style="23" customWidth="1"/>
    <col min="15368" max="15368" width="9.36328125" style="23" hidden="1"/>
    <col min="15369" max="15369" width="13" style="23" customWidth="1"/>
    <col min="15370" max="15616" width="9.36328125" style="23" hidden="1"/>
    <col min="15617" max="15621" width="9.36328125" style="23" customWidth="1"/>
    <col min="15622" max="15622" width="12.08984375" style="23" customWidth="1"/>
    <col min="15623" max="15623" width="49.54296875" style="23" customWidth="1"/>
    <col min="15624" max="15624" width="9.36328125" style="23" hidden="1"/>
    <col min="15625" max="15625" width="13" style="23" customWidth="1"/>
    <col min="15626" max="15872" width="9.36328125" style="23" hidden="1"/>
    <col min="15873" max="15877" width="9.36328125" style="23" customWidth="1"/>
    <col min="15878" max="15878" width="12.08984375" style="23" customWidth="1"/>
    <col min="15879" max="15879" width="49.54296875" style="23" customWidth="1"/>
    <col min="15880" max="15880" width="9.36328125" style="23" hidden="1"/>
    <col min="15881" max="15881" width="13" style="23" customWidth="1"/>
    <col min="15882" max="16128" width="9.36328125" style="23" hidden="1"/>
    <col min="16129" max="16133" width="9.36328125" style="23" customWidth="1"/>
    <col min="16134" max="16134" width="12.08984375" style="23" customWidth="1"/>
    <col min="16135" max="16135" width="49.54296875" style="23" customWidth="1"/>
    <col min="16136" max="16136" width="9.36328125" style="23" hidden="1"/>
    <col min="16137" max="16137" width="13" style="23" customWidth="1"/>
    <col min="16138" max="16384" width="9.36328125" style="23" hidden="1"/>
  </cols>
  <sheetData>
    <row r="1" spans="1:8" ht="15">
      <c r="A1" s="112" t="s">
        <v>51</v>
      </c>
      <c r="B1" s="113"/>
      <c r="C1" s="113"/>
      <c r="D1" s="114"/>
      <c r="E1" s="113"/>
      <c r="F1" s="113"/>
      <c r="G1" s="113"/>
      <c r="H1" s="115"/>
    </row>
    <row r="2" spans="1:8" ht="15">
      <c r="A2" s="116"/>
      <c r="B2" s="116"/>
      <c r="C2" s="116"/>
      <c r="D2" s="116"/>
      <c r="E2" s="116"/>
      <c r="F2" s="116"/>
      <c r="G2" s="116"/>
    </row>
    <row r="3" spans="1:8" ht="15">
      <c r="A3" s="116"/>
      <c r="B3" s="116"/>
      <c r="C3" s="116"/>
      <c r="D3" s="116"/>
      <c r="E3" s="116"/>
      <c r="F3" s="116"/>
      <c r="G3" s="116"/>
    </row>
    <row r="4" spans="1:8" ht="15">
      <c r="A4" s="116"/>
      <c r="B4" s="116"/>
      <c r="C4" s="116"/>
      <c r="D4" s="116"/>
      <c r="E4" s="116"/>
      <c r="F4" s="116"/>
      <c r="G4" s="116"/>
    </row>
    <row r="5" spans="1:8" ht="17.5">
      <c r="A5" s="117" t="s">
        <v>72</v>
      </c>
      <c r="B5" s="117"/>
      <c r="C5" s="117"/>
      <c r="D5" s="117"/>
      <c r="E5" s="117"/>
      <c r="F5" s="118"/>
      <c r="G5" s="117"/>
    </row>
    <row r="6" spans="1:8" ht="17.5">
      <c r="A6" s="117"/>
      <c r="B6" s="117"/>
      <c r="C6" s="117"/>
      <c r="D6" s="117"/>
      <c r="E6" s="117"/>
      <c r="F6" s="118"/>
      <c r="G6" s="117"/>
    </row>
    <row r="7" spans="1:8" ht="17.5">
      <c r="A7" s="117"/>
      <c r="B7" s="117" t="s">
        <v>73</v>
      </c>
      <c r="C7" s="117"/>
      <c r="D7" s="117"/>
      <c r="E7" s="117"/>
      <c r="F7" s="117"/>
      <c r="G7" s="117" t="s">
        <v>26</v>
      </c>
    </row>
    <row r="8" spans="1:8" ht="17.5">
      <c r="A8" s="117"/>
      <c r="B8" s="117"/>
      <c r="C8" s="117"/>
      <c r="D8" s="117"/>
      <c r="E8" s="117"/>
      <c r="F8" s="117"/>
      <c r="G8" s="117"/>
    </row>
    <row r="9" spans="1:8" ht="17.5">
      <c r="A9" s="117"/>
      <c r="B9" s="117" t="s">
        <v>74</v>
      </c>
      <c r="C9" s="117"/>
      <c r="D9" s="117"/>
      <c r="E9" s="117"/>
      <c r="F9" s="117"/>
      <c r="G9" s="117" t="s">
        <v>75</v>
      </c>
    </row>
    <row r="10" spans="1:8" ht="17.5">
      <c r="A10" s="117"/>
      <c r="B10" s="117"/>
      <c r="C10" s="117"/>
      <c r="D10" s="117"/>
      <c r="E10" s="117"/>
      <c r="F10" s="117"/>
      <c r="G10" s="117"/>
    </row>
    <row r="11" spans="1:8" ht="17.5">
      <c r="A11" s="117"/>
      <c r="B11" s="117"/>
      <c r="C11" s="117"/>
      <c r="D11" s="117"/>
      <c r="E11" s="117"/>
      <c r="F11" s="117"/>
      <c r="G11" s="117" t="s">
        <v>28</v>
      </c>
    </row>
    <row r="12" spans="1:8" ht="17.5">
      <c r="A12" s="117"/>
      <c r="B12" s="117"/>
      <c r="C12" s="117"/>
      <c r="D12" s="117"/>
      <c r="E12" s="117"/>
      <c r="F12" s="117"/>
      <c r="G12" s="117"/>
    </row>
    <row r="13" spans="1:8" ht="17.5">
      <c r="A13" s="117"/>
      <c r="B13" s="117"/>
      <c r="C13" s="117"/>
      <c r="D13" s="117"/>
      <c r="E13" s="117"/>
      <c r="F13" s="117"/>
      <c r="G13" s="117" t="s">
        <v>76</v>
      </c>
    </row>
    <row r="14" spans="1:8" ht="17.5">
      <c r="A14" s="117"/>
      <c r="B14" s="117"/>
      <c r="C14" s="117"/>
      <c r="D14" s="117"/>
      <c r="E14" s="117"/>
      <c r="F14" s="117"/>
      <c r="G14" s="117"/>
    </row>
    <row r="15" spans="1:8" ht="17.5">
      <c r="A15" s="119"/>
      <c r="B15" s="117"/>
      <c r="C15" s="117"/>
      <c r="D15" s="117"/>
      <c r="E15" s="117"/>
      <c r="F15" s="119"/>
      <c r="G15" s="117" t="s">
        <v>77</v>
      </c>
    </row>
    <row r="16" spans="1:8" ht="17.5">
      <c r="A16" s="119"/>
      <c r="B16" s="117"/>
      <c r="C16" s="117"/>
      <c r="D16" s="117"/>
      <c r="E16" s="117"/>
      <c r="F16" s="119"/>
      <c r="G16" s="118"/>
    </row>
    <row r="17" spans="1:7" ht="17.5">
      <c r="A17" s="119"/>
      <c r="B17" s="117"/>
      <c r="C17" s="117"/>
      <c r="D17" s="117"/>
      <c r="E17" s="117"/>
      <c r="F17" s="119"/>
      <c r="G17" s="118"/>
    </row>
    <row r="18" spans="1:7" ht="17.5">
      <c r="A18" s="117"/>
      <c r="B18" s="117"/>
      <c r="C18" s="117"/>
      <c r="D18" s="118"/>
      <c r="E18" s="117"/>
      <c r="F18" s="118"/>
      <c r="G18" s="118"/>
    </row>
    <row r="19" spans="1:7" ht="17.5">
      <c r="A19" s="117"/>
      <c r="B19" s="117"/>
      <c r="C19" s="117"/>
      <c r="D19" s="117"/>
      <c r="E19" s="117"/>
      <c r="F19" s="118"/>
      <c r="G19" s="120"/>
    </row>
    <row r="20" spans="1:7" ht="17.5">
      <c r="A20" s="117" t="s">
        <v>78</v>
      </c>
      <c r="B20" s="117"/>
      <c r="C20" s="117"/>
      <c r="D20" s="117"/>
      <c r="E20" s="117"/>
      <c r="F20" s="118"/>
      <c r="G20" s="117" t="s">
        <v>30</v>
      </c>
    </row>
    <row r="21" spans="1:7" ht="17.5">
      <c r="A21" s="117"/>
      <c r="B21" s="117"/>
      <c r="C21" s="117"/>
      <c r="D21" s="117"/>
      <c r="E21" s="117"/>
      <c r="F21" s="118"/>
      <c r="G21" s="117"/>
    </row>
    <row r="22" spans="1:7" ht="17.5">
      <c r="A22" s="118"/>
      <c r="B22" s="117"/>
      <c r="C22" s="117"/>
      <c r="D22" s="117"/>
      <c r="E22" s="117"/>
      <c r="F22" s="118"/>
      <c r="G22" s="117"/>
    </row>
    <row r="23" spans="1:7" ht="17.5">
      <c r="A23" s="117" t="s">
        <v>79</v>
      </c>
      <c r="B23" s="117"/>
      <c r="C23" s="117"/>
      <c r="D23" s="117"/>
      <c r="E23" s="117"/>
      <c r="F23" s="118"/>
      <c r="G23" s="117" t="s">
        <v>80</v>
      </c>
    </row>
    <row r="24" spans="1:7" ht="17.5">
      <c r="A24" s="118"/>
      <c r="B24" s="117"/>
      <c r="C24" s="117"/>
      <c r="D24" s="117"/>
      <c r="E24" s="117"/>
      <c r="F24" s="118"/>
      <c r="G24" s="117"/>
    </row>
    <row r="25" spans="1:7" ht="17.5">
      <c r="A25" s="118"/>
      <c r="B25" s="117"/>
      <c r="C25" s="117"/>
      <c r="D25" s="117"/>
      <c r="E25" s="117"/>
      <c r="F25" s="118"/>
      <c r="G25" s="117"/>
    </row>
    <row r="26" spans="1:7" ht="17.5">
      <c r="A26" s="117" t="s">
        <v>81</v>
      </c>
      <c r="B26" s="117"/>
      <c r="C26" s="117"/>
      <c r="D26" s="117"/>
      <c r="E26" s="117"/>
      <c r="F26" s="118"/>
      <c r="G26" s="117" t="s">
        <v>82</v>
      </c>
    </row>
    <row r="27" spans="1:7" ht="17.5">
      <c r="A27" s="118"/>
      <c r="B27" s="117"/>
      <c r="C27" s="117"/>
      <c r="D27" s="117"/>
      <c r="E27" s="117"/>
      <c r="F27" s="118"/>
      <c r="G27" s="117" t="s">
        <v>83</v>
      </c>
    </row>
    <row r="28" spans="1:7" ht="17.5">
      <c r="A28" s="118"/>
      <c r="B28" s="117"/>
      <c r="C28" s="117"/>
      <c r="D28" s="117"/>
      <c r="E28" s="117"/>
      <c r="F28" s="118"/>
      <c r="G28" s="117"/>
    </row>
    <row r="29" spans="1:7" ht="17.5">
      <c r="A29" s="117"/>
      <c r="B29" s="117"/>
      <c r="C29" s="117"/>
      <c r="D29" s="117"/>
      <c r="E29" s="117"/>
      <c r="F29" s="117"/>
      <c r="G29" s="117"/>
    </row>
    <row r="30" spans="1:7" ht="17.5">
      <c r="A30" s="118"/>
      <c r="B30" s="117"/>
      <c r="C30" s="117"/>
      <c r="D30" s="117"/>
      <c r="E30" s="117"/>
      <c r="F30" s="118"/>
      <c r="G30" s="117"/>
    </row>
    <row r="31" spans="1:7" ht="17.5">
      <c r="A31" s="118"/>
      <c r="B31" s="117"/>
      <c r="C31" s="117"/>
      <c r="D31" s="117"/>
      <c r="E31" s="117"/>
      <c r="F31" s="117"/>
      <c r="G31" s="117"/>
    </row>
    <row r="32" spans="1:7" ht="17.5">
      <c r="A32" s="117" t="s">
        <v>84</v>
      </c>
      <c r="B32" s="117"/>
      <c r="C32" s="117"/>
      <c r="D32" s="117"/>
      <c r="E32" s="117"/>
      <c r="F32" s="117"/>
      <c r="G32" s="117"/>
    </row>
    <row r="33" spans="1:7" ht="17.5">
      <c r="A33" s="117"/>
      <c r="B33" s="117"/>
      <c r="C33" s="117"/>
      <c r="D33" s="117"/>
      <c r="E33" s="117"/>
      <c r="F33" s="118"/>
      <c r="G33" s="117" t="s">
        <v>85</v>
      </c>
    </row>
    <row r="34" spans="1:7" ht="17.5">
      <c r="A34" s="117"/>
      <c r="B34" s="117"/>
      <c r="C34" s="117"/>
      <c r="D34" s="117"/>
      <c r="E34" s="117"/>
      <c r="F34" s="118"/>
      <c r="G34" s="117" t="s">
        <v>86</v>
      </c>
    </row>
    <row r="35" spans="1:7" ht="17.5">
      <c r="A35" s="117"/>
      <c r="B35" s="117"/>
      <c r="C35" s="117"/>
      <c r="D35" s="117"/>
      <c r="E35" s="117"/>
      <c r="F35" s="118"/>
      <c r="G35" s="117" t="s">
        <v>87</v>
      </c>
    </row>
    <row r="36" spans="1:7" ht="17.5">
      <c r="A36" s="117"/>
      <c r="B36" s="117"/>
      <c r="C36" s="117"/>
      <c r="D36" s="117"/>
      <c r="E36" s="117"/>
      <c r="F36" s="118"/>
      <c r="G36" s="117" t="s">
        <v>111</v>
      </c>
    </row>
    <row r="37" spans="1:7" ht="17.5">
      <c r="A37" s="118"/>
      <c r="B37" s="117"/>
      <c r="C37" s="117"/>
      <c r="D37" s="117"/>
      <c r="E37" s="117"/>
      <c r="F37" s="118"/>
      <c r="G37" s="117" t="s">
        <v>110</v>
      </c>
    </row>
    <row r="38" spans="1:7" ht="17.5">
      <c r="A38" s="118"/>
      <c r="B38" s="117"/>
      <c r="C38" s="117"/>
      <c r="D38" s="117"/>
      <c r="E38" s="117"/>
      <c r="F38" s="118"/>
      <c r="G38" s="117" t="s">
        <v>112</v>
      </c>
    </row>
    <row r="39" spans="1:7" ht="17.5">
      <c r="A39" s="118"/>
      <c r="B39" s="117"/>
      <c r="C39" s="117"/>
      <c r="D39" s="117"/>
      <c r="E39" s="117"/>
      <c r="F39" s="118"/>
      <c r="G39" s="117" t="s">
        <v>113</v>
      </c>
    </row>
    <row r="40" spans="1:7" ht="17.5">
      <c r="A40" s="118"/>
      <c r="B40" s="117"/>
      <c r="C40" s="117"/>
      <c r="D40" s="117"/>
      <c r="E40" s="117"/>
      <c r="F40" s="118"/>
      <c r="G40" s="117"/>
    </row>
    <row r="41" spans="1:7" ht="17.5">
      <c r="A41" s="118"/>
      <c r="B41" s="117"/>
      <c r="C41" s="117"/>
      <c r="D41" s="117"/>
      <c r="E41" s="117"/>
      <c r="F41" s="118"/>
      <c r="G41" s="117"/>
    </row>
    <row r="42" spans="1:7" ht="17.5">
      <c r="A42" s="118"/>
      <c r="B42" s="117"/>
      <c r="C42" s="117"/>
      <c r="D42" s="117"/>
      <c r="E42" s="117"/>
      <c r="F42" s="117"/>
      <c r="G42" s="117"/>
    </row>
    <row r="43" spans="1:7" ht="17.5">
      <c r="A43" s="118"/>
      <c r="B43" s="117"/>
      <c r="C43" s="117"/>
      <c r="D43" s="117"/>
      <c r="E43" s="117"/>
      <c r="F43" s="117"/>
      <c r="G43" s="117"/>
    </row>
    <row r="44" spans="1:7" ht="17.5">
      <c r="A44" s="118"/>
      <c r="B44" s="117"/>
      <c r="C44" s="117"/>
      <c r="D44" s="117"/>
      <c r="E44" s="117"/>
      <c r="F44" s="117"/>
      <c r="G44" s="117"/>
    </row>
    <row r="45" spans="1:7" ht="17.5">
      <c r="A45" s="118"/>
      <c r="B45" s="117"/>
      <c r="C45" s="117"/>
      <c r="D45" s="117"/>
      <c r="E45" s="117"/>
      <c r="F45" s="117"/>
      <c r="G45" s="117"/>
    </row>
    <row r="46" spans="1:7" ht="17.5">
      <c r="A46" s="117" t="s">
        <v>88</v>
      </c>
      <c r="B46" s="117"/>
      <c r="C46" s="117"/>
      <c r="D46" s="117"/>
      <c r="E46" s="117"/>
      <c r="F46" s="118"/>
      <c r="G46" s="121" t="s">
        <v>89</v>
      </c>
    </row>
    <row r="47" spans="1:7" ht="17.5">
      <c r="A47" s="118"/>
      <c r="B47" s="117"/>
      <c r="C47" s="117"/>
      <c r="D47" s="117"/>
      <c r="E47" s="117"/>
      <c r="F47" s="117"/>
      <c r="G47" s="117"/>
    </row>
    <row r="48" spans="1:7" ht="17.5">
      <c r="A48" s="118"/>
      <c r="B48" s="117"/>
      <c r="C48" s="117"/>
      <c r="D48" s="117"/>
      <c r="E48" s="117"/>
      <c r="F48" s="117"/>
      <c r="G48" s="117"/>
    </row>
    <row r="49" spans="1:9" ht="17.5">
      <c r="A49" s="117"/>
      <c r="B49" s="117"/>
      <c r="C49" s="117"/>
      <c r="D49" s="117"/>
      <c r="E49" s="117"/>
      <c r="F49" s="118"/>
      <c r="G49" s="117"/>
    </row>
    <row r="50" spans="1:9" ht="17.5">
      <c r="A50" s="118"/>
      <c r="B50" s="117"/>
      <c r="C50" s="117"/>
      <c r="D50" s="117"/>
      <c r="E50" s="117"/>
      <c r="F50" s="118"/>
      <c r="G50" s="117"/>
    </row>
    <row r="51" spans="1:9" ht="17.5">
      <c r="A51" s="118"/>
      <c r="D51" s="122"/>
      <c r="F51" s="118"/>
    </row>
    <row r="52" spans="1:9" ht="17.5">
      <c r="A52" s="118"/>
      <c r="D52" s="122"/>
      <c r="F52" s="118"/>
    </row>
    <row r="53" spans="1:9" ht="17.5">
      <c r="A53" s="118"/>
      <c r="D53" s="122"/>
      <c r="F53" s="117"/>
      <c r="G53" s="117"/>
      <c r="H53" s="117"/>
      <c r="I53" s="117"/>
    </row>
    <row r="54" spans="1:9" ht="17.5">
      <c r="A54" s="117"/>
      <c r="D54" s="122"/>
      <c r="F54" s="118"/>
      <c r="G54" s="117"/>
      <c r="H54" s="117"/>
      <c r="I54" s="117"/>
    </row>
    <row r="55" spans="1:9" ht="17.5">
      <c r="A55" s="117"/>
      <c r="D55" s="123"/>
      <c r="F55" s="118"/>
      <c r="G55" s="117"/>
    </row>
    <row r="56" spans="1:9" ht="17.5">
      <c r="A56" s="117"/>
      <c r="D56" s="123"/>
      <c r="F56" s="118"/>
    </row>
    <row r="57" spans="1:9" ht="17.5">
      <c r="A57" s="118"/>
      <c r="D57" s="123"/>
      <c r="F57" s="118"/>
    </row>
    <row r="58" spans="1:9" ht="17.5">
      <c r="A58" s="118"/>
      <c r="D58" s="123"/>
      <c r="F58" s="118"/>
    </row>
    <row r="59" spans="1:9" ht="17.5">
      <c r="A59" s="118"/>
      <c r="D59" s="123"/>
      <c r="F59" s="118"/>
    </row>
    <row r="60" spans="1:9" ht="17.5">
      <c r="A60" s="118"/>
      <c r="D60" s="123"/>
      <c r="F60" s="118"/>
      <c r="G60" s="118"/>
    </row>
    <row r="61" spans="1:9" ht="17.5">
      <c r="A61" s="118"/>
      <c r="D61" s="123"/>
      <c r="F61" s="118"/>
    </row>
    <row r="62" spans="1:9" ht="17.5">
      <c r="A62" s="118"/>
      <c r="D62" s="123"/>
    </row>
    <row r="63" spans="1:9" ht="17.5">
      <c r="A63" s="118"/>
      <c r="F63" s="118"/>
    </row>
    <row r="64" spans="1:9" ht="17.5">
      <c r="A64" s="118"/>
      <c r="F64" s="118"/>
    </row>
    <row r="65" spans="1:6" ht="17.5">
      <c r="A65" s="118"/>
      <c r="F65" s="118"/>
    </row>
    <row r="66" spans="1:6" ht="17.5">
      <c r="A66" s="118"/>
      <c r="F66" s="118"/>
    </row>
    <row r="67" spans="1:6" ht="13"/>
    <row r="68" spans="1:6" ht="13"/>
    <row r="69" spans="1:6" ht="13"/>
    <row r="70" spans="1:6" ht="13"/>
    <row r="71" spans="1:6" ht="13"/>
    <row r="72" spans="1:6" ht="13"/>
    <row r="73" spans="1:6" ht="13"/>
    <row r="74" spans="1:6" ht="13"/>
    <row r="75" spans="1:6" ht="13"/>
    <row r="76" spans="1:6" ht="13"/>
    <row r="77" spans="1:6" ht="12.75" customHeight="1"/>
    <row r="78" spans="1:6" ht="12.75" customHeight="1"/>
  </sheetData>
  <pageMargins left="0.70866141732283472" right="0.70866141732283472" top="0.74803149606299213" bottom="0.74803149606299213" header="0.31496062992125984" footer="0.31496062992125984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8"/>
  <sheetViews>
    <sheetView view="pageBreakPreview" topLeftCell="A49" zoomScale="80" zoomScaleNormal="100" zoomScaleSheetLayoutView="80" workbookViewId="0">
      <selection activeCell="D54" sqref="D54"/>
    </sheetView>
  </sheetViews>
  <sheetFormatPr defaultColWidth="9.08984375" defaultRowHeight="13"/>
  <cols>
    <col min="1" max="1" width="63.453125" style="2" customWidth="1"/>
    <col min="2" max="2" width="10" style="51" customWidth="1"/>
    <col min="3" max="3" width="12.6328125" style="2" customWidth="1"/>
    <col min="4" max="4" width="15.36328125" style="2" customWidth="1"/>
    <col min="5" max="5" width="2.54296875" style="2" customWidth="1"/>
    <col min="6" max="8" width="9.08984375" style="2"/>
    <col min="9" max="9" width="11.36328125" style="2" hidden="1" customWidth="1"/>
    <col min="10" max="10" width="10.453125" style="2" hidden="1" customWidth="1"/>
    <col min="11" max="253" width="9.08984375" style="2"/>
    <col min="254" max="254" width="67.36328125" style="2" customWidth="1"/>
    <col min="255" max="255" width="10" style="2" customWidth="1"/>
    <col min="256" max="256" width="4.54296875" style="2" customWidth="1"/>
    <col min="257" max="257" width="12.54296875" style="2" customWidth="1"/>
    <col min="258" max="258" width="1.08984375" style="2" customWidth="1"/>
    <col min="259" max="259" width="12.6328125" style="2" customWidth="1"/>
    <col min="260" max="260" width="2" style="2" customWidth="1"/>
    <col min="261" max="261" width="2.54296875" style="2" customWidth="1"/>
    <col min="262" max="264" width="9.08984375" style="2"/>
    <col min="265" max="265" width="11.36328125" style="2" bestFit="1" customWidth="1"/>
    <col min="266" max="266" width="10.453125" style="2" bestFit="1" customWidth="1"/>
    <col min="267" max="509" width="9.08984375" style="2"/>
    <col min="510" max="510" width="67.36328125" style="2" customWidth="1"/>
    <col min="511" max="511" width="10" style="2" customWidth="1"/>
    <col min="512" max="512" width="4.54296875" style="2" customWidth="1"/>
    <col min="513" max="513" width="12.54296875" style="2" customWidth="1"/>
    <col min="514" max="514" width="1.08984375" style="2" customWidth="1"/>
    <col min="515" max="515" width="12.6328125" style="2" customWidth="1"/>
    <col min="516" max="516" width="2" style="2" customWidth="1"/>
    <col min="517" max="517" width="2.54296875" style="2" customWidth="1"/>
    <col min="518" max="520" width="9.08984375" style="2"/>
    <col min="521" max="521" width="11.36328125" style="2" bestFit="1" customWidth="1"/>
    <col min="522" max="522" width="10.453125" style="2" bestFit="1" customWidth="1"/>
    <col min="523" max="765" width="9.08984375" style="2"/>
    <col min="766" max="766" width="67.36328125" style="2" customWidth="1"/>
    <col min="767" max="767" width="10" style="2" customWidth="1"/>
    <col min="768" max="768" width="4.54296875" style="2" customWidth="1"/>
    <col min="769" max="769" width="12.54296875" style="2" customWidth="1"/>
    <col min="770" max="770" width="1.08984375" style="2" customWidth="1"/>
    <col min="771" max="771" width="12.6328125" style="2" customWidth="1"/>
    <col min="772" max="772" width="2" style="2" customWidth="1"/>
    <col min="773" max="773" width="2.54296875" style="2" customWidth="1"/>
    <col min="774" max="776" width="9.08984375" style="2"/>
    <col min="777" max="777" width="11.36328125" style="2" bestFit="1" customWidth="1"/>
    <col min="778" max="778" width="10.453125" style="2" bestFit="1" customWidth="1"/>
    <col min="779" max="1021" width="9.08984375" style="2"/>
    <col min="1022" max="1022" width="67.36328125" style="2" customWidth="1"/>
    <col min="1023" max="1023" width="10" style="2" customWidth="1"/>
    <col min="1024" max="1024" width="4.54296875" style="2" customWidth="1"/>
    <col min="1025" max="1025" width="12.54296875" style="2" customWidth="1"/>
    <col min="1026" max="1026" width="1.08984375" style="2" customWidth="1"/>
    <col min="1027" max="1027" width="12.6328125" style="2" customWidth="1"/>
    <col min="1028" max="1028" width="2" style="2" customWidth="1"/>
    <col min="1029" max="1029" width="2.54296875" style="2" customWidth="1"/>
    <col min="1030" max="1032" width="9.08984375" style="2"/>
    <col min="1033" max="1033" width="11.36328125" style="2" bestFit="1" customWidth="1"/>
    <col min="1034" max="1034" width="10.453125" style="2" bestFit="1" customWidth="1"/>
    <col min="1035" max="1277" width="9.08984375" style="2"/>
    <col min="1278" max="1278" width="67.36328125" style="2" customWidth="1"/>
    <col min="1279" max="1279" width="10" style="2" customWidth="1"/>
    <col min="1280" max="1280" width="4.54296875" style="2" customWidth="1"/>
    <col min="1281" max="1281" width="12.54296875" style="2" customWidth="1"/>
    <col min="1282" max="1282" width="1.08984375" style="2" customWidth="1"/>
    <col min="1283" max="1283" width="12.6328125" style="2" customWidth="1"/>
    <col min="1284" max="1284" width="2" style="2" customWidth="1"/>
    <col min="1285" max="1285" width="2.54296875" style="2" customWidth="1"/>
    <col min="1286" max="1288" width="9.08984375" style="2"/>
    <col min="1289" max="1289" width="11.36328125" style="2" bestFit="1" customWidth="1"/>
    <col min="1290" max="1290" width="10.453125" style="2" bestFit="1" customWidth="1"/>
    <col min="1291" max="1533" width="9.08984375" style="2"/>
    <col min="1534" max="1534" width="67.36328125" style="2" customWidth="1"/>
    <col min="1535" max="1535" width="10" style="2" customWidth="1"/>
    <col min="1536" max="1536" width="4.54296875" style="2" customWidth="1"/>
    <col min="1537" max="1537" width="12.54296875" style="2" customWidth="1"/>
    <col min="1538" max="1538" width="1.08984375" style="2" customWidth="1"/>
    <col min="1539" max="1539" width="12.6328125" style="2" customWidth="1"/>
    <col min="1540" max="1540" width="2" style="2" customWidth="1"/>
    <col min="1541" max="1541" width="2.54296875" style="2" customWidth="1"/>
    <col min="1542" max="1544" width="9.08984375" style="2"/>
    <col min="1545" max="1545" width="11.36328125" style="2" bestFit="1" customWidth="1"/>
    <col min="1546" max="1546" width="10.453125" style="2" bestFit="1" customWidth="1"/>
    <col min="1547" max="1789" width="9.08984375" style="2"/>
    <col min="1790" max="1790" width="67.36328125" style="2" customWidth="1"/>
    <col min="1791" max="1791" width="10" style="2" customWidth="1"/>
    <col min="1792" max="1792" width="4.54296875" style="2" customWidth="1"/>
    <col min="1793" max="1793" width="12.54296875" style="2" customWidth="1"/>
    <col min="1794" max="1794" width="1.08984375" style="2" customWidth="1"/>
    <col min="1795" max="1795" width="12.6328125" style="2" customWidth="1"/>
    <col min="1796" max="1796" width="2" style="2" customWidth="1"/>
    <col min="1797" max="1797" width="2.54296875" style="2" customWidth="1"/>
    <col min="1798" max="1800" width="9.08984375" style="2"/>
    <col min="1801" max="1801" width="11.36328125" style="2" bestFit="1" customWidth="1"/>
    <col min="1802" max="1802" width="10.453125" style="2" bestFit="1" customWidth="1"/>
    <col min="1803" max="2045" width="9.08984375" style="2"/>
    <col min="2046" max="2046" width="67.36328125" style="2" customWidth="1"/>
    <col min="2047" max="2047" width="10" style="2" customWidth="1"/>
    <col min="2048" max="2048" width="4.54296875" style="2" customWidth="1"/>
    <col min="2049" max="2049" width="12.54296875" style="2" customWidth="1"/>
    <col min="2050" max="2050" width="1.08984375" style="2" customWidth="1"/>
    <col min="2051" max="2051" width="12.6328125" style="2" customWidth="1"/>
    <col min="2052" max="2052" width="2" style="2" customWidth="1"/>
    <col min="2053" max="2053" width="2.54296875" style="2" customWidth="1"/>
    <col min="2054" max="2056" width="9.08984375" style="2"/>
    <col min="2057" max="2057" width="11.36328125" style="2" bestFit="1" customWidth="1"/>
    <col min="2058" max="2058" width="10.453125" style="2" bestFit="1" customWidth="1"/>
    <col min="2059" max="2301" width="9.08984375" style="2"/>
    <col min="2302" max="2302" width="67.36328125" style="2" customWidth="1"/>
    <col min="2303" max="2303" width="10" style="2" customWidth="1"/>
    <col min="2304" max="2304" width="4.54296875" style="2" customWidth="1"/>
    <col min="2305" max="2305" width="12.54296875" style="2" customWidth="1"/>
    <col min="2306" max="2306" width="1.08984375" style="2" customWidth="1"/>
    <col min="2307" max="2307" width="12.6328125" style="2" customWidth="1"/>
    <col min="2308" max="2308" width="2" style="2" customWidth="1"/>
    <col min="2309" max="2309" width="2.54296875" style="2" customWidth="1"/>
    <col min="2310" max="2312" width="9.08984375" style="2"/>
    <col min="2313" max="2313" width="11.36328125" style="2" bestFit="1" customWidth="1"/>
    <col min="2314" max="2314" width="10.453125" style="2" bestFit="1" customWidth="1"/>
    <col min="2315" max="2557" width="9.08984375" style="2"/>
    <col min="2558" max="2558" width="67.36328125" style="2" customWidth="1"/>
    <col min="2559" max="2559" width="10" style="2" customWidth="1"/>
    <col min="2560" max="2560" width="4.54296875" style="2" customWidth="1"/>
    <col min="2561" max="2561" width="12.54296875" style="2" customWidth="1"/>
    <col min="2562" max="2562" width="1.08984375" style="2" customWidth="1"/>
    <col min="2563" max="2563" width="12.6328125" style="2" customWidth="1"/>
    <col min="2564" max="2564" width="2" style="2" customWidth="1"/>
    <col min="2565" max="2565" width="2.54296875" style="2" customWidth="1"/>
    <col min="2566" max="2568" width="9.08984375" style="2"/>
    <col min="2569" max="2569" width="11.36328125" style="2" bestFit="1" customWidth="1"/>
    <col min="2570" max="2570" width="10.453125" style="2" bestFit="1" customWidth="1"/>
    <col min="2571" max="2813" width="9.08984375" style="2"/>
    <col min="2814" max="2814" width="67.36328125" style="2" customWidth="1"/>
    <col min="2815" max="2815" width="10" style="2" customWidth="1"/>
    <col min="2816" max="2816" width="4.54296875" style="2" customWidth="1"/>
    <col min="2817" max="2817" width="12.54296875" style="2" customWidth="1"/>
    <col min="2818" max="2818" width="1.08984375" style="2" customWidth="1"/>
    <col min="2819" max="2819" width="12.6328125" style="2" customWidth="1"/>
    <col min="2820" max="2820" width="2" style="2" customWidth="1"/>
    <col min="2821" max="2821" width="2.54296875" style="2" customWidth="1"/>
    <col min="2822" max="2824" width="9.08984375" style="2"/>
    <col min="2825" max="2825" width="11.36328125" style="2" bestFit="1" customWidth="1"/>
    <col min="2826" max="2826" width="10.453125" style="2" bestFit="1" customWidth="1"/>
    <col min="2827" max="3069" width="9.08984375" style="2"/>
    <col min="3070" max="3070" width="67.36328125" style="2" customWidth="1"/>
    <col min="3071" max="3071" width="10" style="2" customWidth="1"/>
    <col min="3072" max="3072" width="4.54296875" style="2" customWidth="1"/>
    <col min="3073" max="3073" width="12.54296875" style="2" customWidth="1"/>
    <col min="3074" max="3074" width="1.08984375" style="2" customWidth="1"/>
    <col min="3075" max="3075" width="12.6328125" style="2" customWidth="1"/>
    <col min="3076" max="3076" width="2" style="2" customWidth="1"/>
    <col min="3077" max="3077" width="2.54296875" style="2" customWidth="1"/>
    <col min="3078" max="3080" width="9.08984375" style="2"/>
    <col min="3081" max="3081" width="11.36328125" style="2" bestFit="1" customWidth="1"/>
    <col min="3082" max="3082" width="10.453125" style="2" bestFit="1" customWidth="1"/>
    <col min="3083" max="3325" width="9.08984375" style="2"/>
    <col min="3326" max="3326" width="67.36328125" style="2" customWidth="1"/>
    <col min="3327" max="3327" width="10" style="2" customWidth="1"/>
    <col min="3328" max="3328" width="4.54296875" style="2" customWidth="1"/>
    <col min="3329" max="3329" width="12.54296875" style="2" customWidth="1"/>
    <col min="3330" max="3330" width="1.08984375" style="2" customWidth="1"/>
    <col min="3331" max="3331" width="12.6328125" style="2" customWidth="1"/>
    <col min="3332" max="3332" width="2" style="2" customWidth="1"/>
    <col min="3333" max="3333" width="2.54296875" style="2" customWidth="1"/>
    <col min="3334" max="3336" width="9.08984375" style="2"/>
    <col min="3337" max="3337" width="11.36328125" style="2" bestFit="1" customWidth="1"/>
    <col min="3338" max="3338" width="10.453125" style="2" bestFit="1" customWidth="1"/>
    <col min="3339" max="3581" width="9.08984375" style="2"/>
    <col min="3582" max="3582" width="67.36328125" style="2" customWidth="1"/>
    <col min="3583" max="3583" width="10" style="2" customWidth="1"/>
    <col min="3584" max="3584" width="4.54296875" style="2" customWidth="1"/>
    <col min="3585" max="3585" width="12.54296875" style="2" customWidth="1"/>
    <col min="3586" max="3586" width="1.08984375" style="2" customWidth="1"/>
    <col min="3587" max="3587" width="12.6328125" style="2" customWidth="1"/>
    <col min="3588" max="3588" width="2" style="2" customWidth="1"/>
    <col min="3589" max="3589" width="2.54296875" style="2" customWidth="1"/>
    <col min="3590" max="3592" width="9.08984375" style="2"/>
    <col min="3593" max="3593" width="11.36328125" style="2" bestFit="1" customWidth="1"/>
    <col min="3594" max="3594" width="10.453125" style="2" bestFit="1" customWidth="1"/>
    <col min="3595" max="3837" width="9.08984375" style="2"/>
    <col min="3838" max="3838" width="67.36328125" style="2" customWidth="1"/>
    <col min="3839" max="3839" width="10" style="2" customWidth="1"/>
    <col min="3840" max="3840" width="4.54296875" style="2" customWidth="1"/>
    <col min="3841" max="3841" width="12.54296875" style="2" customWidth="1"/>
    <col min="3842" max="3842" width="1.08984375" style="2" customWidth="1"/>
    <col min="3843" max="3843" width="12.6328125" style="2" customWidth="1"/>
    <col min="3844" max="3844" width="2" style="2" customWidth="1"/>
    <col min="3845" max="3845" width="2.54296875" style="2" customWidth="1"/>
    <col min="3846" max="3848" width="9.08984375" style="2"/>
    <col min="3849" max="3849" width="11.36328125" style="2" bestFit="1" customWidth="1"/>
    <col min="3850" max="3850" width="10.453125" style="2" bestFit="1" customWidth="1"/>
    <col min="3851" max="4093" width="9.08984375" style="2"/>
    <col min="4094" max="4094" width="67.36328125" style="2" customWidth="1"/>
    <col min="4095" max="4095" width="10" style="2" customWidth="1"/>
    <col min="4096" max="4096" width="4.54296875" style="2" customWidth="1"/>
    <col min="4097" max="4097" width="12.54296875" style="2" customWidth="1"/>
    <col min="4098" max="4098" width="1.08984375" style="2" customWidth="1"/>
    <col min="4099" max="4099" width="12.6328125" style="2" customWidth="1"/>
    <col min="4100" max="4100" width="2" style="2" customWidth="1"/>
    <col min="4101" max="4101" width="2.54296875" style="2" customWidth="1"/>
    <col min="4102" max="4104" width="9.08984375" style="2"/>
    <col min="4105" max="4105" width="11.36328125" style="2" bestFit="1" customWidth="1"/>
    <col min="4106" max="4106" width="10.453125" style="2" bestFit="1" customWidth="1"/>
    <col min="4107" max="4349" width="9.08984375" style="2"/>
    <col min="4350" max="4350" width="67.36328125" style="2" customWidth="1"/>
    <col min="4351" max="4351" width="10" style="2" customWidth="1"/>
    <col min="4352" max="4352" width="4.54296875" style="2" customWidth="1"/>
    <col min="4353" max="4353" width="12.54296875" style="2" customWidth="1"/>
    <col min="4354" max="4354" width="1.08984375" style="2" customWidth="1"/>
    <col min="4355" max="4355" width="12.6328125" style="2" customWidth="1"/>
    <col min="4356" max="4356" width="2" style="2" customWidth="1"/>
    <col min="4357" max="4357" width="2.54296875" style="2" customWidth="1"/>
    <col min="4358" max="4360" width="9.08984375" style="2"/>
    <col min="4361" max="4361" width="11.36328125" style="2" bestFit="1" customWidth="1"/>
    <col min="4362" max="4362" width="10.453125" style="2" bestFit="1" customWidth="1"/>
    <col min="4363" max="4605" width="9.08984375" style="2"/>
    <col min="4606" max="4606" width="67.36328125" style="2" customWidth="1"/>
    <col min="4607" max="4607" width="10" style="2" customWidth="1"/>
    <col min="4608" max="4608" width="4.54296875" style="2" customWidth="1"/>
    <col min="4609" max="4609" width="12.54296875" style="2" customWidth="1"/>
    <col min="4610" max="4610" width="1.08984375" style="2" customWidth="1"/>
    <col min="4611" max="4611" width="12.6328125" style="2" customWidth="1"/>
    <col min="4612" max="4612" width="2" style="2" customWidth="1"/>
    <col min="4613" max="4613" width="2.54296875" style="2" customWidth="1"/>
    <col min="4614" max="4616" width="9.08984375" style="2"/>
    <col min="4617" max="4617" width="11.36328125" style="2" bestFit="1" customWidth="1"/>
    <col min="4618" max="4618" width="10.453125" style="2" bestFit="1" customWidth="1"/>
    <col min="4619" max="4861" width="9.08984375" style="2"/>
    <col min="4862" max="4862" width="67.36328125" style="2" customWidth="1"/>
    <col min="4863" max="4863" width="10" style="2" customWidth="1"/>
    <col min="4864" max="4864" width="4.54296875" style="2" customWidth="1"/>
    <col min="4865" max="4865" width="12.54296875" style="2" customWidth="1"/>
    <col min="4866" max="4866" width="1.08984375" style="2" customWidth="1"/>
    <col min="4867" max="4867" width="12.6328125" style="2" customWidth="1"/>
    <col min="4868" max="4868" width="2" style="2" customWidth="1"/>
    <col min="4869" max="4869" width="2.54296875" style="2" customWidth="1"/>
    <col min="4870" max="4872" width="9.08984375" style="2"/>
    <col min="4873" max="4873" width="11.36328125" style="2" bestFit="1" customWidth="1"/>
    <col min="4874" max="4874" width="10.453125" style="2" bestFit="1" customWidth="1"/>
    <col min="4875" max="5117" width="9.08984375" style="2"/>
    <col min="5118" max="5118" width="67.36328125" style="2" customWidth="1"/>
    <col min="5119" max="5119" width="10" style="2" customWidth="1"/>
    <col min="5120" max="5120" width="4.54296875" style="2" customWidth="1"/>
    <col min="5121" max="5121" width="12.54296875" style="2" customWidth="1"/>
    <col min="5122" max="5122" width="1.08984375" style="2" customWidth="1"/>
    <col min="5123" max="5123" width="12.6328125" style="2" customWidth="1"/>
    <col min="5124" max="5124" width="2" style="2" customWidth="1"/>
    <col min="5125" max="5125" width="2.54296875" style="2" customWidth="1"/>
    <col min="5126" max="5128" width="9.08984375" style="2"/>
    <col min="5129" max="5129" width="11.36328125" style="2" bestFit="1" customWidth="1"/>
    <col min="5130" max="5130" width="10.453125" style="2" bestFit="1" customWidth="1"/>
    <col min="5131" max="5373" width="9.08984375" style="2"/>
    <col min="5374" max="5374" width="67.36328125" style="2" customWidth="1"/>
    <col min="5375" max="5375" width="10" style="2" customWidth="1"/>
    <col min="5376" max="5376" width="4.54296875" style="2" customWidth="1"/>
    <col min="5377" max="5377" width="12.54296875" style="2" customWidth="1"/>
    <col min="5378" max="5378" width="1.08984375" style="2" customWidth="1"/>
    <col min="5379" max="5379" width="12.6328125" style="2" customWidth="1"/>
    <col min="5380" max="5380" width="2" style="2" customWidth="1"/>
    <col min="5381" max="5381" width="2.54296875" style="2" customWidth="1"/>
    <col min="5382" max="5384" width="9.08984375" style="2"/>
    <col min="5385" max="5385" width="11.36328125" style="2" bestFit="1" customWidth="1"/>
    <col min="5386" max="5386" width="10.453125" style="2" bestFit="1" customWidth="1"/>
    <col min="5387" max="5629" width="9.08984375" style="2"/>
    <col min="5630" max="5630" width="67.36328125" style="2" customWidth="1"/>
    <col min="5631" max="5631" width="10" style="2" customWidth="1"/>
    <col min="5632" max="5632" width="4.54296875" style="2" customWidth="1"/>
    <col min="5633" max="5633" width="12.54296875" style="2" customWidth="1"/>
    <col min="5634" max="5634" width="1.08984375" style="2" customWidth="1"/>
    <col min="5635" max="5635" width="12.6328125" style="2" customWidth="1"/>
    <col min="5636" max="5636" width="2" style="2" customWidth="1"/>
    <col min="5637" max="5637" width="2.54296875" style="2" customWidth="1"/>
    <col min="5638" max="5640" width="9.08984375" style="2"/>
    <col min="5641" max="5641" width="11.36328125" style="2" bestFit="1" customWidth="1"/>
    <col min="5642" max="5642" width="10.453125" style="2" bestFit="1" customWidth="1"/>
    <col min="5643" max="5885" width="9.08984375" style="2"/>
    <col min="5886" max="5886" width="67.36328125" style="2" customWidth="1"/>
    <col min="5887" max="5887" width="10" style="2" customWidth="1"/>
    <col min="5888" max="5888" width="4.54296875" style="2" customWidth="1"/>
    <col min="5889" max="5889" width="12.54296875" style="2" customWidth="1"/>
    <col min="5890" max="5890" width="1.08984375" style="2" customWidth="1"/>
    <col min="5891" max="5891" width="12.6328125" style="2" customWidth="1"/>
    <col min="5892" max="5892" width="2" style="2" customWidth="1"/>
    <col min="5893" max="5893" width="2.54296875" style="2" customWidth="1"/>
    <col min="5894" max="5896" width="9.08984375" style="2"/>
    <col min="5897" max="5897" width="11.36328125" style="2" bestFit="1" customWidth="1"/>
    <col min="5898" max="5898" width="10.453125" style="2" bestFit="1" customWidth="1"/>
    <col min="5899" max="6141" width="9.08984375" style="2"/>
    <col min="6142" max="6142" width="67.36328125" style="2" customWidth="1"/>
    <col min="6143" max="6143" width="10" style="2" customWidth="1"/>
    <col min="6144" max="6144" width="4.54296875" style="2" customWidth="1"/>
    <col min="6145" max="6145" width="12.54296875" style="2" customWidth="1"/>
    <col min="6146" max="6146" width="1.08984375" style="2" customWidth="1"/>
    <col min="6147" max="6147" width="12.6328125" style="2" customWidth="1"/>
    <col min="6148" max="6148" width="2" style="2" customWidth="1"/>
    <col min="6149" max="6149" width="2.54296875" style="2" customWidth="1"/>
    <col min="6150" max="6152" width="9.08984375" style="2"/>
    <col min="6153" max="6153" width="11.36328125" style="2" bestFit="1" customWidth="1"/>
    <col min="6154" max="6154" width="10.453125" style="2" bestFit="1" customWidth="1"/>
    <col min="6155" max="6397" width="9.08984375" style="2"/>
    <col min="6398" max="6398" width="67.36328125" style="2" customWidth="1"/>
    <col min="6399" max="6399" width="10" style="2" customWidth="1"/>
    <col min="6400" max="6400" width="4.54296875" style="2" customWidth="1"/>
    <col min="6401" max="6401" width="12.54296875" style="2" customWidth="1"/>
    <col min="6402" max="6402" width="1.08984375" style="2" customWidth="1"/>
    <col min="6403" max="6403" width="12.6328125" style="2" customWidth="1"/>
    <col min="6404" max="6404" width="2" style="2" customWidth="1"/>
    <col min="6405" max="6405" width="2.54296875" style="2" customWidth="1"/>
    <col min="6406" max="6408" width="9.08984375" style="2"/>
    <col min="6409" max="6409" width="11.36328125" style="2" bestFit="1" customWidth="1"/>
    <col min="6410" max="6410" width="10.453125" style="2" bestFit="1" customWidth="1"/>
    <col min="6411" max="6653" width="9.08984375" style="2"/>
    <col min="6654" max="6654" width="67.36328125" style="2" customWidth="1"/>
    <col min="6655" max="6655" width="10" style="2" customWidth="1"/>
    <col min="6656" max="6656" width="4.54296875" style="2" customWidth="1"/>
    <col min="6657" max="6657" width="12.54296875" style="2" customWidth="1"/>
    <col min="6658" max="6658" width="1.08984375" style="2" customWidth="1"/>
    <col min="6659" max="6659" width="12.6328125" style="2" customWidth="1"/>
    <col min="6660" max="6660" width="2" style="2" customWidth="1"/>
    <col min="6661" max="6661" width="2.54296875" style="2" customWidth="1"/>
    <col min="6662" max="6664" width="9.08984375" style="2"/>
    <col min="6665" max="6665" width="11.36328125" style="2" bestFit="1" customWidth="1"/>
    <col min="6666" max="6666" width="10.453125" style="2" bestFit="1" customWidth="1"/>
    <col min="6667" max="6909" width="9.08984375" style="2"/>
    <col min="6910" max="6910" width="67.36328125" style="2" customWidth="1"/>
    <col min="6911" max="6911" width="10" style="2" customWidth="1"/>
    <col min="6912" max="6912" width="4.54296875" style="2" customWidth="1"/>
    <col min="6913" max="6913" width="12.54296875" style="2" customWidth="1"/>
    <col min="6914" max="6914" width="1.08984375" style="2" customWidth="1"/>
    <col min="6915" max="6915" width="12.6328125" style="2" customWidth="1"/>
    <col min="6916" max="6916" width="2" style="2" customWidth="1"/>
    <col min="6917" max="6917" width="2.54296875" style="2" customWidth="1"/>
    <col min="6918" max="6920" width="9.08984375" style="2"/>
    <col min="6921" max="6921" width="11.36328125" style="2" bestFit="1" customWidth="1"/>
    <col min="6922" max="6922" width="10.453125" style="2" bestFit="1" customWidth="1"/>
    <col min="6923" max="7165" width="9.08984375" style="2"/>
    <col min="7166" max="7166" width="67.36328125" style="2" customWidth="1"/>
    <col min="7167" max="7167" width="10" style="2" customWidth="1"/>
    <col min="7168" max="7168" width="4.54296875" style="2" customWidth="1"/>
    <col min="7169" max="7169" width="12.54296875" style="2" customWidth="1"/>
    <col min="7170" max="7170" width="1.08984375" style="2" customWidth="1"/>
    <col min="7171" max="7171" width="12.6328125" style="2" customWidth="1"/>
    <col min="7172" max="7172" width="2" style="2" customWidth="1"/>
    <col min="7173" max="7173" width="2.54296875" style="2" customWidth="1"/>
    <col min="7174" max="7176" width="9.08984375" style="2"/>
    <col min="7177" max="7177" width="11.36328125" style="2" bestFit="1" customWidth="1"/>
    <col min="7178" max="7178" width="10.453125" style="2" bestFit="1" customWidth="1"/>
    <col min="7179" max="7421" width="9.08984375" style="2"/>
    <col min="7422" max="7422" width="67.36328125" style="2" customWidth="1"/>
    <col min="7423" max="7423" width="10" style="2" customWidth="1"/>
    <col min="7424" max="7424" width="4.54296875" style="2" customWidth="1"/>
    <col min="7425" max="7425" width="12.54296875" style="2" customWidth="1"/>
    <col min="7426" max="7426" width="1.08984375" style="2" customWidth="1"/>
    <col min="7427" max="7427" width="12.6328125" style="2" customWidth="1"/>
    <col min="7428" max="7428" width="2" style="2" customWidth="1"/>
    <col min="7429" max="7429" width="2.54296875" style="2" customWidth="1"/>
    <col min="7430" max="7432" width="9.08984375" style="2"/>
    <col min="7433" max="7433" width="11.36328125" style="2" bestFit="1" customWidth="1"/>
    <col min="7434" max="7434" width="10.453125" style="2" bestFit="1" customWidth="1"/>
    <col min="7435" max="7677" width="9.08984375" style="2"/>
    <col min="7678" max="7678" width="67.36328125" style="2" customWidth="1"/>
    <col min="7679" max="7679" width="10" style="2" customWidth="1"/>
    <col min="7680" max="7680" width="4.54296875" style="2" customWidth="1"/>
    <col min="7681" max="7681" width="12.54296875" style="2" customWidth="1"/>
    <col min="7682" max="7682" width="1.08984375" style="2" customWidth="1"/>
    <col min="7683" max="7683" width="12.6328125" style="2" customWidth="1"/>
    <col min="7684" max="7684" width="2" style="2" customWidth="1"/>
    <col min="7685" max="7685" width="2.54296875" style="2" customWidth="1"/>
    <col min="7686" max="7688" width="9.08984375" style="2"/>
    <col min="7689" max="7689" width="11.36328125" style="2" bestFit="1" customWidth="1"/>
    <col min="7690" max="7690" width="10.453125" style="2" bestFit="1" customWidth="1"/>
    <col min="7691" max="7933" width="9.08984375" style="2"/>
    <col min="7934" max="7934" width="67.36328125" style="2" customWidth="1"/>
    <col min="7935" max="7935" width="10" style="2" customWidth="1"/>
    <col min="7936" max="7936" width="4.54296875" style="2" customWidth="1"/>
    <col min="7937" max="7937" width="12.54296875" style="2" customWidth="1"/>
    <col min="7938" max="7938" width="1.08984375" style="2" customWidth="1"/>
    <col min="7939" max="7939" width="12.6328125" style="2" customWidth="1"/>
    <col min="7940" max="7940" width="2" style="2" customWidth="1"/>
    <col min="7941" max="7941" width="2.54296875" style="2" customWidth="1"/>
    <col min="7942" max="7944" width="9.08984375" style="2"/>
    <col min="7945" max="7945" width="11.36328125" style="2" bestFit="1" customWidth="1"/>
    <col min="7946" max="7946" width="10.453125" style="2" bestFit="1" customWidth="1"/>
    <col min="7947" max="8189" width="9.08984375" style="2"/>
    <col min="8190" max="8190" width="67.36328125" style="2" customWidth="1"/>
    <col min="8191" max="8191" width="10" style="2" customWidth="1"/>
    <col min="8192" max="8192" width="4.54296875" style="2" customWidth="1"/>
    <col min="8193" max="8193" width="12.54296875" style="2" customWidth="1"/>
    <col min="8194" max="8194" width="1.08984375" style="2" customWidth="1"/>
    <col min="8195" max="8195" width="12.6328125" style="2" customWidth="1"/>
    <col min="8196" max="8196" width="2" style="2" customWidth="1"/>
    <col min="8197" max="8197" width="2.54296875" style="2" customWidth="1"/>
    <col min="8198" max="8200" width="9.08984375" style="2"/>
    <col min="8201" max="8201" width="11.36328125" style="2" bestFit="1" customWidth="1"/>
    <col min="8202" max="8202" width="10.453125" style="2" bestFit="1" customWidth="1"/>
    <col min="8203" max="8445" width="9.08984375" style="2"/>
    <col min="8446" max="8446" width="67.36328125" style="2" customWidth="1"/>
    <col min="8447" max="8447" width="10" style="2" customWidth="1"/>
    <col min="8448" max="8448" width="4.54296875" style="2" customWidth="1"/>
    <col min="8449" max="8449" width="12.54296875" style="2" customWidth="1"/>
    <col min="8450" max="8450" width="1.08984375" style="2" customWidth="1"/>
    <col min="8451" max="8451" width="12.6328125" style="2" customWidth="1"/>
    <col min="8452" max="8452" width="2" style="2" customWidth="1"/>
    <col min="8453" max="8453" width="2.54296875" style="2" customWidth="1"/>
    <col min="8454" max="8456" width="9.08984375" style="2"/>
    <col min="8457" max="8457" width="11.36328125" style="2" bestFit="1" customWidth="1"/>
    <col min="8458" max="8458" width="10.453125" style="2" bestFit="1" customWidth="1"/>
    <col min="8459" max="8701" width="9.08984375" style="2"/>
    <col min="8702" max="8702" width="67.36328125" style="2" customWidth="1"/>
    <col min="8703" max="8703" width="10" style="2" customWidth="1"/>
    <col min="8704" max="8704" width="4.54296875" style="2" customWidth="1"/>
    <col min="8705" max="8705" width="12.54296875" style="2" customWidth="1"/>
    <col min="8706" max="8706" width="1.08984375" style="2" customWidth="1"/>
    <col min="8707" max="8707" width="12.6328125" style="2" customWidth="1"/>
    <col min="8708" max="8708" width="2" style="2" customWidth="1"/>
    <col min="8709" max="8709" width="2.54296875" style="2" customWidth="1"/>
    <col min="8710" max="8712" width="9.08984375" style="2"/>
    <col min="8713" max="8713" width="11.36328125" style="2" bestFit="1" customWidth="1"/>
    <col min="8714" max="8714" width="10.453125" style="2" bestFit="1" customWidth="1"/>
    <col min="8715" max="8957" width="9.08984375" style="2"/>
    <col min="8958" max="8958" width="67.36328125" style="2" customWidth="1"/>
    <col min="8959" max="8959" width="10" style="2" customWidth="1"/>
    <col min="8960" max="8960" width="4.54296875" style="2" customWidth="1"/>
    <col min="8961" max="8961" width="12.54296875" style="2" customWidth="1"/>
    <col min="8962" max="8962" width="1.08984375" style="2" customWidth="1"/>
    <col min="8963" max="8963" width="12.6328125" style="2" customWidth="1"/>
    <col min="8964" max="8964" width="2" style="2" customWidth="1"/>
    <col min="8965" max="8965" width="2.54296875" style="2" customWidth="1"/>
    <col min="8966" max="8968" width="9.08984375" style="2"/>
    <col min="8969" max="8969" width="11.36328125" style="2" bestFit="1" customWidth="1"/>
    <col min="8970" max="8970" width="10.453125" style="2" bestFit="1" customWidth="1"/>
    <col min="8971" max="9213" width="9.08984375" style="2"/>
    <col min="9214" max="9214" width="67.36328125" style="2" customWidth="1"/>
    <col min="9215" max="9215" width="10" style="2" customWidth="1"/>
    <col min="9216" max="9216" width="4.54296875" style="2" customWidth="1"/>
    <col min="9217" max="9217" width="12.54296875" style="2" customWidth="1"/>
    <col min="9218" max="9218" width="1.08984375" style="2" customWidth="1"/>
    <col min="9219" max="9219" width="12.6328125" style="2" customWidth="1"/>
    <col min="9220" max="9220" width="2" style="2" customWidth="1"/>
    <col min="9221" max="9221" width="2.54296875" style="2" customWidth="1"/>
    <col min="9222" max="9224" width="9.08984375" style="2"/>
    <col min="9225" max="9225" width="11.36328125" style="2" bestFit="1" customWidth="1"/>
    <col min="9226" max="9226" width="10.453125" style="2" bestFit="1" customWidth="1"/>
    <col min="9227" max="9469" width="9.08984375" style="2"/>
    <col min="9470" max="9470" width="67.36328125" style="2" customWidth="1"/>
    <col min="9471" max="9471" width="10" style="2" customWidth="1"/>
    <col min="9472" max="9472" width="4.54296875" style="2" customWidth="1"/>
    <col min="9473" max="9473" width="12.54296875" style="2" customWidth="1"/>
    <col min="9474" max="9474" width="1.08984375" style="2" customWidth="1"/>
    <col min="9475" max="9475" width="12.6328125" style="2" customWidth="1"/>
    <col min="9476" max="9476" width="2" style="2" customWidth="1"/>
    <col min="9477" max="9477" width="2.54296875" style="2" customWidth="1"/>
    <col min="9478" max="9480" width="9.08984375" style="2"/>
    <col min="9481" max="9481" width="11.36328125" style="2" bestFit="1" customWidth="1"/>
    <col min="9482" max="9482" width="10.453125" style="2" bestFit="1" customWidth="1"/>
    <col min="9483" max="9725" width="9.08984375" style="2"/>
    <col min="9726" max="9726" width="67.36328125" style="2" customWidth="1"/>
    <col min="9727" max="9727" width="10" style="2" customWidth="1"/>
    <col min="9728" max="9728" width="4.54296875" style="2" customWidth="1"/>
    <col min="9729" max="9729" width="12.54296875" style="2" customWidth="1"/>
    <col min="9730" max="9730" width="1.08984375" style="2" customWidth="1"/>
    <col min="9731" max="9731" width="12.6328125" style="2" customWidth="1"/>
    <col min="9732" max="9732" width="2" style="2" customWidth="1"/>
    <col min="9733" max="9733" width="2.54296875" style="2" customWidth="1"/>
    <col min="9734" max="9736" width="9.08984375" style="2"/>
    <col min="9737" max="9737" width="11.36328125" style="2" bestFit="1" customWidth="1"/>
    <col min="9738" max="9738" width="10.453125" style="2" bestFit="1" customWidth="1"/>
    <col min="9739" max="9981" width="9.08984375" style="2"/>
    <col min="9982" max="9982" width="67.36328125" style="2" customWidth="1"/>
    <col min="9983" max="9983" width="10" style="2" customWidth="1"/>
    <col min="9984" max="9984" width="4.54296875" style="2" customWidth="1"/>
    <col min="9985" max="9985" width="12.54296875" style="2" customWidth="1"/>
    <col min="9986" max="9986" width="1.08984375" style="2" customWidth="1"/>
    <col min="9987" max="9987" width="12.6328125" style="2" customWidth="1"/>
    <col min="9988" max="9988" width="2" style="2" customWidth="1"/>
    <col min="9989" max="9989" width="2.54296875" style="2" customWidth="1"/>
    <col min="9990" max="9992" width="9.08984375" style="2"/>
    <col min="9993" max="9993" width="11.36328125" style="2" bestFit="1" customWidth="1"/>
    <col min="9994" max="9994" width="10.453125" style="2" bestFit="1" customWidth="1"/>
    <col min="9995" max="10237" width="9.08984375" style="2"/>
    <col min="10238" max="10238" width="67.36328125" style="2" customWidth="1"/>
    <col min="10239" max="10239" width="10" style="2" customWidth="1"/>
    <col min="10240" max="10240" width="4.54296875" style="2" customWidth="1"/>
    <col min="10241" max="10241" width="12.54296875" style="2" customWidth="1"/>
    <col min="10242" max="10242" width="1.08984375" style="2" customWidth="1"/>
    <col min="10243" max="10243" width="12.6328125" style="2" customWidth="1"/>
    <col min="10244" max="10244" width="2" style="2" customWidth="1"/>
    <col min="10245" max="10245" width="2.54296875" style="2" customWidth="1"/>
    <col min="10246" max="10248" width="9.08984375" style="2"/>
    <col min="10249" max="10249" width="11.36328125" style="2" bestFit="1" customWidth="1"/>
    <col min="10250" max="10250" width="10.453125" style="2" bestFit="1" customWidth="1"/>
    <col min="10251" max="10493" width="9.08984375" style="2"/>
    <col min="10494" max="10494" width="67.36328125" style="2" customWidth="1"/>
    <col min="10495" max="10495" width="10" style="2" customWidth="1"/>
    <col min="10496" max="10496" width="4.54296875" style="2" customWidth="1"/>
    <col min="10497" max="10497" width="12.54296875" style="2" customWidth="1"/>
    <col min="10498" max="10498" width="1.08984375" style="2" customWidth="1"/>
    <col min="10499" max="10499" width="12.6328125" style="2" customWidth="1"/>
    <col min="10500" max="10500" width="2" style="2" customWidth="1"/>
    <col min="10501" max="10501" width="2.54296875" style="2" customWidth="1"/>
    <col min="10502" max="10504" width="9.08984375" style="2"/>
    <col min="10505" max="10505" width="11.36328125" style="2" bestFit="1" customWidth="1"/>
    <col min="10506" max="10506" width="10.453125" style="2" bestFit="1" customWidth="1"/>
    <col min="10507" max="10749" width="9.08984375" style="2"/>
    <col min="10750" max="10750" width="67.36328125" style="2" customWidth="1"/>
    <col min="10751" max="10751" width="10" style="2" customWidth="1"/>
    <col min="10752" max="10752" width="4.54296875" style="2" customWidth="1"/>
    <col min="10753" max="10753" width="12.54296875" style="2" customWidth="1"/>
    <col min="10754" max="10754" width="1.08984375" style="2" customWidth="1"/>
    <col min="10755" max="10755" width="12.6328125" style="2" customWidth="1"/>
    <col min="10756" max="10756" width="2" style="2" customWidth="1"/>
    <col min="10757" max="10757" width="2.54296875" style="2" customWidth="1"/>
    <col min="10758" max="10760" width="9.08984375" style="2"/>
    <col min="10761" max="10761" width="11.36328125" style="2" bestFit="1" customWidth="1"/>
    <col min="10762" max="10762" width="10.453125" style="2" bestFit="1" customWidth="1"/>
    <col min="10763" max="11005" width="9.08984375" style="2"/>
    <col min="11006" max="11006" width="67.36328125" style="2" customWidth="1"/>
    <col min="11007" max="11007" width="10" style="2" customWidth="1"/>
    <col min="11008" max="11008" width="4.54296875" style="2" customWidth="1"/>
    <col min="11009" max="11009" width="12.54296875" style="2" customWidth="1"/>
    <col min="11010" max="11010" width="1.08984375" style="2" customWidth="1"/>
    <col min="11011" max="11011" width="12.6328125" style="2" customWidth="1"/>
    <col min="11012" max="11012" width="2" style="2" customWidth="1"/>
    <col min="11013" max="11013" width="2.54296875" style="2" customWidth="1"/>
    <col min="11014" max="11016" width="9.08984375" style="2"/>
    <col min="11017" max="11017" width="11.36328125" style="2" bestFit="1" customWidth="1"/>
    <col min="11018" max="11018" width="10.453125" style="2" bestFit="1" customWidth="1"/>
    <col min="11019" max="11261" width="9.08984375" style="2"/>
    <col min="11262" max="11262" width="67.36328125" style="2" customWidth="1"/>
    <col min="11263" max="11263" width="10" style="2" customWidth="1"/>
    <col min="11264" max="11264" width="4.54296875" style="2" customWidth="1"/>
    <col min="11265" max="11265" width="12.54296875" style="2" customWidth="1"/>
    <col min="11266" max="11266" width="1.08984375" style="2" customWidth="1"/>
    <col min="11267" max="11267" width="12.6328125" style="2" customWidth="1"/>
    <col min="11268" max="11268" width="2" style="2" customWidth="1"/>
    <col min="11269" max="11269" width="2.54296875" style="2" customWidth="1"/>
    <col min="11270" max="11272" width="9.08984375" style="2"/>
    <col min="11273" max="11273" width="11.36328125" style="2" bestFit="1" customWidth="1"/>
    <col min="11274" max="11274" width="10.453125" style="2" bestFit="1" customWidth="1"/>
    <col min="11275" max="11517" width="9.08984375" style="2"/>
    <col min="11518" max="11518" width="67.36328125" style="2" customWidth="1"/>
    <col min="11519" max="11519" width="10" style="2" customWidth="1"/>
    <col min="11520" max="11520" width="4.54296875" style="2" customWidth="1"/>
    <col min="11521" max="11521" width="12.54296875" style="2" customWidth="1"/>
    <col min="11522" max="11522" width="1.08984375" style="2" customWidth="1"/>
    <col min="11523" max="11523" width="12.6328125" style="2" customWidth="1"/>
    <col min="11524" max="11524" width="2" style="2" customWidth="1"/>
    <col min="11525" max="11525" width="2.54296875" style="2" customWidth="1"/>
    <col min="11526" max="11528" width="9.08984375" style="2"/>
    <col min="11529" max="11529" width="11.36328125" style="2" bestFit="1" customWidth="1"/>
    <col min="11530" max="11530" width="10.453125" style="2" bestFit="1" customWidth="1"/>
    <col min="11531" max="11773" width="9.08984375" style="2"/>
    <col min="11774" max="11774" width="67.36328125" style="2" customWidth="1"/>
    <col min="11775" max="11775" width="10" style="2" customWidth="1"/>
    <col min="11776" max="11776" width="4.54296875" style="2" customWidth="1"/>
    <col min="11777" max="11777" width="12.54296875" style="2" customWidth="1"/>
    <col min="11778" max="11778" width="1.08984375" style="2" customWidth="1"/>
    <col min="11779" max="11779" width="12.6328125" style="2" customWidth="1"/>
    <col min="11780" max="11780" width="2" style="2" customWidth="1"/>
    <col min="11781" max="11781" width="2.54296875" style="2" customWidth="1"/>
    <col min="11782" max="11784" width="9.08984375" style="2"/>
    <col min="11785" max="11785" width="11.36328125" style="2" bestFit="1" customWidth="1"/>
    <col min="11786" max="11786" width="10.453125" style="2" bestFit="1" customWidth="1"/>
    <col min="11787" max="12029" width="9.08984375" style="2"/>
    <col min="12030" max="12030" width="67.36328125" style="2" customWidth="1"/>
    <col min="12031" max="12031" width="10" style="2" customWidth="1"/>
    <col min="12032" max="12032" width="4.54296875" style="2" customWidth="1"/>
    <col min="12033" max="12033" width="12.54296875" style="2" customWidth="1"/>
    <col min="12034" max="12034" width="1.08984375" style="2" customWidth="1"/>
    <col min="12035" max="12035" width="12.6328125" style="2" customWidth="1"/>
    <col min="12036" max="12036" width="2" style="2" customWidth="1"/>
    <col min="12037" max="12037" width="2.54296875" style="2" customWidth="1"/>
    <col min="12038" max="12040" width="9.08984375" style="2"/>
    <col min="12041" max="12041" width="11.36328125" style="2" bestFit="1" customWidth="1"/>
    <col min="12042" max="12042" width="10.453125" style="2" bestFit="1" customWidth="1"/>
    <col min="12043" max="12285" width="9.08984375" style="2"/>
    <col min="12286" max="12286" width="67.36328125" style="2" customWidth="1"/>
    <col min="12287" max="12287" width="10" style="2" customWidth="1"/>
    <col min="12288" max="12288" width="4.54296875" style="2" customWidth="1"/>
    <col min="12289" max="12289" width="12.54296875" style="2" customWidth="1"/>
    <col min="12290" max="12290" width="1.08984375" style="2" customWidth="1"/>
    <col min="12291" max="12291" width="12.6328125" style="2" customWidth="1"/>
    <col min="12292" max="12292" width="2" style="2" customWidth="1"/>
    <col min="12293" max="12293" width="2.54296875" style="2" customWidth="1"/>
    <col min="12294" max="12296" width="9.08984375" style="2"/>
    <col min="12297" max="12297" width="11.36328125" style="2" bestFit="1" customWidth="1"/>
    <col min="12298" max="12298" width="10.453125" style="2" bestFit="1" customWidth="1"/>
    <col min="12299" max="12541" width="9.08984375" style="2"/>
    <col min="12542" max="12542" width="67.36328125" style="2" customWidth="1"/>
    <col min="12543" max="12543" width="10" style="2" customWidth="1"/>
    <col min="12544" max="12544" width="4.54296875" style="2" customWidth="1"/>
    <col min="12545" max="12545" width="12.54296875" style="2" customWidth="1"/>
    <col min="12546" max="12546" width="1.08984375" style="2" customWidth="1"/>
    <col min="12547" max="12547" width="12.6328125" style="2" customWidth="1"/>
    <col min="12548" max="12548" width="2" style="2" customWidth="1"/>
    <col min="12549" max="12549" width="2.54296875" style="2" customWidth="1"/>
    <col min="12550" max="12552" width="9.08984375" style="2"/>
    <col min="12553" max="12553" width="11.36328125" style="2" bestFit="1" customWidth="1"/>
    <col min="12554" max="12554" width="10.453125" style="2" bestFit="1" customWidth="1"/>
    <col min="12555" max="12797" width="9.08984375" style="2"/>
    <col min="12798" max="12798" width="67.36328125" style="2" customWidth="1"/>
    <col min="12799" max="12799" width="10" style="2" customWidth="1"/>
    <col min="12800" max="12800" width="4.54296875" style="2" customWidth="1"/>
    <col min="12801" max="12801" width="12.54296875" style="2" customWidth="1"/>
    <col min="12802" max="12802" width="1.08984375" style="2" customWidth="1"/>
    <col min="12803" max="12803" width="12.6328125" style="2" customWidth="1"/>
    <col min="12804" max="12804" width="2" style="2" customWidth="1"/>
    <col min="12805" max="12805" width="2.54296875" style="2" customWidth="1"/>
    <col min="12806" max="12808" width="9.08984375" style="2"/>
    <col min="12809" max="12809" width="11.36328125" style="2" bestFit="1" customWidth="1"/>
    <col min="12810" max="12810" width="10.453125" style="2" bestFit="1" customWidth="1"/>
    <col min="12811" max="13053" width="9.08984375" style="2"/>
    <col min="13054" max="13054" width="67.36328125" style="2" customWidth="1"/>
    <col min="13055" max="13055" width="10" style="2" customWidth="1"/>
    <col min="13056" max="13056" width="4.54296875" style="2" customWidth="1"/>
    <col min="13057" max="13057" width="12.54296875" style="2" customWidth="1"/>
    <col min="13058" max="13058" width="1.08984375" style="2" customWidth="1"/>
    <col min="13059" max="13059" width="12.6328125" style="2" customWidth="1"/>
    <col min="13060" max="13060" width="2" style="2" customWidth="1"/>
    <col min="13061" max="13061" width="2.54296875" style="2" customWidth="1"/>
    <col min="13062" max="13064" width="9.08984375" style="2"/>
    <col min="13065" max="13065" width="11.36328125" style="2" bestFit="1" customWidth="1"/>
    <col min="13066" max="13066" width="10.453125" style="2" bestFit="1" customWidth="1"/>
    <col min="13067" max="13309" width="9.08984375" style="2"/>
    <col min="13310" max="13310" width="67.36328125" style="2" customWidth="1"/>
    <col min="13311" max="13311" width="10" style="2" customWidth="1"/>
    <col min="13312" max="13312" width="4.54296875" style="2" customWidth="1"/>
    <col min="13313" max="13313" width="12.54296875" style="2" customWidth="1"/>
    <col min="13314" max="13314" width="1.08984375" style="2" customWidth="1"/>
    <col min="13315" max="13315" width="12.6328125" style="2" customWidth="1"/>
    <col min="13316" max="13316" width="2" style="2" customWidth="1"/>
    <col min="13317" max="13317" width="2.54296875" style="2" customWidth="1"/>
    <col min="13318" max="13320" width="9.08984375" style="2"/>
    <col min="13321" max="13321" width="11.36328125" style="2" bestFit="1" customWidth="1"/>
    <col min="13322" max="13322" width="10.453125" style="2" bestFit="1" customWidth="1"/>
    <col min="13323" max="13565" width="9.08984375" style="2"/>
    <col min="13566" max="13566" width="67.36328125" style="2" customWidth="1"/>
    <col min="13567" max="13567" width="10" style="2" customWidth="1"/>
    <col min="13568" max="13568" width="4.54296875" style="2" customWidth="1"/>
    <col min="13569" max="13569" width="12.54296875" style="2" customWidth="1"/>
    <col min="13570" max="13570" width="1.08984375" style="2" customWidth="1"/>
    <col min="13571" max="13571" width="12.6328125" style="2" customWidth="1"/>
    <col min="13572" max="13572" width="2" style="2" customWidth="1"/>
    <col min="13573" max="13573" width="2.54296875" style="2" customWidth="1"/>
    <col min="13574" max="13576" width="9.08984375" style="2"/>
    <col min="13577" max="13577" width="11.36328125" style="2" bestFit="1" customWidth="1"/>
    <col min="13578" max="13578" width="10.453125" style="2" bestFit="1" customWidth="1"/>
    <col min="13579" max="13821" width="9.08984375" style="2"/>
    <col min="13822" max="13822" width="67.36328125" style="2" customWidth="1"/>
    <col min="13823" max="13823" width="10" style="2" customWidth="1"/>
    <col min="13824" max="13824" width="4.54296875" style="2" customWidth="1"/>
    <col min="13825" max="13825" width="12.54296875" style="2" customWidth="1"/>
    <col min="13826" max="13826" width="1.08984375" style="2" customWidth="1"/>
    <col min="13827" max="13827" width="12.6328125" style="2" customWidth="1"/>
    <col min="13828" max="13828" width="2" style="2" customWidth="1"/>
    <col min="13829" max="13829" width="2.54296875" style="2" customWidth="1"/>
    <col min="13830" max="13832" width="9.08984375" style="2"/>
    <col min="13833" max="13833" width="11.36328125" style="2" bestFit="1" customWidth="1"/>
    <col min="13834" max="13834" width="10.453125" style="2" bestFit="1" customWidth="1"/>
    <col min="13835" max="14077" width="9.08984375" style="2"/>
    <col min="14078" max="14078" width="67.36328125" style="2" customWidth="1"/>
    <col min="14079" max="14079" width="10" style="2" customWidth="1"/>
    <col min="14080" max="14080" width="4.54296875" style="2" customWidth="1"/>
    <col min="14081" max="14081" width="12.54296875" style="2" customWidth="1"/>
    <col min="14082" max="14082" width="1.08984375" style="2" customWidth="1"/>
    <col min="14083" max="14083" width="12.6328125" style="2" customWidth="1"/>
    <col min="14084" max="14084" width="2" style="2" customWidth="1"/>
    <col min="14085" max="14085" width="2.54296875" style="2" customWidth="1"/>
    <col min="14086" max="14088" width="9.08984375" style="2"/>
    <col min="14089" max="14089" width="11.36328125" style="2" bestFit="1" customWidth="1"/>
    <col min="14090" max="14090" width="10.453125" style="2" bestFit="1" customWidth="1"/>
    <col min="14091" max="14333" width="9.08984375" style="2"/>
    <col min="14334" max="14334" width="67.36328125" style="2" customWidth="1"/>
    <col min="14335" max="14335" width="10" style="2" customWidth="1"/>
    <col min="14336" max="14336" width="4.54296875" style="2" customWidth="1"/>
    <col min="14337" max="14337" width="12.54296875" style="2" customWidth="1"/>
    <col min="14338" max="14338" width="1.08984375" style="2" customWidth="1"/>
    <col min="14339" max="14339" width="12.6328125" style="2" customWidth="1"/>
    <col min="14340" max="14340" width="2" style="2" customWidth="1"/>
    <col min="14341" max="14341" width="2.54296875" style="2" customWidth="1"/>
    <col min="14342" max="14344" width="9.08984375" style="2"/>
    <col min="14345" max="14345" width="11.36328125" style="2" bestFit="1" customWidth="1"/>
    <col min="14346" max="14346" width="10.453125" style="2" bestFit="1" customWidth="1"/>
    <col min="14347" max="14589" width="9.08984375" style="2"/>
    <col min="14590" max="14590" width="67.36328125" style="2" customWidth="1"/>
    <col min="14591" max="14591" width="10" style="2" customWidth="1"/>
    <col min="14592" max="14592" width="4.54296875" style="2" customWidth="1"/>
    <col min="14593" max="14593" width="12.54296875" style="2" customWidth="1"/>
    <col min="14594" max="14594" width="1.08984375" style="2" customWidth="1"/>
    <col min="14595" max="14595" width="12.6328125" style="2" customWidth="1"/>
    <col min="14596" max="14596" width="2" style="2" customWidth="1"/>
    <col min="14597" max="14597" width="2.54296875" style="2" customWidth="1"/>
    <col min="14598" max="14600" width="9.08984375" style="2"/>
    <col min="14601" max="14601" width="11.36328125" style="2" bestFit="1" customWidth="1"/>
    <col min="14602" max="14602" width="10.453125" style="2" bestFit="1" customWidth="1"/>
    <col min="14603" max="14845" width="9.08984375" style="2"/>
    <col min="14846" max="14846" width="67.36328125" style="2" customWidth="1"/>
    <col min="14847" max="14847" width="10" style="2" customWidth="1"/>
    <col min="14848" max="14848" width="4.54296875" style="2" customWidth="1"/>
    <col min="14849" max="14849" width="12.54296875" style="2" customWidth="1"/>
    <col min="14850" max="14850" width="1.08984375" style="2" customWidth="1"/>
    <col min="14851" max="14851" width="12.6328125" style="2" customWidth="1"/>
    <col min="14852" max="14852" width="2" style="2" customWidth="1"/>
    <col min="14853" max="14853" width="2.54296875" style="2" customWidth="1"/>
    <col min="14854" max="14856" width="9.08984375" style="2"/>
    <col min="14857" max="14857" width="11.36328125" style="2" bestFit="1" customWidth="1"/>
    <col min="14858" max="14858" width="10.453125" style="2" bestFit="1" customWidth="1"/>
    <col min="14859" max="15101" width="9.08984375" style="2"/>
    <col min="15102" max="15102" width="67.36328125" style="2" customWidth="1"/>
    <col min="15103" max="15103" width="10" style="2" customWidth="1"/>
    <col min="15104" max="15104" width="4.54296875" style="2" customWidth="1"/>
    <col min="15105" max="15105" width="12.54296875" style="2" customWidth="1"/>
    <col min="15106" max="15106" width="1.08984375" style="2" customWidth="1"/>
    <col min="15107" max="15107" width="12.6328125" style="2" customWidth="1"/>
    <col min="15108" max="15108" width="2" style="2" customWidth="1"/>
    <col min="15109" max="15109" width="2.54296875" style="2" customWidth="1"/>
    <col min="15110" max="15112" width="9.08984375" style="2"/>
    <col min="15113" max="15113" width="11.36328125" style="2" bestFit="1" customWidth="1"/>
    <col min="15114" max="15114" width="10.453125" style="2" bestFit="1" customWidth="1"/>
    <col min="15115" max="15357" width="9.08984375" style="2"/>
    <col min="15358" max="15358" width="67.36328125" style="2" customWidth="1"/>
    <col min="15359" max="15359" width="10" style="2" customWidth="1"/>
    <col min="15360" max="15360" width="4.54296875" style="2" customWidth="1"/>
    <col min="15361" max="15361" width="12.54296875" style="2" customWidth="1"/>
    <col min="15362" max="15362" width="1.08984375" style="2" customWidth="1"/>
    <col min="15363" max="15363" width="12.6328125" style="2" customWidth="1"/>
    <col min="15364" max="15364" width="2" style="2" customWidth="1"/>
    <col min="15365" max="15365" width="2.54296875" style="2" customWidth="1"/>
    <col min="15366" max="15368" width="9.08984375" style="2"/>
    <col min="15369" max="15369" width="11.36328125" style="2" bestFit="1" customWidth="1"/>
    <col min="15370" max="15370" width="10.453125" style="2" bestFit="1" customWidth="1"/>
    <col min="15371" max="15613" width="9.08984375" style="2"/>
    <col min="15614" max="15614" width="67.36328125" style="2" customWidth="1"/>
    <col min="15615" max="15615" width="10" style="2" customWidth="1"/>
    <col min="15616" max="15616" width="4.54296875" style="2" customWidth="1"/>
    <col min="15617" max="15617" width="12.54296875" style="2" customWidth="1"/>
    <col min="15618" max="15618" width="1.08984375" style="2" customWidth="1"/>
    <col min="15619" max="15619" width="12.6328125" style="2" customWidth="1"/>
    <col min="15620" max="15620" width="2" style="2" customWidth="1"/>
    <col min="15621" max="15621" width="2.54296875" style="2" customWidth="1"/>
    <col min="15622" max="15624" width="9.08984375" style="2"/>
    <col min="15625" max="15625" width="11.36328125" style="2" bestFit="1" customWidth="1"/>
    <col min="15626" max="15626" width="10.453125" style="2" bestFit="1" customWidth="1"/>
    <col min="15627" max="15869" width="9.08984375" style="2"/>
    <col min="15870" max="15870" width="67.36328125" style="2" customWidth="1"/>
    <col min="15871" max="15871" width="10" style="2" customWidth="1"/>
    <col min="15872" max="15872" width="4.54296875" style="2" customWidth="1"/>
    <col min="15873" max="15873" width="12.54296875" style="2" customWidth="1"/>
    <col min="15874" max="15874" width="1.08984375" style="2" customWidth="1"/>
    <col min="15875" max="15875" width="12.6328125" style="2" customWidth="1"/>
    <col min="15876" max="15876" width="2" style="2" customWidth="1"/>
    <col min="15877" max="15877" width="2.54296875" style="2" customWidth="1"/>
    <col min="15878" max="15880" width="9.08984375" style="2"/>
    <col min="15881" max="15881" width="11.36328125" style="2" bestFit="1" customWidth="1"/>
    <col min="15882" max="15882" width="10.453125" style="2" bestFit="1" customWidth="1"/>
    <col min="15883" max="16125" width="9.08984375" style="2"/>
    <col min="16126" max="16126" width="67.36328125" style="2" customWidth="1"/>
    <col min="16127" max="16127" width="10" style="2" customWidth="1"/>
    <col min="16128" max="16128" width="4.54296875" style="2" customWidth="1"/>
    <col min="16129" max="16129" width="12.54296875" style="2" customWidth="1"/>
    <col min="16130" max="16130" width="1.08984375" style="2" customWidth="1"/>
    <col min="16131" max="16131" width="12.6328125" style="2" customWidth="1"/>
    <col min="16132" max="16132" width="2" style="2" customWidth="1"/>
    <col min="16133" max="16133" width="2.54296875" style="2" customWidth="1"/>
    <col min="16134" max="16136" width="9.08984375" style="2"/>
    <col min="16137" max="16137" width="11.36328125" style="2" bestFit="1" customWidth="1"/>
    <col min="16138" max="16138" width="10.453125" style="2" bestFit="1" customWidth="1"/>
    <col min="16139" max="16384" width="9.08984375" style="2"/>
  </cols>
  <sheetData>
    <row r="1" spans="1:9">
      <c r="A1" s="282" t="s">
        <v>125</v>
      </c>
      <c r="B1" s="283"/>
      <c r="C1" s="283"/>
      <c r="D1" s="283"/>
      <c r="E1" s="1"/>
    </row>
    <row r="2" spans="1:9" ht="19.5" customHeight="1">
      <c r="A2" s="284" t="s">
        <v>93</v>
      </c>
      <c r="B2" s="284"/>
      <c r="C2" s="284"/>
      <c r="D2" s="284"/>
      <c r="E2" s="3"/>
    </row>
    <row r="3" spans="1:9">
      <c r="A3" s="8" t="s">
        <v>141</v>
      </c>
      <c r="B3" s="211"/>
      <c r="C3" s="211"/>
      <c r="D3" s="211"/>
      <c r="E3" s="5"/>
    </row>
    <row r="4" spans="1:9">
      <c r="A4" s="6"/>
      <c r="B4" s="7"/>
      <c r="C4" s="7"/>
      <c r="D4" s="7"/>
      <c r="E4" s="7"/>
    </row>
    <row r="5" spans="1:9" ht="28.75" customHeight="1">
      <c r="A5" s="8"/>
      <c r="B5" s="276" t="s">
        <v>0</v>
      </c>
      <c r="C5" s="9" t="s">
        <v>148</v>
      </c>
      <c r="D5" s="9" t="s">
        <v>160</v>
      </c>
      <c r="E5" s="10"/>
    </row>
    <row r="6" spans="1:9">
      <c r="A6" s="8"/>
      <c r="B6" s="95"/>
      <c r="C6" s="206" t="s">
        <v>1</v>
      </c>
      <c r="D6" s="206" t="s">
        <v>1</v>
      </c>
      <c r="E6" s="11"/>
    </row>
    <row r="7" spans="1:9">
      <c r="A7" s="8"/>
      <c r="B7" s="95"/>
      <c r="C7" s="67"/>
      <c r="D7" s="67"/>
      <c r="E7" s="11"/>
    </row>
    <row r="8" spans="1:9">
      <c r="A8" s="160" t="s">
        <v>2</v>
      </c>
      <c r="B8" s="43">
        <v>3</v>
      </c>
      <c r="C8" s="90">
        <v>2925</v>
      </c>
      <c r="D8" s="90">
        <v>2713</v>
      </c>
      <c r="E8" s="91"/>
      <c r="F8" s="92"/>
      <c r="G8" s="14"/>
      <c r="H8" s="15"/>
      <c r="I8" s="15"/>
    </row>
    <row r="9" spans="1:9">
      <c r="A9" s="160" t="s">
        <v>3</v>
      </c>
      <c r="B9" s="43">
        <v>4</v>
      </c>
      <c r="C9" s="93">
        <v>56</v>
      </c>
      <c r="D9" s="93">
        <v>43</v>
      </c>
      <c r="E9" s="94"/>
      <c r="F9" s="92"/>
      <c r="G9" s="14"/>
      <c r="H9" s="15"/>
      <c r="I9" s="15"/>
    </row>
    <row r="10" spans="1:9">
      <c r="A10" s="160"/>
      <c r="B10" s="43"/>
      <c r="C10" s="93"/>
      <c r="D10" s="93"/>
      <c r="E10" s="94"/>
      <c r="F10" s="92"/>
      <c r="G10" s="14"/>
      <c r="H10" s="15"/>
      <c r="I10" s="15"/>
    </row>
    <row r="11" spans="1:9">
      <c r="A11" s="160" t="s">
        <v>4</v>
      </c>
      <c r="B11" s="43">
        <v>5</v>
      </c>
      <c r="C11" s="93">
        <v>-16</v>
      </c>
      <c r="D11" s="93">
        <v>-13</v>
      </c>
      <c r="E11" s="94"/>
      <c r="F11" s="92"/>
      <c r="G11" s="14"/>
      <c r="H11" s="15"/>
      <c r="I11" s="15"/>
    </row>
    <row r="12" spans="1:9">
      <c r="A12" s="160" t="s">
        <v>5</v>
      </c>
      <c r="B12" s="43">
        <v>6</v>
      </c>
      <c r="C12" s="93">
        <v>-644</v>
      </c>
      <c r="D12" s="93">
        <v>-482</v>
      </c>
      <c r="E12" s="17"/>
      <c r="F12" s="15"/>
      <c r="G12" s="18"/>
      <c r="H12" s="15"/>
      <c r="I12" s="15"/>
    </row>
    <row r="13" spans="1:9">
      <c r="A13" s="160" t="s">
        <v>6</v>
      </c>
      <c r="B13" s="43" t="s">
        <v>109</v>
      </c>
      <c r="C13" s="93">
        <v>-149</v>
      </c>
      <c r="D13" s="93">
        <v>-70</v>
      </c>
      <c r="E13" s="17"/>
      <c r="F13" s="15"/>
      <c r="G13" s="14"/>
      <c r="H13" s="15"/>
      <c r="I13" s="15"/>
    </row>
    <row r="14" spans="1:9">
      <c r="A14" s="160" t="s">
        <v>7</v>
      </c>
      <c r="B14" s="13">
        <v>7</v>
      </c>
      <c r="C14" s="93">
        <v>-731</v>
      </c>
      <c r="D14" s="93">
        <v>-621</v>
      </c>
      <c r="E14" s="94"/>
      <c r="F14" s="15"/>
      <c r="G14" s="14"/>
      <c r="H14" s="15"/>
      <c r="I14" s="15"/>
    </row>
    <row r="15" spans="1:9">
      <c r="A15" s="160" t="s">
        <v>8</v>
      </c>
      <c r="B15" s="13">
        <v>8</v>
      </c>
      <c r="C15" s="96">
        <v>-31</v>
      </c>
      <c r="D15" s="96">
        <v>-50</v>
      </c>
      <c r="E15" s="94"/>
      <c r="F15" s="15"/>
      <c r="G15" s="14"/>
      <c r="H15" s="15"/>
      <c r="I15" s="15"/>
    </row>
    <row r="16" spans="1:9">
      <c r="A16" s="201" t="s">
        <v>126</v>
      </c>
      <c r="B16" s="13"/>
      <c r="C16" s="97">
        <f>SUM(C8:C15)</f>
        <v>1410</v>
      </c>
      <c r="D16" s="97">
        <f>SUM(D8:D15)</f>
        <v>1520</v>
      </c>
      <c r="E16" s="99"/>
      <c r="F16" s="15"/>
      <c r="G16" s="22"/>
      <c r="H16" s="15"/>
      <c r="I16" s="15"/>
    </row>
    <row r="17" spans="1:9">
      <c r="A17" s="23"/>
      <c r="B17" s="13"/>
      <c r="C17" s="98"/>
      <c r="D17" s="98"/>
      <c r="E17" s="100"/>
      <c r="H17" s="15"/>
      <c r="I17" s="15"/>
    </row>
    <row r="18" spans="1:9">
      <c r="A18" s="12" t="s">
        <v>9</v>
      </c>
      <c r="B18" s="43">
        <v>9</v>
      </c>
      <c r="C18" s="93">
        <v>20</v>
      </c>
      <c r="D18" s="93">
        <v>17</v>
      </c>
      <c r="E18" s="94"/>
      <c r="F18" s="15"/>
      <c r="G18" s="14"/>
      <c r="H18" s="15"/>
      <c r="I18" s="15"/>
    </row>
    <row r="19" spans="1:9">
      <c r="A19" s="12" t="s">
        <v>10</v>
      </c>
      <c r="B19" s="43">
        <v>10</v>
      </c>
      <c r="C19" s="96">
        <v>-2</v>
      </c>
      <c r="D19" s="96">
        <v>-20</v>
      </c>
      <c r="E19" s="17"/>
      <c r="F19" s="15"/>
      <c r="G19" s="22"/>
      <c r="H19" s="15"/>
      <c r="I19" s="15"/>
    </row>
    <row r="20" spans="1:9">
      <c r="A20" s="24" t="s">
        <v>11</v>
      </c>
      <c r="B20" s="19"/>
      <c r="C20" s="20">
        <f>SUM(C18:C19)</f>
        <v>18</v>
      </c>
      <c r="D20" s="20">
        <f>SUM(D18:D19)</f>
        <v>-3</v>
      </c>
      <c r="E20" s="17"/>
      <c r="F20" s="15"/>
      <c r="G20" s="22"/>
      <c r="H20" s="15"/>
      <c r="I20" s="15"/>
    </row>
    <row r="21" spans="1:9">
      <c r="A21" s="102"/>
      <c r="B21" s="19"/>
      <c r="C21" s="203"/>
      <c r="D21" s="203"/>
      <c r="E21" s="17"/>
      <c r="H21" s="15"/>
      <c r="I21" s="15"/>
    </row>
    <row r="22" spans="1:9">
      <c r="A22" s="160" t="s">
        <v>130</v>
      </c>
      <c r="B22" s="194">
        <f>'отчет за финансово състояние'!B11</f>
        <v>15</v>
      </c>
      <c r="C22" s="16">
        <v>17</v>
      </c>
      <c r="D22" s="16">
        <v>-3</v>
      </c>
      <c r="E22" s="21"/>
      <c r="H22" s="15"/>
      <c r="I22" s="15"/>
    </row>
    <row r="23" spans="1:9">
      <c r="A23" s="160" t="s">
        <v>94</v>
      </c>
      <c r="B23" s="194">
        <v>29</v>
      </c>
      <c r="C23" s="16">
        <v>0</v>
      </c>
      <c r="D23" s="16">
        <v>0</v>
      </c>
      <c r="E23" s="21"/>
      <c r="H23" s="15"/>
      <c r="I23" s="15"/>
    </row>
    <row r="24" spans="1:9">
      <c r="A24" s="102"/>
      <c r="B24" s="19"/>
      <c r="C24" s="16"/>
      <c r="D24" s="16"/>
      <c r="E24" s="21"/>
      <c r="H24" s="15"/>
      <c r="I24" s="15"/>
    </row>
    <row r="25" spans="1:9" ht="17.25" customHeight="1">
      <c r="A25" s="102" t="s">
        <v>12</v>
      </c>
      <c r="B25" s="19"/>
      <c r="C25" s="25">
        <f>+C16+C20+C22+C23</f>
        <v>1445</v>
      </c>
      <c r="D25" s="25">
        <f>+D16+D20+D22+D23</f>
        <v>1514</v>
      </c>
      <c r="E25" s="21"/>
      <c r="F25" s="15"/>
      <c r="G25" s="22"/>
      <c r="H25" s="15"/>
      <c r="I25" s="15"/>
    </row>
    <row r="26" spans="1:9">
      <c r="A26" s="102"/>
      <c r="B26" s="19"/>
      <c r="C26" s="16"/>
      <c r="D26" s="16"/>
      <c r="E26" s="21"/>
      <c r="H26" s="15"/>
      <c r="I26" s="15"/>
    </row>
    <row r="27" spans="1:9">
      <c r="A27" s="103" t="s">
        <v>151</v>
      </c>
      <c r="B27" s="13">
        <v>11</v>
      </c>
      <c r="C27" s="16">
        <v>-166</v>
      </c>
      <c r="D27" s="16">
        <v>-164</v>
      </c>
      <c r="E27" s="17"/>
      <c r="F27" s="15"/>
      <c r="G27" s="22"/>
      <c r="H27" s="15"/>
      <c r="I27" s="15"/>
    </row>
    <row r="28" spans="1:9">
      <c r="A28" s="104"/>
      <c r="B28" s="19"/>
      <c r="C28" s="20"/>
      <c r="D28" s="20"/>
      <c r="E28" s="26"/>
      <c r="H28" s="15"/>
      <c r="I28" s="15"/>
    </row>
    <row r="29" spans="1:9">
      <c r="A29" s="104" t="s">
        <v>13</v>
      </c>
      <c r="B29" s="27"/>
      <c r="C29" s="25">
        <f>+C25+C27</f>
        <v>1279</v>
      </c>
      <c r="D29" s="25">
        <f>+D25+D27</f>
        <v>1350</v>
      </c>
      <c r="E29" s="21"/>
      <c r="F29" s="15"/>
      <c r="G29" s="22"/>
      <c r="H29" s="15"/>
      <c r="I29" s="15"/>
    </row>
    <row r="30" spans="1:9">
      <c r="A30" s="105"/>
      <c r="B30" s="28"/>
      <c r="C30" s="29"/>
      <c r="D30" s="29"/>
      <c r="H30" s="15"/>
      <c r="I30" s="15"/>
    </row>
    <row r="31" spans="1:9">
      <c r="A31" s="4" t="s">
        <v>14</v>
      </c>
      <c r="B31" s="30"/>
      <c r="C31" s="29"/>
      <c r="D31" s="29"/>
      <c r="H31" s="15"/>
      <c r="I31" s="15"/>
    </row>
    <row r="32" spans="1:9" ht="28.5" customHeight="1">
      <c r="A32" s="31" t="s">
        <v>15</v>
      </c>
      <c r="B32" s="27"/>
      <c r="C32" s="97"/>
      <c r="D32" s="97"/>
      <c r="H32" s="15"/>
      <c r="I32" s="15"/>
    </row>
    <row r="33" spans="1:9" ht="20.399999999999999" customHeight="1">
      <c r="A33" s="32" t="s">
        <v>16</v>
      </c>
      <c r="B33" s="33" t="str">
        <f>12&amp;","&amp; 'отчет за финансово състояние'!B36</f>
        <v>12,23</v>
      </c>
      <c r="C33" s="35">
        <v>0</v>
      </c>
      <c r="D33" s="35">
        <v>0</v>
      </c>
      <c r="H33" s="15"/>
      <c r="I33" s="15"/>
    </row>
    <row r="34" spans="1:9" ht="33.65" customHeight="1">
      <c r="A34" s="32" t="s">
        <v>17</v>
      </c>
      <c r="B34" s="33" t="str">
        <f>12&amp;","&amp; 'отчет за финансово състояние'!B12</f>
        <v>12,16</v>
      </c>
      <c r="C34" s="35">
        <v>0</v>
      </c>
      <c r="D34" s="35">
        <v>0</v>
      </c>
      <c r="H34" s="15"/>
      <c r="I34" s="15"/>
    </row>
    <row r="35" spans="1:9" ht="26.4" customHeight="1">
      <c r="A35" s="32" t="s">
        <v>18</v>
      </c>
      <c r="B35" s="34">
        <v>11</v>
      </c>
      <c r="C35" s="35">
        <v>0</v>
      </c>
      <c r="D35" s="35">
        <v>0</v>
      </c>
      <c r="H35" s="15"/>
      <c r="I35" s="15"/>
    </row>
    <row r="36" spans="1:9">
      <c r="A36" s="36"/>
      <c r="B36" s="195"/>
      <c r="C36" s="101">
        <f>+C33+C34+C35</f>
        <v>0</v>
      </c>
      <c r="D36" s="101">
        <f>+D33+D34+D35</f>
        <v>0</v>
      </c>
      <c r="H36" s="15"/>
      <c r="I36" s="15"/>
    </row>
    <row r="37" spans="1:9" ht="26">
      <c r="A37" s="31" t="s">
        <v>19</v>
      </c>
      <c r="B37" s="195"/>
      <c r="C37" s="97"/>
      <c r="D37" s="97"/>
      <c r="H37" s="15"/>
      <c r="I37" s="15"/>
    </row>
    <row r="38" spans="1:9" s="38" customFormat="1" ht="37.75" customHeight="1">
      <c r="A38" s="37" t="s">
        <v>20</v>
      </c>
      <c r="B38" s="33" t="str">
        <f>12&amp;","&amp; 'отчет за финансово състояние'!B12</f>
        <v>12,16</v>
      </c>
      <c r="C38" s="35">
        <v>-41</v>
      </c>
      <c r="D38" s="35">
        <v>0</v>
      </c>
      <c r="H38" s="15"/>
      <c r="I38" s="15"/>
    </row>
    <row r="39" spans="1:9" s="38" customFormat="1" ht="30" customHeight="1">
      <c r="A39" s="32" t="s">
        <v>21</v>
      </c>
      <c r="B39" s="34">
        <f>+B27</f>
        <v>11</v>
      </c>
      <c r="C39" s="39">
        <v>4</v>
      </c>
      <c r="D39" s="39">
        <v>0</v>
      </c>
      <c r="H39" s="15"/>
      <c r="I39" s="15"/>
    </row>
    <row r="40" spans="1:9" ht="15" customHeight="1">
      <c r="A40" s="40"/>
      <c r="B40" s="19"/>
      <c r="C40" s="106">
        <f>+C38+C39</f>
        <v>-37</v>
      </c>
      <c r="D40" s="106">
        <f>+D38+D39</f>
        <v>0</v>
      </c>
      <c r="H40" s="15"/>
      <c r="I40" s="15"/>
    </row>
    <row r="41" spans="1:9" ht="20" customHeight="1">
      <c r="A41" s="40"/>
      <c r="B41" s="19"/>
      <c r="C41" s="107"/>
      <c r="D41" s="107"/>
      <c r="H41" s="15"/>
      <c r="I41" s="15"/>
    </row>
    <row r="42" spans="1:9">
      <c r="A42" s="42" t="s">
        <v>22</v>
      </c>
      <c r="B42" s="43"/>
      <c r="C42" s="108">
        <f>+C36+C40</f>
        <v>-37</v>
      </c>
      <c r="D42" s="108">
        <f>+D36+D40</f>
        <v>0</v>
      </c>
      <c r="G42" s="15"/>
      <c r="H42" s="15"/>
      <c r="I42" s="15"/>
    </row>
    <row r="43" spans="1:9" ht="14.5" customHeight="1">
      <c r="A43" s="44"/>
      <c r="B43" s="19"/>
      <c r="C43" s="109"/>
      <c r="D43" s="109"/>
      <c r="H43" s="15"/>
      <c r="I43" s="15"/>
    </row>
    <row r="44" spans="1:9" ht="13.5" thickBot="1">
      <c r="A44" s="212" t="s">
        <v>23</v>
      </c>
      <c r="B44" s="19"/>
      <c r="C44" s="110">
        <f>+C29+C42</f>
        <v>1242</v>
      </c>
      <c r="D44" s="110">
        <f>+D29+D42</f>
        <v>1350</v>
      </c>
      <c r="H44" s="15"/>
      <c r="I44" s="15"/>
    </row>
    <row r="45" spans="1:9" ht="13.5" thickTop="1">
      <c r="A45" s="8"/>
      <c r="B45" s="30"/>
      <c r="C45" s="45"/>
      <c r="D45" s="45"/>
      <c r="H45" s="15"/>
      <c r="I45" s="15"/>
    </row>
    <row r="46" spans="1:9" ht="14">
      <c r="A46" s="42" t="s">
        <v>127</v>
      </c>
      <c r="B46" s="30"/>
      <c r="C46" s="45"/>
      <c r="D46" s="45"/>
      <c r="H46" s="15"/>
      <c r="I46" s="15"/>
    </row>
    <row r="47" spans="1:9">
      <c r="A47" s="214" t="s">
        <v>95</v>
      </c>
      <c r="B47" s="30"/>
      <c r="C47" s="45">
        <f>C29</f>
        <v>1279</v>
      </c>
      <c r="D47" s="45">
        <f>D29</f>
        <v>1350</v>
      </c>
      <c r="H47" s="15"/>
      <c r="I47" s="15"/>
    </row>
    <row r="48" spans="1:9" ht="13" customHeight="1">
      <c r="A48" s="213"/>
      <c r="B48" s="30"/>
      <c r="C48" s="45"/>
      <c r="D48" s="45"/>
      <c r="H48" s="15"/>
      <c r="I48" s="15"/>
    </row>
    <row r="49" spans="1:10" ht="14">
      <c r="A49" s="42" t="s">
        <v>128</v>
      </c>
      <c r="B49" s="30"/>
      <c r="C49" s="45"/>
      <c r="D49" s="45"/>
      <c r="H49" s="15"/>
      <c r="I49" s="15"/>
    </row>
    <row r="50" spans="1:10">
      <c r="A50" s="214" t="s">
        <v>95</v>
      </c>
      <c r="B50" s="30"/>
      <c r="C50" s="45">
        <f>C44</f>
        <v>1242</v>
      </c>
      <c r="D50" s="45">
        <f>D44</f>
        <v>1350</v>
      </c>
      <c r="H50" s="15"/>
      <c r="I50" s="15"/>
    </row>
    <row r="51" spans="1:10" ht="14" customHeight="1">
      <c r="A51" s="213"/>
      <c r="B51" s="30"/>
      <c r="C51" s="45"/>
      <c r="D51" s="45"/>
      <c r="H51" s="15"/>
      <c r="I51" s="15"/>
    </row>
    <row r="52" spans="1:10">
      <c r="A52" s="111" t="s">
        <v>24</v>
      </c>
      <c r="B52" s="196">
        <f>+'отчет за финансово състояние'!B33</f>
        <v>22</v>
      </c>
      <c r="C52" s="46">
        <v>0.19</v>
      </c>
      <c r="D52" s="46">
        <v>0.21</v>
      </c>
      <c r="H52" s="15"/>
      <c r="I52" s="15"/>
    </row>
    <row r="53" spans="1:10">
      <c r="A53" s="41"/>
      <c r="B53" s="47"/>
      <c r="C53" s="41"/>
      <c r="D53" s="41"/>
      <c r="I53" s="2">
        <v>6582860</v>
      </c>
    </row>
    <row r="54" spans="1:10" s="219" customFormat="1">
      <c r="A54" s="267"/>
      <c r="B54" s="125"/>
      <c r="C54" s="125"/>
      <c r="D54" s="98"/>
      <c r="I54" s="225">
        <f>C29/I53*1000</f>
        <v>0.19429245039390175</v>
      </c>
      <c r="J54" s="268">
        <f>D29/I53*1000</f>
        <v>0.20507803599043575</v>
      </c>
    </row>
    <row r="55" spans="1:10" s="219" customFormat="1">
      <c r="A55" s="156"/>
      <c r="B55" s="125"/>
      <c r="C55" s="125"/>
      <c r="D55" s="98"/>
      <c r="I55" s="225"/>
      <c r="J55" s="225"/>
    </row>
    <row r="56" spans="1:10" s="219" customFormat="1" ht="27.65" customHeight="1">
      <c r="A56" s="285"/>
      <c r="B56" s="285"/>
      <c r="C56" s="285"/>
      <c r="D56" s="285"/>
    </row>
    <row r="57" spans="1:10" s="269" customFormat="1">
      <c r="A57" s="157"/>
      <c r="B57" s="158"/>
      <c r="C57" s="159"/>
      <c r="D57" s="159"/>
    </row>
    <row r="58" spans="1:10" hidden="1">
      <c r="A58" s="48" t="s">
        <v>25</v>
      </c>
      <c r="B58" s="50"/>
      <c r="C58" s="49"/>
      <c r="D58" s="41"/>
    </row>
    <row r="59" spans="1:10" hidden="1">
      <c r="A59" s="48"/>
      <c r="B59" s="53" t="s">
        <v>26</v>
      </c>
      <c r="C59" s="54"/>
      <c r="D59" s="41"/>
    </row>
    <row r="60" spans="1:10">
      <c r="A60" s="48"/>
      <c r="B60" s="53"/>
      <c r="C60" s="54"/>
      <c r="D60" s="41"/>
    </row>
    <row r="61" spans="1:10">
      <c r="A61" s="48" t="s">
        <v>27</v>
      </c>
      <c r="B61" s="56"/>
      <c r="C61" s="57"/>
      <c r="D61" s="58"/>
    </row>
    <row r="62" spans="1:10">
      <c r="A62" s="48"/>
      <c r="B62" s="59" t="s">
        <v>28</v>
      </c>
      <c r="C62" s="59"/>
      <c r="D62" s="41"/>
    </row>
    <row r="63" spans="1:10">
      <c r="A63" s="57"/>
      <c r="B63" s="57"/>
      <c r="C63" s="57"/>
      <c r="D63" s="41"/>
    </row>
    <row r="64" spans="1:10">
      <c r="A64" s="60" t="s">
        <v>29</v>
      </c>
      <c r="B64" s="61"/>
      <c r="C64" s="61"/>
    </row>
    <row r="65" spans="1:3">
      <c r="A65" s="62"/>
      <c r="B65" s="59" t="s">
        <v>30</v>
      </c>
      <c r="C65" s="59"/>
    </row>
    <row r="66" spans="1:3" ht="163.25" customHeight="1"/>
    <row r="67" spans="1:3">
      <c r="A67" s="230" t="s">
        <v>114</v>
      </c>
    </row>
    <row r="68" spans="1:3">
      <c r="A68" s="48" t="s">
        <v>100</v>
      </c>
    </row>
  </sheetData>
  <mergeCells count="3">
    <mergeCell ref="A1:D1"/>
    <mergeCell ref="A2:D2"/>
    <mergeCell ref="A56:D56"/>
  </mergeCells>
  <printOptions horizontalCentered="1"/>
  <pageMargins left="0.70866141732283505" right="0.70866141732283505" top="0.511811023622047" bottom="0.74803149606299202" header="0.31496062992126" footer="0.31496062992126"/>
  <pageSetup scale="60" orientation="portrait" r:id="rId1"/>
  <headerFooter>
    <oddFooter>&amp;R1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5"/>
  <sheetViews>
    <sheetView view="pageBreakPreview" zoomScale="80" zoomScaleNormal="88" zoomScaleSheetLayoutView="80" workbookViewId="0">
      <selection activeCell="G11" sqref="G11"/>
    </sheetView>
  </sheetViews>
  <sheetFormatPr defaultColWidth="9.08984375" defaultRowHeight="13"/>
  <cols>
    <col min="1" max="1" width="54.26953125" style="219" customWidth="1"/>
    <col min="2" max="2" width="13.36328125" style="219" customWidth="1"/>
    <col min="3" max="3" width="17.81640625" style="219" customWidth="1"/>
    <col min="4" max="4" width="18.1796875" style="219" customWidth="1"/>
    <col min="5" max="5" width="9.453125" style="219" customWidth="1"/>
    <col min="6" max="253" width="9.08984375" style="219"/>
    <col min="254" max="254" width="55.6328125" style="219" customWidth="1"/>
    <col min="255" max="255" width="13.36328125" style="219" customWidth="1"/>
    <col min="256" max="256" width="1.36328125" style="219" customWidth="1"/>
    <col min="257" max="257" width="16.36328125" style="219" customWidth="1"/>
    <col min="258" max="258" width="1.54296875" style="219" customWidth="1"/>
    <col min="259" max="259" width="15.08984375" style="219" customWidth="1"/>
    <col min="260" max="260" width="1.54296875" style="219" customWidth="1"/>
    <col min="261" max="261" width="9.453125" style="219" customWidth="1"/>
    <col min="262" max="509" width="9.08984375" style="219"/>
    <col min="510" max="510" width="55.6328125" style="219" customWidth="1"/>
    <col min="511" max="511" width="13.36328125" style="219" customWidth="1"/>
    <col min="512" max="512" width="1.36328125" style="219" customWidth="1"/>
    <col min="513" max="513" width="16.36328125" style="219" customWidth="1"/>
    <col min="514" max="514" width="1.54296875" style="219" customWidth="1"/>
    <col min="515" max="515" width="15.08984375" style="219" customWidth="1"/>
    <col min="516" max="516" width="1.54296875" style="219" customWidth="1"/>
    <col min="517" max="517" width="9.453125" style="219" customWidth="1"/>
    <col min="518" max="765" width="9.08984375" style="219"/>
    <col min="766" max="766" width="55.6328125" style="219" customWidth="1"/>
    <col min="767" max="767" width="13.36328125" style="219" customWidth="1"/>
    <col min="768" max="768" width="1.36328125" style="219" customWidth="1"/>
    <col min="769" max="769" width="16.36328125" style="219" customWidth="1"/>
    <col min="770" max="770" width="1.54296875" style="219" customWidth="1"/>
    <col min="771" max="771" width="15.08984375" style="219" customWidth="1"/>
    <col min="772" max="772" width="1.54296875" style="219" customWidth="1"/>
    <col min="773" max="773" width="9.453125" style="219" customWidth="1"/>
    <col min="774" max="1021" width="9.08984375" style="219"/>
    <col min="1022" max="1022" width="55.6328125" style="219" customWidth="1"/>
    <col min="1023" max="1023" width="13.36328125" style="219" customWidth="1"/>
    <col min="1024" max="1024" width="1.36328125" style="219" customWidth="1"/>
    <col min="1025" max="1025" width="16.36328125" style="219" customWidth="1"/>
    <col min="1026" max="1026" width="1.54296875" style="219" customWidth="1"/>
    <col min="1027" max="1027" width="15.08984375" style="219" customWidth="1"/>
    <col min="1028" max="1028" width="1.54296875" style="219" customWidth="1"/>
    <col min="1029" max="1029" width="9.453125" style="219" customWidth="1"/>
    <col min="1030" max="1277" width="9.08984375" style="219"/>
    <col min="1278" max="1278" width="55.6328125" style="219" customWidth="1"/>
    <col min="1279" max="1279" width="13.36328125" style="219" customWidth="1"/>
    <col min="1280" max="1280" width="1.36328125" style="219" customWidth="1"/>
    <col min="1281" max="1281" width="16.36328125" style="219" customWidth="1"/>
    <col min="1282" max="1282" width="1.54296875" style="219" customWidth="1"/>
    <col min="1283" max="1283" width="15.08984375" style="219" customWidth="1"/>
    <col min="1284" max="1284" width="1.54296875" style="219" customWidth="1"/>
    <col min="1285" max="1285" width="9.453125" style="219" customWidth="1"/>
    <col min="1286" max="1533" width="9.08984375" style="219"/>
    <col min="1534" max="1534" width="55.6328125" style="219" customWidth="1"/>
    <col min="1535" max="1535" width="13.36328125" style="219" customWidth="1"/>
    <col min="1536" max="1536" width="1.36328125" style="219" customWidth="1"/>
    <col min="1537" max="1537" width="16.36328125" style="219" customWidth="1"/>
    <col min="1538" max="1538" width="1.54296875" style="219" customWidth="1"/>
    <col min="1539" max="1539" width="15.08984375" style="219" customWidth="1"/>
    <col min="1540" max="1540" width="1.54296875" style="219" customWidth="1"/>
    <col min="1541" max="1541" width="9.453125" style="219" customWidth="1"/>
    <col min="1542" max="1789" width="9.08984375" style="219"/>
    <col min="1790" max="1790" width="55.6328125" style="219" customWidth="1"/>
    <col min="1791" max="1791" width="13.36328125" style="219" customWidth="1"/>
    <col min="1792" max="1792" width="1.36328125" style="219" customWidth="1"/>
    <col min="1793" max="1793" width="16.36328125" style="219" customWidth="1"/>
    <col min="1794" max="1794" width="1.54296875" style="219" customWidth="1"/>
    <col min="1795" max="1795" width="15.08984375" style="219" customWidth="1"/>
    <col min="1796" max="1796" width="1.54296875" style="219" customWidth="1"/>
    <col min="1797" max="1797" width="9.453125" style="219" customWidth="1"/>
    <col min="1798" max="2045" width="9.08984375" style="219"/>
    <col min="2046" max="2046" width="55.6328125" style="219" customWidth="1"/>
    <col min="2047" max="2047" width="13.36328125" style="219" customWidth="1"/>
    <col min="2048" max="2048" width="1.36328125" style="219" customWidth="1"/>
    <col min="2049" max="2049" width="16.36328125" style="219" customWidth="1"/>
    <col min="2050" max="2050" width="1.54296875" style="219" customWidth="1"/>
    <col min="2051" max="2051" width="15.08984375" style="219" customWidth="1"/>
    <col min="2052" max="2052" width="1.54296875" style="219" customWidth="1"/>
    <col min="2053" max="2053" width="9.453125" style="219" customWidth="1"/>
    <col min="2054" max="2301" width="9.08984375" style="219"/>
    <col min="2302" max="2302" width="55.6328125" style="219" customWidth="1"/>
    <col min="2303" max="2303" width="13.36328125" style="219" customWidth="1"/>
    <col min="2304" max="2304" width="1.36328125" style="219" customWidth="1"/>
    <col min="2305" max="2305" width="16.36328125" style="219" customWidth="1"/>
    <col min="2306" max="2306" width="1.54296875" style="219" customWidth="1"/>
    <col min="2307" max="2307" width="15.08984375" style="219" customWidth="1"/>
    <col min="2308" max="2308" width="1.54296875" style="219" customWidth="1"/>
    <col min="2309" max="2309" width="9.453125" style="219" customWidth="1"/>
    <col min="2310" max="2557" width="9.08984375" style="219"/>
    <col min="2558" max="2558" width="55.6328125" style="219" customWidth="1"/>
    <col min="2559" max="2559" width="13.36328125" style="219" customWidth="1"/>
    <col min="2560" max="2560" width="1.36328125" style="219" customWidth="1"/>
    <col min="2561" max="2561" width="16.36328125" style="219" customWidth="1"/>
    <col min="2562" max="2562" width="1.54296875" style="219" customWidth="1"/>
    <col min="2563" max="2563" width="15.08984375" style="219" customWidth="1"/>
    <col min="2564" max="2564" width="1.54296875" style="219" customWidth="1"/>
    <col min="2565" max="2565" width="9.453125" style="219" customWidth="1"/>
    <col min="2566" max="2813" width="9.08984375" style="219"/>
    <col min="2814" max="2814" width="55.6328125" style="219" customWidth="1"/>
    <col min="2815" max="2815" width="13.36328125" style="219" customWidth="1"/>
    <col min="2816" max="2816" width="1.36328125" style="219" customWidth="1"/>
    <col min="2817" max="2817" width="16.36328125" style="219" customWidth="1"/>
    <col min="2818" max="2818" width="1.54296875" style="219" customWidth="1"/>
    <col min="2819" max="2819" width="15.08984375" style="219" customWidth="1"/>
    <col min="2820" max="2820" width="1.54296875" style="219" customWidth="1"/>
    <col min="2821" max="2821" width="9.453125" style="219" customWidth="1"/>
    <col min="2822" max="3069" width="9.08984375" style="219"/>
    <col min="3070" max="3070" width="55.6328125" style="219" customWidth="1"/>
    <col min="3071" max="3071" width="13.36328125" style="219" customWidth="1"/>
    <col min="3072" max="3072" width="1.36328125" style="219" customWidth="1"/>
    <col min="3073" max="3073" width="16.36328125" style="219" customWidth="1"/>
    <col min="3074" max="3074" width="1.54296875" style="219" customWidth="1"/>
    <col min="3075" max="3075" width="15.08984375" style="219" customWidth="1"/>
    <col min="3076" max="3076" width="1.54296875" style="219" customWidth="1"/>
    <col min="3077" max="3077" width="9.453125" style="219" customWidth="1"/>
    <col min="3078" max="3325" width="9.08984375" style="219"/>
    <col min="3326" max="3326" width="55.6328125" style="219" customWidth="1"/>
    <col min="3327" max="3327" width="13.36328125" style="219" customWidth="1"/>
    <col min="3328" max="3328" width="1.36328125" style="219" customWidth="1"/>
    <col min="3329" max="3329" width="16.36328125" style="219" customWidth="1"/>
    <col min="3330" max="3330" width="1.54296875" style="219" customWidth="1"/>
    <col min="3331" max="3331" width="15.08984375" style="219" customWidth="1"/>
    <col min="3332" max="3332" width="1.54296875" style="219" customWidth="1"/>
    <col min="3333" max="3333" width="9.453125" style="219" customWidth="1"/>
    <col min="3334" max="3581" width="9.08984375" style="219"/>
    <col min="3582" max="3582" width="55.6328125" style="219" customWidth="1"/>
    <col min="3583" max="3583" width="13.36328125" style="219" customWidth="1"/>
    <col min="3584" max="3584" width="1.36328125" style="219" customWidth="1"/>
    <col min="3585" max="3585" width="16.36328125" style="219" customWidth="1"/>
    <col min="3586" max="3586" width="1.54296875" style="219" customWidth="1"/>
    <col min="3587" max="3587" width="15.08984375" style="219" customWidth="1"/>
    <col min="3588" max="3588" width="1.54296875" style="219" customWidth="1"/>
    <col min="3589" max="3589" width="9.453125" style="219" customWidth="1"/>
    <col min="3590" max="3837" width="9.08984375" style="219"/>
    <col min="3838" max="3838" width="55.6328125" style="219" customWidth="1"/>
    <col min="3839" max="3839" width="13.36328125" style="219" customWidth="1"/>
    <col min="3840" max="3840" width="1.36328125" style="219" customWidth="1"/>
    <col min="3841" max="3841" width="16.36328125" style="219" customWidth="1"/>
    <col min="3842" max="3842" width="1.54296875" style="219" customWidth="1"/>
    <col min="3843" max="3843" width="15.08984375" style="219" customWidth="1"/>
    <col min="3844" max="3844" width="1.54296875" style="219" customWidth="1"/>
    <col min="3845" max="3845" width="9.453125" style="219" customWidth="1"/>
    <col min="3846" max="4093" width="9.08984375" style="219"/>
    <col min="4094" max="4094" width="55.6328125" style="219" customWidth="1"/>
    <col min="4095" max="4095" width="13.36328125" style="219" customWidth="1"/>
    <col min="4096" max="4096" width="1.36328125" style="219" customWidth="1"/>
    <col min="4097" max="4097" width="16.36328125" style="219" customWidth="1"/>
    <col min="4098" max="4098" width="1.54296875" style="219" customWidth="1"/>
    <col min="4099" max="4099" width="15.08984375" style="219" customWidth="1"/>
    <col min="4100" max="4100" width="1.54296875" style="219" customWidth="1"/>
    <col min="4101" max="4101" width="9.453125" style="219" customWidth="1"/>
    <col min="4102" max="4349" width="9.08984375" style="219"/>
    <col min="4350" max="4350" width="55.6328125" style="219" customWidth="1"/>
    <col min="4351" max="4351" width="13.36328125" style="219" customWidth="1"/>
    <col min="4352" max="4352" width="1.36328125" style="219" customWidth="1"/>
    <col min="4353" max="4353" width="16.36328125" style="219" customWidth="1"/>
    <col min="4354" max="4354" width="1.54296875" style="219" customWidth="1"/>
    <col min="4355" max="4355" width="15.08984375" style="219" customWidth="1"/>
    <col min="4356" max="4356" width="1.54296875" style="219" customWidth="1"/>
    <col min="4357" max="4357" width="9.453125" style="219" customWidth="1"/>
    <col min="4358" max="4605" width="9.08984375" style="219"/>
    <col min="4606" max="4606" width="55.6328125" style="219" customWidth="1"/>
    <col min="4607" max="4607" width="13.36328125" style="219" customWidth="1"/>
    <col min="4608" max="4608" width="1.36328125" style="219" customWidth="1"/>
    <col min="4609" max="4609" width="16.36328125" style="219" customWidth="1"/>
    <col min="4610" max="4610" width="1.54296875" style="219" customWidth="1"/>
    <col min="4611" max="4611" width="15.08984375" style="219" customWidth="1"/>
    <col min="4612" max="4612" width="1.54296875" style="219" customWidth="1"/>
    <col min="4613" max="4613" width="9.453125" style="219" customWidth="1"/>
    <col min="4614" max="4861" width="9.08984375" style="219"/>
    <col min="4862" max="4862" width="55.6328125" style="219" customWidth="1"/>
    <col min="4863" max="4863" width="13.36328125" style="219" customWidth="1"/>
    <col min="4864" max="4864" width="1.36328125" style="219" customWidth="1"/>
    <col min="4865" max="4865" width="16.36328125" style="219" customWidth="1"/>
    <col min="4866" max="4866" width="1.54296875" style="219" customWidth="1"/>
    <col min="4867" max="4867" width="15.08984375" style="219" customWidth="1"/>
    <col min="4868" max="4868" width="1.54296875" style="219" customWidth="1"/>
    <col min="4869" max="4869" width="9.453125" style="219" customWidth="1"/>
    <col min="4870" max="5117" width="9.08984375" style="219"/>
    <col min="5118" max="5118" width="55.6328125" style="219" customWidth="1"/>
    <col min="5119" max="5119" width="13.36328125" style="219" customWidth="1"/>
    <col min="5120" max="5120" width="1.36328125" style="219" customWidth="1"/>
    <col min="5121" max="5121" width="16.36328125" style="219" customWidth="1"/>
    <col min="5122" max="5122" width="1.54296875" style="219" customWidth="1"/>
    <col min="5123" max="5123" width="15.08984375" style="219" customWidth="1"/>
    <col min="5124" max="5124" width="1.54296875" style="219" customWidth="1"/>
    <col min="5125" max="5125" width="9.453125" style="219" customWidth="1"/>
    <col min="5126" max="5373" width="9.08984375" style="219"/>
    <col min="5374" max="5374" width="55.6328125" style="219" customWidth="1"/>
    <col min="5375" max="5375" width="13.36328125" style="219" customWidth="1"/>
    <col min="5376" max="5376" width="1.36328125" style="219" customWidth="1"/>
    <col min="5377" max="5377" width="16.36328125" style="219" customWidth="1"/>
    <col min="5378" max="5378" width="1.54296875" style="219" customWidth="1"/>
    <col min="5379" max="5379" width="15.08984375" style="219" customWidth="1"/>
    <col min="5380" max="5380" width="1.54296875" style="219" customWidth="1"/>
    <col min="5381" max="5381" width="9.453125" style="219" customWidth="1"/>
    <col min="5382" max="5629" width="9.08984375" style="219"/>
    <col min="5630" max="5630" width="55.6328125" style="219" customWidth="1"/>
    <col min="5631" max="5631" width="13.36328125" style="219" customWidth="1"/>
    <col min="5632" max="5632" width="1.36328125" style="219" customWidth="1"/>
    <col min="5633" max="5633" width="16.36328125" style="219" customWidth="1"/>
    <col min="5634" max="5634" width="1.54296875" style="219" customWidth="1"/>
    <col min="5635" max="5635" width="15.08984375" style="219" customWidth="1"/>
    <col min="5636" max="5636" width="1.54296875" style="219" customWidth="1"/>
    <col min="5637" max="5637" width="9.453125" style="219" customWidth="1"/>
    <col min="5638" max="5885" width="9.08984375" style="219"/>
    <col min="5886" max="5886" width="55.6328125" style="219" customWidth="1"/>
    <col min="5887" max="5887" width="13.36328125" style="219" customWidth="1"/>
    <col min="5888" max="5888" width="1.36328125" style="219" customWidth="1"/>
    <col min="5889" max="5889" width="16.36328125" style="219" customWidth="1"/>
    <col min="5890" max="5890" width="1.54296875" style="219" customWidth="1"/>
    <col min="5891" max="5891" width="15.08984375" style="219" customWidth="1"/>
    <col min="5892" max="5892" width="1.54296875" style="219" customWidth="1"/>
    <col min="5893" max="5893" width="9.453125" style="219" customWidth="1"/>
    <col min="5894" max="6141" width="9.08984375" style="219"/>
    <col min="6142" max="6142" width="55.6328125" style="219" customWidth="1"/>
    <col min="6143" max="6143" width="13.36328125" style="219" customWidth="1"/>
    <col min="6144" max="6144" width="1.36328125" style="219" customWidth="1"/>
    <col min="6145" max="6145" width="16.36328125" style="219" customWidth="1"/>
    <col min="6146" max="6146" width="1.54296875" style="219" customWidth="1"/>
    <col min="6147" max="6147" width="15.08984375" style="219" customWidth="1"/>
    <col min="6148" max="6148" width="1.54296875" style="219" customWidth="1"/>
    <col min="6149" max="6149" width="9.453125" style="219" customWidth="1"/>
    <col min="6150" max="6397" width="9.08984375" style="219"/>
    <col min="6398" max="6398" width="55.6328125" style="219" customWidth="1"/>
    <col min="6399" max="6399" width="13.36328125" style="219" customWidth="1"/>
    <col min="6400" max="6400" width="1.36328125" style="219" customWidth="1"/>
    <col min="6401" max="6401" width="16.36328125" style="219" customWidth="1"/>
    <col min="6402" max="6402" width="1.54296875" style="219" customWidth="1"/>
    <col min="6403" max="6403" width="15.08984375" style="219" customWidth="1"/>
    <col min="6404" max="6404" width="1.54296875" style="219" customWidth="1"/>
    <col min="6405" max="6405" width="9.453125" style="219" customWidth="1"/>
    <col min="6406" max="6653" width="9.08984375" style="219"/>
    <col min="6654" max="6654" width="55.6328125" style="219" customWidth="1"/>
    <col min="6655" max="6655" width="13.36328125" style="219" customWidth="1"/>
    <col min="6656" max="6656" width="1.36328125" style="219" customWidth="1"/>
    <col min="6657" max="6657" width="16.36328125" style="219" customWidth="1"/>
    <col min="6658" max="6658" width="1.54296875" style="219" customWidth="1"/>
    <col min="6659" max="6659" width="15.08984375" style="219" customWidth="1"/>
    <col min="6660" max="6660" width="1.54296875" style="219" customWidth="1"/>
    <col min="6661" max="6661" width="9.453125" style="219" customWidth="1"/>
    <col min="6662" max="6909" width="9.08984375" style="219"/>
    <col min="6910" max="6910" width="55.6328125" style="219" customWidth="1"/>
    <col min="6911" max="6911" width="13.36328125" style="219" customWidth="1"/>
    <col min="6912" max="6912" width="1.36328125" style="219" customWidth="1"/>
    <col min="6913" max="6913" width="16.36328125" style="219" customWidth="1"/>
    <col min="6914" max="6914" width="1.54296875" style="219" customWidth="1"/>
    <col min="6915" max="6915" width="15.08984375" style="219" customWidth="1"/>
    <col min="6916" max="6916" width="1.54296875" style="219" customWidth="1"/>
    <col min="6917" max="6917" width="9.453125" style="219" customWidth="1"/>
    <col min="6918" max="7165" width="9.08984375" style="219"/>
    <col min="7166" max="7166" width="55.6328125" style="219" customWidth="1"/>
    <col min="7167" max="7167" width="13.36328125" style="219" customWidth="1"/>
    <col min="7168" max="7168" width="1.36328125" style="219" customWidth="1"/>
    <col min="7169" max="7169" width="16.36328125" style="219" customWidth="1"/>
    <col min="7170" max="7170" width="1.54296875" style="219" customWidth="1"/>
    <col min="7171" max="7171" width="15.08984375" style="219" customWidth="1"/>
    <col min="7172" max="7172" width="1.54296875" style="219" customWidth="1"/>
    <col min="7173" max="7173" width="9.453125" style="219" customWidth="1"/>
    <col min="7174" max="7421" width="9.08984375" style="219"/>
    <col min="7422" max="7422" width="55.6328125" style="219" customWidth="1"/>
    <col min="7423" max="7423" width="13.36328125" style="219" customWidth="1"/>
    <col min="7424" max="7424" width="1.36328125" style="219" customWidth="1"/>
    <col min="7425" max="7425" width="16.36328125" style="219" customWidth="1"/>
    <col min="7426" max="7426" width="1.54296875" style="219" customWidth="1"/>
    <col min="7427" max="7427" width="15.08984375" style="219" customWidth="1"/>
    <col min="7428" max="7428" width="1.54296875" style="219" customWidth="1"/>
    <col min="7429" max="7429" width="9.453125" style="219" customWidth="1"/>
    <col min="7430" max="7677" width="9.08984375" style="219"/>
    <col min="7678" max="7678" width="55.6328125" style="219" customWidth="1"/>
    <col min="7679" max="7679" width="13.36328125" style="219" customWidth="1"/>
    <col min="7680" max="7680" width="1.36328125" style="219" customWidth="1"/>
    <col min="7681" max="7681" width="16.36328125" style="219" customWidth="1"/>
    <col min="7682" max="7682" width="1.54296875" style="219" customWidth="1"/>
    <col min="7683" max="7683" width="15.08984375" style="219" customWidth="1"/>
    <col min="7684" max="7684" width="1.54296875" style="219" customWidth="1"/>
    <col min="7685" max="7685" width="9.453125" style="219" customWidth="1"/>
    <col min="7686" max="7933" width="9.08984375" style="219"/>
    <col min="7934" max="7934" width="55.6328125" style="219" customWidth="1"/>
    <col min="7935" max="7935" width="13.36328125" style="219" customWidth="1"/>
    <col min="7936" max="7936" width="1.36328125" style="219" customWidth="1"/>
    <col min="7937" max="7937" width="16.36328125" style="219" customWidth="1"/>
    <col min="7938" max="7938" width="1.54296875" style="219" customWidth="1"/>
    <col min="7939" max="7939" width="15.08984375" style="219" customWidth="1"/>
    <col min="7940" max="7940" width="1.54296875" style="219" customWidth="1"/>
    <col min="7941" max="7941" width="9.453125" style="219" customWidth="1"/>
    <col min="7942" max="8189" width="9.08984375" style="219"/>
    <col min="8190" max="8190" width="55.6328125" style="219" customWidth="1"/>
    <col min="8191" max="8191" width="13.36328125" style="219" customWidth="1"/>
    <col min="8192" max="8192" width="1.36328125" style="219" customWidth="1"/>
    <col min="8193" max="8193" width="16.36328125" style="219" customWidth="1"/>
    <col min="8194" max="8194" width="1.54296875" style="219" customWidth="1"/>
    <col min="8195" max="8195" width="15.08984375" style="219" customWidth="1"/>
    <col min="8196" max="8196" width="1.54296875" style="219" customWidth="1"/>
    <col min="8197" max="8197" width="9.453125" style="219" customWidth="1"/>
    <col min="8198" max="8445" width="9.08984375" style="219"/>
    <col min="8446" max="8446" width="55.6328125" style="219" customWidth="1"/>
    <col min="8447" max="8447" width="13.36328125" style="219" customWidth="1"/>
    <col min="8448" max="8448" width="1.36328125" style="219" customWidth="1"/>
    <col min="8449" max="8449" width="16.36328125" style="219" customWidth="1"/>
    <col min="8450" max="8450" width="1.54296875" style="219" customWidth="1"/>
    <col min="8451" max="8451" width="15.08984375" style="219" customWidth="1"/>
    <col min="8452" max="8452" width="1.54296875" style="219" customWidth="1"/>
    <col min="8453" max="8453" width="9.453125" style="219" customWidth="1"/>
    <col min="8454" max="8701" width="9.08984375" style="219"/>
    <col min="8702" max="8702" width="55.6328125" style="219" customWidth="1"/>
    <col min="8703" max="8703" width="13.36328125" style="219" customWidth="1"/>
    <col min="8704" max="8704" width="1.36328125" style="219" customWidth="1"/>
    <col min="8705" max="8705" width="16.36328125" style="219" customWidth="1"/>
    <col min="8706" max="8706" width="1.54296875" style="219" customWidth="1"/>
    <col min="8707" max="8707" width="15.08984375" style="219" customWidth="1"/>
    <col min="8708" max="8708" width="1.54296875" style="219" customWidth="1"/>
    <col min="8709" max="8709" width="9.453125" style="219" customWidth="1"/>
    <col min="8710" max="8957" width="9.08984375" style="219"/>
    <col min="8958" max="8958" width="55.6328125" style="219" customWidth="1"/>
    <col min="8959" max="8959" width="13.36328125" style="219" customWidth="1"/>
    <col min="8960" max="8960" width="1.36328125" style="219" customWidth="1"/>
    <col min="8961" max="8961" width="16.36328125" style="219" customWidth="1"/>
    <col min="8962" max="8962" width="1.54296875" style="219" customWidth="1"/>
    <col min="8963" max="8963" width="15.08984375" style="219" customWidth="1"/>
    <col min="8964" max="8964" width="1.54296875" style="219" customWidth="1"/>
    <col min="8965" max="8965" width="9.453125" style="219" customWidth="1"/>
    <col min="8966" max="9213" width="9.08984375" style="219"/>
    <col min="9214" max="9214" width="55.6328125" style="219" customWidth="1"/>
    <col min="9215" max="9215" width="13.36328125" style="219" customWidth="1"/>
    <col min="9216" max="9216" width="1.36328125" style="219" customWidth="1"/>
    <col min="9217" max="9217" width="16.36328125" style="219" customWidth="1"/>
    <col min="9218" max="9218" width="1.54296875" style="219" customWidth="1"/>
    <col min="9219" max="9219" width="15.08984375" style="219" customWidth="1"/>
    <col min="9220" max="9220" width="1.54296875" style="219" customWidth="1"/>
    <col min="9221" max="9221" width="9.453125" style="219" customWidth="1"/>
    <col min="9222" max="9469" width="9.08984375" style="219"/>
    <col min="9470" max="9470" width="55.6328125" style="219" customWidth="1"/>
    <col min="9471" max="9471" width="13.36328125" style="219" customWidth="1"/>
    <col min="9472" max="9472" width="1.36328125" style="219" customWidth="1"/>
    <col min="9473" max="9473" width="16.36328125" style="219" customWidth="1"/>
    <col min="9474" max="9474" width="1.54296875" style="219" customWidth="1"/>
    <col min="9475" max="9475" width="15.08984375" style="219" customWidth="1"/>
    <col min="9476" max="9476" width="1.54296875" style="219" customWidth="1"/>
    <col min="9477" max="9477" width="9.453125" style="219" customWidth="1"/>
    <col min="9478" max="9725" width="9.08984375" style="219"/>
    <col min="9726" max="9726" width="55.6328125" style="219" customWidth="1"/>
    <col min="9727" max="9727" width="13.36328125" style="219" customWidth="1"/>
    <col min="9728" max="9728" width="1.36328125" style="219" customWidth="1"/>
    <col min="9729" max="9729" width="16.36328125" style="219" customWidth="1"/>
    <col min="9730" max="9730" width="1.54296875" style="219" customWidth="1"/>
    <col min="9731" max="9731" width="15.08984375" style="219" customWidth="1"/>
    <col min="9732" max="9732" width="1.54296875" style="219" customWidth="1"/>
    <col min="9733" max="9733" width="9.453125" style="219" customWidth="1"/>
    <col min="9734" max="9981" width="9.08984375" style="219"/>
    <col min="9982" max="9982" width="55.6328125" style="219" customWidth="1"/>
    <col min="9983" max="9983" width="13.36328125" style="219" customWidth="1"/>
    <col min="9984" max="9984" width="1.36328125" style="219" customWidth="1"/>
    <col min="9985" max="9985" width="16.36328125" style="219" customWidth="1"/>
    <col min="9986" max="9986" width="1.54296875" style="219" customWidth="1"/>
    <col min="9987" max="9987" width="15.08984375" style="219" customWidth="1"/>
    <col min="9988" max="9988" width="1.54296875" style="219" customWidth="1"/>
    <col min="9989" max="9989" width="9.453125" style="219" customWidth="1"/>
    <col min="9990" max="10237" width="9.08984375" style="219"/>
    <col min="10238" max="10238" width="55.6328125" style="219" customWidth="1"/>
    <col min="10239" max="10239" width="13.36328125" style="219" customWidth="1"/>
    <col min="10240" max="10240" width="1.36328125" style="219" customWidth="1"/>
    <col min="10241" max="10241" width="16.36328125" style="219" customWidth="1"/>
    <col min="10242" max="10242" width="1.54296875" style="219" customWidth="1"/>
    <col min="10243" max="10243" width="15.08984375" style="219" customWidth="1"/>
    <col min="10244" max="10244" width="1.54296875" style="219" customWidth="1"/>
    <col min="10245" max="10245" width="9.453125" style="219" customWidth="1"/>
    <col min="10246" max="10493" width="9.08984375" style="219"/>
    <col min="10494" max="10494" width="55.6328125" style="219" customWidth="1"/>
    <col min="10495" max="10495" width="13.36328125" style="219" customWidth="1"/>
    <col min="10496" max="10496" width="1.36328125" style="219" customWidth="1"/>
    <col min="10497" max="10497" width="16.36328125" style="219" customWidth="1"/>
    <col min="10498" max="10498" width="1.54296875" style="219" customWidth="1"/>
    <col min="10499" max="10499" width="15.08984375" style="219" customWidth="1"/>
    <col min="10500" max="10500" width="1.54296875" style="219" customWidth="1"/>
    <col min="10501" max="10501" width="9.453125" style="219" customWidth="1"/>
    <col min="10502" max="10749" width="9.08984375" style="219"/>
    <col min="10750" max="10750" width="55.6328125" style="219" customWidth="1"/>
    <col min="10751" max="10751" width="13.36328125" style="219" customWidth="1"/>
    <col min="10752" max="10752" width="1.36328125" style="219" customWidth="1"/>
    <col min="10753" max="10753" width="16.36328125" style="219" customWidth="1"/>
    <col min="10754" max="10754" width="1.54296875" style="219" customWidth="1"/>
    <col min="10755" max="10755" width="15.08984375" style="219" customWidth="1"/>
    <col min="10756" max="10756" width="1.54296875" style="219" customWidth="1"/>
    <col min="10757" max="10757" width="9.453125" style="219" customWidth="1"/>
    <col min="10758" max="11005" width="9.08984375" style="219"/>
    <col min="11006" max="11006" width="55.6328125" style="219" customWidth="1"/>
    <col min="11007" max="11007" width="13.36328125" style="219" customWidth="1"/>
    <col min="11008" max="11008" width="1.36328125" style="219" customWidth="1"/>
    <col min="11009" max="11009" width="16.36328125" style="219" customWidth="1"/>
    <col min="11010" max="11010" width="1.54296875" style="219" customWidth="1"/>
    <col min="11011" max="11011" width="15.08984375" style="219" customWidth="1"/>
    <col min="11012" max="11012" width="1.54296875" style="219" customWidth="1"/>
    <col min="11013" max="11013" width="9.453125" style="219" customWidth="1"/>
    <col min="11014" max="11261" width="9.08984375" style="219"/>
    <col min="11262" max="11262" width="55.6328125" style="219" customWidth="1"/>
    <col min="11263" max="11263" width="13.36328125" style="219" customWidth="1"/>
    <col min="11264" max="11264" width="1.36328125" style="219" customWidth="1"/>
    <col min="11265" max="11265" width="16.36328125" style="219" customWidth="1"/>
    <col min="11266" max="11266" width="1.54296875" style="219" customWidth="1"/>
    <col min="11267" max="11267" width="15.08984375" style="219" customWidth="1"/>
    <col min="11268" max="11268" width="1.54296875" style="219" customWidth="1"/>
    <col min="11269" max="11269" width="9.453125" style="219" customWidth="1"/>
    <col min="11270" max="11517" width="9.08984375" style="219"/>
    <col min="11518" max="11518" width="55.6328125" style="219" customWidth="1"/>
    <col min="11519" max="11519" width="13.36328125" style="219" customWidth="1"/>
    <col min="11520" max="11520" width="1.36328125" style="219" customWidth="1"/>
    <col min="11521" max="11521" width="16.36328125" style="219" customWidth="1"/>
    <col min="11522" max="11522" width="1.54296875" style="219" customWidth="1"/>
    <col min="11523" max="11523" width="15.08984375" style="219" customWidth="1"/>
    <col min="11524" max="11524" width="1.54296875" style="219" customWidth="1"/>
    <col min="11525" max="11525" width="9.453125" style="219" customWidth="1"/>
    <col min="11526" max="11773" width="9.08984375" style="219"/>
    <col min="11774" max="11774" width="55.6328125" style="219" customWidth="1"/>
    <col min="11775" max="11775" width="13.36328125" style="219" customWidth="1"/>
    <col min="11776" max="11776" width="1.36328125" style="219" customWidth="1"/>
    <col min="11777" max="11777" width="16.36328125" style="219" customWidth="1"/>
    <col min="11778" max="11778" width="1.54296875" style="219" customWidth="1"/>
    <col min="11779" max="11779" width="15.08984375" style="219" customWidth="1"/>
    <col min="11780" max="11780" width="1.54296875" style="219" customWidth="1"/>
    <col min="11781" max="11781" width="9.453125" style="219" customWidth="1"/>
    <col min="11782" max="12029" width="9.08984375" style="219"/>
    <col min="12030" max="12030" width="55.6328125" style="219" customWidth="1"/>
    <col min="12031" max="12031" width="13.36328125" style="219" customWidth="1"/>
    <col min="12032" max="12032" width="1.36328125" style="219" customWidth="1"/>
    <col min="12033" max="12033" width="16.36328125" style="219" customWidth="1"/>
    <col min="12034" max="12034" width="1.54296875" style="219" customWidth="1"/>
    <col min="12035" max="12035" width="15.08984375" style="219" customWidth="1"/>
    <col min="12036" max="12036" width="1.54296875" style="219" customWidth="1"/>
    <col min="12037" max="12037" width="9.453125" style="219" customWidth="1"/>
    <col min="12038" max="12285" width="9.08984375" style="219"/>
    <col min="12286" max="12286" width="55.6328125" style="219" customWidth="1"/>
    <col min="12287" max="12287" width="13.36328125" style="219" customWidth="1"/>
    <col min="12288" max="12288" width="1.36328125" style="219" customWidth="1"/>
    <col min="12289" max="12289" width="16.36328125" style="219" customWidth="1"/>
    <col min="12290" max="12290" width="1.54296875" style="219" customWidth="1"/>
    <col min="12291" max="12291" width="15.08984375" style="219" customWidth="1"/>
    <col min="12292" max="12292" width="1.54296875" style="219" customWidth="1"/>
    <col min="12293" max="12293" width="9.453125" style="219" customWidth="1"/>
    <col min="12294" max="12541" width="9.08984375" style="219"/>
    <col min="12542" max="12542" width="55.6328125" style="219" customWidth="1"/>
    <col min="12543" max="12543" width="13.36328125" style="219" customWidth="1"/>
    <col min="12544" max="12544" width="1.36328125" style="219" customWidth="1"/>
    <col min="12545" max="12545" width="16.36328125" style="219" customWidth="1"/>
    <col min="12546" max="12546" width="1.54296875" style="219" customWidth="1"/>
    <col min="12547" max="12547" width="15.08984375" style="219" customWidth="1"/>
    <col min="12548" max="12548" width="1.54296875" style="219" customWidth="1"/>
    <col min="12549" max="12549" width="9.453125" style="219" customWidth="1"/>
    <col min="12550" max="12797" width="9.08984375" style="219"/>
    <col min="12798" max="12798" width="55.6328125" style="219" customWidth="1"/>
    <col min="12799" max="12799" width="13.36328125" style="219" customWidth="1"/>
    <col min="12800" max="12800" width="1.36328125" style="219" customWidth="1"/>
    <col min="12801" max="12801" width="16.36328125" style="219" customWidth="1"/>
    <col min="12802" max="12802" width="1.54296875" style="219" customWidth="1"/>
    <col min="12803" max="12803" width="15.08984375" style="219" customWidth="1"/>
    <col min="12804" max="12804" width="1.54296875" style="219" customWidth="1"/>
    <col min="12805" max="12805" width="9.453125" style="219" customWidth="1"/>
    <col min="12806" max="13053" width="9.08984375" style="219"/>
    <col min="13054" max="13054" width="55.6328125" style="219" customWidth="1"/>
    <col min="13055" max="13055" width="13.36328125" style="219" customWidth="1"/>
    <col min="13056" max="13056" width="1.36328125" style="219" customWidth="1"/>
    <col min="13057" max="13057" width="16.36328125" style="219" customWidth="1"/>
    <col min="13058" max="13058" width="1.54296875" style="219" customWidth="1"/>
    <col min="13059" max="13059" width="15.08984375" style="219" customWidth="1"/>
    <col min="13060" max="13060" width="1.54296875" style="219" customWidth="1"/>
    <col min="13061" max="13061" width="9.453125" style="219" customWidth="1"/>
    <col min="13062" max="13309" width="9.08984375" style="219"/>
    <col min="13310" max="13310" width="55.6328125" style="219" customWidth="1"/>
    <col min="13311" max="13311" width="13.36328125" style="219" customWidth="1"/>
    <col min="13312" max="13312" width="1.36328125" style="219" customWidth="1"/>
    <col min="13313" max="13313" width="16.36328125" style="219" customWidth="1"/>
    <col min="13314" max="13314" width="1.54296875" style="219" customWidth="1"/>
    <col min="13315" max="13315" width="15.08984375" style="219" customWidth="1"/>
    <col min="13316" max="13316" width="1.54296875" style="219" customWidth="1"/>
    <col min="13317" max="13317" width="9.453125" style="219" customWidth="1"/>
    <col min="13318" max="13565" width="9.08984375" style="219"/>
    <col min="13566" max="13566" width="55.6328125" style="219" customWidth="1"/>
    <col min="13567" max="13567" width="13.36328125" style="219" customWidth="1"/>
    <col min="13568" max="13568" width="1.36328125" style="219" customWidth="1"/>
    <col min="13569" max="13569" width="16.36328125" style="219" customWidth="1"/>
    <col min="13570" max="13570" width="1.54296875" style="219" customWidth="1"/>
    <col min="13571" max="13571" width="15.08984375" style="219" customWidth="1"/>
    <col min="13572" max="13572" width="1.54296875" style="219" customWidth="1"/>
    <col min="13573" max="13573" width="9.453125" style="219" customWidth="1"/>
    <col min="13574" max="13821" width="9.08984375" style="219"/>
    <col min="13822" max="13822" width="55.6328125" style="219" customWidth="1"/>
    <col min="13823" max="13823" width="13.36328125" style="219" customWidth="1"/>
    <col min="13824" max="13824" width="1.36328125" style="219" customWidth="1"/>
    <col min="13825" max="13825" width="16.36328125" style="219" customWidth="1"/>
    <col min="13826" max="13826" width="1.54296875" style="219" customWidth="1"/>
    <col min="13827" max="13827" width="15.08984375" style="219" customWidth="1"/>
    <col min="13828" max="13828" width="1.54296875" style="219" customWidth="1"/>
    <col min="13829" max="13829" width="9.453125" style="219" customWidth="1"/>
    <col min="13830" max="14077" width="9.08984375" style="219"/>
    <col min="14078" max="14078" width="55.6328125" style="219" customWidth="1"/>
    <col min="14079" max="14079" width="13.36328125" style="219" customWidth="1"/>
    <col min="14080" max="14080" width="1.36328125" style="219" customWidth="1"/>
    <col min="14081" max="14081" width="16.36328125" style="219" customWidth="1"/>
    <col min="14082" max="14082" width="1.54296875" style="219" customWidth="1"/>
    <col min="14083" max="14083" width="15.08984375" style="219" customWidth="1"/>
    <col min="14084" max="14084" width="1.54296875" style="219" customWidth="1"/>
    <col min="14085" max="14085" width="9.453125" style="219" customWidth="1"/>
    <col min="14086" max="14333" width="9.08984375" style="219"/>
    <col min="14334" max="14334" width="55.6328125" style="219" customWidth="1"/>
    <col min="14335" max="14335" width="13.36328125" style="219" customWidth="1"/>
    <col min="14336" max="14336" width="1.36328125" style="219" customWidth="1"/>
    <col min="14337" max="14337" width="16.36328125" style="219" customWidth="1"/>
    <col min="14338" max="14338" width="1.54296875" style="219" customWidth="1"/>
    <col min="14339" max="14339" width="15.08984375" style="219" customWidth="1"/>
    <col min="14340" max="14340" width="1.54296875" style="219" customWidth="1"/>
    <col min="14341" max="14341" width="9.453125" style="219" customWidth="1"/>
    <col min="14342" max="14589" width="9.08984375" style="219"/>
    <col min="14590" max="14590" width="55.6328125" style="219" customWidth="1"/>
    <col min="14591" max="14591" width="13.36328125" style="219" customWidth="1"/>
    <col min="14592" max="14592" width="1.36328125" style="219" customWidth="1"/>
    <col min="14593" max="14593" width="16.36328125" style="219" customWidth="1"/>
    <col min="14594" max="14594" width="1.54296875" style="219" customWidth="1"/>
    <col min="14595" max="14595" width="15.08984375" style="219" customWidth="1"/>
    <col min="14596" max="14596" width="1.54296875" style="219" customWidth="1"/>
    <col min="14597" max="14597" width="9.453125" style="219" customWidth="1"/>
    <col min="14598" max="14845" width="9.08984375" style="219"/>
    <col min="14846" max="14846" width="55.6328125" style="219" customWidth="1"/>
    <col min="14847" max="14847" width="13.36328125" style="219" customWidth="1"/>
    <col min="14848" max="14848" width="1.36328125" style="219" customWidth="1"/>
    <col min="14849" max="14849" width="16.36328125" style="219" customWidth="1"/>
    <col min="14850" max="14850" width="1.54296875" style="219" customWidth="1"/>
    <col min="14851" max="14851" width="15.08984375" style="219" customWidth="1"/>
    <col min="14852" max="14852" width="1.54296875" style="219" customWidth="1"/>
    <col min="14853" max="14853" width="9.453125" style="219" customWidth="1"/>
    <col min="14854" max="15101" width="9.08984375" style="219"/>
    <col min="15102" max="15102" width="55.6328125" style="219" customWidth="1"/>
    <col min="15103" max="15103" width="13.36328125" style="219" customWidth="1"/>
    <col min="15104" max="15104" width="1.36328125" style="219" customWidth="1"/>
    <col min="15105" max="15105" width="16.36328125" style="219" customWidth="1"/>
    <col min="15106" max="15106" width="1.54296875" style="219" customWidth="1"/>
    <col min="15107" max="15107" width="15.08984375" style="219" customWidth="1"/>
    <col min="15108" max="15108" width="1.54296875" style="219" customWidth="1"/>
    <col min="15109" max="15109" width="9.453125" style="219" customWidth="1"/>
    <col min="15110" max="15357" width="9.08984375" style="219"/>
    <col min="15358" max="15358" width="55.6328125" style="219" customWidth="1"/>
    <col min="15359" max="15359" width="13.36328125" style="219" customWidth="1"/>
    <col min="15360" max="15360" width="1.36328125" style="219" customWidth="1"/>
    <col min="15361" max="15361" width="16.36328125" style="219" customWidth="1"/>
    <col min="15362" max="15362" width="1.54296875" style="219" customWidth="1"/>
    <col min="15363" max="15363" width="15.08984375" style="219" customWidth="1"/>
    <col min="15364" max="15364" width="1.54296875" style="219" customWidth="1"/>
    <col min="15365" max="15365" width="9.453125" style="219" customWidth="1"/>
    <col min="15366" max="15613" width="9.08984375" style="219"/>
    <col min="15614" max="15614" width="55.6328125" style="219" customWidth="1"/>
    <col min="15615" max="15615" width="13.36328125" style="219" customWidth="1"/>
    <col min="15616" max="15616" width="1.36328125" style="219" customWidth="1"/>
    <col min="15617" max="15617" width="16.36328125" style="219" customWidth="1"/>
    <col min="15618" max="15618" width="1.54296875" style="219" customWidth="1"/>
    <col min="15619" max="15619" width="15.08984375" style="219" customWidth="1"/>
    <col min="15620" max="15620" width="1.54296875" style="219" customWidth="1"/>
    <col min="15621" max="15621" width="9.453125" style="219" customWidth="1"/>
    <col min="15622" max="15869" width="9.08984375" style="219"/>
    <col min="15870" max="15870" width="55.6328125" style="219" customWidth="1"/>
    <col min="15871" max="15871" width="13.36328125" style="219" customWidth="1"/>
    <col min="15872" max="15872" width="1.36328125" style="219" customWidth="1"/>
    <col min="15873" max="15873" width="16.36328125" style="219" customWidth="1"/>
    <col min="15874" max="15874" width="1.54296875" style="219" customWidth="1"/>
    <col min="15875" max="15875" width="15.08984375" style="219" customWidth="1"/>
    <col min="15876" max="15876" width="1.54296875" style="219" customWidth="1"/>
    <col min="15877" max="15877" width="9.453125" style="219" customWidth="1"/>
    <col min="15878" max="16125" width="9.08984375" style="219"/>
    <col min="16126" max="16126" width="55.6328125" style="219" customWidth="1"/>
    <col min="16127" max="16127" width="13.36328125" style="219" customWidth="1"/>
    <col min="16128" max="16128" width="1.36328125" style="219" customWidth="1"/>
    <col min="16129" max="16129" width="16.36328125" style="219" customWidth="1"/>
    <col min="16130" max="16130" width="1.54296875" style="219" customWidth="1"/>
    <col min="16131" max="16131" width="15.08984375" style="219" customWidth="1"/>
    <col min="16132" max="16132" width="1.54296875" style="219" customWidth="1"/>
    <col min="16133" max="16133" width="9.453125" style="219" customWidth="1"/>
    <col min="16134" max="16384" width="9.08984375" style="219"/>
  </cols>
  <sheetData>
    <row r="1" spans="1:5">
      <c r="A1" s="242" t="s">
        <v>123</v>
      </c>
      <c r="B1" s="243"/>
      <c r="C1" s="243"/>
      <c r="D1" s="243"/>
      <c r="E1" s="218"/>
    </row>
    <row r="2" spans="1:5">
      <c r="A2" s="141" t="s">
        <v>96</v>
      </c>
      <c r="B2" s="223"/>
      <c r="C2" s="223"/>
      <c r="D2" s="223"/>
    </row>
    <row r="3" spans="1:5">
      <c r="A3" s="244" t="s">
        <v>142</v>
      </c>
      <c r="B3" s="223"/>
      <c r="C3" s="245"/>
      <c r="D3" s="245"/>
    </row>
    <row r="4" spans="1:5" ht="27.75" customHeight="1">
      <c r="A4" s="286" t="s">
        <v>0</v>
      </c>
      <c r="B4" s="286"/>
      <c r="C4" s="280" t="s">
        <v>161</v>
      </c>
      <c r="D4" s="279" t="s">
        <v>162</v>
      </c>
    </row>
    <row r="5" spans="1:5">
      <c r="A5" s="124"/>
      <c r="B5" s="246"/>
      <c r="C5" s="247" t="s">
        <v>1</v>
      </c>
      <c r="D5" s="247" t="s">
        <v>1</v>
      </c>
    </row>
    <row r="6" spans="1:5">
      <c r="A6" s="141" t="s">
        <v>31</v>
      </c>
      <c r="B6" s="248"/>
      <c r="C6" s="223"/>
      <c r="D6" s="223"/>
    </row>
    <row r="7" spans="1:5">
      <c r="A7" s="124"/>
      <c r="B7" s="248"/>
      <c r="C7" s="223"/>
      <c r="D7" s="223"/>
    </row>
    <row r="8" spans="1:5">
      <c r="A8" s="249" t="s">
        <v>32</v>
      </c>
      <c r="B8" s="68"/>
      <c r="C8" s="129"/>
      <c r="D8" s="129"/>
    </row>
    <row r="9" spans="1:5">
      <c r="A9" s="124" t="s">
        <v>90</v>
      </c>
      <c r="B9" s="68">
        <v>13</v>
      </c>
      <c r="C9" s="63">
        <v>1682</v>
      </c>
      <c r="D9" s="63">
        <v>1357</v>
      </c>
      <c r="E9" s="218"/>
    </row>
    <row r="10" spans="1:5">
      <c r="A10" s="124" t="s">
        <v>33</v>
      </c>
      <c r="B10" s="68">
        <v>14</v>
      </c>
      <c r="C10" s="63">
        <v>5258</v>
      </c>
      <c r="D10" s="63">
        <v>5367</v>
      </c>
      <c r="E10" s="218"/>
    </row>
    <row r="11" spans="1:5">
      <c r="A11" s="124" t="s">
        <v>34</v>
      </c>
      <c r="B11" s="68">
        <v>15</v>
      </c>
      <c r="C11" s="63">
        <v>48</v>
      </c>
      <c r="D11" s="63">
        <v>31</v>
      </c>
      <c r="E11" s="218"/>
    </row>
    <row r="12" spans="1:5" ht="26">
      <c r="A12" s="250" t="s">
        <v>131</v>
      </c>
      <c r="B12" s="68">
        <v>16</v>
      </c>
      <c r="C12" s="63">
        <v>2257</v>
      </c>
      <c r="D12" s="63">
        <v>2317</v>
      </c>
      <c r="E12" s="218"/>
    </row>
    <row r="13" spans="1:5">
      <c r="A13" s="124" t="s">
        <v>35</v>
      </c>
      <c r="B13" s="68">
        <v>17</v>
      </c>
      <c r="C13" s="63">
        <v>249</v>
      </c>
      <c r="D13" s="63">
        <v>245</v>
      </c>
      <c r="E13" s="218"/>
    </row>
    <row r="14" spans="1:5" ht="15" customHeight="1">
      <c r="A14" s="124" t="s">
        <v>134</v>
      </c>
      <c r="B14" s="68">
        <v>18</v>
      </c>
      <c r="C14" s="63">
        <v>327</v>
      </c>
      <c r="D14" s="63">
        <v>343</v>
      </c>
      <c r="E14" s="218"/>
    </row>
    <row r="15" spans="1:5" ht="15.75" customHeight="1">
      <c r="A15" s="249"/>
      <c r="B15" s="68"/>
      <c r="C15" s="251">
        <f>SUM(C9:C14)</f>
        <v>9821</v>
      </c>
      <c r="D15" s="251">
        <f>SUM(D9:D14)</f>
        <v>9660</v>
      </c>
      <c r="E15" s="218"/>
    </row>
    <row r="16" spans="1:5">
      <c r="A16" s="124"/>
      <c r="B16" s="68"/>
      <c r="C16" s="66"/>
      <c r="D16" s="66"/>
      <c r="E16" s="218"/>
    </row>
    <row r="17" spans="1:5">
      <c r="A17" s="249" t="s">
        <v>36</v>
      </c>
      <c r="B17" s="68"/>
      <c r="C17" s="66"/>
      <c r="D17" s="66"/>
    </row>
    <row r="18" spans="1:5">
      <c r="A18" s="124" t="s">
        <v>135</v>
      </c>
      <c r="B18" s="68">
        <v>19</v>
      </c>
      <c r="C18" s="66">
        <v>407</v>
      </c>
      <c r="D18" s="66">
        <v>513</v>
      </c>
    </row>
    <row r="19" spans="1:5">
      <c r="A19" s="124" t="s">
        <v>136</v>
      </c>
      <c r="B19" s="68">
        <v>19</v>
      </c>
      <c r="C19" s="66">
        <v>1611</v>
      </c>
      <c r="D19" s="66">
        <v>3029</v>
      </c>
    </row>
    <row r="20" spans="1:5">
      <c r="A20" s="124" t="s">
        <v>37</v>
      </c>
      <c r="B20" s="68">
        <v>20</v>
      </c>
      <c r="C20" s="63">
        <v>6938</v>
      </c>
      <c r="D20" s="63">
        <v>8051</v>
      </c>
    </row>
    <row r="21" spans="1:5">
      <c r="A21" s="124" t="s">
        <v>38</v>
      </c>
      <c r="B21" s="68">
        <v>21</v>
      </c>
      <c r="C21" s="66">
        <v>89374</v>
      </c>
      <c r="D21" s="66">
        <v>109371</v>
      </c>
      <c r="E21" s="218"/>
    </row>
    <row r="22" spans="1:5">
      <c r="A22" s="124"/>
      <c r="B22" s="68"/>
      <c r="C22" s="251">
        <f>SUM(C18:C21)</f>
        <v>98330</v>
      </c>
      <c r="D22" s="251">
        <f>SUM(D18:D21)</f>
        <v>120964</v>
      </c>
      <c r="E22" s="218"/>
    </row>
    <row r="23" spans="1:5">
      <c r="A23" s="249"/>
      <c r="B23" s="197"/>
      <c r="C23" s="217"/>
      <c r="D23" s="217"/>
    </row>
    <row r="24" spans="1:5" ht="13.5" thickBot="1">
      <c r="A24" s="249" t="s">
        <v>39</v>
      </c>
      <c r="B24" s="197"/>
      <c r="C24" s="65">
        <f>+C22+C15</f>
        <v>108151</v>
      </c>
      <c r="D24" s="65">
        <f>+D22+D15</f>
        <v>130624</v>
      </c>
      <c r="E24" s="218"/>
    </row>
    <row r="25" spans="1:5" ht="13.5" thickTop="1">
      <c r="A25" s="249"/>
      <c r="B25" s="228"/>
      <c r="C25" s="128"/>
      <c r="D25" s="128"/>
    </row>
    <row r="26" spans="1:5">
      <c r="A26" s="249" t="s">
        <v>40</v>
      </c>
      <c r="B26" s="197"/>
      <c r="C26" s="66"/>
      <c r="D26" s="66"/>
    </row>
    <row r="27" spans="1:5">
      <c r="A27" s="141"/>
      <c r="B27" s="197"/>
      <c r="C27" s="66"/>
      <c r="D27" s="66"/>
    </row>
    <row r="28" spans="1:5">
      <c r="A28" s="249" t="s">
        <v>41</v>
      </c>
      <c r="B28" s="197"/>
      <c r="C28" s="66"/>
      <c r="D28" s="66"/>
    </row>
    <row r="29" spans="1:5" s="222" customFormat="1" ht="28.75" customHeight="1">
      <c r="A29" s="252" t="s">
        <v>97</v>
      </c>
      <c r="B29" s="220"/>
      <c r="C29" s="221"/>
      <c r="D29" s="221"/>
    </row>
    <row r="30" spans="1:5">
      <c r="A30" s="124" t="s">
        <v>42</v>
      </c>
      <c r="B30" s="223"/>
      <c r="C30" s="66">
        <v>6583</v>
      </c>
      <c r="D30" s="66">
        <v>6583</v>
      </c>
      <c r="E30" s="218"/>
    </row>
    <row r="31" spans="1:5">
      <c r="A31" s="124" t="s">
        <v>43</v>
      </c>
      <c r="B31" s="197"/>
      <c r="C31" s="66">
        <v>3776</v>
      </c>
      <c r="D31" s="66">
        <v>3813</v>
      </c>
      <c r="E31" s="218"/>
    </row>
    <row r="32" spans="1:5">
      <c r="A32" s="124" t="s">
        <v>120</v>
      </c>
      <c r="B32" s="197"/>
      <c r="C32" s="63">
        <v>10067</v>
      </c>
      <c r="D32" s="63">
        <v>8788</v>
      </c>
      <c r="E32" s="218"/>
    </row>
    <row r="33" spans="1:8">
      <c r="A33" s="215"/>
      <c r="B33" s="197">
        <v>22</v>
      </c>
      <c r="C33" s="216">
        <f>SUM(C30:C32)</f>
        <v>20426</v>
      </c>
      <c r="D33" s="216">
        <f>SUM(D30:D32)</f>
        <v>19184</v>
      </c>
      <c r="E33" s="218"/>
    </row>
    <row r="34" spans="1:8">
      <c r="A34" s="141" t="s">
        <v>44</v>
      </c>
      <c r="B34" s="68"/>
      <c r="C34" s="217"/>
      <c r="D34" s="217"/>
      <c r="E34" s="218"/>
    </row>
    <row r="35" spans="1:8">
      <c r="A35" s="141" t="s">
        <v>45</v>
      </c>
      <c r="B35" s="68"/>
      <c r="C35" s="127"/>
      <c r="D35" s="127"/>
    </row>
    <row r="36" spans="1:8">
      <c r="A36" s="124" t="s">
        <v>46</v>
      </c>
      <c r="B36" s="197">
        <v>23</v>
      </c>
      <c r="C36" s="66">
        <v>135</v>
      </c>
      <c r="D36" s="66">
        <v>134</v>
      </c>
      <c r="E36" s="218"/>
    </row>
    <row r="37" spans="1:8">
      <c r="A37" s="124" t="s">
        <v>98</v>
      </c>
      <c r="B37" s="197">
        <f>B13</f>
        <v>17</v>
      </c>
      <c r="C37" s="66">
        <v>459</v>
      </c>
      <c r="D37" s="66">
        <v>467</v>
      </c>
      <c r="E37" s="218"/>
    </row>
    <row r="38" spans="1:8">
      <c r="A38" s="124" t="s">
        <v>132</v>
      </c>
      <c r="B38" s="197">
        <v>27</v>
      </c>
      <c r="C38" s="66">
        <v>179</v>
      </c>
      <c r="D38" s="66">
        <v>11</v>
      </c>
      <c r="E38" s="218"/>
    </row>
    <row r="39" spans="1:8">
      <c r="A39" s="124" t="s">
        <v>99</v>
      </c>
      <c r="B39" s="197">
        <v>28</v>
      </c>
      <c r="C39" s="66">
        <v>217</v>
      </c>
      <c r="D39" s="66">
        <v>242</v>
      </c>
      <c r="E39" s="218"/>
    </row>
    <row r="40" spans="1:8">
      <c r="A40" s="124"/>
      <c r="B40" s="68"/>
      <c r="C40" s="130">
        <f>SUM(C36:C39)</f>
        <v>990</v>
      </c>
      <c r="D40" s="130">
        <f>SUM(D36:D39)</f>
        <v>854</v>
      </c>
      <c r="E40" s="218"/>
    </row>
    <row r="41" spans="1:8">
      <c r="A41" s="124"/>
      <c r="B41" s="68"/>
      <c r="C41" s="66"/>
      <c r="D41" s="66"/>
    </row>
    <row r="42" spans="1:8">
      <c r="A42" s="141" t="s">
        <v>47</v>
      </c>
      <c r="B42" s="224"/>
      <c r="C42" s="131"/>
      <c r="D42" s="131"/>
      <c r="F42" s="265"/>
      <c r="G42" s="265"/>
    </row>
    <row r="43" spans="1:8" ht="26">
      <c r="A43" s="215" t="s">
        <v>140</v>
      </c>
      <c r="B43" s="68">
        <v>24</v>
      </c>
      <c r="C43" s="63">
        <v>49924</v>
      </c>
      <c r="D43" s="63">
        <v>52163</v>
      </c>
      <c r="E43" s="218"/>
      <c r="F43" s="265"/>
      <c r="G43" s="265"/>
    </row>
    <row r="44" spans="1:8" ht="14.5">
      <c r="A44" s="253" t="s">
        <v>137</v>
      </c>
      <c r="B44" s="68">
        <v>24</v>
      </c>
      <c r="C44" s="63">
        <v>736</v>
      </c>
      <c r="D44" s="63">
        <v>1235</v>
      </c>
      <c r="E44" s="218"/>
      <c r="F44" s="266"/>
      <c r="G44" s="225"/>
    </row>
    <row r="45" spans="1:8">
      <c r="A45" s="253" t="s">
        <v>138</v>
      </c>
      <c r="B45" s="68">
        <v>24</v>
      </c>
      <c r="C45" s="63">
        <v>34954</v>
      </c>
      <c r="D45" s="63">
        <v>56544</v>
      </c>
      <c r="G45" s="225"/>
    </row>
    <row r="46" spans="1:8" ht="14.5">
      <c r="A46" s="124" t="s">
        <v>48</v>
      </c>
      <c r="B46" s="68">
        <v>25</v>
      </c>
      <c r="C46" s="63">
        <v>307</v>
      </c>
      <c r="D46" s="63">
        <v>264</v>
      </c>
      <c r="E46" s="218"/>
      <c r="G46" s="254"/>
      <c r="H46" s="254"/>
    </row>
    <row r="47" spans="1:8" ht="14.5">
      <c r="A47" s="105" t="s">
        <v>49</v>
      </c>
      <c r="B47" s="68">
        <v>26</v>
      </c>
      <c r="C47" s="63">
        <v>515</v>
      </c>
      <c r="D47" s="63">
        <v>186</v>
      </c>
      <c r="E47" s="218"/>
      <c r="G47" s="254"/>
      <c r="H47" s="255"/>
    </row>
    <row r="48" spans="1:8">
      <c r="A48" s="124" t="s">
        <v>99</v>
      </c>
      <c r="B48" s="68">
        <v>28</v>
      </c>
      <c r="C48" s="63">
        <v>151</v>
      </c>
      <c r="D48" s="63">
        <v>151</v>
      </c>
      <c r="E48" s="218"/>
    </row>
    <row r="49" spans="1:8">
      <c r="A49" s="124" t="s">
        <v>121</v>
      </c>
      <c r="B49" s="68">
        <v>24</v>
      </c>
      <c r="C49" s="63">
        <v>148</v>
      </c>
      <c r="D49" s="63">
        <v>43</v>
      </c>
      <c r="E49" s="218"/>
      <c r="G49" s="226"/>
      <c r="H49" s="226"/>
    </row>
    <row r="50" spans="1:8" ht="14.5">
      <c r="A50" s="124"/>
      <c r="B50" s="68"/>
      <c r="C50" s="227">
        <f>SUM(C43:C49)</f>
        <v>86735</v>
      </c>
      <c r="D50" s="227">
        <f>SUM(D43:D49)</f>
        <v>110586</v>
      </c>
      <c r="E50" s="218"/>
      <c r="G50" s="256"/>
      <c r="H50" s="256"/>
    </row>
    <row r="51" spans="1:8" ht="14.5">
      <c r="A51" s="253"/>
      <c r="B51" s="68"/>
      <c r="C51" s="66"/>
      <c r="D51" s="66"/>
      <c r="G51" s="257"/>
      <c r="H51" s="257"/>
    </row>
    <row r="52" spans="1:8" ht="15" thickBot="1">
      <c r="A52" s="141" t="s">
        <v>50</v>
      </c>
      <c r="B52" s="68"/>
      <c r="C52" s="69">
        <f>+C33+C40+C50</f>
        <v>108151</v>
      </c>
      <c r="D52" s="69">
        <f>+D33+D40+D50</f>
        <v>130624</v>
      </c>
      <c r="E52" s="218"/>
      <c r="G52" s="257"/>
      <c r="H52" s="257"/>
    </row>
    <row r="53" spans="1:8" ht="15" thickTop="1">
      <c r="A53" s="258"/>
      <c r="B53" s="197"/>
      <c r="C53" s="126"/>
      <c r="D53" s="126"/>
      <c r="G53" s="257"/>
      <c r="H53" s="257"/>
    </row>
    <row r="54" spans="1:8">
      <c r="A54" s="156"/>
      <c r="B54" s="125"/>
      <c r="C54" s="129"/>
      <c r="D54" s="129"/>
    </row>
    <row r="55" spans="1:8">
      <c r="A55" s="156" t="s">
        <v>27</v>
      </c>
      <c r="B55" s="259"/>
      <c r="C55" s="260"/>
      <c r="D55" s="260"/>
    </row>
    <row r="56" spans="1:8">
      <c r="B56" s="259" t="s">
        <v>28</v>
      </c>
      <c r="C56" s="260"/>
      <c r="D56" s="260"/>
    </row>
    <row r="57" spans="1:8">
      <c r="B57" s="259"/>
      <c r="C57" s="260"/>
      <c r="D57" s="260"/>
    </row>
    <row r="58" spans="1:8">
      <c r="A58" s="156" t="s">
        <v>29</v>
      </c>
      <c r="B58" s="259"/>
      <c r="C58" s="260"/>
      <c r="D58" s="260"/>
    </row>
    <row r="59" spans="1:8">
      <c r="A59" s="262"/>
      <c r="B59" s="259" t="s">
        <v>30</v>
      </c>
      <c r="C59" s="261"/>
      <c r="D59" s="261"/>
    </row>
    <row r="60" spans="1:8" ht="45.65" customHeight="1">
      <c r="A60" s="262"/>
      <c r="B60" s="259"/>
      <c r="C60" s="261"/>
      <c r="D60" s="261"/>
    </row>
    <row r="61" spans="1:8">
      <c r="A61" s="263" t="s">
        <v>114</v>
      </c>
      <c r="C61" s="229"/>
      <c r="D61" s="229"/>
    </row>
    <row r="62" spans="1:8">
      <c r="A62" s="156" t="s">
        <v>100</v>
      </c>
    </row>
    <row r="63" spans="1:8">
      <c r="C63" s="264">
        <f>C24-C52</f>
        <v>0</v>
      </c>
      <c r="D63" s="264">
        <f>D24-D52</f>
        <v>0</v>
      </c>
    </row>
    <row r="64" spans="1:8">
      <c r="C64" s="229"/>
      <c r="D64" s="229"/>
    </row>
    <row r="65" spans="3:4">
      <c r="C65" s="229"/>
      <c r="D65" s="229"/>
    </row>
  </sheetData>
  <mergeCells count="1">
    <mergeCell ref="A4:B4"/>
  </mergeCells>
  <printOptions horizontalCentered="1"/>
  <pageMargins left="0.70866141732283505" right="0.70866141732283505" top="0.39370078740157499" bottom="0.39370078740157499" header="0.27559055118110198" footer="0.27559055118110198"/>
  <pageSetup scale="71" orientation="portrait" r:id="rId1"/>
  <headerFooter>
    <oddFooter>&amp;R2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62"/>
  <sheetViews>
    <sheetView view="pageBreakPreview" topLeftCell="A25" zoomScale="80" zoomScaleNormal="80" zoomScaleSheetLayoutView="80" workbookViewId="0">
      <selection activeCell="H17" sqref="H17"/>
    </sheetView>
  </sheetViews>
  <sheetFormatPr defaultColWidth="9.08984375" defaultRowHeight="13"/>
  <cols>
    <col min="1" max="1" width="64.54296875" style="75" customWidth="1"/>
    <col min="2" max="2" width="11.54296875" style="84" customWidth="1"/>
    <col min="3" max="3" width="1.6328125" style="84" hidden="1" customWidth="1"/>
    <col min="4" max="4" width="15.08984375" style="84" customWidth="1"/>
    <col min="5" max="5" width="13.6328125" style="84" customWidth="1"/>
    <col min="6" max="6" width="17.08984375" style="75" customWidth="1"/>
    <col min="7" max="248" width="9.08984375" style="75"/>
    <col min="249" max="249" width="59" style="75" customWidth="1"/>
    <col min="250" max="250" width="11.54296875" style="75" customWidth="1"/>
    <col min="251" max="251" width="0" style="75" hidden="1" customWidth="1"/>
    <col min="252" max="252" width="15.08984375" style="75" customWidth="1"/>
    <col min="253" max="253" width="1.453125" style="75" customWidth="1"/>
    <col min="254" max="254" width="14.90625" style="75" customWidth="1"/>
    <col min="255" max="255" width="1.54296875" style="75" customWidth="1"/>
    <col min="256" max="256" width="13.36328125" style="75" customWidth="1"/>
    <col min="257" max="257" width="8.08984375" style="75" customWidth="1"/>
    <col min="258" max="258" width="10.6328125" style="75" customWidth="1"/>
    <col min="259" max="504" width="9.08984375" style="75"/>
    <col min="505" max="505" width="59" style="75" customWidth="1"/>
    <col min="506" max="506" width="11.54296875" style="75" customWidth="1"/>
    <col min="507" max="507" width="0" style="75" hidden="1" customWidth="1"/>
    <col min="508" max="508" width="15.08984375" style="75" customWidth="1"/>
    <col min="509" max="509" width="1.453125" style="75" customWidth="1"/>
    <col min="510" max="510" width="14.90625" style="75" customWidth="1"/>
    <col min="511" max="511" width="1.54296875" style="75" customWidth="1"/>
    <col min="512" max="512" width="13.36328125" style="75" customWidth="1"/>
    <col min="513" max="513" width="8.08984375" style="75" customWidth="1"/>
    <col min="514" max="514" width="10.6328125" style="75" customWidth="1"/>
    <col min="515" max="760" width="9.08984375" style="75"/>
    <col min="761" max="761" width="59" style="75" customWidth="1"/>
    <col min="762" max="762" width="11.54296875" style="75" customWidth="1"/>
    <col min="763" max="763" width="0" style="75" hidden="1" customWidth="1"/>
    <col min="764" max="764" width="15.08984375" style="75" customWidth="1"/>
    <col min="765" max="765" width="1.453125" style="75" customWidth="1"/>
    <col min="766" max="766" width="14.90625" style="75" customWidth="1"/>
    <col min="767" max="767" width="1.54296875" style="75" customWidth="1"/>
    <col min="768" max="768" width="13.36328125" style="75" customWidth="1"/>
    <col min="769" max="769" width="8.08984375" style="75" customWidth="1"/>
    <col min="770" max="770" width="10.6328125" style="75" customWidth="1"/>
    <col min="771" max="1016" width="9.08984375" style="75"/>
    <col min="1017" max="1017" width="59" style="75" customWidth="1"/>
    <col min="1018" max="1018" width="11.54296875" style="75" customWidth="1"/>
    <col min="1019" max="1019" width="0" style="75" hidden="1" customWidth="1"/>
    <col min="1020" max="1020" width="15.08984375" style="75" customWidth="1"/>
    <col min="1021" max="1021" width="1.453125" style="75" customWidth="1"/>
    <col min="1022" max="1022" width="14.90625" style="75" customWidth="1"/>
    <col min="1023" max="1023" width="1.54296875" style="75" customWidth="1"/>
    <col min="1024" max="1024" width="13.36328125" style="75" customWidth="1"/>
    <col min="1025" max="1025" width="8.08984375" style="75" customWidth="1"/>
    <col min="1026" max="1026" width="10.6328125" style="75" customWidth="1"/>
    <col min="1027" max="1272" width="9.08984375" style="75"/>
    <col min="1273" max="1273" width="59" style="75" customWidth="1"/>
    <col min="1274" max="1274" width="11.54296875" style="75" customWidth="1"/>
    <col min="1275" max="1275" width="0" style="75" hidden="1" customWidth="1"/>
    <col min="1276" max="1276" width="15.08984375" style="75" customWidth="1"/>
    <col min="1277" max="1277" width="1.453125" style="75" customWidth="1"/>
    <col min="1278" max="1278" width="14.90625" style="75" customWidth="1"/>
    <col min="1279" max="1279" width="1.54296875" style="75" customWidth="1"/>
    <col min="1280" max="1280" width="13.36328125" style="75" customWidth="1"/>
    <col min="1281" max="1281" width="8.08984375" style="75" customWidth="1"/>
    <col min="1282" max="1282" width="10.6328125" style="75" customWidth="1"/>
    <col min="1283" max="1528" width="9.08984375" style="75"/>
    <col min="1529" max="1529" width="59" style="75" customWidth="1"/>
    <col min="1530" max="1530" width="11.54296875" style="75" customWidth="1"/>
    <col min="1531" max="1531" width="0" style="75" hidden="1" customWidth="1"/>
    <col min="1532" max="1532" width="15.08984375" style="75" customWidth="1"/>
    <col min="1533" max="1533" width="1.453125" style="75" customWidth="1"/>
    <col min="1534" max="1534" width="14.90625" style="75" customWidth="1"/>
    <col min="1535" max="1535" width="1.54296875" style="75" customWidth="1"/>
    <col min="1536" max="1536" width="13.36328125" style="75" customWidth="1"/>
    <col min="1537" max="1537" width="8.08984375" style="75" customWidth="1"/>
    <col min="1538" max="1538" width="10.6328125" style="75" customWidth="1"/>
    <col min="1539" max="1784" width="9.08984375" style="75"/>
    <col min="1785" max="1785" width="59" style="75" customWidth="1"/>
    <col min="1786" max="1786" width="11.54296875" style="75" customWidth="1"/>
    <col min="1787" max="1787" width="0" style="75" hidden="1" customWidth="1"/>
    <col min="1788" max="1788" width="15.08984375" style="75" customWidth="1"/>
    <col min="1789" max="1789" width="1.453125" style="75" customWidth="1"/>
    <col min="1790" max="1790" width="14.90625" style="75" customWidth="1"/>
    <col min="1791" max="1791" width="1.54296875" style="75" customWidth="1"/>
    <col min="1792" max="1792" width="13.36328125" style="75" customWidth="1"/>
    <col min="1793" max="1793" width="8.08984375" style="75" customWidth="1"/>
    <col min="1794" max="1794" width="10.6328125" style="75" customWidth="1"/>
    <col min="1795" max="2040" width="9.08984375" style="75"/>
    <col min="2041" max="2041" width="59" style="75" customWidth="1"/>
    <col min="2042" max="2042" width="11.54296875" style="75" customWidth="1"/>
    <col min="2043" max="2043" width="0" style="75" hidden="1" customWidth="1"/>
    <col min="2044" max="2044" width="15.08984375" style="75" customWidth="1"/>
    <col min="2045" max="2045" width="1.453125" style="75" customWidth="1"/>
    <col min="2046" max="2046" width="14.90625" style="75" customWidth="1"/>
    <col min="2047" max="2047" width="1.54296875" style="75" customWidth="1"/>
    <col min="2048" max="2048" width="13.36328125" style="75" customWidth="1"/>
    <col min="2049" max="2049" width="8.08984375" style="75" customWidth="1"/>
    <col min="2050" max="2050" width="10.6328125" style="75" customWidth="1"/>
    <col min="2051" max="2296" width="9.08984375" style="75"/>
    <col min="2297" max="2297" width="59" style="75" customWidth="1"/>
    <col min="2298" max="2298" width="11.54296875" style="75" customWidth="1"/>
    <col min="2299" max="2299" width="0" style="75" hidden="1" customWidth="1"/>
    <col min="2300" max="2300" width="15.08984375" style="75" customWidth="1"/>
    <col min="2301" max="2301" width="1.453125" style="75" customWidth="1"/>
    <col min="2302" max="2302" width="14.90625" style="75" customWidth="1"/>
    <col min="2303" max="2303" width="1.54296875" style="75" customWidth="1"/>
    <col min="2304" max="2304" width="13.36328125" style="75" customWidth="1"/>
    <col min="2305" max="2305" width="8.08984375" style="75" customWidth="1"/>
    <col min="2306" max="2306" width="10.6328125" style="75" customWidth="1"/>
    <col min="2307" max="2552" width="9.08984375" style="75"/>
    <col min="2553" max="2553" width="59" style="75" customWidth="1"/>
    <col min="2554" max="2554" width="11.54296875" style="75" customWidth="1"/>
    <col min="2555" max="2555" width="0" style="75" hidden="1" customWidth="1"/>
    <col min="2556" max="2556" width="15.08984375" style="75" customWidth="1"/>
    <col min="2557" max="2557" width="1.453125" style="75" customWidth="1"/>
    <col min="2558" max="2558" width="14.90625" style="75" customWidth="1"/>
    <col min="2559" max="2559" width="1.54296875" style="75" customWidth="1"/>
    <col min="2560" max="2560" width="13.36328125" style="75" customWidth="1"/>
    <col min="2561" max="2561" width="8.08984375" style="75" customWidth="1"/>
    <col min="2562" max="2562" width="10.6328125" style="75" customWidth="1"/>
    <col min="2563" max="2808" width="9.08984375" style="75"/>
    <col min="2809" max="2809" width="59" style="75" customWidth="1"/>
    <col min="2810" max="2810" width="11.54296875" style="75" customWidth="1"/>
    <col min="2811" max="2811" width="0" style="75" hidden="1" customWidth="1"/>
    <col min="2812" max="2812" width="15.08984375" style="75" customWidth="1"/>
    <col min="2813" max="2813" width="1.453125" style="75" customWidth="1"/>
    <col min="2814" max="2814" width="14.90625" style="75" customWidth="1"/>
    <col min="2815" max="2815" width="1.54296875" style="75" customWidth="1"/>
    <col min="2816" max="2816" width="13.36328125" style="75" customWidth="1"/>
    <col min="2817" max="2817" width="8.08984375" style="75" customWidth="1"/>
    <col min="2818" max="2818" width="10.6328125" style="75" customWidth="1"/>
    <col min="2819" max="3064" width="9.08984375" style="75"/>
    <col min="3065" max="3065" width="59" style="75" customWidth="1"/>
    <col min="3066" max="3066" width="11.54296875" style="75" customWidth="1"/>
    <col min="3067" max="3067" width="0" style="75" hidden="1" customWidth="1"/>
    <col min="3068" max="3068" width="15.08984375" style="75" customWidth="1"/>
    <col min="3069" max="3069" width="1.453125" style="75" customWidth="1"/>
    <col min="3070" max="3070" width="14.90625" style="75" customWidth="1"/>
    <col min="3071" max="3071" width="1.54296875" style="75" customWidth="1"/>
    <col min="3072" max="3072" width="13.36328125" style="75" customWidth="1"/>
    <col min="3073" max="3073" width="8.08984375" style="75" customWidth="1"/>
    <col min="3074" max="3074" width="10.6328125" style="75" customWidth="1"/>
    <col min="3075" max="3320" width="9.08984375" style="75"/>
    <col min="3321" max="3321" width="59" style="75" customWidth="1"/>
    <col min="3322" max="3322" width="11.54296875" style="75" customWidth="1"/>
    <col min="3323" max="3323" width="0" style="75" hidden="1" customWidth="1"/>
    <col min="3324" max="3324" width="15.08984375" style="75" customWidth="1"/>
    <col min="3325" max="3325" width="1.453125" style="75" customWidth="1"/>
    <col min="3326" max="3326" width="14.90625" style="75" customWidth="1"/>
    <col min="3327" max="3327" width="1.54296875" style="75" customWidth="1"/>
    <col min="3328" max="3328" width="13.36328125" style="75" customWidth="1"/>
    <col min="3329" max="3329" width="8.08984375" style="75" customWidth="1"/>
    <col min="3330" max="3330" width="10.6328125" style="75" customWidth="1"/>
    <col min="3331" max="3576" width="9.08984375" style="75"/>
    <col min="3577" max="3577" width="59" style="75" customWidth="1"/>
    <col min="3578" max="3578" width="11.54296875" style="75" customWidth="1"/>
    <col min="3579" max="3579" width="0" style="75" hidden="1" customWidth="1"/>
    <col min="3580" max="3580" width="15.08984375" style="75" customWidth="1"/>
    <col min="3581" max="3581" width="1.453125" style="75" customWidth="1"/>
    <col min="3582" max="3582" width="14.90625" style="75" customWidth="1"/>
    <col min="3583" max="3583" width="1.54296875" style="75" customWidth="1"/>
    <col min="3584" max="3584" width="13.36328125" style="75" customWidth="1"/>
    <col min="3585" max="3585" width="8.08984375" style="75" customWidth="1"/>
    <col min="3586" max="3586" width="10.6328125" style="75" customWidth="1"/>
    <col min="3587" max="3832" width="9.08984375" style="75"/>
    <col min="3833" max="3833" width="59" style="75" customWidth="1"/>
    <col min="3834" max="3834" width="11.54296875" style="75" customWidth="1"/>
    <col min="3835" max="3835" width="0" style="75" hidden="1" customWidth="1"/>
    <col min="3836" max="3836" width="15.08984375" style="75" customWidth="1"/>
    <col min="3837" max="3837" width="1.453125" style="75" customWidth="1"/>
    <col min="3838" max="3838" width="14.90625" style="75" customWidth="1"/>
    <col min="3839" max="3839" width="1.54296875" style="75" customWidth="1"/>
    <col min="3840" max="3840" width="13.36328125" style="75" customWidth="1"/>
    <col min="3841" max="3841" width="8.08984375" style="75" customWidth="1"/>
    <col min="3842" max="3842" width="10.6328125" style="75" customWidth="1"/>
    <col min="3843" max="4088" width="9.08984375" style="75"/>
    <col min="4089" max="4089" width="59" style="75" customWidth="1"/>
    <col min="4090" max="4090" width="11.54296875" style="75" customWidth="1"/>
    <col min="4091" max="4091" width="0" style="75" hidden="1" customWidth="1"/>
    <col min="4092" max="4092" width="15.08984375" style="75" customWidth="1"/>
    <col min="4093" max="4093" width="1.453125" style="75" customWidth="1"/>
    <col min="4094" max="4094" width="14.90625" style="75" customWidth="1"/>
    <col min="4095" max="4095" width="1.54296875" style="75" customWidth="1"/>
    <col min="4096" max="4096" width="13.36328125" style="75" customWidth="1"/>
    <col min="4097" max="4097" width="8.08984375" style="75" customWidth="1"/>
    <col min="4098" max="4098" width="10.6328125" style="75" customWidth="1"/>
    <col min="4099" max="4344" width="9.08984375" style="75"/>
    <col min="4345" max="4345" width="59" style="75" customWidth="1"/>
    <col min="4346" max="4346" width="11.54296875" style="75" customWidth="1"/>
    <col min="4347" max="4347" width="0" style="75" hidden="1" customWidth="1"/>
    <col min="4348" max="4348" width="15.08984375" style="75" customWidth="1"/>
    <col min="4349" max="4349" width="1.453125" style="75" customWidth="1"/>
    <col min="4350" max="4350" width="14.90625" style="75" customWidth="1"/>
    <col min="4351" max="4351" width="1.54296875" style="75" customWidth="1"/>
    <col min="4352" max="4352" width="13.36328125" style="75" customWidth="1"/>
    <col min="4353" max="4353" width="8.08984375" style="75" customWidth="1"/>
    <col min="4354" max="4354" width="10.6328125" style="75" customWidth="1"/>
    <col min="4355" max="4600" width="9.08984375" style="75"/>
    <col min="4601" max="4601" width="59" style="75" customWidth="1"/>
    <col min="4602" max="4602" width="11.54296875" style="75" customWidth="1"/>
    <col min="4603" max="4603" width="0" style="75" hidden="1" customWidth="1"/>
    <col min="4604" max="4604" width="15.08984375" style="75" customWidth="1"/>
    <col min="4605" max="4605" width="1.453125" style="75" customWidth="1"/>
    <col min="4606" max="4606" width="14.90625" style="75" customWidth="1"/>
    <col min="4607" max="4607" width="1.54296875" style="75" customWidth="1"/>
    <col min="4608" max="4608" width="13.36328125" style="75" customWidth="1"/>
    <col min="4609" max="4609" width="8.08984375" style="75" customWidth="1"/>
    <col min="4610" max="4610" width="10.6328125" style="75" customWidth="1"/>
    <col min="4611" max="4856" width="9.08984375" style="75"/>
    <col min="4857" max="4857" width="59" style="75" customWidth="1"/>
    <col min="4858" max="4858" width="11.54296875" style="75" customWidth="1"/>
    <col min="4859" max="4859" width="0" style="75" hidden="1" customWidth="1"/>
    <col min="4860" max="4860" width="15.08984375" style="75" customWidth="1"/>
    <col min="4861" max="4861" width="1.453125" style="75" customWidth="1"/>
    <col min="4862" max="4862" width="14.90625" style="75" customWidth="1"/>
    <col min="4863" max="4863" width="1.54296875" style="75" customWidth="1"/>
    <col min="4864" max="4864" width="13.36328125" style="75" customWidth="1"/>
    <col min="4865" max="4865" width="8.08984375" style="75" customWidth="1"/>
    <col min="4866" max="4866" width="10.6328125" style="75" customWidth="1"/>
    <col min="4867" max="5112" width="9.08984375" style="75"/>
    <col min="5113" max="5113" width="59" style="75" customWidth="1"/>
    <col min="5114" max="5114" width="11.54296875" style="75" customWidth="1"/>
    <col min="5115" max="5115" width="0" style="75" hidden="1" customWidth="1"/>
    <col min="5116" max="5116" width="15.08984375" style="75" customWidth="1"/>
    <col min="5117" max="5117" width="1.453125" style="75" customWidth="1"/>
    <col min="5118" max="5118" width="14.90625" style="75" customWidth="1"/>
    <col min="5119" max="5119" width="1.54296875" style="75" customWidth="1"/>
    <col min="5120" max="5120" width="13.36328125" style="75" customWidth="1"/>
    <col min="5121" max="5121" width="8.08984375" style="75" customWidth="1"/>
    <col min="5122" max="5122" width="10.6328125" style="75" customWidth="1"/>
    <col min="5123" max="5368" width="9.08984375" style="75"/>
    <col min="5369" max="5369" width="59" style="75" customWidth="1"/>
    <col min="5370" max="5370" width="11.54296875" style="75" customWidth="1"/>
    <col min="5371" max="5371" width="0" style="75" hidden="1" customWidth="1"/>
    <col min="5372" max="5372" width="15.08984375" style="75" customWidth="1"/>
    <col min="5373" max="5373" width="1.453125" style="75" customWidth="1"/>
    <col min="5374" max="5374" width="14.90625" style="75" customWidth="1"/>
    <col min="5375" max="5375" width="1.54296875" style="75" customWidth="1"/>
    <col min="5376" max="5376" width="13.36328125" style="75" customWidth="1"/>
    <col min="5377" max="5377" width="8.08984375" style="75" customWidth="1"/>
    <col min="5378" max="5378" width="10.6328125" style="75" customWidth="1"/>
    <col min="5379" max="5624" width="9.08984375" style="75"/>
    <col min="5625" max="5625" width="59" style="75" customWidth="1"/>
    <col min="5626" max="5626" width="11.54296875" style="75" customWidth="1"/>
    <col min="5627" max="5627" width="0" style="75" hidden="1" customWidth="1"/>
    <col min="5628" max="5628" width="15.08984375" style="75" customWidth="1"/>
    <col min="5629" max="5629" width="1.453125" style="75" customWidth="1"/>
    <col min="5630" max="5630" width="14.90625" style="75" customWidth="1"/>
    <col min="5631" max="5631" width="1.54296875" style="75" customWidth="1"/>
    <col min="5632" max="5632" width="13.36328125" style="75" customWidth="1"/>
    <col min="5633" max="5633" width="8.08984375" style="75" customWidth="1"/>
    <col min="5634" max="5634" width="10.6328125" style="75" customWidth="1"/>
    <col min="5635" max="5880" width="9.08984375" style="75"/>
    <col min="5881" max="5881" width="59" style="75" customWidth="1"/>
    <col min="5882" max="5882" width="11.54296875" style="75" customWidth="1"/>
    <col min="5883" max="5883" width="0" style="75" hidden="1" customWidth="1"/>
    <col min="5884" max="5884" width="15.08984375" style="75" customWidth="1"/>
    <col min="5885" max="5885" width="1.453125" style="75" customWidth="1"/>
    <col min="5886" max="5886" width="14.90625" style="75" customWidth="1"/>
    <col min="5887" max="5887" width="1.54296875" style="75" customWidth="1"/>
    <col min="5888" max="5888" width="13.36328125" style="75" customWidth="1"/>
    <col min="5889" max="5889" width="8.08984375" style="75" customWidth="1"/>
    <col min="5890" max="5890" width="10.6328125" style="75" customWidth="1"/>
    <col min="5891" max="6136" width="9.08984375" style="75"/>
    <col min="6137" max="6137" width="59" style="75" customWidth="1"/>
    <col min="6138" max="6138" width="11.54296875" style="75" customWidth="1"/>
    <col min="6139" max="6139" width="0" style="75" hidden="1" customWidth="1"/>
    <col min="6140" max="6140" width="15.08984375" style="75" customWidth="1"/>
    <col min="6141" max="6141" width="1.453125" style="75" customWidth="1"/>
    <col min="6142" max="6142" width="14.90625" style="75" customWidth="1"/>
    <col min="6143" max="6143" width="1.54296875" style="75" customWidth="1"/>
    <col min="6144" max="6144" width="13.36328125" style="75" customWidth="1"/>
    <col min="6145" max="6145" width="8.08984375" style="75" customWidth="1"/>
    <col min="6146" max="6146" width="10.6328125" style="75" customWidth="1"/>
    <col min="6147" max="6392" width="9.08984375" style="75"/>
    <col min="6393" max="6393" width="59" style="75" customWidth="1"/>
    <col min="6394" max="6394" width="11.54296875" style="75" customWidth="1"/>
    <col min="6395" max="6395" width="0" style="75" hidden="1" customWidth="1"/>
    <col min="6396" max="6396" width="15.08984375" style="75" customWidth="1"/>
    <col min="6397" max="6397" width="1.453125" style="75" customWidth="1"/>
    <col min="6398" max="6398" width="14.90625" style="75" customWidth="1"/>
    <col min="6399" max="6399" width="1.54296875" style="75" customWidth="1"/>
    <col min="6400" max="6400" width="13.36328125" style="75" customWidth="1"/>
    <col min="6401" max="6401" width="8.08984375" style="75" customWidth="1"/>
    <col min="6402" max="6402" width="10.6328125" style="75" customWidth="1"/>
    <col min="6403" max="6648" width="9.08984375" style="75"/>
    <col min="6649" max="6649" width="59" style="75" customWidth="1"/>
    <col min="6650" max="6650" width="11.54296875" style="75" customWidth="1"/>
    <col min="6651" max="6651" width="0" style="75" hidden="1" customWidth="1"/>
    <col min="6652" max="6652" width="15.08984375" style="75" customWidth="1"/>
    <col min="6653" max="6653" width="1.453125" style="75" customWidth="1"/>
    <col min="6654" max="6654" width="14.90625" style="75" customWidth="1"/>
    <col min="6655" max="6655" width="1.54296875" style="75" customWidth="1"/>
    <col min="6656" max="6656" width="13.36328125" style="75" customWidth="1"/>
    <col min="6657" max="6657" width="8.08984375" style="75" customWidth="1"/>
    <col min="6658" max="6658" width="10.6328125" style="75" customWidth="1"/>
    <col min="6659" max="6904" width="9.08984375" style="75"/>
    <col min="6905" max="6905" width="59" style="75" customWidth="1"/>
    <col min="6906" max="6906" width="11.54296875" style="75" customWidth="1"/>
    <col min="6907" max="6907" width="0" style="75" hidden="1" customWidth="1"/>
    <col min="6908" max="6908" width="15.08984375" style="75" customWidth="1"/>
    <col min="6909" max="6909" width="1.453125" style="75" customWidth="1"/>
    <col min="6910" max="6910" width="14.90625" style="75" customWidth="1"/>
    <col min="6911" max="6911" width="1.54296875" style="75" customWidth="1"/>
    <col min="6912" max="6912" width="13.36328125" style="75" customWidth="1"/>
    <col min="6913" max="6913" width="8.08984375" style="75" customWidth="1"/>
    <col min="6914" max="6914" width="10.6328125" style="75" customWidth="1"/>
    <col min="6915" max="7160" width="9.08984375" style="75"/>
    <col min="7161" max="7161" width="59" style="75" customWidth="1"/>
    <col min="7162" max="7162" width="11.54296875" style="75" customWidth="1"/>
    <col min="7163" max="7163" width="0" style="75" hidden="1" customWidth="1"/>
    <col min="7164" max="7164" width="15.08984375" style="75" customWidth="1"/>
    <col min="7165" max="7165" width="1.453125" style="75" customWidth="1"/>
    <col min="7166" max="7166" width="14.90625" style="75" customWidth="1"/>
    <col min="7167" max="7167" width="1.54296875" style="75" customWidth="1"/>
    <col min="7168" max="7168" width="13.36328125" style="75" customWidth="1"/>
    <col min="7169" max="7169" width="8.08984375" style="75" customWidth="1"/>
    <col min="7170" max="7170" width="10.6328125" style="75" customWidth="1"/>
    <col min="7171" max="7416" width="9.08984375" style="75"/>
    <col min="7417" max="7417" width="59" style="75" customWidth="1"/>
    <col min="7418" max="7418" width="11.54296875" style="75" customWidth="1"/>
    <col min="7419" max="7419" width="0" style="75" hidden="1" customWidth="1"/>
    <col min="7420" max="7420" width="15.08984375" style="75" customWidth="1"/>
    <col min="7421" max="7421" width="1.453125" style="75" customWidth="1"/>
    <col min="7422" max="7422" width="14.90625" style="75" customWidth="1"/>
    <col min="7423" max="7423" width="1.54296875" style="75" customWidth="1"/>
    <col min="7424" max="7424" width="13.36328125" style="75" customWidth="1"/>
    <col min="7425" max="7425" width="8.08984375" style="75" customWidth="1"/>
    <col min="7426" max="7426" width="10.6328125" style="75" customWidth="1"/>
    <col min="7427" max="7672" width="9.08984375" style="75"/>
    <col min="7673" max="7673" width="59" style="75" customWidth="1"/>
    <col min="7674" max="7674" width="11.54296875" style="75" customWidth="1"/>
    <col min="7675" max="7675" width="0" style="75" hidden="1" customWidth="1"/>
    <col min="7676" max="7676" width="15.08984375" style="75" customWidth="1"/>
    <col min="7677" max="7677" width="1.453125" style="75" customWidth="1"/>
    <col min="7678" max="7678" width="14.90625" style="75" customWidth="1"/>
    <col min="7679" max="7679" width="1.54296875" style="75" customWidth="1"/>
    <col min="7680" max="7680" width="13.36328125" style="75" customWidth="1"/>
    <col min="7681" max="7681" width="8.08984375" style="75" customWidth="1"/>
    <col min="7682" max="7682" width="10.6328125" style="75" customWidth="1"/>
    <col min="7683" max="7928" width="9.08984375" style="75"/>
    <col min="7929" max="7929" width="59" style="75" customWidth="1"/>
    <col min="7930" max="7930" width="11.54296875" style="75" customWidth="1"/>
    <col min="7931" max="7931" width="0" style="75" hidden="1" customWidth="1"/>
    <col min="7932" max="7932" width="15.08984375" style="75" customWidth="1"/>
    <col min="7933" max="7933" width="1.453125" style="75" customWidth="1"/>
    <col min="7934" max="7934" width="14.90625" style="75" customWidth="1"/>
    <col min="7935" max="7935" width="1.54296875" style="75" customWidth="1"/>
    <col min="7936" max="7936" width="13.36328125" style="75" customWidth="1"/>
    <col min="7937" max="7937" width="8.08984375" style="75" customWidth="1"/>
    <col min="7938" max="7938" width="10.6328125" style="75" customWidth="1"/>
    <col min="7939" max="8184" width="9.08984375" style="75"/>
    <col min="8185" max="8185" width="59" style="75" customWidth="1"/>
    <col min="8186" max="8186" width="11.54296875" style="75" customWidth="1"/>
    <col min="8187" max="8187" width="0" style="75" hidden="1" customWidth="1"/>
    <col min="8188" max="8188" width="15.08984375" style="75" customWidth="1"/>
    <col min="8189" max="8189" width="1.453125" style="75" customWidth="1"/>
    <col min="8190" max="8190" width="14.90625" style="75" customWidth="1"/>
    <col min="8191" max="8191" width="1.54296875" style="75" customWidth="1"/>
    <col min="8192" max="8192" width="13.36328125" style="75" customWidth="1"/>
    <col min="8193" max="8193" width="8.08984375" style="75" customWidth="1"/>
    <col min="8194" max="8194" width="10.6328125" style="75" customWidth="1"/>
    <col min="8195" max="8440" width="9.08984375" style="75"/>
    <col min="8441" max="8441" width="59" style="75" customWidth="1"/>
    <col min="8442" max="8442" width="11.54296875" style="75" customWidth="1"/>
    <col min="8443" max="8443" width="0" style="75" hidden="1" customWidth="1"/>
    <col min="8444" max="8444" width="15.08984375" style="75" customWidth="1"/>
    <col min="8445" max="8445" width="1.453125" style="75" customWidth="1"/>
    <col min="8446" max="8446" width="14.90625" style="75" customWidth="1"/>
    <col min="8447" max="8447" width="1.54296875" style="75" customWidth="1"/>
    <col min="8448" max="8448" width="13.36328125" style="75" customWidth="1"/>
    <col min="8449" max="8449" width="8.08984375" style="75" customWidth="1"/>
    <col min="8450" max="8450" width="10.6328125" style="75" customWidth="1"/>
    <col min="8451" max="8696" width="9.08984375" style="75"/>
    <col min="8697" max="8697" width="59" style="75" customWidth="1"/>
    <col min="8698" max="8698" width="11.54296875" style="75" customWidth="1"/>
    <col min="8699" max="8699" width="0" style="75" hidden="1" customWidth="1"/>
    <col min="8700" max="8700" width="15.08984375" style="75" customWidth="1"/>
    <col min="8701" max="8701" width="1.453125" style="75" customWidth="1"/>
    <col min="8702" max="8702" width="14.90625" style="75" customWidth="1"/>
    <col min="8703" max="8703" width="1.54296875" style="75" customWidth="1"/>
    <col min="8704" max="8704" width="13.36328125" style="75" customWidth="1"/>
    <col min="8705" max="8705" width="8.08984375" style="75" customWidth="1"/>
    <col min="8706" max="8706" width="10.6328125" style="75" customWidth="1"/>
    <col min="8707" max="8952" width="9.08984375" style="75"/>
    <col min="8953" max="8953" width="59" style="75" customWidth="1"/>
    <col min="8954" max="8954" width="11.54296875" style="75" customWidth="1"/>
    <col min="8955" max="8955" width="0" style="75" hidden="1" customWidth="1"/>
    <col min="8956" max="8956" width="15.08984375" style="75" customWidth="1"/>
    <col min="8957" max="8957" width="1.453125" style="75" customWidth="1"/>
    <col min="8958" max="8958" width="14.90625" style="75" customWidth="1"/>
    <col min="8959" max="8959" width="1.54296875" style="75" customWidth="1"/>
    <col min="8960" max="8960" width="13.36328125" style="75" customWidth="1"/>
    <col min="8961" max="8961" width="8.08984375" style="75" customWidth="1"/>
    <col min="8962" max="8962" width="10.6328125" style="75" customWidth="1"/>
    <col min="8963" max="9208" width="9.08984375" style="75"/>
    <col min="9209" max="9209" width="59" style="75" customWidth="1"/>
    <col min="9210" max="9210" width="11.54296875" style="75" customWidth="1"/>
    <col min="9211" max="9211" width="0" style="75" hidden="1" customWidth="1"/>
    <col min="9212" max="9212" width="15.08984375" style="75" customWidth="1"/>
    <col min="9213" max="9213" width="1.453125" style="75" customWidth="1"/>
    <col min="9214" max="9214" width="14.90625" style="75" customWidth="1"/>
    <col min="9215" max="9215" width="1.54296875" style="75" customWidth="1"/>
    <col min="9216" max="9216" width="13.36328125" style="75" customWidth="1"/>
    <col min="9217" max="9217" width="8.08984375" style="75" customWidth="1"/>
    <col min="9218" max="9218" width="10.6328125" style="75" customWidth="1"/>
    <col min="9219" max="9464" width="9.08984375" style="75"/>
    <col min="9465" max="9465" width="59" style="75" customWidth="1"/>
    <col min="9466" max="9466" width="11.54296875" style="75" customWidth="1"/>
    <col min="9467" max="9467" width="0" style="75" hidden="1" customWidth="1"/>
    <col min="9468" max="9468" width="15.08984375" style="75" customWidth="1"/>
    <col min="9469" max="9469" width="1.453125" style="75" customWidth="1"/>
    <col min="9470" max="9470" width="14.90625" style="75" customWidth="1"/>
    <col min="9471" max="9471" width="1.54296875" style="75" customWidth="1"/>
    <col min="9472" max="9472" width="13.36328125" style="75" customWidth="1"/>
    <col min="9473" max="9473" width="8.08984375" style="75" customWidth="1"/>
    <col min="9474" max="9474" width="10.6328125" style="75" customWidth="1"/>
    <col min="9475" max="9720" width="9.08984375" style="75"/>
    <col min="9721" max="9721" width="59" style="75" customWidth="1"/>
    <col min="9722" max="9722" width="11.54296875" style="75" customWidth="1"/>
    <col min="9723" max="9723" width="0" style="75" hidden="1" customWidth="1"/>
    <col min="9724" max="9724" width="15.08984375" style="75" customWidth="1"/>
    <col min="9725" max="9725" width="1.453125" style="75" customWidth="1"/>
    <col min="9726" max="9726" width="14.90625" style="75" customWidth="1"/>
    <col min="9727" max="9727" width="1.54296875" style="75" customWidth="1"/>
    <col min="9728" max="9728" width="13.36328125" style="75" customWidth="1"/>
    <col min="9729" max="9729" width="8.08984375" style="75" customWidth="1"/>
    <col min="9730" max="9730" width="10.6328125" style="75" customWidth="1"/>
    <col min="9731" max="9976" width="9.08984375" style="75"/>
    <col min="9977" max="9977" width="59" style="75" customWidth="1"/>
    <col min="9978" max="9978" width="11.54296875" style="75" customWidth="1"/>
    <col min="9979" max="9979" width="0" style="75" hidden="1" customWidth="1"/>
    <col min="9980" max="9980" width="15.08984375" style="75" customWidth="1"/>
    <col min="9981" max="9981" width="1.453125" style="75" customWidth="1"/>
    <col min="9982" max="9982" width="14.90625" style="75" customWidth="1"/>
    <col min="9983" max="9983" width="1.54296875" style="75" customWidth="1"/>
    <col min="9984" max="9984" width="13.36328125" style="75" customWidth="1"/>
    <col min="9985" max="9985" width="8.08984375" style="75" customWidth="1"/>
    <col min="9986" max="9986" width="10.6328125" style="75" customWidth="1"/>
    <col min="9987" max="10232" width="9.08984375" style="75"/>
    <col min="10233" max="10233" width="59" style="75" customWidth="1"/>
    <col min="10234" max="10234" width="11.54296875" style="75" customWidth="1"/>
    <col min="10235" max="10235" width="0" style="75" hidden="1" customWidth="1"/>
    <col min="10236" max="10236" width="15.08984375" style="75" customWidth="1"/>
    <col min="10237" max="10237" width="1.453125" style="75" customWidth="1"/>
    <col min="10238" max="10238" width="14.90625" style="75" customWidth="1"/>
    <col min="10239" max="10239" width="1.54296875" style="75" customWidth="1"/>
    <col min="10240" max="10240" width="13.36328125" style="75" customWidth="1"/>
    <col min="10241" max="10241" width="8.08984375" style="75" customWidth="1"/>
    <col min="10242" max="10242" width="10.6328125" style="75" customWidth="1"/>
    <col min="10243" max="10488" width="9.08984375" style="75"/>
    <col min="10489" max="10489" width="59" style="75" customWidth="1"/>
    <col min="10490" max="10490" width="11.54296875" style="75" customWidth="1"/>
    <col min="10491" max="10491" width="0" style="75" hidden="1" customWidth="1"/>
    <col min="10492" max="10492" width="15.08984375" style="75" customWidth="1"/>
    <col min="10493" max="10493" width="1.453125" style="75" customWidth="1"/>
    <col min="10494" max="10494" width="14.90625" style="75" customWidth="1"/>
    <col min="10495" max="10495" width="1.54296875" style="75" customWidth="1"/>
    <col min="10496" max="10496" width="13.36328125" style="75" customWidth="1"/>
    <col min="10497" max="10497" width="8.08984375" style="75" customWidth="1"/>
    <col min="10498" max="10498" width="10.6328125" style="75" customWidth="1"/>
    <col min="10499" max="10744" width="9.08984375" style="75"/>
    <col min="10745" max="10745" width="59" style="75" customWidth="1"/>
    <col min="10746" max="10746" width="11.54296875" style="75" customWidth="1"/>
    <col min="10747" max="10747" width="0" style="75" hidden="1" customWidth="1"/>
    <col min="10748" max="10748" width="15.08984375" style="75" customWidth="1"/>
    <col min="10749" max="10749" width="1.453125" style="75" customWidth="1"/>
    <col min="10750" max="10750" width="14.90625" style="75" customWidth="1"/>
    <col min="10751" max="10751" width="1.54296875" style="75" customWidth="1"/>
    <col min="10752" max="10752" width="13.36328125" style="75" customWidth="1"/>
    <col min="10753" max="10753" width="8.08984375" style="75" customWidth="1"/>
    <col min="10754" max="10754" width="10.6328125" style="75" customWidth="1"/>
    <col min="10755" max="11000" width="9.08984375" style="75"/>
    <col min="11001" max="11001" width="59" style="75" customWidth="1"/>
    <col min="11002" max="11002" width="11.54296875" style="75" customWidth="1"/>
    <col min="11003" max="11003" width="0" style="75" hidden="1" customWidth="1"/>
    <col min="11004" max="11004" width="15.08984375" style="75" customWidth="1"/>
    <col min="11005" max="11005" width="1.453125" style="75" customWidth="1"/>
    <col min="11006" max="11006" width="14.90625" style="75" customWidth="1"/>
    <col min="11007" max="11007" width="1.54296875" style="75" customWidth="1"/>
    <col min="11008" max="11008" width="13.36328125" style="75" customWidth="1"/>
    <col min="11009" max="11009" width="8.08984375" style="75" customWidth="1"/>
    <col min="11010" max="11010" width="10.6328125" style="75" customWidth="1"/>
    <col min="11011" max="11256" width="9.08984375" style="75"/>
    <col min="11257" max="11257" width="59" style="75" customWidth="1"/>
    <col min="11258" max="11258" width="11.54296875" style="75" customWidth="1"/>
    <col min="11259" max="11259" width="0" style="75" hidden="1" customWidth="1"/>
    <col min="11260" max="11260" width="15.08984375" style="75" customWidth="1"/>
    <col min="11261" max="11261" width="1.453125" style="75" customWidth="1"/>
    <col min="11262" max="11262" width="14.90625" style="75" customWidth="1"/>
    <col min="11263" max="11263" width="1.54296875" style="75" customWidth="1"/>
    <col min="11264" max="11264" width="13.36328125" style="75" customWidth="1"/>
    <col min="11265" max="11265" width="8.08984375" style="75" customWidth="1"/>
    <col min="11266" max="11266" width="10.6328125" style="75" customWidth="1"/>
    <col min="11267" max="11512" width="9.08984375" style="75"/>
    <col min="11513" max="11513" width="59" style="75" customWidth="1"/>
    <col min="11514" max="11514" width="11.54296875" style="75" customWidth="1"/>
    <col min="11515" max="11515" width="0" style="75" hidden="1" customWidth="1"/>
    <col min="11516" max="11516" width="15.08984375" style="75" customWidth="1"/>
    <col min="11517" max="11517" width="1.453125" style="75" customWidth="1"/>
    <col min="11518" max="11518" width="14.90625" style="75" customWidth="1"/>
    <col min="11519" max="11519" width="1.54296875" style="75" customWidth="1"/>
    <col min="11520" max="11520" width="13.36328125" style="75" customWidth="1"/>
    <col min="11521" max="11521" width="8.08984375" style="75" customWidth="1"/>
    <col min="11522" max="11522" width="10.6328125" style="75" customWidth="1"/>
    <col min="11523" max="11768" width="9.08984375" style="75"/>
    <col min="11769" max="11769" width="59" style="75" customWidth="1"/>
    <col min="11770" max="11770" width="11.54296875" style="75" customWidth="1"/>
    <col min="11771" max="11771" width="0" style="75" hidden="1" customWidth="1"/>
    <col min="11772" max="11772" width="15.08984375" style="75" customWidth="1"/>
    <col min="11773" max="11773" width="1.453125" style="75" customWidth="1"/>
    <col min="11774" max="11774" width="14.90625" style="75" customWidth="1"/>
    <col min="11775" max="11775" width="1.54296875" style="75" customWidth="1"/>
    <col min="11776" max="11776" width="13.36328125" style="75" customWidth="1"/>
    <col min="11777" max="11777" width="8.08984375" style="75" customWidth="1"/>
    <col min="11778" max="11778" width="10.6328125" style="75" customWidth="1"/>
    <col min="11779" max="12024" width="9.08984375" style="75"/>
    <col min="12025" max="12025" width="59" style="75" customWidth="1"/>
    <col min="12026" max="12026" width="11.54296875" style="75" customWidth="1"/>
    <col min="12027" max="12027" width="0" style="75" hidden="1" customWidth="1"/>
    <col min="12028" max="12028" width="15.08984375" style="75" customWidth="1"/>
    <col min="12029" max="12029" width="1.453125" style="75" customWidth="1"/>
    <col min="12030" max="12030" width="14.90625" style="75" customWidth="1"/>
    <col min="12031" max="12031" width="1.54296875" style="75" customWidth="1"/>
    <col min="12032" max="12032" width="13.36328125" style="75" customWidth="1"/>
    <col min="12033" max="12033" width="8.08984375" style="75" customWidth="1"/>
    <col min="12034" max="12034" width="10.6328125" style="75" customWidth="1"/>
    <col min="12035" max="12280" width="9.08984375" style="75"/>
    <col min="12281" max="12281" width="59" style="75" customWidth="1"/>
    <col min="12282" max="12282" width="11.54296875" style="75" customWidth="1"/>
    <col min="12283" max="12283" width="0" style="75" hidden="1" customWidth="1"/>
    <col min="12284" max="12284" width="15.08984375" style="75" customWidth="1"/>
    <col min="12285" max="12285" width="1.453125" style="75" customWidth="1"/>
    <col min="12286" max="12286" width="14.90625" style="75" customWidth="1"/>
    <col min="12287" max="12287" width="1.54296875" style="75" customWidth="1"/>
    <col min="12288" max="12288" width="13.36328125" style="75" customWidth="1"/>
    <col min="12289" max="12289" width="8.08984375" style="75" customWidth="1"/>
    <col min="12290" max="12290" width="10.6328125" style="75" customWidth="1"/>
    <col min="12291" max="12536" width="9.08984375" style="75"/>
    <col min="12537" max="12537" width="59" style="75" customWidth="1"/>
    <col min="12538" max="12538" width="11.54296875" style="75" customWidth="1"/>
    <col min="12539" max="12539" width="0" style="75" hidden="1" customWidth="1"/>
    <col min="12540" max="12540" width="15.08984375" style="75" customWidth="1"/>
    <col min="12541" max="12541" width="1.453125" style="75" customWidth="1"/>
    <col min="12542" max="12542" width="14.90625" style="75" customWidth="1"/>
    <col min="12543" max="12543" width="1.54296875" style="75" customWidth="1"/>
    <col min="12544" max="12544" width="13.36328125" style="75" customWidth="1"/>
    <col min="12545" max="12545" width="8.08984375" style="75" customWidth="1"/>
    <col min="12546" max="12546" width="10.6328125" style="75" customWidth="1"/>
    <col min="12547" max="12792" width="9.08984375" style="75"/>
    <col min="12793" max="12793" width="59" style="75" customWidth="1"/>
    <col min="12794" max="12794" width="11.54296875" style="75" customWidth="1"/>
    <col min="12795" max="12795" width="0" style="75" hidden="1" customWidth="1"/>
    <col min="12796" max="12796" width="15.08984375" style="75" customWidth="1"/>
    <col min="12797" max="12797" width="1.453125" style="75" customWidth="1"/>
    <col min="12798" max="12798" width="14.90625" style="75" customWidth="1"/>
    <col min="12799" max="12799" width="1.54296875" style="75" customWidth="1"/>
    <col min="12800" max="12800" width="13.36328125" style="75" customWidth="1"/>
    <col min="12801" max="12801" width="8.08984375" style="75" customWidth="1"/>
    <col min="12802" max="12802" width="10.6328125" style="75" customWidth="1"/>
    <col min="12803" max="13048" width="9.08984375" style="75"/>
    <col min="13049" max="13049" width="59" style="75" customWidth="1"/>
    <col min="13050" max="13050" width="11.54296875" style="75" customWidth="1"/>
    <col min="13051" max="13051" width="0" style="75" hidden="1" customWidth="1"/>
    <col min="13052" max="13052" width="15.08984375" style="75" customWidth="1"/>
    <col min="13053" max="13053" width="1.453125" style="75" customWidth="1"/>
    <col min="13054" max="13054" width="14.90625" style="75" customWidth="1"/>
    <col min="13055" max="13055" width="1.54296875" style="75" customWidth="1"/>
    <col min="13056" max="13056" width="13.36328125" style="75" customWidth="1"/>
    <col min="13057" max="13057" width="8.08984375" style="75" customWidth="1"/>
    <col min="13058" max="13058" width="10.6328125" style="75" customWidth="1"/>
    <col min="13059" max="13304" width="9.08984375" style="75"/>
    <col min="13305" max="13305" width="59" style="75" customWidth="1"/>
    <col min="13306" max="13306" width="11.54296875" style="75" customWidth="1"/>
    <col min="13307" max="13307" width="0" style="75" hidden="1" customWidth="1"/>
    <col min="13308" max="13308" width="15.08984375" style="75" customWidth="1"/>
    <col min="13309" max="13309" width="1.453125" style="75" customWidth="1"/>
    <col min="13310" max="13310" width="14.90625" style="75" customWidth="1"/>
    <col min="13311" max="13311" width="1.54296875" style="75" customWidth="1"/>
    <col min="13312" max="13312" width="13.36328125" style="75" customWidth="1"/>
    <col min="13313" max="13313" width="8.08984375" style="75" customWidth="1"/>
    <col min="13314" max="13314" width="10.6328125" style="75" customWidth="1"/>
    <col min="13315" max="13560" width="9.08984375" style="75"/>
    <col min="13561" max="13561" width="59" style="75" customWidth="1"/>
    <col min="13562" max="13562" width="11.54296875" style="75" customWidth="1"/>
    <col min="13563" max="13563" width="0" style="75" hidden="1" customWidth="1"/>
    <col min="13564" max="13564" width="15.08984375" style="75" customWidth="1"/>
    <col min="13565" max="13565" width="1.453125" style="75" customWidth="1"/>
    <col min="13566" max="13566" width="14.90625" style="75" customWidth="1"/>
    <col min="13567" max="13567" width="1.54296875" style="75" customWidth="1"/>
    <col min="13568" max="13568" width="13.36328125" style="75" customWidth="1"/>
    <col min="13569" max="13569" width="8.08984375" style="75" customWidth="1"/>
    <col min="13570" max="13570" width="10.6328125" style="75" customWidth="1"/>
    <col min="13571" max="13816" width="9.08984375" style="75"/>
    <col min="13817" max="13817" width="59" style="75" customWidth="1"/>
    <col min="13818" max="13818" width="11.54296875" style="75" customWidth="1"/>
    <col min="13819" max="13819" width="0" style="75" hidden="1" customWidth="1"/>
    <col min="13820" max="13820" width="15.08984375" style="75" customWidth="1"/>
    <col min="13821" max="13821" width="1.453125" style="75" customWidth="1"/>
    <col min="13822" max="13822" width="14.90625" style="75" customWidth="1"/>
    <col min="13823" max="13823" width="1.54296875" style="75" customWidth="1"/>
    <col min="13824" max="13824" width="13.36328125" style="75" customWidth="1"/>
    <col min="13825" max="13825" width="8.08984375" style="75" customWidth="1"/>
    <col min="13826" max="13826" width="10.6328125" style="75" customWidth="1"/>
    <col min="13827" max="14072" width="9.08984375" style="75"/>
    <col min="14073" max="14073" width="59" style="75" customWidth="1"/>
    <col min="14074" max="14074" width="11.54296875" style="75" customWidth="1"/>
    <col min="14075" max="14075" width="0" style="75" hidden="1" customWidth="1"/>
    <col min="14076" max="14076" width="15.08984375" style="75" customWidth="1"/>
    <col min="14077" max="14077" width="1.453125" style="75" customWidth="1"/>
    <col min="14078" max="14078" width="14.90625" style="75" customWidth="1"/>
    <col min="14079" max="14079" width="1.54296875" style="75" customWidth="1"/>
    <col min="14080" max="14080" width="13.36328125" style="75" customWidth="1"/>
    <col min="14081" max="14081" width="8.08984375" style="75" customWidth="1"/>
    <col min="14082" max="14082" width="10.6328125" style="75" customWidth="1"/>
    <col min="14083" max="14328" width="9.08984375" style="75"/>
    <col min="14329" max="14329" width="59" style="75" customWidth="1"/>
    <col min="14330" max="14330" width="11.54296875" style="75" customWidth="1"/>
    <col min="14331" max="14331" width="0" style="75" hidden="1" customWidth="1"/>
    <col min="14332" max="14332" width="15.08984375" style="75" customWidth="1"/>
    <col min="14333" max="14333" width="1.453125" style="75" customWidth="1"/>
    <col min="14334" max="14334" width="14.90625" style="75" customWidth="1"/>
    <col min="14335" max="14335" width="1.54296875" style="75" customWidth="1"/>
    <col min="14336" max="14336" width="13.36328125" style="75" customWidth="1"/>
    <col min="14337" max="14337" width="8.08984375" style="75" customWidth="1"/>
    <col min="14338" max="14338" width="10.6328125" style="75" customWidth="1"/>
    <col min="14339" max="14584" width="9.08984375" style="75"/>
    <col min="14585" max="14585" width="59" style="75" customWidth="1"/>
    <col min="14586" max="14586" width="11.54296875" style="75" customWidth="1"/>
    <col min="14587" max="14587" width="0" style="75" hidden="1" customWidth="1"/>
    <col min="14588" max="14588" width="15.08984375" style="75" customWidth="1"/>
    <col min="14589" max="14589" width="1.453125" style="75" customWidth="1"/>
    <col min="14590" max="14590" width="14.90625" style="75" customWidth="1"/>
    <col min="14591" max="14591" width="1.54296875" style="75" customWidth="1"/>
    <col min="14592" max="14592" width="13.36328125" style="75" customWidth="1"/>
    <col min="14593" max="14593" width="8.08984375" style="75" customWidth="1"/>
    <col min="14594" max="14594" width="10.6328125" style="75" customWidth="1"/>
    <col min="14595" max="14840" width="9.08984375" style="75"/>
    <col min="14841" max="14841" width="59" style="75" customWidth="1"/>
    <col min="14842" max="14842" width="11.54296875" style="75" customWidth="1"/>
    <col min="14843" max="14843" width="0" style="75" hidden="1" customWidth="1"/>
    <col min="14844" max="14844" width="15.08984375" style="75" customWidth="1"/>
    <col min="14845" max="14845" width="1.453125" style="75" customWidth="1"/>
    <col min="14846" max="14846" width="14.90625" style="75" customWidth="1"/>
    <col min="14847" max="14847" width="1.54296875" style="75" customWidth="1"/>
    <col min="14848" max="14848" width="13.36328125" style="75" customWidth="1"/>
    <col min="14849" max="14849" width="8.08984375" style="75" customWidth="1"/>
    <col min="14850" max="14850" width="10.6328125" style="75" customWidth="1"/>
    <col min="14851" max="15096" width="9.08984375" style="75"/>
    <col min="15097" max="15097" width="59" style="75" customWidth="1"/>
    <col min="15098" max="15098" width="11.54296875" style="75" customWidth="1"/>
    <col min="15099" max="15099" width="0" style="75" hidden="1" customWidth="1"/>
    <col min="15100" max="15100" width="15.08984375" style="75" customWidth="1"/>
    <col min="15101" max="15101" width="1.453125" style="75" customWidth="1"/>
    <col min="15102" max="15102" width="14.90625" style="75" customWidth="1"/>
    <col min="15103" max="15103" width="1.54296875" style="75" customWidth="1"/>
    <col min="15104" max="15104" width="13.36328125" style="75" customWidth="1"/>
    <col min="15105" max="15105" width="8.08984375" style="75" customWidth="1"/>
    <col min="15106" max="15106" width="10.6328125" style="75" customWidth="1"/>
    <col min="15107" max="15352" width="9.08984375" style="75"/>
    <col min="15353" max="15353" width="59" style="75" customWidth="1"/>
    <col min="15354" max="15354" width="11.54296875" style="75" customWidth="1"/>
    <col min="15355" max="15355" width="0" style="75" hidden="1" customWidth="1"/>
    <col min="15356" max="15356" width="15.08984375" style="75" customWidth="1"/>
    <col min="15357" max="15357" width="1.453125" style="75" customWidth="1"/>
    <col min="15358" max="15358" width="14.90625" style="75" customWidth="1"/>
    <col min="15359" max="15359" width="1.54296875" style="75" customWidth="1"/>
    <col min="15360" max="15360" width="13.36328125" style="75" customWidth="1"/>
    <col min="15361" max="15361" width="8.08984375" style="75" customWidth="1"/>
    <col min="15362" max="15362" width="10.6328125" style="75" customWidth="1"/>
    <col min="15363" max="15608" width="9.08984375" style="75"/>
    <col min="15609" max="15609" width="59" style="75" customWidth="1"/>
    <col min="15610" max="15610" width="11.54296875" style="75" customWidth="1"/>
    <col min="15611" max="15611" width="0" style="75" hidden="1" customWidth="1"/>
    <col min="15612" max="15612" width="15.08984375" style="75" customWidth="1"/>
    <col min="15613" max="15613" width="1.453125" style="75" customWidth="1"/>
    <col min="15614" max="15614" width="14.90625" style="75" customWidth="1"/>
    <col min="15615" max="15615" width="1.54296875" style="75" customWidth="1"/>
    <col min="15616" max="15616" width="13.36328125" style="75" customWidth="1"/>
    <col min="15617" max="15617" width="8.08984375" style="75" customWidth="1"/>
    <col min="15618" max="15618" width="10.6328125" style="75" customWidth="1"/>
    <col min="15619" max="15864" width="9.08984375" style="75"/>
    <col min="15865" max="15865" width="59" style="75" customWidth="1"/>
    <col min="15866" max="15866" width="11.54296875" style="75" customWidth="1"/>
    <col min="15867" max="15867" width="0" style="75" hidden="1" customWidth="1"/>
    <col min="15868" max="15868" width="15.08984375" style="75" customWidth="1"/>
    <col min="15869" max="15869" width="1.453125" style="75" customWidth="1"/>
    <col min="15870" max="15870" width="14.90625" style="75" customWidth="1"/>
    <col min="15871" max="15871" width="1.54296875" style="75" customWidth="1"/>
    <col min="15872" max="15872" width="13.36328125" style="75" customWidth="1"/>
    <col min="15873" max="15873" width="8.08984375" style="75" customWidth="1"/>
    <col min="15874" max="15874" width="10.6328125" style="75" customWidth="1"/>
    <col min="15875" max="16120" width="9.08984375" style="75"/>
    <col min="16121" max="16121" width="59" style="75" customWidth="1"/>
    <col min="16122" max="16122" width="11.54296875" style="75" customWidth="1"/>
    <col min="16123" max="16123" width="0" style="75" hidden="1" customWidth="1"/>
    <col min="16124" max="16124" width="15.08984375" style="75" customWidth="1"/>
    <col min="16125" max="16125" width="1.453125" style="75" customWidth="1"/>
    <col min="16126" max="16126" width="14.90625" style="75" customWidth="1"/>
    <col min="16127" max="16127" width="1.54296875" style="75" customWidth="1"/>
    <col min="16128" max="16128" width="13.36328125" style="75" customWidth="1"/>
    <col min="16129" max="16129" width="8.08984375" style="75" customWidth="1"/>
    <col min="16130" max="16130" width="10.6328125" style="75" customWidth="1"/>
    <col min="16131" max="16384" width="9.08984375" style="75"/>
  </cols>
  <sheetData>
    <row r="1" spans="1:8" s="71" customFormat="1" ht="15" customHeight="1">
      <c r="A1" s="288" t="s">
        <v>123</v>
      </c>
      <c r="B1" s="289"/>
      <c r="C1" s="289"/>
      <c r="D1" s="289"/>
      <c r="E1" s="289"/>
    </row>
    <row r="2" spans="1:8" s="72" customFormat="1" ht="14.25" customHeight="1">
      <c r="A2" s="290" t="s">
        <v>101</v>
      </c>
      <c r="B2" s="291"/>
      <c r="C2" s="291"/>
      <c r="D2" s="291"/>
      <c r="E2" s="291"/>
    </row>
    <row r="3" spans="1:8" s="72" customFormat="1" ht="18" customHeight="1">
      <c r="A3" s="204" t="s">
        <v>141</v>
      </c>
      <c r="B3" s="132"/>
      <c r="C3" s="132"/>
      <c r="D3" s="132"/>
      <c r="E3" s="132"/>
    </row>
    <row r="4" spans="1:8" s="72" customFormat="1" ht="13.5" customHeight="1">
      <c r="A4" s="73"/>
      <c r="B4" s="132"/>
      <c r="C4" s="132"/>
      <c r="D4" s="132"/>
      <c r="E4" s="132"/>
    </row>
    <row r="5" spans="1:8" s="72" customFormat="1" ht="14.25" customHeight="1">
      <c r="A5" s="287" t="s">
        <v>0</v>
      </c>
      <c r="B5" s="287"/>
      <c r="D5" s="270">
        <v>43921</v>
      </c>
      <c r="E5" s="281" t="s">
        <v>163</v>
      </c>
    </row>
    <row r="6" spans="1:8" ht="12.75" customHeight="1">
      <c r="A6" s="74"/>
      <c r="B6" s="205"/>
      <c r="C6" s="205"/>
      <c r="D6" s="206" t="s">
        <v>1</v>
      </c>
      <c r="E6" s="206" t="s">
        <v>1</v>
      </c>
    </row>
    <row r="7" spans="1:8" ht="12.75" customHeight="1">
      <c r="A7" s="74"/>
      <c r="B7" s="205"/>
      <c r="C7" s="205"/>
      <c r="D7" s="64"/>
      <c r="E7" s="64"/>
    </row>
    <row r="8" spans="1:8">
      <c r="A8" s="207" t="s">
        <v>52</v>
      </c>
      <c r="B8" s="52"/>
      <c r="C8" s="52"/>
      <c r="D8" s="76"/>
      <c r="E8" s="76"/>
    </row>
    <row r="9" spans="1:8">
      <c r="A9" s="78" t="s">
        <v>154</v>
      </c>
      <c r="B9" s="52"/>
      <c r="C9" s="52"/>
      <c r="D9" s="79">
        <v>326563</v>
      </c>
      <c r="E9" s="76">
        <v>237159</v>
      </c>
      <c r="G9" s="77"/>
    </row>
    <row r="10" spans="1:8" s="145" customFormat="1" ht="19" customHeight="1">
      <c r="A10" s="277" t="s">
        <v>153</v>
      </c>
      <c r="B10" s="143"/>
      <c r="C10" s="143"/>
      <c r="D10" s="273">
        <v>322809</v>
      </c>
      <c r="E10" s="272">
        <v>226886</v>
      </c>
      <c r="G10" s="144"/>
    </row>
    <row r="11" spans="1:8" s="145" customFormat="1" ht="15" customHeight="1">
      <c r="A11" s="277" t="s">
        <v>157</v>
      </c>
      <c r="B11" s="143"/>
      <c r="C11" s="143"/>
      <c r="D11" s="273">
        <v>2642</v>
      </c>
      <c r="E11" s="272">
        <v>2150</v>
      </c>
      <c r="G11" s="144"/>
    </row>
    <row r="12" spans="1:8" s="145" customFormat="1" ht="19" customHeight="1">
      <c r="A12" s="142" t="s">
        <v>152</v>
      </c>
      <c r="B12" s="143"/>
      <c r="C12" s="143"/>
      <c r="D12" s="79">
        <v>-346076</v>
      </c>
      <c r="E12" s="79">
        <v>-251844</v>
      </c>
      <c r="G12" s="144"/>
    </row>
    <row r="13" spans="1:8" s="145" customFormat="1" ht="29" customHeight="1">
      <c r="A13" s="142" t="s">
        <v>139</v>
      </c>
      <c r="B13" s="143"/>
      <c r="C13" s="143"/>
      <c r="D13" s="79">
        <v>-345080</v>
      </c>
      <c r="E13" s="79">
        <v>-243803</v>
      </c>
      <c r="G13" s="144"/>
    </row>
    <row r="14" spans="1:8" s="145" customFormat="1">
      <c r="A14" s="142" t="s">
        <v>53</v>
      </c>
      <c r="B14" s="143"/>
      <c r="C14" s="143"/>
      <c r="D14" s="79">
        <v>-580</v>
      </c>
      <c r="E14" s="79">
        <v>-596</v>
      </c>
      <c r="G14" s="144"/>
      <c r="H14" s="144"/>
    </row>
    <row r="15" spans="1:8" s="145" customFormat="1">
      <c r="A15" s="208" t="s">
        <v>116</v>
      </c>
      <c r="B15" s="143"/>
      <c r="C15" s="143"/>
      <c r="D15" s="79">
        <v>0</v>
      </c>
      <c r="E15" s="79">
        <v>-77</v>
      </c>
      <c r="G15" s="144"/>
      <c r="H15" s="144"/>
    </row>
    <row r="16" spans="1:8" s="147" customFormat="1">
      <c r="A16" s="142" t="s">
        <v>115</v>
      </c>
      <c r="B16" s="146"/>
      <c r="C16" s="146"/>
      <c r="D16" s="79">
        <v>2643</v>
      </c>
      <c r="E16" s="79">
        <v>5441</v>
      </c>
      <c r="F16" s="145"/>
    </row>
    <row r="17" spans="1:6" s="147" customFormat="1">
      <c r="A17" s="275" t="s">
        <v>54</v>
      </c>
      <c r="B17" s="146"/>
      <c r="C17" s="146"/>
      <c r="D17" s="79">
        <v>-2485</v>
      </c>
      <c r="E17" s="79">
        <v>600</v>
      </c>
      <c r="F17" s="145"/>
    </row>
    <row r="18" spans="1:6" s="147" customFormat="1">
      <c r="A18" s="277" t="s">
        <v>155</v>
      </c>
      <c r="B18" s="146"/>
      <c r="C18" s="146"/>
      <c r="D18" s="79">
        <v>4490</v>
      </c>
      <c r="E18" s="79">
        <v>7040</v>
      </c>
      <c r="F18" s="145"/>
    </row>
    <row r="19" spans="1:6" s="147" customFormat="1">
      <c r="A19" s="277" t="s">
        <v>156</v>
      </c>
      <c r="B19" s="146"/>
      <c r="C19" s="146"/>
      <c r="D19" s="79">
        <v>-6949</v>
      </c>
      <c r="E19" s="79">
        <v>-6485</v>
      </c>
      <c r="F19" s="145"/>
    </row>
    <row r="20" spans="1:6" s="145" customFormat="1">
      <c r="A20" s="142" t="s">
        <v>158</v>
      </c>
      <c r="B20" s="143"/>
      <c r="C20" s="143"/>
      <c r="D20" s="79">
        <v>-5</v>
      </c>
      <c r="E20" s="79">
        <v>45</v>
      </c>
    </row>
    <row r="21" spans="1:6" s="147" customFormat="1">
      <c r="A21" s="209" t="s">
        <v>117</v>
      </c>
      <c r="B21" s="146"/>
      <c r="C21" s="146"/>
      <c r="D21" s="148">
        <f>D9+D12+D14+D15+D16+D17+D20</f>
        <v>-19940</v>
      </c>
      <c r="E21" s="148">
        <f>E9+E12+E14+E15+E16+E17+E20</f>
        <v>-9272</v>
      </c>
      <c r="F21" s="75"/>
    </row>
    <row r="22" spans="1:6" s="145" customFormat="1" ht="14.25" customHeight="1">
      <c r="A22" s="152"/>
      <c r="B22" s="143"/>
      <c r="C22" s="143"/>
      <c r="D22" s="79"/>
      <c r="E22" s="79"/>
      <c r="F22" s="75"/>
    </row>
    <row r="23" spans="1:6" s="145" customFormat="1">
      <c r="A23" s="153" t="s">
        <v>55</v>
      </c>
      <c r="B23" s="143"/>
      <c r="C23" s="143"/>
      <c r="D23" s="79"/>
      <c r="E23" s="79"/>
    </row>
    <row r="24" spans="1:6" s="145" customFormat="1">
      <c r="A24" s="152" t="s">
        <v>56</v>
      </c>
      <c r="B24" s="143"/>
      <c r="C24" s="143"/>
      <c r="D24" s="79">
        <v>-96</v>
      </c>
      <c r="E24" s="79">
        <v>-2</v>
      </c>
    </row>
    <row r="25" spans="1:6" s="145" customFormat="1">
      <c r="A25" s="152" t="s">
        <v>124</v>
      </c>
      <c r="B25" s="143"/>
      <c r="C25" s="143"/>
      <c r="D25" s="79">
        <v>-5</v>
      </c>
      <c r="E25" s="79">
        <v>0</v>
      </c>
    </row>
    <row r="26" spans="1:6" s="145" customFormat="1" ht="26">
      <c r="A26" s="151" t="s">
        <v>118</v>
      </c>
      <c r="B26" s="143">
        <v>29</v>
      </c>
      <c r="C26" s="143"/>
      <c r="D26" s="79">
        <v>68955</v>
      </c>
      <c r="E26" s="79">
        <v>68513</v>
      </c>
    </row>
    <row r="27" spans="1:6" s="145" customFormat="1" ht="26">
      <c r="A27" s="151" t="s">
        <v>133</v>
      </c>
      <c r="B27" s="143"/>
      <c r="C27" s="143"/>
      <c r="D27" s="79">
        <v>0</v>
      </c>
      <c r="E27" s="79">
        <v>0</v>
      </c>
    </row>
    <row r="28" spans="1:6" s="145" customFormat="1" ht="26">
      <c r="A28" s="151" t="s">
        <v>92</v>
      </c>
      <c r="B28" s="143"/>
      <c r="C28" s="143"/>
      <c r="D28" s="79">
        <v>42</v>
      </c>
      <c r="E28" s="79">
        <v>42</v>
      </c>
    </row>
    <row r="29" spans="1:6" s="145" customFormat="1" ht="13.25" customHeight="1">
      <c r="A29" s="153" t="s">
        <v>102</v>
      </c>
      <c r="B29" s="143"/>
      <c r="C29" s="143"/>
      <c r="D29" s="148">
        <f>SUM(D24:D28)</f>
        <v>68896</v>
      </c>
      <c r="E29" s="148">
        <f>SUM(E24:E28)</f>
        <v>68553</v>
      </c>
    </row>
    <row r="30" spans="1:6" s="145" customFormat="1" ht="12.75" customHeight="1">
      <c r="A30" s="152"/>
      <c r="B30" s="143"/>
      <c r="C30" s="143"/>
      <c r="D30" s="79"/>
      <c r="E30" s="79"/>
    </row>
    <row r="31" spans="1:6" s="145" customFormat="1">
      <c r="A31" s="154" t="s">
        <v>57</v>
      </c>
      <c r="B31" s="143"/>
      <c r="C31" s="143"/>
      <c r="D31" s="149"/>
      <c r="E31" s="149"/>
    </row>
    <row r="32" spans="1:6" s="145" customFormat="1">
      <c r="A32" s="155" t="s">
        <v>58</v>
      </c>
      <c r="B32" s="143"/>
      <c r="C32" s="143"/>
      <c r="D32" s="79">
        <v>-1</v>
      </c>
      <c r="E32" s="79">
        <v>0</v>
      </c>
    </row>
    <row r="33" spans="1:5" s="145" customFormat="1">
      <c r="A33" s="155" t="s">
        <v>91</v>
      </c>
      <c r="B33" s="143"/>
      <c r="C33" s="143"/>
      <c r="D33" s="79">
        <v>-1</v>
      </c>
      <c r="E33" s="79">
        <v>0</v>
      </c>
    </row>
    <row r="34" spans="1:5" s="145" customFormat="1">
      <c r="A34" s="155" t="s">
        <v>122</v>
      </c>
      <c r="B34" s="143"/>
      <c r="C34" s="143"/>
      <c r="D34" s="79">
        <v>-1</v>
      </c>
      <c r="E34" s="79">
        <v>0</v>
      </c>
    </row>
    <row r="35" spans="1:5" s="145" customFormat="1" ht="16.5" customHeight="1">
      <c r="A35" s="209" t="s">
        <v>59</v>
      </c>
      <c r="B35" s="143"/>
      <c r="C35" s="143"/>
      <c r="D35" s="148">
        <f>SUM(D32:D34)</f>
        <v>-3</v>
      </c>
      <c r="E35" s="148">
        <f>+E32</f>
        <v>0</v>
      </c>
    </row>
    <row r="36" spans="1:5" s="145" customFormat="1" ht="15" customHeight="1">
      <c r="A36" s="150"/>
      <c r="B36" s="143"/>
      <c r="C36" s="143"/>
      <c r="D36" s="79"/>
      <c r="E36" s="79"/>
    </row>
    <row r="37" spans="1:5" s="81" customFormat="1" ht="16.25" customHeight="1">
      <c r="A37" s="198" t="s">
        <v>103</v>
      </c>
      <c r="B37" s="146"/>
      <c r="C37" s="80"/>
      <c r="D37" s="85">
        <f>SUM(D35,D29,D21)</f>
        <v>48953</v>
      </c>
      <c r="E37" s="85">
        <f>SUM(E35,E29,E21)</f>
        <v>59281</v>
      </c>
    </row>
    <row r="38" spans="1:5" ht="19" customHeight="1">
      <c r="A38" s="150"/>
      <c r="B38" s="143"/>
      <c r="C38" s="52"/>
      <c r="D38" s="76"/>
      <c r="E38" s="76"/>
    </row>
    <row r="39" spans="1:5">
      <c r="A39" s="150" t="s">
        <v>60</v>
      </c>
      <c r="B39" s="143"/>
      <c r="C39" s="52"/>
      <c r="D39" s="76">
        <v>40421</v>
      </c>
      <c r="E39" s="76">
        <v>2060</v>
      </c>
    </row>
    <row r="40" spans="1:5" ht="18" customHeight="1">
      <c r="A40" s="150"/>
      <c r="B40" s="143"/>
      <c r="C40" s="52"/>
      <c r="D40" s="76"/>
      <c r="E40" s="76"/>
    </row>
    <row r="41" spans="1:5" ht="14" customHeight="1">
      <c r="A41" s="199" t="s">
        <v>149</v>
      </c>
      <c r="B41" s="143"/>
      <c r="C41" s="52"/>
      <c r="D41" s="241">
        <f>D37+D39</f>
        <v>89374</v>
      </c>
      <c r="E41" s="241">
        <f>E37+E39</f>
        <v>61341</v>
      </c>
    </row>
    <row r="42" spans="1:5" ht="14" customHeight="1">
      <c r="A42" s="150"/>
      <c r="B42" s="143"/>
      <c r="C42" s="52"/>
      <c r="D42" s="76"/>
      <c r="E42" s="76"/>
    </row>
    <row r="43" spans="1:5" ht="14" customHeight="1">
      <c r="A43" s="150" t="s">
        <v>104</v>
      </c>
      <c r="B43" s="143" t="s">
        <v>105</v>
      </c>
      <c r="C43" s="52"/>
      <c r="D43" s="76"/>
      <c r="E43" s="76">
        <v>0</v>
      </c>
    </row>
    <row r="44" spans="1:5" ht="14" customHeight="1">
      <c r="A44" s="150"/>
      <c r="B44" s="143"/>
      <c r="C44" s="52"/>
      <c r="D44" s="76"/>
      <c r="E44" s="76"/>
    </row>
    <row r="45" spans="1:5" s="81" customFormat="1" ht="13.5" thickBot="1">
      <c r="A45" s="199" t="s">
        <v>143</v>
      </c>
      <c r="B45" s="200">
        <f>+'[1]отчет за финансово състояние'!B21</f>
        <v>21</v>
      </c>
      <c r="C45" s="86"/>
      <c r="D45" s="87">
        <f>D41+D43</f>
        <v>89374</v>
      </c>
      <c r="E45" s="87">
        <f>E41+E43</f>
        <v>61341</v>
      </c>
    </row>
    <row r="46" spans="1:5" ht="13.5" thickTop="1">
      <c r="A46" s="150"/>
      <c r="B46" s="143"/>
      <c r="C46" s="52"/>
      <c r="D46" s="83"/>
      <c r="E46" s="83"/>
    </row>
    <row r="47" spans="1:5">
      <c r="A47" s="48"/>
      <c r="B47" s="133"/>
      <c r="C47" s="133"/>
      <c r="D47" s="52"/>
      <c r="E47" s="52"/>
    </row>
    <row r="48" spans="1:5">
      <c r="A48" s="82"/>
      <c r="B48" s="52"/>
      <c r="C48" s="52"/>
      <c r="D48" s="52"/>
      <c r="E48" s="52"/>
    </row>
    <row r="49" spans="1:8" ht="29.4" customHeight="1">
      <c r="A49" s="292"/>
      <c r="B49" s="292"/>
      <c r="C49" s="292"/>
      <c r="D49" s="292"/>
      <c r="E49" s="292"/>
    </row>
    <row r="50" spans="1:8">
      <c r="A50" s="210"/>
      <c r="B50" s="52"/>
      <c r="C50" s="52"/>
      <c r="D50" s="52"/>
      <c r="E50" s="52"/>
    </row>
    <row r="51" spans="1:8" hidden="1">
      <c r="A51" s="48" t="s">
        <v>25</v>
      </c>
      <c r="B51" s="133"/>
      <c r="C51" s="133"/>
      <c r="D51" s="52"/>
      <c r="E51" s="52"/>
    </row>
    <row r="52" spans="1:8" hidden="1">
      <c r="B52" s="88" t="s">
        <v>26</v>
      </c>
      <c r="C52" s="88"/>
      <c r="D52" s="55"/>
      <c r="E52" s="55"/>
    </row>
    <row r="53" spans="1:8">
      <c r="A53" s="48"/>
      <c r="B53" s="70"/>
      <c r="C53" s="70"/>
      <c r="D53" s="52"/>
      <c r="E53" s="52"/>
    </row>
    <row r="54" spans="1:8">
      <c r="A54" s="48" t="s">
        <v>27</v>
      </c>
      <c r="B54" s="70"/>
      <c r="C54" s="70"/>
      <c r="D54" s="134"/>
      <c r="E54" s="134"/>
    </row>
    <row r="55" spans="1:8">
      <c r="B55" s="48" t="s">
        <v>28</v>
      </c>
      <c r="C55" s="48"/>
      <c r="D55" s="135"/>
      <c r="E55" s="135"/>
    </row>
    <row r="56" spans="1:8">
      <c r="A56" s="89"/>
      <c r="B56" s="136"/>
      <c r="C56" s="136"/>
      <c r="D56" s="136"/>
      <c r="E56" s="136"/>
    </row>
    <row r="57" spans="1:8" s="84" customFormat="1">
      <c r="A57" s="48" t="s">
        <v>29</v>
      </c>
      <c r="B57" s="137"/>
      <c r="C57" s="137"/>
      <c r="D57" s="137"/>
      <c r="E57" s="137"/>
      <c r="F57" s="75"/>
      <c r="G57" s="75"/>
      <c r="H57" s="75"/>
    </row>
    <row r="58" spans="1:8" s="84" customFormat="1">
      <c r="A58" s="48"/>
      <c r="B58" s="48" t="s">
        <v>30</v>
      </c>
      <c r="C58" s="48"/>
      <c r="D58" s="137"/>
      <c r="E58" s="137"/>
      <c r="F58" s="75"/>
      <c r="G58" s="75"/>
      <c r="H58" s="75"/>
    </row>
    <row r="59" spans="1:8" s="84" customFormat="1">
      <c r="A59" s="75"/>
      <c r="B59" s="137"/>
      <c r="C59" s="137"/>
      <c r="D59" s="137"/>
      <c r="E59" s="137"/>
      <c r="F59" s="75"/>
      <c r="G59" s="75"/>
      <c r="H59" s="75"/>
    </row>
    <row r="60" spans="1:8" s="84" customFormat="1" ht="86.4" customHeight="1">
      <c r="A60" s="48"/>
      <c r="B60" s="137"/>
      <c r="C60" s="137"/>
      <c r="D60" s="137"/>
      <c r="E60" s="137"/>
      <c r="F60" s="75"/>
      <c r="G60" s="75"/>
      <c r="H60" s="75"/>
    </row>
    <row r="61" spans="1:8" s="84" customFormat="1">
      <c r="A61" s="263" t="s">
        <v>114</v>
      </c>
      <c r="B61" s="138"/>
      <c r="C61" s="138"/>
      <c r="D61" s="139"/>
      <c r="E61" s="139"/>
      <c r="F61" s="75"/>
      <c r="G61" s="75"/>
      <c r="H61" s="75"/>
    </row>
    <row r="62" spans="1:8" s="84" customFormat="1">
      <c r="A62" s="156" t="s">
        <v>100</v>
      </c>
      <c r="B62" s="138"/>
      <c r="C62" s="138"/>
      <c r="D62" s="138"/>
      <c r="E62" s="138"/>
      <c r="F62" s="75"/>
      <c r="G62" s="75"/>
      <c r="H62" s="75"/>
    </row>
  </sheetData>
  <mergeCells count="4">
    <mergeCell ref="A5:B5"/>
    <mergeCell ref="A1:E1"/>
    <mergeCell ref="A2:E2"/>
    <mergeCell ref="A49:E49"/>
  </mergeCells>
  <printOptions horizontalCentered="1"/>
  <pageMargins left="0.70866141732283505" right="0.70866141732283505" top="0.59055118110236204" bottom="0.74803149606299202" header="0.31496062992126" footer="0.31496062992126"/>
  <pageSetup scale="75" orientation="portrait" r:id="rId1"/>
  <headerFooter>
    <oddFooter>&amp;R3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tabSelected="1" topLeftCell="A25" zoomScale="80" zoomScaleNormal="80" workbookViewId="0">
      <selection activeCell="D2" sqref="D2"/>
    </sheetView>
  </sheetViews>
  <sheetFormatPr defaultColWidth="8.90625" defaultRowHeight="14"/>
  <cols>
    <col min="1" max="1" width="56.7265625" style="187" customWidth="1"/>
    <col min="2" max="2" width="9.6328125" style="191" customWidth="1"/>
    <col min="3" max="5" width="12.81640625" style="192" customWidth="1"/>
    <col min="6" max="6" width="14" style="192" customWidth="1"/>
    <col min="7" max="8" width="12.81640625" style="193" customWidth="1"/>
    <col min="9" max="16384" width="8.90625" style="193"/>
  </cols>
  <sheetData>
    <row r="1" spans="1:8" s="164" customFormat="1" ht="18" customHeight="1">
      <c r="A1" s="202" t="s">
        <v>129</v>
      </c>
      <c r="B1" s="162"/>
      <c r="C1" s="163"/>
      <c r="D1" s="163"/>
      <c r="E1" s="163"/>
      <c r="F1" s="163"/>
      <c r="G1" s="163"/>
      <c r="H1" s="163"/>
    </row>
    <row r="2" spans="1:8" s="164" customFormat="1" ht="18" customHeight="1">
      <c r="A2" s="162" t="s">
        <v>106</v>
      </c>
    </row>
    <row r="3" spans="1:8" s="164" customFormat="1" ht="18" customHeight="1">
      <c r="A3" s="165" t="s">
        <v>144</v>
      </c>
      <c r="B3" s="166"/>
      <c r="C3" s="166"/>
      <c r="D3" s="166"/>
      <c r="E3" s="166"/>
      <c r="F3" s="166"/>
      <c r="G3" s="166"/>
      <c r="H3" s="166"/>
    </row>
    <row r="4" spans="1:8" s="164" customFormat="1" ht="18" customHeight="1">
      <c r="A4" s="165"/>
      <c r="B4" s="166"/>
      <c r="C4" s="166"/>
      <c r="D4" s="166"/>
      <c r="E4" s="166"/>
      <c r="F4" s="166"/>
      <c r="G4" s="166"/>
      <c r="H4" s="166"/>
    </row>
    <row r="5" spans="1:8" s="164" customFormat="1" ht="27.65" customHeight="1">
      <c r="A5" s="167"/>
      <c r="B5" s="167"/>
      <c r="C5" s="293" t="s">
        <v>107</v>
      </c>
      <c r="D5" s="293"/>
      <c r="E5" s="293"/>
      <c r="F5" s="293"/>
      <c r="G5" s="293"/>
      <c r="H5" s="293"/>
    </row>
    <row r="6" spans="1:8" s="164" customFormat="1" ht="108">
      <c r="A6" s="168"/>
      <c r="B6" s="278" t="s">
        <v>0</v>
      </c>
      <c r="C6" s="161" t="s">
        <v>61</v>
      </c>
      <c r="D6" s="161" t="s">
        <v>108</v>
      </c>
      <c r="E6" s="161" t="s">
        <v>62</v>
      </c>
      <c r="F6" s="140" t="s">
        <v>63</v>
      </c>
      <c r="G6" s="161" t="s">
        <v>64</v>
      </c>
      <c r="H6" s="161" t="s">
        <v>65</v>
      </c>
    </row>
    <row r="7" spans="1:8" s="171" customFormat="1" ht="13.5">
      <c r="A7" s="172"/>
      <c r="B7" s="169"/>
      <c r="C7" s="170" t="s">
        <v>1</v>
      </c>
      <c r="D7" s="170" t="s">
        <v>1</v>
      </c>
      <c r="E7" s="170" t="s">
        <v>1</v>
      </c>
      <c r="F7" s="170" t="s">
        <v>1</v>
      </c>
      <c r="G7" s="170" t="s">
        <v>1</v>
      </c>
      <c r="H7" s="170" t="s">
        <v>1</v>
      </c>
    </row>
    <row r="8" spans="1:8" s="171" customFormat="1" ht="13.5">
      <c r="A8" s="172"/>
      <c r="B8" s="173"/>
      <c r="C8" s="173"/>
      <c r="D8" s="173"/>
      <c r="E8" s="173"/>
      <c r="F8" s="173"/>
      <c r="G8" s="173"/>
      <c r="H8" s="173"/>
    </row>
    <row r="9" spans="1:8" s="164" customFormat="1" thickBot="1">
      <c r="A9" s="174" t="s">
        <v>145</v>
      </c>
      <c r="B9" s="175"/>
      <c r="C9" s="176">
        <v>6583</v>
      </c>
      <c r="D9" s="176">
        <v>658</v>
      </c>
      <c r="E9" s="176">
        <v>2487</v>
      </c>
      <c r="F9" s="176">
        <v>422</v>
      </c>
      <c r="G9" s="176">
        <v>6442</v>
      </c>
      <c r="H9" s="176">
        <f>G9+F9+E9+C9+D9</f>
        <v>16592</v>
      </c>
    </row>
    <row r="10" spans="1:8" s="164" customFormat="1" thickTop="1">
      <c r="A10" s="174"/>
      <c r="B10" s="177"/>
      <c r="C10" s="178"/>
      <c r="D10" s="178"/>
    </row>
    <row r="11" spans="1:8" s="164" customFormat="1" ht="13.5">
      <c r="A11" s="179" t="s">
        <v>71</v>
      </c>
    </row>
    <row r="12" spans="1:8" s="164" customFormat="1" ht="13.5">
      <c r="A12" s="180" t="s">
        <v>66</v>
      </c>
      <c r="B12" s="181"/>
      <c r="C12" s="182">
        <f t="shared" ref="C12:H12" si="0">SUM(C13:C14)</f>
        <v>0</v>
      </c>
      <c r="D12" s="182">
        <f t="shared" si="0"/>
        <v>0</v>
      </c>
      <c r="E12" s="182">
        <f t="shared" si="0"/>
        <v>208</v>
      </c>
      <c r="F12" s="182">
        <f t="shared" si="0"/>
        <v>0</v>
      </c>
      <c r="G12" s="182">
        <f t="shared" si="0"/>
        <v>-415</v>
      </c>
      <c r="H12" s="182">
        <f t="shared" si="0"/>
        <v>-207</v>
      </c>
    </row>
    <row r="13" spans="1:8" s="164" customFormat="1" ht="13.75" customHeight="1">
      <c r="A13" s="183" t="s">
        <v>67</v>
      </c>
      <c r="B13" s="184"/>
      <c r="C13" s="184">
        <v>0</v>
      </c>
      <c r="D13" s="184">
        <v>0</v>
      </c>
      <c r="E13" s="184">
        <v>0</v>
      </c>
      <c r="F13" s="184">
        <v>0</v>
      </c>
      <c r="G13" s="184">
        <v>-207</v>
      </c>
      <c r="H13" s="181">
        <v>-207</v>
      </c>
    </row>
    <row r="14" spans="1:8" s="164" customFormat="1" ht="13.75" customHeight="1">
      <c r="A14" s="183" t="s">
        <v>119</v>
      </c>
      <c r="B14" s="184"/>
      <c r="C14" s="184"/>
      <c r="D14" s="184"/>
      <c r="E14" s="184">
        <v>208</v>
      </c>
      <c r="F14" s="184"/>
      <c r="G14" s="184">
        <v>-208</v>
      </c>
      <c r="H14" s="181">
        <v>0</v>
      </c>
    </row>
    <row r="15" spans="1:8" s="164" customFormat="1" ht="13.75" customHeight="1">
      <c r="A15" s="183"/>
      <c r="B15" s="184"/>
      <c r="C15" s="184"/>
      <c r="D15" s="184"/>
      <c r="E15" s="184"/>
      <c r="F15" s="184"/>
      <c r="G15" s="184"/>
      <c r="H15" s="181"/>
    </row>
    <row r="16" spans="1:8" s="164" customFormat="1" ht="13.75" customHeight="1">
      <c r="A16" s="174" t="s">
        <v>68</v>
      </c>
      <c r="B16" s="175"/>
      <c r="C16" s="185">
        <f>C17+C18</f>
        <v>0</v>
      </c>
      <c r="D16" s="185">
        <f t="shared" ref="D16:G16" si="1">D17+D18</f>
        <v>0</v>
      </c>
      <c r="E16" s="185">
        <f t="shared" si="1"/>
        <v>0</v>
      </c>
      <c r="F16" s="185">
        <f t="shared" si="1"/>
        <v>38</v>
      </c>
      <c r="G16" s="185">
        <f t="shared" si="1"/>
        <v>2761</v>
      </c>
      <c r="H16" s="185">
        <f>+C16+E16+F16+G16</f>
        <v>2799</v>
      </c>
    </row>
    <row r="17" spans="1:10" s="164" customFormat="1" ht="13.75" customHeight="1">
      <c r="A17" s="183" t="s">
        <v>69</v>
      </c>
      <c r="B17" s="181"/>
      <c r="C17" s="181">
        <v>0</v>
      </c>
      <c r="D17" s="181">
        <v>0</v>
      </c>
      <c r="E17" s="181">
        <v>0</v>
      </c>
      <c r="F17" s="184">
        <v>0</v>
      </c>
      <c r="G17" s="184">
        <v>2769</v>
      </c>
      <c r="H17" s="184">
        <f>+C17+E17+F17+G17</f>
        <v>2769</v>
      </c>
    </row>
    <row r="18" spans="1:10" s="164" customFormat="1" ht="13.75" customHeight="1">
      <c r="A18" s="183" t="s">
        <v>70</v>
      </c>
      <c r="B18" s="181"/>
      <c r="C18" s="181">
        <v>0</v>
      </c>
      <c r="D18" s="181">
        <v>0</v>
      </c>
      <c r="E18" s="181">
        <v>0</v>
      </c>
      <c r="F18" s="184">
        <v>38</v>
      </c>
      <c r="G18" s="184">
        <v>-8</v>
      </c>
      <c r="H18" s="184">
        <f>+C18+E18+F18+G18</f>
        <v>30</v>
      </c>
    </row>
    <row r="19" spans="1:10" s="164" customFormat="1" ht="13.75" customHeight="1">
      <c r="A19" s="180"/>
      <c r="B19" s="181"/>
      <c r="C19" s="181"/>
      <c r="D19" s="181"/>
      <c r="E19" s="181"/>
      <c r="F19" s="181"/>
      <c r="G19" s="181"/>
      <c r="H19" s="181"/>
    </row>
    <row r="20" spans="1:10" s="164" customFormat="1" thickBot="1">
      <c r="A20" s="174" t="s">
        <v>146</v>
      </c>
      <c r="B20" s="271">
        <v>22</v>
      </c>
      <c r="C20" s="176">
        <f t="shared" ref="C20:H20" si="2">+C9+C12+C16</f>
        <v>6583</v>
      </c>
      <c r="D20" s="176">
        <f t="shared" si="2"/>
        <v>658</v>
      </c>
      <c r="E20" s="176">
        <f t="shared" si="2"/>
        <v>2695</v>
      </c>
      <c r="F20" s="176">
        <f t="shared" si="2"/>
        <v>460</v>
      </c>
      <c r="G20" s="176">
        <f t="shared" si="2"/>
        <v>8788</v>
      </c>
      <c r="H20" s="176">
        <f t="shared" si="2"/>
        <v>19184</v>
      </c>
      <c r="I20" s="186">
        <f>H20-'отчет за финансово състояние'!D33</f>
        <v>0</v>
      </c>
    </row>
    <row r="21" spans="1:10" s="164" customFormat="1" thickTop="1">
      <c r="A21" s="174"/>
      <c r="B21" s="175"/>
      <c r="C21" s="175"/>
      <c r="D21" s="175"/>
      <c r="E21" s="175"/>
      <c r="F21" s="175"/>
      <c r="G21" s="175"/>
      <c r="H21" s="175"/>
    </row>
    <row r="22" spans="1:10" s="164" customFormat="1" ht="13.5">
      <c r="A22" s="179" t="s">
        <v>147</v>
      </c>
    </row>
    <row r="23" spans="1:10" s="164" customFormat="1" ht="13.5">
      <c r="A23" s="180" t="s">
        <v>66</v>
      </c>
      <c r="B23" s="181"/>
      <c r="C23" s="182">
        <f>SUM(C24:C24)</f>
        <v>0</v>
      </c>
      <c r="D23" s="182">
        <f>SUM(D24:D24)</f>
        <v>0</v>
      </c>
      <c r="E23" s="182">
        <f>SUM(E24:E25)</f>
        <v>0</v>
      </c>
      <c r="F23" s="182">
        <f>+F24+F25</f>
        <v>0</v>
      </c>
      <c r="G23" s="182">
        <f>SUM(G24:G25)</f>
        <v>0</v>
      </c>
      <c r="H23" s="182">
        <f>SUM(H24:H25)</f>
        <v>0</v>
      </c>
    </row>
    <row r="24" spans="1:10" s="164" customFormat="1" ht="13.5">
      <c r="A24" s="183" t="s">
        <v>67</v>
      </c>
      <c r="B24" s="184"/>
      <c r="C24" s="184">
        <v>0</v>
      </c>
      <c r="D24" s="184">
        <v>0</v>
      </c>
      <c r="E24" s="184">
        <v>0</v>
      </c>
      <c r="F24" s="184">
        <v>0</v>
      </c>
      <c r="G24" s="184">
        <v>0</v>
      </c>
      <c r="H24" s="181">
        <v>0</v>
      </c>
    </row>
    <row r="25" spans="1:10" s="164" customFormat="1" ht="13.5">
      <c r="A25" s="183" t="s">
        <v>119</v>
      </c>
      <c r="B25" s="184"/>
      <c r="C25" s="184">
        <v>0</v>
      </c>
      <c r="D25" s="184">
        <v>0</v>
      </c>
      <c r="E25" s="184"/>
      <c r="F25" s="184"/>
      <c r="G25" s="184">
        <v>0</v>
      </c>
      <c r="H25" s="181">
        <f>+C25+E25+F25+G25</f>
        <v>0</v>
      </c>
      <c r="J25" s="231"/>
    </row>
    <row r="26" spans="1:10" s="164" customFormat="1" ht="13.75" customHeight="1">
      <c r="A26" s="274" t="s">
        <v>150</v>
      </c>
      <c r="B26" s="184"/>
      <c r="C26" s="184">
        <v>0</v>
      </c>
      <c r="D26" s="184">
        <v>0</v>
      </c>
      <c r="E26" s="184">
        <v>0</v>
      </c>
      <c r="F26" s="184">
        <v>0</v>
      </c>
      <c r="G26" s="184">
        <v>0</v>
      </c>
      <c r="H26" s="181">
        <f>SUM(C26:G26)</f>
        <v>0</v>
      </c>
    </row>
    <row r="27" spans="1:10" s="164" customFormat="1" ht="13.5">
      <c r="A27" s="174" t="s">
        <v>68</v>
      </c>
      <c r="B27" s="175"/>
      <c r="C27" s="185">
        <f>C28+C29</f>
        <v>0</v>
      </c>
      <c r="D27" s="185">
        <f>D28+D29</f>
        <v>0</v>
      </c>
      <c r="E27" s="185">
        <f t="shared" ref="E27:F27" si="3">E28+E29</f>
        <v>0</v>
      </c>
      <c r="F27" s="185">
        <f t="shared" si="3"/>
        <v>-37</v>
      </c>
      <c r="G27" s="185">
        <f>G28+G29</f>
        <v>1279</v>
      </c>
      <c r="H27" s="185">
        <f t="shared" ref="H27" si="4">H28+H29</f>
        <v>1242</v>
      </c>
    </row>
    <row r="28" spans="1:10" s="164" customFormat="1" ht="13.5">
      <c r="A28" s="183" t="s">
        <v>69</v>
      </c>
      <c r="B28" s="181"/>
      <c r="C28" s="181">
        <v>0</v>
      </c>
      <c r="D28" s="181">
        <v>0</v>
      </c>
      <c r="E28" s="181">
        <v>0</v>
      </c>
      <c r="F28" s="181">
        <v>0</v>
      </c>
      <c r="G28" s="184">
        <v>1279</v>
      </c>
      <c r="H28" s="184">
        <f>+C28+E28+F28+G28</f>
        <v>1279</v>
      </c>
    </row>
    <row r="29" spans="1:10" s="164" customFormat="1" ht="13.5">
      <c r="A29" s="183" t="s">
        <v>70</v>
      </c>
      <c r="B29" s="181"/>
      <c r="C29" s="181">
        <v>0</v>
      </c>
      <c r="D29" s="181">
        <v>0</v>
      </c>
      <c r="E29" s="181"/>
      <c r="F29" s="181">
        <v>-37</v>
      </c>
      <c r="G29" s="181">
        <v>0</v>
      </c>
      <c r="H29" s="184">
        <f>+C29+E29+F29+G29</f>
        <v>-37</v>
      </c>
    </row>
    <row r="30" spans="1:10" s="164" customFormat="1" ht="15.75" customHeight="1">
      <c r="A30" s="180"/>
      <c r="B30" s="181"/>
      <c r="C30" s="181">
        <v>0</v>
      </c>
      <c r="D30" s="181">
        <v>0</v>
      </c>
      <c r="E30" s="181">
        <v>0</v>
      </c>
      <c r="F30" s="181">
        <v>0</v>
      </c>
      <c r="G30" s="181">
        <v>0</v>
      </c>
      <c r="H30" s="181">
        <v>0</v>
      </c>
    </row>
    <row r="31" spans="1:10" s="164" customFormat="1" thickBot="1">
      <c r="A31" s="174" t="s">
        <v>159</v>
      </c>
      <c r="B31" s="271">
        <v>25</v>
      </c>
      <c r="C31" s="176">
        <f t="shared" ref="C31:E31" si="5">+C20+C23+C27</f>
        <v>6583</v>
      </c>
      <c r="D31" s="176">
        <f t="shared" si="5"/>
        <v>658</v>
      </c>
      <c r="E31" s="176">
        <f t="shared" si="5"/>
        <v>2695</v>
      </c>
      <c r="F31" s="176">
        <f>+F20+F23+F27+F26</f>
        <v>423</v>
      </c>
      <c r="G31" s="176">
        <f>+G20+G23+G27+G26</f>
        <v>10067</v>
      </c>
      <c r="H31" s="176">
        <f>+H20+H23+H27+H26</f>
        <v>20426</v>
      </c>
    </row>
    <row r="32" spans="1:10" s="164" customFormat="1" thickTop="1">
      <c r="A32" s="174"/>
      <c r="B32" s="175"/>
      <c r="C32" s="175"/>
      <c r="D32" s="175"/>
      <c r="E32" s="175"/>
      <c r="F32" s="175"/>
      <c r="G32" s="175"/>
      <c r="H32" s="175"/>
    </row>
    <row r="33" spans="1:8">
      <c r="B33" s="188"/>
      <c r="C33" s="189">
        <f>C31-[2]ОФС!H35</f>
        <v>0</v>
      </c>
      <c r="D33" s="189"/>
      <c r="E33" s="189"/>
      <c r="F33" s="189"/>
      <c r="G33" s="190"/>
      <c r="H33" s="190"/>
    </row>
    <row r="34" spans="1:8">
      <c r="A34" s="237"/>
      <c r="B34" s="233"/>
      <c r="C34" s="234"/>
      <c r="D34" s="235"/>
      <c r="E34" s="236"/>
      <c r="F34" s="236"/>
      <c r="G34" s="236"/>
      <c r="H34" s="236"/>
    </row>
    <row r="35" spans="1:8">
      <c r="A35" s="237"/>
      <c r="B35" s="233"/>
      <c r="C35" s="234"/>
      <c r="D35" s="235"/>
      <c r="E35" s="236"/>
      <c r="F35" s="236"/>
      <c r="G35" s="236"/>
      <c r="H35" s="236"/>
    </row>
    <row r="36" spans="1:8">
      <c r="A36" s="232" t="s">
        <v>27</v>
      </c>
      <c r="B36" s="238"/>
      <c r="C36" s="236"/>
      <c r="D36" s="236"/>
      <c r="E36" s="236"/>
      <c r="F36" s="236"/>
      <c r="G36" s="236"/>
      <c r="H36" s="236"/>
    </row>
    <row r="37" spans="1:8">
      <c r="A37" s="232"/>
      <c r="B37" s="238"/>
      <c r="C37" s="236" t="s">
        <v>28</v>
      </c>
      <c r="D37" s="236"/>
      <c r="E37" s="236"/>
      <c r="F37" s="236"/>
      <c r="G37" s="236"/>
      <c r="H37" s="236"/>
    </row>
    <row r="38" spans="1:8">
      <c r="A38" s="232"/>
      <c r="B38" s="233"/>
      <c r="C38" s="234"/>
      <c r="D38" s="236"/>
      <c r="E38" s="236"/>
      <c r="F38" s="236"/>
      <c r="G38" s="236"/>
      <c r="H38" s="236"/>
    </row>
    <row r="39" spans="1:8">
      <c r="A39" s="236"/>
      <c r="B39" s="239"/>
      <c r="C39" s="240"/>
      <c r="D39" s="236"/>
      <c r="E39" s="236"/>
      <c r="F39" s="236"/>
      <c r="G39" s="236"/>
      <c r="H39" s="236"/>
    </row>
    <row r="40" spans="1:8">
      <c r="A40" s="232"/>
      <c r="B40" s="233"/>
      <c r="C40" s="234"/>
      <c r="D40" s="236"/>
      <c r="E40" s="236"/>
      <c r="F40" s="236"/>
      <c r="G40" s="236"/>
      <c r="H40" s="236"/>
    </row>
    <row r="41" spans="1:8">
      <c r="A41" s="232" t="s">
        <v>29</v>
      </c>
      <c r="B41" s="238"/>
      <c r="C41" s="236"/>
      <c r="D41" s="232"/>
      <c r="E41" s="236"/>
      <c r="F41" s="236"/>
      <c r="G41" s="236"/>
      <c r="H41" s="236"/>
    </row>
    <row r="42" spans="1:8">
      <c r="A42" s="236"/>
      <c r="B42" s="238"/>
      <c r="C42" s="236"/>
      <c r="D42" s="232"/>
      <c r="E42" s="236"/>
      <c r="F42" s="236"/>
      <c r="G42" s="236"/>
      <c r="H42" s="236"/>
    </row>
    <row r="43" spans="1:8">
      <c r="A43" s="236"/>
      <c r="B43" s="238"/>
      <c r="C43" s="236" t="s">
        <v>30</v>
      </c>
      <c r="D43" s="232"/>
      <c r="E43" s="236"/>
      <c r="F43" s="236"/>
      <c r="G43" s="236"/>
      <c r="H43" s="236"/>
    </row>
    <row r="44" spans="1:8">
      <c r="A44" s="236"/>
      <c r="B44" s="238"/>
      <c r="C44" s="236"/>
      <c r="D44" s="236"/>
      <c r="E44" s="236"/>
      <c r="F44" s="236"/>
      <c r="G44" s="236"/>
      <c r="H44" s="236"/>
    </row>
  </sheetData>
  <mergeCells count="1">
    <mergeCell ref="C5:H5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</vt:lpstr>
      <vt:lpstr>отчет за всеобхватния доход</vt:lpstr>
      <vt:lpstr>отчет за финансово състояние</vt:lpstr>
      <vt:lpstr>отчет за паричните потоци</vt:lpstr>
      <vt:lpstr>отчет за ск</vt:lpstr>
      <vt:lpstr>Sheet1</vt:lpstr>
      <vt:lpstr>'отчет за всеобхватния доход'!Print_Area</vt:lpstr>
      <vt:lpstr>'отчет за паричните потоци'!Print_Area</vt:lpstr>
      <vt:lpstr>'отчет за финансово състояние'!Print_Area</vt:lpstr>
    </vt:vector>
  </TitlesOfParts>
  <Company>AFA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snezhana</cp:lastModifiedBy>
  <cp:lastPrinted>2020-05-25T05:13:58Z</cp:lastPrinted>
  <dcterms:created xsi:type="dcterms:W3CDTF">2020-04-27T09:39:25Z</dcterms:created>
  <dcterms:modified xsi:type="dcterms:W3CDTF">2020-06-24T06:51:06Z</dcterms:modified>
</cp:coreProperties>
</file>