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760" windowHeight="10290" activeTab="1"/>
  </bookViews>
  <sheets>
    <sheet name="Pol+Pr" sheetId="1" r:id="rId1"/>
    <sheet name="Pr" sheetId="2" r:id="rId2"/>
  </sheets>
  <externalReferences>
    <externalReference r:id="rId3"/>
  </externalReferences>
  <definedNames>
    <definedName name="_Hlk194811156" localSheetId="0">'Pol+Pr'!$B$6</definedName>
    <definedName name="_xlnm.Print_Area" localSheetId="0">'Pol+Pr'!$A$1:$H$28</definedName>
    <definedName name="_xlnm.Print_Area" localSheetId="1">Pr!$A$1:$G$250</definedName>
  </definedNames>
  <calcPr calcId="145621"/>
</workbook>
</file>

<file path=xl/calcChain.xml><?xml version="1.0" encoding="utf-8"?>
<calcChain xmlns="http://schemas.openxmlformats.org/spreadsheetml/2006/main">
  <c r="G114" i="2" l="1"/>
  <c r="F114" i="2"/>
  <c r="E114" i="2"/>
  <c r="D114" i="2"/>
  <c r="C114" i="2"/>
  <c r="B114" i="2"/>
  <c r="G94" i="2"/>
  <c r="F94" i="2"/>
  <c r="E94" i="2"/>
  <c r="D94" i="2"/>
  <c r="C94" i="2"/>
  <c r="B94" i="2"/>
  <c r="G93" i="2"/>
  <c r="F93" i="2"/>
  <c r="E93" i="2"/>
  <c r="D93" i="2"/>
  <c r="C93" i="2"/>
  <c r="B93" i="2"/>
  <c r="G208" i="2"/>
  <c r="F208" i="2"/>
  <c r="E208" i="2"/>
  <c r="D208" i="2"/>
  <c r="C208" i="2"/>
  <c r="B208" i="2"/>
  <c r="G204" i="2"/>
  <c r="F204" i="2"/>
  <c r="E204" i="2"/>
  <c r="D204" i="2"/>
  <c r="C204" i="2"/>
  <c r="B204" i="2"/>
  <c r="G203" i="2"/>
  <c r="F203" i="2"/>
  <c r="E203" i="2"/>
  <c r="D203" i="2"/>
  <c r="C203" i="2"/>
  <c r="B203" i="2"/>
  <c r="G202" i="2"/>
  <c r="F202" i="2"/>
  <c r="E202" i="2"/>
  <c r="D202" i="2"/>
  <c r="C202" i="2"/>
  <c r="B202" i="2"/>
  <c r="G196" i="2"/>
  <c r="F196" i="2"/>
  <c r="D196" i="2"/>
  <c r="C196" i="2"/>
  <c r="B196" i="2"/>
  <c r="G195" i="2"/>
  <c r="F195" i="2"/>
  <c r="D195" i="2"/>
  <c r="C195" i="2"/>
  <c r="B195" i="2"/>
  <c r="G194" i="2"/>
  <c r="F194" i="2"/>
  <c r="D194" i="2"/>
  <c r="C194" i="2"/>
  <c r="B194" i="2"/>
  <c r="G185" i="2"/>
  <c r="F185" i="2"/>
  <c r="E185" i="2"/>
  <c r="D185" i="2"/>
  <c r="C185" i="2"/>
  <c r="B185" i="2"/>
  <c r="G180" i="2"/>
  <c r="F180" i="2"/>
  <c r="E180" i="2"/>
  <c r="D180" i="2"/>
  <c r="C180" i="2"/>
  <c r="B180" i="2"/>
  <c r="G176" i="2"/>
  <c r="F176" i="2"/>
  <c r="E176" i="2"/>
  <c r="D176" i="2"/>
  <c r="C176" i="2"/>
  <c r="B176" i="2"/>
  <c r="G175" i="2"/>
  <c r="F175" i="2"/>
  <c r="E175" i="2"/>
  <c r="D175" i="2"/>
  <c r="C175" i="2"/>
  <c r="B175" i="2"/>
  <c r="G174" i="2"/>
  <c r="F174" i="2"/>
  <c r="E174" i="2"/>
  <c r="D174" i="2"/>
  <c r="C174" i="2"/>
  <c r="B174" i="2"/>
  <c r="G165" i="2"/>
  <c r="F165" i="2"/>
  <c r="D165" i="2"/>
  <c r="C165" i="2"/>
  <c r="B165" i="2"/>
  <c r="G160" i="2"/>
  <c r="F160" i="2"/>
  <c r="D160" i="2"/>
  <c r="C160" i="2"/>
  <c r="B160" i="2"/>
  <c r="G156" i="2"/>
  <c r="F156" i="2"/>
  <c r="E156" i="2"/>
  <c r="D156" i="2"/>
  <c r="C156" i="2"/>
  <c r="B156" i="2"/>
  <c r="G155" i="2"/>
  <c r="F155" i="2"/>
  <c r="D155" i="2"/>
  <c r="C155" i="2"/>
  <c r="B155" i="2"/>
  <c r="G154" i="2"/>
  <c r="F154" i="2"/>
  <c r="D154" i="2"/>
  <c r="C154" i="2"/>
  <c r="B154" i="2"/>
  <c r="G145" i="2"/>
  <c r="F145" i="2"/>
  <c r="E145" i="2"/>
  <c r="D145" i="2"/>
  <c r="C145" i="2"/>
  <c r="B145" i="2"/>
  <c r="G140" i="2"/>
  <c r="F140" i="2"/>
  <c r="E140" i="2"/>
  <c r="D140" i="2"/>
  <c r="C140" i="2"/>
  <c r="B140" i="2"/>
  <c r="G134" i="2"/>
  <c r="F134" i="2"/>
  <c r="E134" i="2"/>
  <c r="D134" i="2"/>
  <c r="C134" i="2"/>
  <c r="B134" i="2"/>
  <c r="G133" i="2"/>
  <c r="F133" i="2"/>
  <c r="E133" i="2"/>
  <c r="D133" i="2"/>
  <c r="C133" i="2"/>
  <c r="B133" i="2"/>
  <c r="G132" i="2"/>
  <c r="F132" i="2"/>
  <c r="E132" i="2"/>
  <c r="D132" i="2"/>
  <c r="C132" i="2"/>
  <c r="B132" i="2"/>
  <c r="G119" i="2"/>
  <c r="F119" i="2"/>
  <c r="E119" i="2"/>
  <c r="D119" i="2"/>
  <c r="C119" i="2"/>
  <c r="B119" i="2"/>
  <c r="G118" i="2"/>
  <c r="F118" i="2"/>
  <c r="E118" i="2"/>
  <c r="D118" i="2"/>
  <c r="C118" i="2"/>
  <c r="B118" i="2"/>
  <c r="G123" i="2"/>
  <c r="F123" i="2"/>
  <c r="E123" i="2"/>
  <c r="D123" i="2"/>
  <c r="C123" i="2"/>
  <c r="B123" i="2"/>
  <c r="G112" i="2"/>
  <c r="F112" i="2"/>
  <c r="E112" i="2"/>
  <c r="D112" i="2"/>
  <c r="C112" i="2"/>
  <c r="B112" i="2"/>
  <c r="G111" i="2"/>
  <c r="F111" i="2"/>
  <c r="E111" i="2"/>
  <c r="D111" i="2"/>
  <c r="C111" i="2"/>
  <c r="B111" i="2"/>
  <c r="G109" i="2"/>
  <c r="F109" i="2"/>
  <c r="E109" i="2"/>
  <c r="D109" i="2"/>
  <c r="C109" i="2"/>
  <c r="B109" i="2"/>
  <c r="G108" i="2"/>
  <c r="F108" i="2"/>
  <c r="E108" i="2"/>
  <c r="D108" i="2"/>
  <c r="C108" i="2"/>
  <c r="B108" i="2"/>
  <c r="G107" i="2"/>
  <c r="F107" i="2"/>
  <c r="E107" i="2"/>
  <c r="D107" i="2"/>
  <c r="C107" i="2"/>
  <c r="B107" i="2"/>
  <c r="G98" i="2"/>
  <c r="F98" i="2"/>
  <c r="E98" i="2"/>
  <c r="D98" i="2"/>
  <c r="C98" i="2"/>
  <c r="B98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78" i="2"/>
  <c r="F78" i="2"/>
  <c r="E78" i="2"/>
  <c r="D78" i="2"/>
  <c r="C78" i="2"/>
  <c r="B78" i="2"/>
  <c r="B74" i="2"/>
  <c r="B246" i="2" s="1"/>
  <c r="C74" i="2"/>
  <c r="C246" i="2" s="1"/>
  <c r="D74" i="2"/>
  <c r="E74" i="2"/>
  <c r="F74" i="2"/>
  <c r="F246" i="2" s="1"/>
  <c r="G74" i="2"/>
  <c r="G246" i="2" s="1"/>
  <c r="E246" i="2" l="1"/>
  <c r="D246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40" i="2"/>
  <c r="F40" i="2"/>
  <c r="E40" i="2"/>
  <c r="D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25" i="2"/>
  <c r="F25" i="2"/>
  <c r="E25" i="2"/>
  <c r="D25" i="2"/>
  <c r="C25" i="2"/>
  <c r="B25" i="2"/>
  <c r="G21" i="2"/>
  <c r="F21" i="2"/>
  <c r="E21" i="2"/>
  <c r="D21" i="2"/>
  <c r="C21" i="2"/>
  <c r="B21" i="2"/>
  <c r="G20" i="2"/>
  <c r="F20" i="2"/>
  <c r="E20" i="2"/>
  <c r="D20" i="2"/>
  <c r="C20" i="2"/>
  <c r="B20" i="2"/>
  <c r="G16" i="2"/>
  <c r="F16" i="2"/>
  <c r="E16" i="2"/>
  <c r="D16" i="2"/>
  <c r="C16" i="2"/>
  <c r="B16" i="2"/>
  <c r="G15" i="2"/>
  <c r="F15" i="2"/>
  <c r="E15" i="2"/>
  <c r="D15" i="2"/>
  <c r="C15" i="2"/>
  <c r="B15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36" i="2"/>
  <c r="F136" i="2"/>
  <c r="E136" i="2"/>
  <c r="D136" i="2"/>
  <c r="C136" i="2"/>
  <c r="B136" i="2"/>
  <c r="G73" i="2"/>
  <c r="F73" i="2"/>
  <c r="E73" i="2"/>
  <c r="D73" i="2"/>
  <c r="C73" i="2"/>
  <c r="B73" i="2"/>
  <c r="G72" i="2"/>
  <c r="F72" i="2"/>
  <c r="E72" i="2"/>
  <c r="D72" i="2"/>
  <c r="B72" i="2"/>
  <c r="G68" i="2"/>
  <c r="F68" i="2"/>
  <c r="E68" i="2"/>
  <c r="D68" i="2"/>
  <c r="C68" i="2"/>
  <c r="B68" i="2"/>
  <c r="G67" i="2"/>
  <c r="F67" i="2"/>
  <c r="E67" i="2"/>
  <c r="D67" i="2"/>
  <c r="C67" i="2"/>
  <c r="B67" i="2"/>
  <c r="G66" i="2"/>
  <c r="F66" i="2"/>
  <c r="E66" i="2"/>
  <c r="D66" i="2"/>
  <c r="C66" i="2"/>
  <c r="B66" i="2"/>
  <c r="G49" i="2"/>
  <c r="F49" i="2"/>
  <c r="E49" i="2"/>
  <c r="D49" i="2"/>
  <c r="C49" i="2"/>
  <c r="B49" i="2"/>
  <c r="G44" i="2"/>
  <c r="F44" i="2"/>
  <c r="E44" i="2"/>
  <c r="D44" i="2"/>
  <c r="B44" i="2"/>
  <c r="E237" i="2" l="1"/>
  <c r="B237" i="2"/>
  <c r="F237" i="2"/>
  <c r="C237" i="2"/>
  <c r="G237" i="2"/>
  <c r="D237" i="2"/>
  <c r="D135" i="2"/>
  <c r="G135" i="2"/>
  <c r="E135" i="2"/>
  <c r="C135" i="2"/>
  <c r="B135" i="2"/>
  <c r="F135" i="2"/>
  <c r="B37" i="2"/>
  <c r="D37" i="2"/>
  <c r="E37" i="2"/>
  <c r="F37" i="2"/>
  <c r="G37" i="2"/>
  <c r="B14" i="2"/>
  <c r="F14" i="2"/>
  <c r="C14" i="2"/>
  <c r="G14" i="2"/>
  <c r="D14" i="2"/>
  <c r="E14" i="2"/>
  <c r="B70" i="2"/>
  <c r="G70" i="2"/>
  <c r="E70" i="2"/>
  <c r="F70" i="2"/>
  <c r="D70" i="2"/>
  <c r="D245" i="2"/>
  <c r="E245" i="2"/>
  <c r="F245" i="2"/>
  <c r="G245" i="2"/>
  <c r="C245" i="2" l="1"/>
  <c r="B245" i="2"/>
  <c r="G231" i="2" l="1"/>
  <c r="D231" i="2"/>
  <c r="E231" i="2"/>
  <c r="F231" i="2"/>
  <c r="C231" i="2" l="1"/>
  <c r="G32" i="2"/>
  <c r="E32" i="2"/>
  <c r="G224" i="2"/>
  <c r="F224" i="2"/>
  <c r="E224" i="2"/>
  <c r="D224" i="2"/>
  <c r="G222" i="2"/>
  <c r="F222" i="2"/>
  <c r="E222" i="2"/>
  <c r="B224" i="2" l="1"/>
  <c r="B231" i="2"/>
  <c r="G56" i="2"/>
  <c r="B222" i="2"/>
  <c r="D56" i="2"/>
  <c r="F56" i="2"/>
  <c r="E56" i="2"/>
  <c r="B32" i="2"/>
  <c r="C222" i="2"/>
  <c r="D32" i="2"/>
  <c r="F32" i="2"/>
  <c r="B56" i="2"/>
  <c r="F9" i="2"/>
  <c r="D9" i="2"/>
  <c r="G9" i="2"/>
  <c r="E9" i="2"/>
  <c r="G236" i="2" l="1"/>
  <c r="F236" i="2"/>
  <c r="E236" i="2"/>
  <c r="D236" i="2"/>
  <c r="B236" i="2"/>
  <c r="G18" i="2"/>
  <c r="F18" i="2"/>
  <c r="E18" i="2"/>
  <c r="D18" i="2"/>
  <c r="B18" i="2"/>
  <c r="B9" i="2"/>
  <c r="G23" i="2" l="1"/>
  <c r="F23" i="2"/>
  <c r="E23" i="2"/>
  <c r="D23" i="2"/>
  <c r="B23" i="2"/>
  <c r="F10" i="1" l="1"/>
  <c r="H10" i="1"/>
  <c r="G10" i="1"/>
  <c r="E10" i="1"/>
  <c r="C10" i="1"/>
  <c r="D222" i="2" l="1"/>
  <c r="G138" i="2" l="1"/>
  <c r="E138" i="2"/>
  <c r="F138" i="2"/>
  <c r="D138" i="2"/>
  <c r="C138" i="2"/>
  <c r="C18" i="2"/>
  <c r="B138" i="2"/>
  <c r="C236" i="2" l="1"/>
  <c r="C32" i="2"/>
  <c r="C9" i="2"/>
  <c r="C56" i="2"/>
  <c r="C23" i="2" l="1"/>
  <c r="D10" i="1" l="1"/>
  <c r="G227" i="2"/>
  <c r="E227" i="2"/>
  <c r="F226" i="2"/>
  <c r="D226" i="2"/>
  <c r="G225" i="2"/>
  <c r="E225" i="2"/>
  <c r="F227" i="2"/>
  <c r="D227" i="2"/>
  <c r="G226" i="2"/>
  <c r="E226" i="2"/>
  <c r="F225" i="2"/>
  <c r="D225" i="2"/>
  <c r="C226" i="2" l="1"/>
  <c r="B226" i="2"/>
  <c r="C225" i="2"/>
  <c r="C227" i="2"/>
  <c r="B227" i="2"/>
  <c r="G229" i="2" l="1"/>
  <c r="E229" i="2"/>
  <c r="F228" i="2"/>
  <c r="D228" i="2"/>
  <c r="F229" i="2"/>
  <c r="D229" i="2"/>
  <c r="G228" i="2"/>
  <c r="E228" i="2"/>
  <c r="G105" i="2"/>
  <c r="E105" i="2"/>
  <c r="F105" i="2"/>
  <c r="D105" i="2"/>
  <c r="C105" i="2" l="1"/>
  <c r="C228" i="2"/>
  <c r="C229" i="2"/>
  <c r="D116" i="2"/>
  <c r="E116" i="2"/>
  <c r="F116" i="2"/>
  <c r="G116" i="2"/>
  <c r="G121" i="2" l="1"/>
  <c r="F121" i="2"/>
  <c r="E121" i="2"/>
  <c r="D121" i="2"/>
  <c r="C116" i="2"/>
  <c r="F91" i="2"/>
  <c r="D91" i="2"/>
  <c r="G91" i="2"/>
  <c r="E91" i="2"/>
  <c r="B116" i="2"/>
  <c r="H18" i="1" l="1"/>
  <c r="G18" i="1"/>
  <c r="F18" i="1"/>
  <c r="E18" i="1"/>
  <c r="F250" i="2"/>
  <c r="C91" i="2"/>
  <c r="B91" i="2"/>
  <c r="C121" i="2"/>
  <c r="F219" i="2"/>
  <c r="G218" i="2"/>
  <c r="G152" i="2"/>
  <c r="C152" i="2"/>
  <c r="D238" i="2"/>
  <c r="F42" i="2"/>
  <c r="G158" i="2"/>
  <c r="G241" i="2"/>
  <c r="E241" i="2"/>
  <c r="C178" i="2"/>
  <c r="F244" i="2"/>
  <c r="D244" i="2"/>
  <c r="G243" i="2"/>
  <c r="E243" i="2"/>
  <c r="D242" i="2"/>
  <c r="E238" i="2"/>
  <c r="G238" i="2"/>
  <c r="F240" i="2"/>
  <c r="D240" i="2"/>
  <c r="F178" i="2"/>
  <c r="G244" i="2"/>
  <c r="E244" i="2"/>
  <c r="F243" i="2"/>
  <c r="D243" i="2"/>
  <c r="E242" i="2"/>
  <c r="C130" i="2"/>
  <c r="D178" i="2"/>
  <c r="D217" i="2"/>
  <c r="D219" i="2"/>
  <c r="D218" i="2"/>
  <c r="B225" i="2"/>
  <c r="G250" i="2"/>
  <c r="G219" i="2"/>
  <c r="C219" i="2"/>
  <c r="F218" i="2"/>
  <c r="F152" i="2"/>
  <c r="D152" i="2"/>
  <c r="G85" i="2"/>
  <c r="G217" i="2"/>
  <c r="E85" i="2"/>
  <c r="C85" i="2"/>
  <c r="G130" i="2"/>
  <c r="E130" i="2"/>
  <c r="B158" i="2"/>
  <c r="B172" i="2"/>
  <c r="F172" i="2"/>
  <c r="B192" i="2"/>
  <c r="C192" i="2"/>
  <c r="B238" i="2"/>
  <c r="D42" i="2"/>
  <c r="F238" i="2"/>
  <c r="F239" i="2"/>
  <c r="D239" i="2"/>
  <c r="B85" i="2"/>
  <c r="B217" i="2"/>
  <c r="B218" i="2"/>
  <c r="F85" i="2"/>
  <c r="F217" i="2"/>
  <c r="D85" i="2"/>
  <c r="B130" i="2"/>
  <c r="F130" i="2"/>
  <c r="D130" i="2"/>
  <c r="B152" i="2"/>
  <c r="G240" i="2"/>
  <c r="C240" i="2"/>
  <c r="G172" i="2"/>
  <c r="E172" i="2"/>
  <c r="C172" i="2"/>
  <c r="E178" i="2"/>
  <c r="F192" i="2"/>
  <c r="G192" i="2"/>
  <c r="D192" i="2"/>
  <c r="F242" i="2"/>
  <c r="G96" i="2" l="1"/>
  <c r="G143" i="2"/>
  <c r="F96" i="2"/>
  <c r="F76" i="2"/>
  <c r="F143" i="2"/>
  <c r="F47" i="2"/>
  <c r="F215" i="2"/>
  <c r="E143" i="2"/>
  <c r="E96" i="2"/>
  <c r="D143" i="2"/>
  <c r="D96" i="2"/>
  <c r="D47" i="2"/>
  <c r="D76" i="2"/>
  <c r="G178" i="2"/>
  <c r="B244" i="2"/>
  <c r="F241" i="2"/>
  <c r="D250" i="2"/>
  <c r="G163" i="2"/>
  <c r="B105" i="2"/>
  <c r="D158" i="2"/>
  <c r="B219" i="2"/>
  <c r="G42" i="2"/>
  <c r="B229" i="2"/>
  <c r="C96" i="2"/>
  <c r="B250" i="2"/>
  <c r="C244" i="2"/>
  <c r="B178" i="2"/>
  <c r="B228" i="2"/>
  <c r="D18" i="1"/>
  <c r="C143" i="2"/>
  <c r="C250" i="2"/>
  <c r="C217" i="2"/>
  <c r="C218" i="2"/>
  <c r="C243" i="2"/>
  <c r="B243" i="2"/>
  <c r="B242" i="2"/>
  <c r="C241" i="2"/>
  <c r="C158" i="2"/>
  <c r="B239" i="2"/>
  <c r="B42" i="2"/>
  <c r="E200" i="2"/>
  <c r="G215" i="2"/>
  <c r="C200" i="2"/>
  <c r="G200" i="2"/>
  <c r="D215" i="2"/>
  <c r="C242" i="2"/>
  <c r="G242" i="2"/>
  <c r="D241" i="2"/>
  <c r="B241" i="2"/>
  <c r="F158" i="2"/>
  <c r="E42" i="2"/>
  <c r="D172" i="2"/>
  <c r="G239" i="2"/>
  <c r="E239" i="2"/>
  <c r="D200" i="2"/>
  <c r="F200" i="2"/>
  <c r="B200" i="2"/>
  <c r="B240" i="2"/>
  <c r="C183" i="2"/>
  <c r="F183" i="2"/>
  <c r="B143" i="2"/>
  <c r="B163" i="2"/>
  <c r="E183" i="2"/>
  <c r="B96" i="2"/>
  <c r="B215" i="2" l="1"/>
  <c r="G76" i="2"/>
  <c r="G47" i="2"/>
  <c r="H22" i="1"/>
  <c r="G183" i="2"/>
  <c r="G206" i="2"/>
  <c r="H19" i="1"/>
  <c r="H17" i="1"/>
  <c r="G25" i="1"/>
  <c r="F206" i="2"/>
  <c r="F234" i="2"/>
  <c r="F163" i="2"/>
  <c r="G11" i="1"/>
  <c r="G19" i="1"/>
  <c r="G14" i="1"/>
  <c r="G17" i="1"/>
  <c r="B183" i="2"/>
  <c r="B76" i="2"/>
  <c r="B121" i="2"/>
  <c r="F25" i="1"/>
  <c r="E76" i="2"/>
  <c r="E47" i="2"/>
  <c r="F17" i="1"/>
  <c r="F19" i="1"/>
  <c r="D206" i="2"/>
  <c r="D183" i="2"/>
  <c r="D234" i="2"/>
  <c r="D163" i="2"/>
  <c r="E14" i="1"/>
  <c r="E11" i="1"/>
  <c r="E17" i="1"/>
  <c r="E19" i="1"/>
  <c r="C206" i="2"/>
  <c r="B47" i="2"/>
  <c r="G234" i="2"/>
  <c r="C215" i="2"/>
  <c r="B234" i="2"/>
  <c r="D25" i="1"/>
  <c r="B206" i="2"/>
  <c r="C163" i="2"/>
  <c r="D19" i="1"/>
  <c r="D17" i="1"/>
  <c r="C17" i="1"/>
  <c r="C22" i="1"/>
  <c r="C19" i="1"/>
  <c r="H14" i="1" l="1"/>
  <c r="H13" i="1" s="1"/>
  <c r="C18" i="1"/>
  <c r="C25" i="1"/>
  <c r="C11" i="1"/>
  <c r="D248" i="2"/>
  <c r="C14" i="1"/>
  <c r="F248" i="2"/>
  <c r="G16" i="1"/>
  <c r="G248" i="2"/>
  <c r="G13" i="1"/>
  <c r="G9" i="1"/>
  <c r="G24" i="1"/>
  <c r="H16" i="1"/>
  <c r="H27" i="1"/>
  <c r="H25" i="1"/>
  <c r="H21" i="1"/>
  <c r="H11" i="1"/>
  <c r="G22" i="1"/>
  <c r="G27" i="1"/>
  <c r="F16" i="1"/>
  <c r="F11" i="1"/>
  <c r="F14" i="1"/>
  <c r="F24" i="1"/>
  <c r="D27" i="1"/>
  <c r="E16" i="1"/>
  <c r="E9" i="1"/>
  <c r="E13" i="1"/>
  <c r="E22" i="1"/>
  <c r="E25" i="1"/>
  <c r="E27" i="1"/>
  <c r="C27" i="1"/>
  <c r="C21" i="1"/>
  <c r="D16" i="1"/>
  <c r="D22" i="1"/>
  <c r="D24" i="1"/>
  <c r="B248" i="2"/>
  <c r="C9" i="1" l="1"/>
  <c r="C16" i="1"/>
  <c r="C24" i="1"/>
  <c r="C13" i="1"/>
  <c r="G21" i="1"/>
  <c r="H9" i="1"/>
  <c r="H24" i="1"/>
  <c r="F13" i="1"/>
  <c r="F9" i="1"/>
  <c r="E24" i="1"/>
  <c r="E21" i="1"/>
  <c r="D21" i="1"/>
  <c r="G28" i="1" l="1"/>
  <c r="C28" i="1"/>
  <c r="H28" i="1"/>
  <c r="E28" i="1"/>
  <c r="C40" i="2" l="1"/>
  <c r="C37" i="2" l="1"/>
  <c r="C224" i="2"/>
  <c r="B113" i="2" l="1"/>
  <c r="C63" i="2"/>
  <c r="D63" i="2"/>
  <c r="E63" i="2"/>
  <c r="F63" i="2"/>
  <c r="G63" i="2"/>
  <c r="B64" i="2"/>
  <c r="C64" i="2"/>
  <c r="D64" i="2"/>
  <c r="E64" i="2"/>
  <c r="F64" i="2"/>
  <c r="G64" i="2"/>
  <c r="B110" i="2" l="1"/>
  <c r="B63" i="2"/>
  <c r="B232" i="2" l="1"/>
  <c r="F113" i="2" l="1"/>
  <c r="D113" i="2"/>
  <c r="G113" i="2"/>
  <c r="C113" i="2"/>
  <c r="E113" i="2"/>
  <c r="E110" i="2" l="1"/>
  <c r="E232" i="2"/>
  <c r="F110" i="2"/>
  <c r="F232" i="2"/>
  <c r="G110" i="2"/>
  <c r="G232" i="2"/>
  <c r="C110" i="2"/>
  <c r="C232" i="2"/>
  <c r="D110" i="2"/>
  <c r="D232" i="2"/>
  <c r="E160" i="2" l="1"/>
  <c r="C65" i="2"/>
  <c r="D65" i="2"/>
  <c r="E65" i="2"/>
  <c r="F65" i="2"/>
  <c r="G65" i="2"/>
  <c r="B65" i="2"/>
  <c r="E196" i="2" l="1"/>
  <c r="E195" i="2"/>
  <c r="E194" i="2"/>
  <c r="E165" i="2"/>
  <c r="E240" i="2"/>
  <c r="E158" i="2"/>
  <c r="E155" i="2"/>
  <c r="E154" i="2"/>
  <c r="D62" i="2"/>
  <c r="B62" i="2"/>
  <c r="G62" i="2"/>
  <c r="C62" i="2"/>
  <c r="F62" i="2"/>
  <c r="E62" i="2"/>
  <c r="G198" i="2"/>
  <c r="C198" i="2"/>
  <c r="F198" i="2"/>
  <c r="E198" i="2"/>
  <c r="B198" i="2"/>
  <c r="D198" i="2"/>
  <c r="E219" i="2" l="1"/>
  <c r="E192" i="2"/>
  <c r="E250" i="2"/>
  <c r="E234" i="2"/>
  <c r="E218" i="2"/>
  <c r="E217" i="2"/>
  <c r="E152" i="2"/>
  <c r="G61" i="2"/>
  <c r="G223" i="2"/>
  <c r="D61" i="2"/>
  <c r="D223" i="2"/>
  <c r="E61" i="2"/>
  <c r="E223" i="2"/>
  <c r="C61" i="2"/>
  <c r="C223" i="2"/>
  <c r="B61" i="2"/>
  <c r="B223" i="2"/>
  <c r="F61" i="2"/>
  <c r="F223" i="2"/>
  <c r="E197" i="2"/>
  <c r="E221" i="2"/>
  <c r="F197" i="2"/>
  <c r="F221" i="2"/>
  <c r="B221" i="2"/>
  <c r="B197" i="2"/>
  <c r="G197" i="2"/>
  <c r="G221" i="2"/>
  <c r="D221" i="2"/>
  <c r="D197" i="2"/>
  <c r="C221" i="2"/>
  <c r="C197" i="2"/>
  <c r="E206" i="2" l="1"/>
  <c r="E163" i="2"/>
  <c r="E215" i="2"/>
  <c r="C220" i="2"/>
  <c r="D220" i="2"/>
  <c r="B220" i="2"/>
  <c r="F220" i="2"/>
  <c r="G220" i="2"/>
  <c r="E220" i="2"/>
  <c r="F27" i="1" l="1"/>
  <c r="E248" i="2"/>
  <c r="F22" i="1"/>
  <c r="F21" i="1" l="1"/>
  <c r="F28" i="1" l="1"/>
  <c r="C72" i="2" l="1"/>
  <c r="C70" i="2" l="1"/>
  <c r="C239" i="2"/>
  <c r="C76" i="2" l="1"/>
  <c r="D14" i="1" s="1"/>
  <c r="D13" i="1" s="1"/>
  <c r="C44" i="2" l="1"/>
  <c r="C238" i="2" l="1"/>
  <c r="C42" i="2"/>
  <c r="C47" i="2" l="1"/>
  <c r="D11" i="1" s="1"/>
  <c r="D9" i="1" s="1"/>
  <c r="D28" i="1" s="1"/>
  <c r="C234" i="2"/>
  <c r="C248" i="2" l="1"/>
</calcChain>
</file>

<file path=xl/sharedStrings.xml><?xml version="1.0" encoding="utf-8"?>
<sst xmlns="http://schemas.openxmlformats.org/spreadsheetml/2006/main" count="406" uniqueCount="92">
  <si>
    <t>Отчет на разходите по области на политики и бюджетни програми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</si>
  <si>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</si>
  <si>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</si>
  <si>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</si>
  <si>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</si>
  <si>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</si>
  <si>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</si>
  <si>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</si>
  <si>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</si>
  <si>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</si>
  <si>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</si>
  <si>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</si>
  <si>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</si>
  <si>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</si>
  <si>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..............................</t>
  </si>
  <si>
    <t>Общо разходи по бюджета (I+II)</t>
  </si>
  <si>
    <t>Численост на щатния персонал</t>
  </si>
  <si>
    <t>Политика в областта на устойчивите и прозрачни публични финанси</t>
  </si>
  <si>
    <t>Бюджетна програма  "Бюджет и финансово управление"</t>
  </si>
  <si>
    <t>Бюджетна програма "Защита на публичните финансови интереси"</t>
  </si>
  <si>
    <t>Политика в областта на ефективното събиране на всички държавни приходи</t>
  </si>
  <si>
    <t>Бюджетна програма "Администриране на държавните приходи"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</si>
  <si>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</si>
  <si>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Бюджетна програма "Интегриране на финансовата система във финансовата система на ЕС"</t>
  </si>
  <si>
    <t>Бюджетна програма  "Митнически контрол и надзор (нефискален)"</t>
  </si>
  <si>
    <t>Бюджетна програма  "Контрол върху организацията и провеждането на хазартни игри"</t>
  </si>
  <si>
    <t>Политика в областта на управлението на дълга</t>
  </si>
  <si>
    <t>Бюджетна програма "Управление на ликвидността"</t>
  </si>
  <si>
    <t>Други бюджетни програми (общо), в т.ч.:</t>
  </si>
  <si>
    <t>Бюджетна програма „Национален компенсационен жилищен фонд“</t>
  </si>
  <si>
    <t>Бюджетна програма "Администрация"</t>
  </si>
  <si>
    <t xml:space="preserve">    в т.ч.</t>
  </si>
  <si>
    <t>Информационно издание на министерството</t>
  </si>
  <si>
    <t>Комуникационна стратегия</t>
  </si>
  <si>
    <t>Съдебни и арбитражни производства</t>
  </si>
  <si>
    <t>Програма "Евростат"</t>
  </si>
  <si>
    <t>Споразумение "Japan Tabacco International /JTI/ " - от минали години</t>
  </si>
  <si>
    <t>Отпечатване и контрол върху ценни книжа</t>
  </si>
  <si>
    <t>Кредитна линия за малки и средни предприятия</t>
  </si>
  <si>
    <t>Бюджетна програма „ОБЩО“</t>
  </si>
  <si>
    <t xml:space="preserve"> Развитие и поддръжка на информационните системи на МФ</t>
  </si>
  <si>
    <t>Европейско икономическо пространство</t>
  </si>
  <si>
    <t>Споразумение за командироване между НАП и Белгийската агенция за равитие № SA2014-02</t>
  </si>
  <si>
    <t>II. Администрирани разходни параграфи по бюджета</t>
  </si>
  <si>
    <t>Споразумение за безвъзмездна помощ "Декатлон"</t>
  </si>
  <si>
    <t xml:space="preserve">Класификационен код </t>
  </si>
  <si>
    <t>1000.01.00</t>
  </si>
  <si>
    <t>1000.01.01</t>
  </si>
  <si>
    <t>1000.01.02</t>
  </si>
  <si>
    <t>1000.02.00</t>
  </si>
  <si>
    <t>1000.02.01</t>
  </si>
  <si>
    <t>1000.03.00</t>
  </si>
  <si>
    <t>1000.03.01</t>
  </si>
  <si>
    <t>1000.03.02</t>
  </si>
  <si>
    <t>1000.03.03</t>
  </si>
  <si>
    <t>1000.04.00</t>
  </si>
  <si>
    <t>1000.04.01</t>
  </si>
  <si>
    <t>1000.05.00</t>
  </si>
  <si>
    <t>1000.05.01</t>
  </si>
  <si>
    <t>1000.06.00</t>
  </si>
  <si>
    <t>1000.01.01 Бюджетна програма „Бюджет и финансово управление“</t>
  </si>
  <si>
    <t>1000.01.02 Бюджетна програма „Защита на публичните финансови интереси“</t>
  </si>
  <si>
    <t>1000.02.01 Бюджетна програма „Администриране на държавните приходи“</t>
  </si>
  <si>
    <t>1000.03.01 Бюджетна програма „Интегриране на финансовата система във финансовата система на ЕС“</t>
  </si>
  <si>
    <t>1000.03.02 Бюджетна програма „Митнически контрол и надзор (нефискален)“</t>
  </si>
  <si>
    <t>1000.03.03 Бюджетна програма „Контрол върху организацията и провеждането на хазартни игри“</t>
  </si>
  <si>
    <t>1000.04.01 Бюджетна програма „Управление на ликвидността“</t>
  </si>
  <si>
    <t>1000.06.00 Бюджетна програма „Администрация“</t>
  </si>
  <si>
    <t>Мерки за отговорен хазарт по Закона за хазарта</t>
  </si>
  <si>
    <t xml:space="preserve">Концесионна дейност по Закона за концесиите </t>
  </si>
  <si>
    <t xml:space="preserve">Проекти по ОП"Техническа помощ" </t>
  </si>
  <si>
    <t xml:space="preserve">Проекти по ОП"Административен капацитет" </t>
  </si>
  <si>
    <t>1000.05.01 Бюджетна програма „Национален компенсационен жилищен фонд“</t>
  </si>
  <si>
    <t>Национална игра на лотариен принцип с касови бележки, в изпълнение на специфична за страната препоръка 1 на Съвета на ЕС от 8 юли 2014 г.</t>
  </si>
  <si>
    <t>Закон</t>
  </si>
  <si>
    <t xml:space="preserve">план </t>
  </si>
  <si>
    <t xml:space="preserve">Разходи за подготовка и провеждане на Българското председателство на Съвета на ЕС през 2018 г. </t>
  </si>
  <si>
    <t xml:space="preserve">ПМС 192/2016 г. - за обезпечаване функционирането на информационните системи на Националната агенция за приходите и за инвестиционни разходи за подобряване капацитета на Агенция „Митници“ </t>
  </si>
  <si>
    <t xml:space="preserve">Провеждане на Образователната програма на НАП „Влез в час с данъците“        </t>
  </si>
  <si>
    <t xml:space="preserve"> 2019 г.</t>
  </si>
  <si>
    <t>31 март 2019 г.</t>
  </si>
  <si>
    <t>30 юни 2019 г.</t>
  </si>
  <si>
    <t>30 септември 2019 г.</t>
  </si>
  <si>
    <t>31 декември 2019 г.</t>
  </si>
  <si>
    <t>Лихви по ДИЗ № 46990-BUL за изпълнение на Проект за реформа в администрацията по приходите</t>
  </si>
  <si>
    <t>Лихви по проект "УТТЮЕ I"</t>
  </si>
  <si>
    <t>Лихви по проект "УТТЮЕ II"</t>
  </si>
  <si>
    <t>Годишни такси за присъждане на държавен кредитен рейтинг на Република България</t>
  </si>
  <si>
    <t xml:space="preserve">Финансово компенсиране на граждани с многогодишни жилищноспестовни влогове по Закона за уреждане правата на граждани с многогодишни жилищно-спестовни влогове </t>
  </si>
  <si>
    <t>Жилищни компенсаторни записи, притежавани от гражданите по Закона за възстановяване собствеността върху одържавени имоти</t>
  </si>
  <si>
    <t>към 31.12.2019 г.</t>
  </si>
  <si>
    <t xml:space="preserve">Предоставяне на подкрепа за създаването и функционирането на Офис на Световната банка в София, България за осъществяването на споделени услуги и други функции на Групата на Световната банка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</si>
</sst>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#,##0.0"/>
  </numFmts>
  <fonts count="13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55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165" fontId="1" fillId="0" borderId="7" xfId="1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65" fontId="4" fillId="0" borderId="7" xfId="1" applyNumberFormat="1" applyFont="1" applyBorder="1" applyAlignment="1">
      <alignment horizontal="right" vertical="center" wrapText="1"/>
    </xf>
    <xf numFmtId="165" fontId="5" fillId="0" borderId="7" xfId="1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166" fontId="10" fillId="0" borderId="3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165" fontId="1" fillId="0" borderId="7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2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" fillId="0" borderId="11" xfId="0" applyFont="1" applyBorder="1"/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_1_BU_2_svod.xlsx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.пол"/>
      <sheetName val="МФ"/>
      <sheetName val="ЦА"/>
      <sheetName val="НАП"/>
      <sheetName val="АМ"/>
      <sheetName val="АДФИ"/>
      <sheetName val="ДКХ"/>
      <sheetName val="АОП"/>
      <sheetName val="ОСЕС"/>
      <sheetName val="НКЖФ"/>
      <sheetName val="Sheet1"/>
    </sheetNames>
    <sheetDataSet>
      <sheetData sheetId="0"/>
      <sheetData sheetId="1">
        <row r="44">
          <cell r="B44">
            <v>76000000</v>
          </cell>
          <cell r="C44">
            <v>32422800</v>
          </cell>
          <cell r="D44">
            <v>3216502</v>
          </cell>
          <cell r="E44">
            <v>4313866</v>
          </cell>
          <cell r="F44">
            <v>11941876</v>
          </cell>
          <cell r="G44">
            <v>21571663</v>
          </cell>
        </row>
        <row r="49">
          <cell r="B49">
            <v>413</v>
          </cell>
          <cell r="C49">
            <v>413</v>
          </cell>
          <cell r="D49">
            <v>372</v>
          </cell>
          <cell r="E49">
            <v>379</v>
          </cell>
          <cell r="F49">
            <v>382</v>
          </cell>
          <cell r="G49">
            <v>384</v>
          </cell>
        </row>
        <row r="62">
          <cell r="B62">
            <v>0</v>
          </cell>
          <cell r="C62">
            <v>6806</v>
          </cell>
          <cell r="D62">
            <v>0</v>
          </cell>
          <cell r="E62">
            <v>4079</v>
          </cell>
          <cell r="F62">
            <v>4079</v>
          </cell>
          <cell r="G62">
            <v>6806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2">
          <cell r="B72">
            <v>5506500</v>
          </cell>
          <cell r="C72">
            <v>4137397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347300</v>
          </cell>
          <cell r="C73">
            <v>347400</v>
          </cell>
          <cell r="D73">
            <v>4000</v>
          </cell>
          <cell r="E73">
            <v>12000</v>
          </cell>
          <cell r="F73">
            <v>164981</v>
          </cell>
          <cell r="G73">
            <v>347331</v>
          </cell>
        </row>
        <row r="74">
          <cell r="B74">
            <v>7200</v>
          </cell>
          <cell r="C74">
            <v>7200</v>
          </cell>
          <cell r="D74">
            <v>7200</v>
          </cell>
          <cell r="E74">
            <v>7200</v>
          </cell>
          <cell r="F74">
            <v>7200</v>
          </cell>
          <cell r="G74">
            <v>7200</v>
          </cell>
        </row>
        <row r="78">
          <cell r="B78">
            <v>9983</v>
          </cell>
          <cell r="C78">
            <v>9982</v>
          </cell>
          <cell r="D78">
            <v>9346</v>
          </cell>
          <cell r="E78">
            <v>9402</v>
          </cell>
          <cell r="F78">
            <v>9440</v>
          </cell>
          <cell r="G78">
            <v>9499</v>
          </cell>
        </row>
        <row r="87">
          <cell r="B87">
            <v>629700</v>
          </cell>
          <cell r="C87">
            <v>729700</v>
          </cell>
          <cell r="D87">
            <v>152363</v>
          </cell>
          <cell r="E87">
            <v>321767</v>
          </cell>
          <cell r="F87">
            <v>491015</v>
          </cell>
          <cell r="G87">
            <v>660274</v>
          </cell>
        </row>
        <row r="88">
          <cell r="B88">
            <v>576200</v>
          </cell>
          <cell r="C88">
            <v>576200</v>
          </cell>
          <cell r="D88">
            <v>79386</v>
          </cell>
          <cell r="E88">
            <v>174560</v>
          </cell>
          <cell r="F88">
            <v>275374</v>
          </cell>
          <cell r="G88">
            <v>377886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B94"/>
          <cell r="C94"/>
          <cell r="D94"/>
          <cell r="E94"/>
          <cell r="F94"/>
          <cell r="G94"/>
        </row>
        <row r="98">
          <cell r="B98">
            <v>11</v>
          </cell>
          <cell r="C98">
            <v>13</v>
          </cell>
          <cell r="D98">
            <v>13</v>
          </cell>
          <cell r="E98">
            <v>13</v>
          </cell>
          <cell r="F98">
            <v>13</v>
          </cell>
          <cell r="G98">
            <v>13</v>
          </cell>
        </row>
        <row r="107">
          <cell r="B107">
            <v>27918600</v>
          </cell>
          <cell r="C107">
            <v>27918600</v>
          </cell>
          <cell r="D107">
            <v>6881759</v>
          </cell>
          <cell r="E107">
            <v>14499236</v>
          </cell>
          <cell r="F107">
            <v>21322885</v>
          </cell>
          <cell r="G107">
            <v>26566228</v>
          </cell>
        </row>
        <row r="108">
          <cell r="B108">
            <v>7544700</v>
          </cell>
          <cell r="C108">
            <v>10913941</v>
          </cell>
          <cell r="D108">
            <v>2078125</v>
          </cell>
          <cell r="E108">
            <v>4663210</v>
          </cell>
          <cell r="F108">
            <v>7310782</v>
          </cell>
          <cell r="G108">
            <v>10913876</v>
          </cell>
        </row>
        <row r="109">
          <cell r="B109">
            <v>6469000</v>
          </cell>
          <cell r="C109">
            <v>9519300</v>
          </cell>
          <cell r="D109">
            <v>403273</v>
          </cell>
          <cell r="E109">
            <v>1385110</v>
          </cell>
          <cell r="F109">
            <v>1459818</v>
          </cell>
          <cell r="G109">
            <v>8836851</v>
          </cell>
        </row>
        <row r="111">
          <cell r="B111">
            <v>0</v>
          </cell>
          <cell r="C111">
            <v>2403</v>
          </cell>
          <cell r="D111">
            <v>0</v>
          </cell>
          <cell r="E111">
            <v>1431</v>
          </cell>
          <cell r="F111">
            <v>1431</v>
          </cell>
          <cell r="G111">
            <v>2403</v>
          </cell>
        </row>
        <row r="112">
          <cell r="B112">
            <v>0</v>
          </cell>
          <cell r="C112">
            <v>45638</v>
          </cell>
          <cell r="D112">
            <v>0</v>
          </cell>
          <cell r="E112">
            <v>21641</v>
          </cell>
          <cell r="F112">
            <v>21641</v>
          </cell>
          <cell r="G112">
            <v>45638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/>
          <cell r="C119"/>
          <cell r="D119"/>
          <cell r="E119"/>
          <cell r="F119"/>
          <cell r="G119"/>
        </row>
        <row r="123">
          <cell r="B123">
            <v>1307</v>
          </cell>
          <cell r="C123">
            <v>1307</v>
          </cell>
          <cell r="D123">
            <v>1123</v>
          </cell>
          <cell r="E123">
            <v>1118</v>
          </cell>
          <cell r="F123">
            <v>1146</v>
          </cell>
          <cell r="G123">
            <v>1164</v>
          </cell>
        </row>
        <row r="132">
          <cell r="B132">
            <v>1724400</v>
          </cell>
          <cell r="C132">
            <v>1724400</v>
          </cell>
          <cell r="D132">
            <v>395313</v>
          </cell>
          <cell r="E132">
            <v>833540</v>
          </cell>
          <cell r="F132">
            <v>1272774</v>
          </cell>
          <cell r="G132">
            <v>1712565</v>
          </cell>
        </row>
        <row r="133">
          <cell r="B133">
            <v>277000</v>
          </cell>
          <cell r="C133">
            <v>278100</v>
          </cell>
          <cell r="D133">
            <v>60817</v>
          </cell>
          <cell r="E133">
            <v>120857</v>
          </cell>
          <cell r="F133">
            <v>160764</v>
          </cell>
          <cell r="G133">
            <v>274527</v>
          </cell>
        </row>
        <row r="134">
          <cell r="B134">
            <v>15000</v>
          </cell>
          <cell r="C134">
            <v>13900</v>
          </cell>
          <cell r="D134">
            <v>0</v>
          </cell>
          <cell r="E134">
            <v>13824</v>
          </cell>
          <cell r="F134">
            <v>13824</v>
          </cell>
          <cell r="G134">
            <v>13824</v>
          </cell>
        </row>
        <row r="135">
          <cell r="B135"/>
          <cell r="C135"/>
          <cell r="D135"/>
          <cell r="E135"/>
          <cell r="F135"/>
          <cell r="G135"/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5">
          <cell r="B145">
            <v>46</v>
          </cell>
          <cell r="C145">
            <v>52</v>
          </cell>
          <cell r="D145">
            <v>43</v>
          </cell>
          <cell r="E145">
            <v>45</v>
          </cell>
          <cell r="F145">
            <v>45</v>
          </cell>
          <cell r="G145">
            <v>47</v>
          </cell>
        </row>
        <row r="154">
          <cell r="B154">
            <v>1518100</v>
          </cell>
          <cell r="C154">
            <v>1518100</v>
          </cell>
          <cell r="D154">
            <v>346188</v>
          </cell>
          <cell r="E154">
            <v>683347</v>
          </cell>
          <cell r="F154">
            <v>1011923</v>
          </cell>
          <cell r="G154">
            <v>1354024</v>
          </cell>
        </row>
        <row r="155">
          <cell r="B155">
            <v>236000</v>
          </cell>
          <cell r="C155">
            <v>236000</v>
          </cell>
          <cell r="D155">
            <v>51025</v>
          </cell>
          <cell r="E155">
            <v>100969</v>
          </cell>
          <cell r="F155">
            <v>140872</v>
          </cell>
          <cell r="G155">
            <v>194410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60">
          <cell r="B160">
            <v>710000</v>
          </cell>
          <cell r="C160">
            <v>710000</v>
          </cell>
          <cell r="D160">
            <v>195583</v>
          </cell>
          <cell r="E160">
            <v>195583</v>
          </cell>
          <cell r="F160">
            <v>277728</v>
          </cell>
          <cell r="G160">
            <v>277923</v>
          </cell>
        </row>
        <row r="165">
          <cell r="B165">
            <v>34</v>
          </cell>
          <cell r="C165">
            <v>34</v>
          </cell>
          <cell r="D165">
            <v>32</v>
          </cell>
          <cell r="E165">
            <v>32</v>
          </cell>
          <cell r="F165">
            <v>32</v>
          </cell>
          <cell r="G165">
            <v>32</v>
          </cell>
        </row>
        <row r="174">
          <cell r="B174">
            <v>199600</v>
          </cell>
          <cell r="C174">
            <v>199600</v>
          </cell>
          <cell r="D174">
            <v>45109</v>
          </cell>
          <cell r="E174">
            <v>98795</v>
          </cell>
          <cell r="F174">
            <v>139356</v>
          </cell>
          <cell r="G174">
            <v>183831</v>
          </cell>
        </row>
        <row r="175">
          <cell r="B175">
            <v>55300</v>
          </cell>
          <cell r="C175">
            <v>55300</v>
          </cell>
          <cell r="D175">
            <v>10009</v>
          </cell>
          <cell r="E175">
            <v>21096</v>
          </cell>
          <cell r="F175">
            <v>28596</v>
          </cell>
          <cell r="G175">
            <v>36857</v>
          </cell>
        </row>
        <row r="176">
          <cell r="B176">
            <v>5000</v>
          </cell>
          <cell r="C176">
            <v>5000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80">
          <cell r="B180">
            <v>11130000</v>
          </cell>
          <cell r="C180">
            <v>13130000</v>
          </cell>
          <cell r="D180">
            <v>2771874</v>
          </cell>
          <cell r="E180">
            <v>5519934</v>
          </cell>
          <cell r="F180">
            <v>8300773</v>
          </cell>
          <cell r="G180">
            <v>12745326</v>
          </cell>
        </row>
        <row r="185">
          <cell r="B185">
            <v>9</v>
          </cell>
          <cell r="C185">
            <v>9</v>
          </cell>
          <cell r="D185">
            <v>9</v>
          </cell>
          <cell r="E185">
            <v>8</v>
          </cell>
          <cell r="F185">
            <v>8</v>
          </cell>
          <cell r="G185">
            <v>8</v>
          </cell>
        </row>
        <row r="194">
          <cell r="B194">
            <v>8325200</v>
          </cell>
          <cell r="C194">
            <v>8296298</v>
          </cell>
          <cell r="D194">
            <v>1756937</v>
          </cell>
          <cell r="E194">
            <v>3437561</v>
          </cell>
          <cell r="F194">
            <v>5119715</v>
          </cell>
          <cell r="G194">
            <v>6853021</v>
          </cell>
        </row>
        <row r="195">
          <cell r="B195">
            <v>18525100</v>
          </cell>
          <cell r="C195">
            <v>21040900</v>
          </cell>
          <cell r="D195">
            <v>1496709</v>
          </cell>
          <cell r="E195">
            <v>5006454</v>
          </cell>
          <cell r="F195">
            <v>8789237</v>
          </cell>
          <cell r="G195">
            <v>17259665</v>
          </cell>
        </row>
        <row r="196">
          <cell r="B196">
            <v>6259100</v>
          </cell>
          <cell r="C196">
            <v>2043300</v>
          </cell>
          <cell r="D196">
            <v>341675</v>
          </cell>
          <cell r="E196">
            <v>714596</v>
          </cell>
          <cell r="F196">
            <v>1413837</v>
          </cell>
          <cell r="G196">
            <v>1413837</v>
          </cell>
        </row>
        <row r="198">
          <cell r="B198">
            <v>16281000</v>
          </cell>
          <cell r="C198">
            <v>14681000</v>
          </cell>
          <cell r="D198">
            <v>611133</v>
          </cell>
          <cell r="E198">
            <v>3469198</v>
          </cell>
          <cell r="F198">
            <v>6770266</v>
          </cell>
          <cell r="G198">
            <v>14322570</v>
          </cell>
        </row>
        <row r="202">
          <cell r="B202">
            <v>105000</v>
          </cell>
          <cell r="C202">
            <v>105000</v>
          </cell>
          <cell r="D202">
            <v>10952</v>
          </cell>
          <cell r="E202">
            <v>24946</v>
          </cell>
          <cell r="F202">
            <v>38037</v>
          </cell>
          <cell r="G202">
            <v>53507</v>
          </cell>
        </row>
        <row r="203">
          <cell r="B203">
            <v>0</v>
          </cell>
          <cell r="C203">
            <v>94483</v>
          </cell>
          <cell r="D203">
            <v>15177</v>
          </cell>
          <cell r="E203">
            <v>46382</v>
          </cell>
          <cell r="F203">
            <v>61327</v>
          </cell>
          <cell r="G203">
            <v>94483</v>
          </cell>
        </row>
        <row r="204">
          <cell r="B204">
            <v>1500000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8">
          <cell r="B208">
            <v>186</v>
          </cell>
          <cell r="C208">
            <v>179</v>
          </cell>
          <cell r="D208">
            <v>169</v>
          </cell>
          <cell r="E208">
            <v>166</v>
          </cell>
          <cell r="F208">
            <v>167</v>
          </cell>
          <cell r="G208">
            <v>168</v>
          </cell>
        </row>
      </sheetData>
      <sheetData sheetId="2">
        <row r="11">
          <cell r="B11">
            <v>9033100</v>
          </cell>
          <cell r="C11">
            <v>9228100</v>
          </cell>
          <cell r="D11">
            <v>2318735</v>
          </cell>
          <cell r="E11">
            <v>4598796</v>
          </cell>
          <cell r="F11">
            <v>6841641</v>
          </cell>
          <cell r="G11">
            <v>9152689</v>
          </cell>
        </row>
        <row r="12">
          <cell r="B12">
            <v>1753600</v>
          </cell>
          <cell r="C12">
            <v>1889170</v>
          </cell>
          <cell r="D12">
            <v>556929</v>
          </cell>
          <cell r="E12">
            <v>818738</v>
          </cell>
          <cell r="F12">
            <v>935656</v>
          </cell>
          <cell r="G12">
            <v>1113313</v>
          </cell>
        </row>
        <row r="13">
          <cell r="B13">
            <v>7900</v>
          </cell>
          <cell r="C13">
            <v>7900</v>
          </cell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20">
          <cell r="B20">
            <v>47600</v>
          </cell>
          <cell r="C20">
            <v>47600</v>
          </cell>
          <cell r="D20">
            <v>6203</v>
          </cell>
          <cell r="E20">
            <v>12195</v>
          </cell>
          <cell r="F20">
            <v>18310</v>
          </cell>
          <cell r="G20">
            <v>24501</v>
          </cell>
        </row>
        <row r="21">
          <cell r="B21"/>
          <cell r="C21">
            <v>361810</v>
          </cell>
          <cell r="D21"/>
          <cell r="E21"/>
          <cell r="F21"/>
          <cell r="G21">
            <v>361810</v>
          </cell>
        </row>
        <row r="25">
          <cell r="B25">
            <v>235</v>
          </cell>
          <cell r="C25">
            <v>233</v>
          </cell>
          <cell r="D25">
            <v>211</v>
          </cell>
          <cell r="E25">
            <v>213</v>
          </cell>
          <cell r="F25">
            <v>215</v>
          </cell>
          <cell r="G25">
            <v>217</v>
          </cell>
        </row>
        <row r="34">
          <cell r="B34">
            <v>2802700</v>
          </cell>
          <cell r="C34">
            <v>2496400</v>
          </cell>
          <cell r="D34">
            <v>356956</v>
          </cell>
          <cell r="E34">
            <v>528391</v>
          </cell>
          <cell r="F34">
            <v>804852</v>
          </cell>
          <cell r="G34">
            <v>1082427</v>
          </cell>
        </row>
        <row r="35">
          <cell r="B35">
            <v>404000</v>
          </cell>
          <cell r="C35">
            <v>198640</v>
          </cell>
          <cell r="D35">
            <v>-987</v>
          </cell>
          <cell r="E35">
            <v>44727</v>
          </cell>
          <cell r="F35">
            <v>48130</v>
          </cell>
          <cell r="G35">
            <v>64022</v>
          </cell>
        </row>
        <row r="36">
          <cell r="B36"/>
          <cell r="C36"/>
          <cell r="D36"/>
          <cell r="E36"/>
          <cell r="F36"/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>
            <v>2472500</v>
          </cell>
          <cell r="C58">
            <v>2472500</v>
          </cell>
          <cell r="D58">
            <v>427863</v>
          </cell>
          <cell r="E58">
            <v>834484</v>
          </cell>
          <cell r="F58">
            <v>1243852</v>
          </cell>
          <cell r="G58">
            <v>1642123</v>
          </cell>
        </row>
        <row r="59">
          <cell r="B59">
            <v>20125500</v>
          </cell>
          <cell r="C59">
            <v>1517600</v>
          </cell>
          <cell r="D59">
            <v>120953</v>
          </cell>
          <cell r="E59">
            <v>242604</v>
          </cell>
          <cell r="F59">
            <v>303744</v>
          </cell>
          <cell r="G59">
            <v>399280</v>
          </cell>
        </row>
        <row r="60">
          <cell r="B60"/>
          <cell r="C60"/>
          <cell r="D60"/>
          <cell r="E60"/>
          <cell r="F60"/>
          <cell r="G60"/>
        </row>
      </sheetData>
      <sheetData sheetId="3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>
            <v>196868100</v>
          </cell>
          <cell r="C58">
            <v>196938512</v>
          </cell>
          <cell r="D58">
            <v>50711165</v>
          </cell>
          <cell r="E58">
            <v>98413367</v>
          </cell>
          <cell r="F58">
            <v>146337697</v>
          </cell>
          <cell r="G58">
            <v>196842852</v>
          </cell>
        </row>
        <row r="59">
          <cell r="B59">
            <v>31702200</v>
          </cell>
          <cell r="C59">
            <v>34291595</v>
          </cell>
          <cell r="D59">
            <v>7268629</v>
          </cell>
          <cell r="E59">
            <v>14844789</v>
          </cell>
          <cell r="F59">
            <v>22202181</v>
          </cell>
          <cell r="G59">
            <v>33370801</v>
          </cell>
        </row>
        <row r="60">
          <cell r="B60">
            <v>2133800</v>
          </cell>
          <cell r="C60">
            <v>35574492</v>
          </cell>
          <cell r="D60">
            <v>10346</v>
          </cell>
          <cell r="E60">
            <v>34226</v>
          </cell>
          <cell r="F60">
            <v>543486</v>
          </cell>
          <cell r="G60">
            <v>34988829</v>
          </cell>
        </row>
      </sheetData>
      <sheetData sheetId="4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>
            <v>51668600</v>
          </cell>
          <cell r="C58">
            <v>51703227</v>
          </cell>
          <cell r="D58">
            <v>11717590</v>
          </cell>
          <cell r="E58">
            <v>24687885</v>
          </cell>
          <cell r="F58">
            <v>36673870</v>
          </cell>
          <cell r="G58">
            <v>51611200</v>
          </cell>
        </row>
        <row r="59">
          <cell r="B59">
            <v>14800200</v>
          </cell>
          <cell r="C59">
            <v>26808740</v>
          </cell>
          <cell r="D59">
            <v>3658214</v>
          </cell>
          <cell r="E59">
            <v>8396277</v>
          </cell>
          <cell r="F59">
            <v>13568914</v>
          </cell>
          <cell r="G59">
            <v>26302572</v>
          </cell>
        </row>
        <row r="60">
          <cell r="B60">
            <v>1111000</v>
          </cell>
          <cell r="C60">
            <v>9624440</v>
          </cell>
          <cell r="D60"/>
          <cell r="E60"/>
          <cell r="F60"/>
          <cell r="G60">
            <v>8418080</v>
          </cell>
        </row>
      </sheetData>
      <sheetData sheetId="5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>
            <v>5949900</v>
          </cell>
          <cell r="C34">
            <v>5961200</v>
          </cell>
          <cell r="D34">
            <v>1494738</v>
          </cell>
          <cell r="E34">
            <v>2955978</v>
          </cell>
          <cell r="F34">
            <v>4475822</v>
          </cell>
          <cell r="G34">
            <v>5957617</v>
          </cell>
        </row>
        <row r="35">
          <cell r="B35">
            <v>575400</v>
          </cell>
          <cell r="C35">
            <v>743400</v>
          </cell>
          <cell r="D35">
            <v>145391</v>
          </cell>
          <cell r="E35">
            <v>331114</v>
          </cell>
          <cell r="F35">
            <v>494533</v>
          </cell>
          <cell r="G35">
            <v>733822</v>
          </cell>
        </row>
        <row r="36">
          <cell r="B36">
            <v>100000</v>
          </cell>
          <cell r="C36">
            <v>30000</v>
          </cell>
          <cell r="D36"/>
          <cell r="E36"/>
          <cell r="F36">
            <v>691</v>
          </cell>
          <cell r="G36">
            <v>29886</v>
          </cell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>
            <v>0</v>
          </cell>
          <cell r="D40"/>
          <cell r="E40"/>
          <cell r="F40"/>
          <cell r="G40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</sheetData>
      <sheetData sheetId="6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</sheetData>
      <sheetData sheetId="7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>
            <v>2042500</v>
          </cell>
          <cell r="C34">
            <v>2042500</v>
          </cell>
          <cell r="D34">
            <v>519170</v>
          </cell>
          <cell r="E34">
            <v>1105994</v>
          </cell>
          <cell r="F34">
            <v>1304588</v>
          </cell>
          <cell r="G34">
            <v>1767702</v>
          </cell>
        </row>
        <row r="35">
          <cell r="B35">
            <v>220000</v>
          </cell>
          <cell r="C35">
            <v>498600</v>
          </cell>
          <cell r="D35">
            <v>53364</v>
          </cell>
          <cell r="E35">
            <v>120351</v>
          </cell>
          <cell r="F35">
            <v>179384</v>
          </cell>
          <cell r="G35">
            <v>352326</v>
          </cell>
        </row>
        <row r="36">
          <cell r="B36">
            <v>30000</v>
          </cell>
          <cell r="C36">
            <v>212760</v>
          </cell>
          <cell r="D36"/>
          <cell r="E36"/>
          <cell r="F36">
            <v>12365</v>
          </cell>
          <cell r="G36">
            <v>207549</v>
          </cell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</sheetData>
      <sheetData sheetId="8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>
            <v>1652400</v>
          </cell>
          <cell r="C34">
            <v>1652400</v>
          </cell>
          <cell r="D34">
            <v>268696</v>
          </cell>
          <cell r="E34">
            <v>554131</v>
          </cell>
          <cell r="F34">
            <v>824753</v>
          </cell>
          <cell r="G34">
            <v>1190492</v>
          </cell>
        </row>
        <row r="35">
          <cell r="B35">
            <v>126000</v>
          </cell>
          <cell r="C35">
            <v>112956</v>
          </cell>
          <cell r="D35">
            <v>25641</v>
          </cell>
          <cell r="E35">
            <v>35945</v>
          </cell>
          <cell r="F35">
            <v>58814</v>
          </cell>
          <cell r="G35">
            <v>91963</v>
          </cell>
        </row>
        <row r="36">
          <cell r="B36"/>
          <cell r="C36">
            <v>13044</v>
          </cell>
          <cell r="D36"/>
          <cell r="E36"/>
          <cell r="F36">
            <v>13044</v>
          </cell>
          <cell r="G36">
            <v>13044</v>
          </cell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</sheetData>
      <sheetData sheetId="9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opLeftCell="A7" zoomScaleNormal="100" workbookViewId="0">
      <selection activeCell="C14" sqref="C14"/>
    </sheetView>
  </sheetViews>
  <sheetFormatPr defaultRowHeight="15.75" x14ac:dyDescent="0.25"/>
  <cols>
    <col min="1" max="1" width="9" style="40"/>
    <col min="2" max="2" width="56.5" style="40" customWidth="1"/>
    <col min="3" max="8" width="11.625" style="40" customWidth="1"/>
    <col min="9" max="16384" width="9" style="40"/>
  </cols>
  <sheetData>
    <row r="2" spans="1:8" x14ac:dyDescent="0.25">
      <c r="B2" s="47" t="s">
        <v>0</v>
      </c>
      <c r="C2" s="47"/>
      <c r="D2" s="47"/>
      <c r="E2" s="47"/>
      <c r="F2" s="47"/>
      <c r="G2" s="47"/>
      <c r="H2" s="47"/>
    </row>
    <row r="3" spans="1:8" x14ac:dyDescent="0.25">
      <c r="B3" s="47" t="s">
        <v>90</v>
      </c>
      <c r="C3" s="47"/>
      <c r="D3" s="47"/>
      <c r="E3" s="47"/>
      <c r="F3" s="47"/>
      <c r="G3" s="47"/>
      <c r="H3" s="47"/>
    </row>
    <row r="4" spans="1:8" x14ac:dyDescent="0.25">
      <c r="B4" s="47"/>
      <c r="C4" s="47"/>
      <c r="D4" s="47"/>
      <c r="E4" s="47"/>
      <c r="F4" s="47"/>
      <c r="G4" s="47"/>
      <c r="H4" s="47"/>
    </row>
    <row r="5" spans="1:8" ht="16.5" thickBot="1" x14ac:dyDescent="0.3">
      <c r="B5" s="38"/>
      <c r="H5" s="42" t="s">
        <v>8</v>
      </c>
    </row>
    <row r="6" spans="1:8" ht="16.5" thickBot="1" x14ac:dyDescent="0.3">
      <c r="A6" s="48" t="s">
        <v>45</v>
      </c>
      <c r="B6" s="44" t="s">
        <v>1</v>
      </c>
      <c r="C6" s="1" t="s">
        <v>74</v>
      </c>
      <c r="D6" s="1" t="s">
        <v>2</v>
      </c>
      <c r="E6" s="1" t="s">
        <v>3</v>
      </c>
      <c r="F6" s="1" t="s">
        <v>3</v>
      </c>
      <c r="G6" s="1" t="s">
        <v>3</v>
      </c>
      <c r="H6" s="1" t="s">
        <v>3</v>
      </c>
    </row>
    <row r="7" spans="1:8" ht="16.5" thickBot="1" x14ac:dyDescent="0.3">
      <c r="A7" s="48"/>
      <c r="B7" s="45"/>
      <c r="C7" s="2" t="s">
        <v>79</v>
      </c>
      <c r="D7" s="2" t="s">
        <v>75</v>
      </c>
      <c r="E7" s="2" t="s">
        <v>4</v>
      </c>
      <c r="F7" s="2" t="s">
        <v>4</v>
      </c>
      <c r="G7" s="2" t="s">
        <v>4</v>
      </c>
      <c r="H7" s="2" t="s">
        <v>4</v>
      </c>
    </row>
    <row r="8" spans="1:8" ht="26.25" thickBot="1" x14ac:dyDescent="0.3">
      <c r="A8" s="48"/>
      <c r="B8" s="46"/>
      <c r="C8" s="41"/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</row>
    <row r="9" spans="1:8" ht="20.100000000000001" customHeight="1" thickBot="1" x14ac:dyDescent="0.3">
      <c r="A9" s="39" t="s">
        <v>46</v>
      </c>
      <c r="B9" s="35" t="s">
        <v>17</v>
      </c>
      <c r="C9" s="19">
        <f>+C10+C11</f>
        <v>100745100</v>
      </c>
      <c r="D9" s="19">
        <f t="shared" ref="D9:H9" si="0">+D10+D11</f>
        <v>57919280</v>
      </c>
      <c r="E9" s="19">
        <f t="shared" si="0"/>
        <v>8961338</v>
      </c>
      <c r="F9" s="19">
        <f t="shared" si="0"/>
        <v>15420226</v>
      </c>
      <c r="G9" s="19">
        <f t="shared" si="0"/>
        <v>27954459</v>
      </c>
      <c r="H9" s="19">
        <f t="shared" si="0"/>
        <v>43714826</v>
      </c>
    </row>
    <row r="10" spans="1:8" ht="16.5" thickBot="1" x14ac:dyDescent="0.3">
      <c r="A10" s="32" t="s">
        <v>47</v>
      </c>
      <c r="B10" s="36" t="s">
        <v>18</v>
      </c>
      <c r="C10" s="20">
        <f>+Pr!B23</f>
        <v>10842200</v>
      </c>
      <c r="D10" s="20">
        <f>+Pr!C23</f>
        <v>11534580</v>
      </c>
      <c r="E10" s="20">
        <f>+Pr!D23</f>
        <v>2881867</v>
      </c>
      <c r="F10" s="20">
        <f>+Pr!E23</f>
        <v>5429729</v>
      </c>
      <c r="G10" s="20">
        <f>+Pr!F23</f>
        <v>7795607</v>
      </c>
      <c r="H10" s="20">
        <f>+Pr!G23</f>
        <v>10652313</v>
      </c>
    </row>
    <row r="11" spans="1:8" ht="16.5" thickBot="1" x14ac:dyDescent="0.3">
      <c r="A11" s="32" t="s">
        <v>48</v>
      </c>
      <c r="B11" s="36" t="s">
        <v>19</v>
      </c>
      <c r="C11" s="20">
        <f>+Pr!B47</f>
        <v>89902900</v>
      </c>
      <c r="D11" s="20">
        <f>+Pr!C47</f>
        <v>46384700</v>
      </c>
      <c r="E11" s="20">
        <f>+Pr!D47</f>
        <v>6079471</v>
      </c>
      <c r="F11" s="20">
        <f>+Pr!E47</f>
        <v>9990497</v>
      </c>
      <c r="G11" s="20">
        <f>+Pr!F47</f>
        <v>20158852</v>
      </c>
      <c r="H11" s="20">
        <f>+Pr!G47</f>
        <v>33062513</v>
      </c>
    </row>
    <row r="12" spans="1:8" ht="16.5" thickBot="1" x14ac:dyDescent="0.3">
      <c r="A12" s="33"/>
      <c r="B12" s="37"/>
      <c r="C12" s="20"/>
      <c r="D12" s="20"/>
      <c r="E12" s="20"/>
      <c r="F12" s="20"/>
      <c r="G12" s="20"/>
      <c r="H12" s="20"/>
    </row>
    <row r="13" spans="1:8" ht="30" customHeight="1" thickBot="1" x14ac:dyDescent="0.3">
      <c r="A13" s="33" t="s">
        <v>49</v>
      </c>
      <c r="B13" s="35" t="s">
        <v>20</v>
      </c>
      <c r="C13" s="19">
        <f>+C14</f>
        <v>326742900</v>
      </c>
      <c r="D13" s="19">
        <f t="shared" ref="D13:H13" si="1">+D14</f>
        <v>363423103</v>
      </c>
      <c r="E13" s="19">
        <f t="shared" si="1"/>
        <v>73925960</v>
      </c>
      <c r="F13" s="19">
        <f t="shared" si="1"/>
        <v>147472832</v>
      </c>
      <c r="G13" s="19">
        <f t="shared" si="1"/>
        <v>221045925</v>
      </c>
      <c r="H13" s="19">
        <f t="shared" si="1"/>
        <v>353930268</v>
      </c>
    </row>
    <row r="14" spans="1:8" ht="16.5" thickBot="1" x14ac:dyDescent="0.3">
      <c r="A14" s="32" t="s">
        <v>50</v>
      </c>
      <c r="B14" s="36" t="s">
        <v>21</v>
      </c>
      <c r="C14" s="20">
        <f>+Pr!B76</f>
        <v>326742900</v>
      </c>
      <c r="D14" s="20">
        <f>+Pr!C76</f>
        <v>363423103</v>
      </c>
      <c r="E14" s="20">
        <f>+Pr!D76</f>
        <v>73925960</v>
      </c>
      <c r="F14" s="20">
        <f>+Pr!E76</f>
        <v>147472832</v>
      </c>
      <c r="G14" s="20">
        <f>+Pr!F76</f>
        <v>221045925</v>
      </c>
      <c r="H14" s="20">
        <f>+Pr!G76</f>
        <v>353930268</v>
      </c>
    </row>
    <row r="15" spans="1:8" ht="16.5" thickBot="1" x14ac:dyDescent="0.3">
      <c r="A15" s="33"/>
      <c r="B15" s="36"/>
      <c r="C15" s="20"/>
      <c r="D15" s="20"/>
      <c r="E15" s="20"/>
      <c r="F15" s="20"/>
      <c r="G15" s="20"/>
      <c r="H15" s="20"/>
    </row>
    <row r="16" spans="1:8" ht="45" customHeight="1" thickBot="1" x14ac:dyDescent="0.3">
      <c r="A16" s="33" t="s">
        <v>51</v>
      </c>
      <c r="B16" s="35" t="s">
        <v>22</v>
      </c>
      <c r="C16" s="19">
        <f>+C17+C18+C19</f>
        <v>45154600</v>
      </c>
      <c r="D16" s="19">
        <f t="shared" ref="D16:H16" si="2">+D17+D18+D19</f>
        <v>51674141</v>
      </c>
      <c r="E16" s="19">
        <f t="shared" si="2"/>
        <v>10051036</v>
      </c>
      <c r="F16" s="19">
        <f t="shared" si="2"/>
        <v>22012104</v>
      </c>
      <c r="G16" s="19">
        <f t="shared" si="2"/>
        <v>32307236</v>
      </c>
      <c r="H16" s="19">
        <f t="shared" si="2"/>
        <v>49356031</v>
      </c>
    </row>
    <row r="17" spans="1:8" ht="26.25" thickBot="1" x14ac:dyDescent="0.3">
      <c r="A17" s="32" t="s">
        <v>52</v>
      </c>
      <c r="B17" s="36" t="s">
        <v>23</v>
      </c>
      <c r="C17" s="20">
        <f>+Pr!B96</f>
        <v>1205900</v>
      </c>
      <c r="D17" s="20">
        <f>+Pr!C96</f>
        <v>1305900</v>
      </c>
      <c r="E17" s="20">
        <f>+Pr!D96</f>
        <v>231749</v>
      </c>
      <c r="F17" s="20">
        <f>+Pr!E96</f>
        <v>496327</v>
      </c>
      <c r="G17" s="20">
        <f>+Pr!F96</f>
        <v>766389</v>
      </c>
      <c r="H17" s="20">
        <f>+Pr!G96</f>
        <v>1038160</v>
      </c>
    </row>
    <row r="18" spans="1:8" ht="16.5" thickBot="1" x14ac:dyDescent="0.3">
      <c r="A18" s="32" t="s">
        <v>53</v>
      </c>
      <c r="B18" s="36" t="s">
        <v>24</v>
      </c>
      <c r="C18" s="20">
        <f>+Pr!B121</f>
        <v>41932300</v>
      </c>
      <c r="D18" s="20">
        <f>+Pr!C121</f>
        <v>48351841</v>
      </c>
      <c r="E18" s="20">
        <f>+Pr!D121</f>
        <v>9363157</v>
      </c>
      <c r="F18" s="20">
        <f>+Pr!E121</f>
        <v>20547556</v>
      </c>
      <c r="G18" s="20">
        <f>+Pr!F121</f>
        <v>30093485</v>
      </c>
      <c r="H18" s="20">
        <f>+Pr!G121</f>
        <v>46316955</v>
      </c>
    </row>
    <row r="19" spans="1:8" ht="26.25" thickBot="1" x14ac:dyDescent="0.3">
      <c r="A19" s="32" t="s">
        <v>54</v>
      </c>
      <c r="B19" s="36" t="s">
        <v>25</v>
      </c>
      <c r="C19" s="20">
        <f>+Pr!B143</f>
        <v>2016400</v>
      </c>
      <c r="D19" s="20">
        <f>+Pr!C143</f>
        <v>2016400</v>
      </c>
      <c r="E19" s="20">
        <f>+Pr!D143</f>
        <v>456130</v>
      </c>
      <c r="F19" s="20">
        <f>+Pr!E143</f>
        <v>968221</v>
      </c>
      <c r="G19" s="20">
        <f>+Pr!F143</f>
        <v>1447362</v>
      </c>
      <c r="H19" s="20">
        <f>+Pr!G143</f>
        <v>2000916</v>
      </c>
    </row>
    <row r="20" spans="1:8" ht="16.5" thickBot="1" x14ac:dyDescent="0.3">
      <c r="A20" s="33"/>
      <c r="B20" s="36"/>
      <c r="C20" s="20"/>
      <c r="D20" s="20"/>
      <c r="E20" s="20"/>
      <c r="F20" s="20"/>
      <c r="G20" s="20"/>
      <c r="H20" s="20"/>
    </row>
    <row r="21" spans="1:8" ht="20.100000000000001" customHeight="1" thickBot="1" x14ac:dyDescent="0.3">
      <c r="A21" s="33" t="s">
        <v>55</v>
      </c>
      <c r="B21" s="35" t="s">
        <v>26</v>
      </c>
      <c r="C21" s="19">
        <f>C22</f>
        <v>2464100</v>
      </c>
      <c r="D21" s="19">
        <f t="shared" ref="D21:H21" si="3">D22</f>
        <v>2464100</v>
      </c>
      <c r="E21" s="19">
        <f t="shared" si="3"/>
        <v>592796</v>
      </c>
      <c r="F21" s="19">
        <f t="shared" si="3"/>
        <v>979899</v>
      </c>
      <c r="G21" s="19">
        <f t="shared" si="3"/>
        <v>1430523</v>
      </c>
      <c r="H21" s="19">
        <f t="shared" si="3"/>
        <v>1826357</v>
      </c>
    </row>
    <row r="22" spans="1:8" ht="16.5" thickBot="1" x14ac:dyDescent="0.3">
      <c r="A22" s="32" t="s">
        <v>56</v>
      </c>
      <c r="B22" s="36" t="s">
        <v>27</v>
      </c>
      <c r="C22" s="20">
        <f>+Pr!B163</f>
        <v>2464100</v>
      </c>
      <c r="D22" s="20">
        <f>+Pr!C163</f>
        <v>2464100</v>
      </c>
      <c r="E22" s="20">
        <f>+Pr!D163</f>
        <v>592796</v>
      </c>
      <c r="F22" s="20">
        <f>+Pr!E163</f>
        <v>979899</v>
      </c>
      <c r="G22" s="20">
        <f>+Pr!F163</f>
        <v>1430523</v>
      </c>
      <c r="H22" s="20">
        <f>+Pr!G163</f>
        <v>1826357</v>
      </c>
    </row>
    <row r="23" spans="1:8" ht="16.5" thickBot="1" x14ac:dyDescent="0.3">
      <c r="A23" s="33"/>
      <c r="B23" s="37"/>
      <c r="C23" s="20"/>
      <c r="D23" s="20"/>
      <c r="E23" s="20"/>
      <c r="F23" s="20"/>
      <c r="G23" s="20"/>
      <c r="H23" s="20"/>
    </row>
    <row r="24" spans="1:8" ht="20.100000000000001" customHeight="1" thickBot="1" x14ac:dyDescent="0.3">
      <c r="A24" s="33" t="s">
        <v>57</v>
      </c>
      <c r="B24" s="35" t="s">
        <v>28</v>
      </c>
      <c r="C24" s="19">
        <f>+C25</f>
        <v>11389900</v>
      </c>
      <c r="D24" s="19">
        <f t="shared" ref="D24:H24" si="4">+D25</f>
        <v>13389900</v>
      </c>
      <c r="E24" s="19">
        <f t="shared" si="4"/>
        <v>2826992</v>
      </c>
      <c r="F24" s="19">
        <f t="shared" si="4"/>
        <v>5639825</v>
      </c>
      <c r="G24" s="19">
        <f t="shared" si="4"/>
        <v>8468725</v>
      </c>
      <c r="H24" s="19">
        <f t="shared" si="4"/>
        <v>12966014</v>
      </c>
    </row>
    <row r="25" spans="1:8" ht="16.5" thickBot="1" x14ac:dyDescent="0.3">
      <c r="A25" s="32" t="s">
        <v>58</v>
      </c>
      <c r="B25" s="36" t="s">
        <v>29</v>
      </c>
      <c r="C25" s="20">
        <f>+Pr!B183</f>
        <v>11389900</v>
      </c>
      <c r="D25" s="20">
        <f>+Pr!C183</f>
        <v>13389900</v>
      </c>
      <c r="E25" s="20">
        <f>+Pr!D183</f>
        <v>2826992</v>
      </c>
      <c r="F25" s="20">
        <f>+Pr!E183</f>
        <v>5639825</v>
      </c>
      <c r="G25" s="20">
        <f>+Pr!F183</f>
        <v>8468725</v>
      </c>
      <c r="H25" s="20">
        <f>+Pr!G183</f>
        <v>12966014</v>
      </c>
    </row>
    <row r="26" spans="1:8" ht="16.5" thickBot="1" x14ac:dyDescent="0.3">
      <c r="A26" s="33"/>
      <c r="B26" s="37"/>
      <c r="C26" s="20"/>
      <c r="D26" s="20"/>
      <c r="E26" s="20"/>
      <c r="F26" s="20"/>
      <c r="G26" s="20"/>
      <c r="H26" s="20"/>
    </row>
    <row r="27" spans="1:8" ht="20.100000000000001" customHeight="1" thickBot="1" x14ac:dyDescent="0.3">
      <c r="A27" s="33" t="s">
        <v>59</v>
      </c>
      <c r="B27" s="35" t="s">
        <v>30</v>
      </c>
      <c r="C27" s="19">
        <f>+Pr!B206</f>
        <v>34714400</v>
      </c>
      <c r="D27" s="19">
        <f>+Pr!C206</f>
        <v>31579981</v>
      </c>
      <c r="E27" s="19">
        <f>+Pr!D206</f>
        <v>3621450</v>
      </c>
      <c r="F27" s="19">
        <f>+Pr!E206</f>
        <v>9229939</v>
      </c>
      <c r="G27" s="19">
        <f>+Pr!F206</f>
        <v>15422153</v>
      </c>
      <c r="H27" s="19">
        <f>+Pr!G206</f>
        <v>25674513</v>
      </c>
    </row>
    <row r="28" spans="1:8" ht="16.5" thickBot="1" x14ac:dyDescent="0.3">
      <c r="A28" s="34"/>
      <c r="B28" s="35" t="s">
        <v>5</v>
      </c>
      <c r="C28" s="19">
        <f t="shared" ref="C28:H28" si="5">+C9+C13+C16+C21+C24+C27</f>
        <v>521211000</v>
      </c>
      <c r="D28" s="19">
        <f t="shared" si="5"/>
        <v>520450505</v>
      </c>
      <c r="E28" s="19">
        <f t="shared" si="5"/>
        <v>99979572</v>
      </c>
      <c r="F28" s="19">
        <f t="shared" si="5"/>
        <v>200754825</v>
      </c>
      <c r="G28" s="19">
        <f t="shared" si="5"/>
        <v>306629021</v>
      </c>
      <c r="H28" s="19">
        <f t="shared" si="5"/>
        <v>487468009</v>
      </c>
    </row>
  </sheetData>
  <mergeCells count="5">
    <mergeCell ref="B6:B8"/>
    <mergeCell ref="B2:H2"/>
    <mergeCell ref="B3:H3"/>
    <mergeCell ref="B4:H4"/>
    <mergeCell ref="A6:A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tabSelected="1" view="pageBreakPreview" topLeftCell="A236" zoomScale="90" zoomScaleNormal="100" zoomScaleSheetLayoutView="90" workbookViewId="0">
      <selection activeCell="C133" sqref="C133"/>
    </sheetView>
  </sheetViews>
  <sheetFormatPr defaultRowHeight="15.75" x14ac:dyDescent="0.25"/>
  <cols>
    <col min="1" max="1" width="34.75" customWidth="1"/>
    <col min="2" max="7" width="12.625" customWidth="1"/>
  </cols>
  <sheetData>
    <row r="1" spans="1:7" x14ac:dyDescent="0.25">
      <c r="A1" s="47" t="s">
        <v>6</v>
      </c>
      <c r="B1" s="47"/>
      <c r="C1" s="47"/>
      <c r="D1" s="47"/>
      <c r="E1" s="47"/>
      <c r="F1" s="47"/>
      <c r="G1" s="47"/>
    </row>
    <row r="2" spans="1:7" x14ac:dyDescent="0.25">
      <c r="A2" s="47" t="s">
        <v>90</v>
      </c>
      <c r="B2" s="47"/>
      <c r="C2" s="47"/>
      <c r="D2" s="47"/>
      <c r="E2" s="47"/>
      <c r="F2" s="47"/>
      <c r="G2" s="47"/>
    </row>
    <row r="3" spans="1:7" x14ac:dyDescent="0.25">
      <c r="A3" s="47"/>
      <c r="B3" s="47"/>
      <c r="C3" s="47"/>
      <c r="D3" s="47"/>
      <c r="E3" s="47"/>
      <c r="F3" s="47"/>
      <c r="G3" s="47"/>
    </row>
    <row r="4" spans="1:7" ht="16.5" thickBot="1" x14ac:dyDescent="0.3">
      <c r="A4" s="43"/>
      <c r="B4" s="43"/>
      <c r="C4" s="43"/>
      <c r="D4" s="43"/>
      <c r="E4" s="43"/>
      <c r="F4" s="43"/>
      <c r="G4" s="42"/>
    </row>
    <row r="5" spans="1:7" ht="16.5" thickBot="1" x14ac:dyDescent="0.3">
      <c r="A5" s="49" t="s">
        <v>60</v>
      </c>
      <c r="B5" s="50"/>
      <c r="C5" s="50"/>
      <c r="D5" s="50"/>
      <c r="E5" s="50"/>
      <c r="F5" s="50"/>
      <c r="G5" s="51"/>
    </row>
    <row r="6" spans="1:7" x14ac:dyDescent="0.25">
      <c r="A6" s="18" t="s">
        <v>7</v>
      </c>
      <c r="B6" s="1" t="s">
        <v>74</v>
      </c>
      <c r="C6" s="1" t="s">
        <v>2</v>
      </c>
      <c r="D6" s="1" t="s">
        <v>3</v>
      </c>
      <c r="E6" s="1" t="s">
        <v>3</v>
      </c>
      <c r="F6" s="1" t="s">
        <v>3</v>
      </c>
      <c r="G6" s="1" t="s">
        <v>3</v>
      </c>
    </row>
    <row r="7" spans="1:7" x14ac:dyDescent="0.25">
      <c r="A7" s="18" t="s">
        <v>8</v>
      </c>
      <c r="B7" s="2" t="s">
        <v>79</v>
      </c>
      <c r="C7" s="2" t="s">
        <v>75</v>
      </c>
      <c r="D7" s="2" t="s">
        <v>4</v>
      </c>
      <c r="E7" s="2" t="s">
        <v>4</v>
      </c>
      <c r="F7" s="2" t="s">
        <v>4</v>
      </c>
      <c r="G7" s="2" t="s">
        <v>4</v>
      </c>
    </row>
    <row r="8" spans="1:7" ht="26.25" thickBot="1" x14ac:dyDescent="0.3">
      <c r="A8" s="8"/>
      <c r="B8" s="41"/>
      <c r="C8" s="3" t="s">
        <v>79</v>
      </c>
      <c r="D8" s="3" t="s">
        <v>80</v>
      </c>
      <c r="E8" s="3" t="s">
        <v>81</v>
      </c>
      <c r="F8" s="3" t="s">
        <v>82</v>
      </c>
      <c r="G8" s="3" t="s">
        <v>83</v>
      </c>
    </row>
    <row r="9" spans="1:7" ht="16.5" thickBot="1" x14ac:dyDescent="0.3">
      <c r="A9" s="9" t="s">
        <v>9</v>
      </c>
      <c r="B9" s="19">
        <f>+B11+B12+B13</f>
        <v>10794600</v>
      </c>
      <c r="C9" s="19">
        <f t="shared" ref="C9:G9" si="0">+C11+C12+C13</f>
        <v>11125170</v>
      </c>
      <c r="D9" s="19">
        <f t="shared" si="0"/>
        <v>2875664</v>
      </c>
      <c r="E9" s="19">
        <f t="shared" si="0"/>
        <v>5417534</v>
      </c>
      <c r="F9" s="19">
        <f t="shared" si="0"/>
        <v>7777297</v>
      </c>
      <c r="G9" s="19">
        <f t="shared" si="0"/>
        <v>10266002</v>
      </c>
    </row>
    <row r="10" spans="1:7" ht="16.5" thickBot="1" x14ac:dyDescent="0.3">
      <c r="A10" s="7" t="s">
        <v>10</v>
      </c>
      <c r="B10" s="20"/>
      <c r="C10" s="20"/>
      <c r="D10" s="20"/>
      <c r="E10" s="20"/>
      <c r="F10" s="20"/>
      <c r="G10" s="20"/>
    </row>
    <row r="11" spans="1:7" ht="16.5" thickBot="1" x14ac:dyDescent="0.3">
      <c r="A11" s="10" t="s">
        <v>11</v>
      </c>
      <c r="B11" s="20">
        <f>SUM([1]ЦА:НКЖФ!B11)</f>
        <v>9033100</v>
      </c>
      <c r="C11" s="20">
        <f>SUM([1]ЦА:НКЖФ!C11)</f>
        <v>9228100</v>
      </c>
      <c r="D11" s="20">
        <f>SUM([1]ЦА:НКЖФ!D11)</f>
        <v>2318735</v>
      </c>
      <c r="E11" s="20">
        <f>SUM([1]ЦА:НКЖФ!E11)</f>
        <v>4598796</v>
      </c>
      <c r="F11" s="20">
        <f>SUM([1]ЦА:НКЖФ!F11)</f>
        <v>6841641</v>
      </c>
      <c r="G11" s="20">
        <f>SUM([1]ЦА:НКЖФ!G11)</f>
        <v>9152689</v>
      </c>
    </row>
    <row r="12" spans="1:7" ht="16.5" thickBot="1" x14ac:dyDescent="0.3">
      <c r="A12" s="10" t="s">
        <v>12</v>
      </c>
      <c r="B12" s="20">
        <f>SUM([1]ЦА:НКЖФ!B12)</f>
        <v>1753600</v>
      </c>
      <c r="C12" s="20">
        <f>SUM([1]ЦА:НКЖФ!C12)</f>
        <v>1889170</v>
      </c>
      <c r="D12" s="20">
        <f>SUM([1]ЦА:НКЖФ!D12)</f>
        <v>556929</v>
      </c>
      <c r="E12" s="20">
        <f>SUM([1]ЦА:НКЖФ!E12)</f>
        <v>818738</v>
      </c>
      <c r="F12" s="20">
        <f>SUM([1]ЦА:НКЖФ!F12)</f>
        <v>935656</v>
      </c>
      <c r="G12" s="20">
        <f>SUM([1]ЦА:НКЖФ!G12)</f>
        <v>1113313</v>
      </c>
    </row>
    <row r="13" spans="1:7" ht="16.5" thickBot="1" x14ac:dyDescent="0.3">
      <c r="A13" s="10" t="s">
        <v>13</v>
      </c>
      <c r="B13" s="20">
        <f>SUM([1]ЦА:НКЖФ!B13)</f>
        <v>7900</v>
      </c>
      <c r="C13" s="20">
        <f>SUM([1]ЦА:НКЖФ!C13)</f>
        <v>7900</v>
      </c>
      <c r="D13" s="20">
        <f>SUM([1]ЦА:НКЖФ!D13)</f>
        <v>0</v>
      </c>
      <c r="E13" s="20">
        <f>SUM([1]ЦА:НКЖФ!E13)</f>
        <v>0</v>
      </c>
      <c r="F13" s="20">
        <f>SUM([1]ЦА:НКЖФ!F13)</f>
        <v>0</v>
      </c>
      <c r="G13" s="20">
        <f>SUM([1]ЦА:НКЖФ!G13)</f>
        <v>0</v>
      </c>
    </row>
    <row r="14" spans="1:7" ht="16.5" hidden="1" thickBot="1" x14ac:dyDescent="0.3">
      <c r="A14" s="7" t="s">
        <v>31</v>
      </c>
      <c r="B14" s="20">
        <f>+B15+B16+B17</f>
        <v>0</v>
      </c>
      <c r="C14" s="20">
        <f t="shared" ref="C14:G14" si="1">+C15+C16+C17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</row>
    <row r="15" spans="1:7" ht="34.5" hidden="1" customHeight="1" thickBot="1" x14ac:dyDescent="0.3">
      <c r="A15" s="21" t="s">
        <v>76</v>
      </c>
      <c r="B15" s="20">
        <f>SUM([1]ЦА:НКЖФ!B15)</f>
        <v>0</v>
      </c>
      <c r="C15" s="20">
        <f>SUM([1]ЦА:НКЖФ!C15)</f>
        <v>0</v>
      </c>
      <c r="D15" s="20">
        <f>SUM([1]ЦА:НКЖФ!D15)</f>
        <v>0</v>
      </c>
      <c r="E15" s="20">
        <f>SUM([1]ЦА:НКЖФ!E15)</f>
        <v>0</v>
      </c>
      <c r="F15" s="20">
        <f>SUM([1]ЦА:НКЖФ!F15)</f>
        <v>0</v>
      </c>
      <c r="G15" s="20">
        <f>SUM([1]ЦА:НКЖФ!G15)</f>
        <v>0</v>
      </c>
    </row>
    <row r="16" spans="1:7" ht="16.5" hidden="1" thickBot="1" x14ac:dyDescent="0.3">
      <c r="A16" s="21" t="s">
        <v>70</v>
      </c>
      <c r="B16" s="20">
        <f>SUM([1]ЦА:НКЖФ!B16)</f>
        <v>0</v>
      </c>
      <c r="C16" s="20">
        <f>SUM([1]ЦА:НКЖФ!C16)</f>
        <v>0</v>
      </c>
      <c r="D16" s="20">
        <f>SUM([1]ЦА:НКЖФ!D16)</f>
        <v>0</v>
      </c>
      <c r="E16" s="20">
        <f>SUM([1]ЦА:НКЖФ!E16)</f>
        <v>0</v>
      </c>
      <c r="F16" s="20">
        <f>SUM([1]ЦА:НКЖФ!F16)</f>
        <v>0</v>
      </c>
      <c r="G16" s="20">
        <f>SUM([1]ЦА:НКЖФ!G16)</f>
        <v>0</v>
      </c>
    </row>
    <row r="17" spans="1:7" ht="16.5" thickBot="1" x14ac:dyDescent="0.3">
      <c r="A17" s="21"/>
      <c r="B17" s="20"/>
      <c r="C17" s="20"/>
      <c r="D17" s="20"/>
      <c r="E17" s="20"/>
      <c r="F17" s="20"/>
      <c r="G17" s="20"/>
    </row>
    <row r="18" spans="1:7" ht="26.25" thickBot="1" x14ac:dyDescent="0.3">
      <c r="A18" s="9" t="s">
        <v>43</v>
      </c>
      <c r="B18" s="19">
        <f>+B20+B21</f>
        <v>47600</v>
      </c>
      <c r="C18" s="19">
        <f t="shared" ref="C18:G18" si="2">+C20+C21</f>
        <v>409410</v>
      </c>
      <c r="D18" s="19">
        <f t="shared" si="2"/>
        <v>6203</v>
      </c>
      <c r="E18" s="19">
        <f t="shared" si="2"/>
        <v>12195</v>
      </c>
      <c r="F18" s="19">
        <f t="shared" si="2"/>
        <v>18310</v>
      </c>
      <c r="G18" s="19">
        <f t="shared" si="2"/>
        <v>386311</v>
      </c>
    </row>
    <row r="19" spans="1:7" ht="16.5" thickBot="1" x14ac:dyDescent="0.3">
      <c r="A19" s="7" t="s">
        <v>10</v>
      </c>
      <c r="B19" s="20"/>
      <c r="C19" s="20"/>
      <c r="D19" s="20"/>
      <c r="E19" s="20"/>
      <c r="F19" s="20"/>
      <c r="G19" s="20"/>
    </row>
    <row r="20" spans="1:7" ht="16.5" thickBot="1" x14ac:dyDescent="0.3">
      <c r="A20" s="22" t="s">
        <v>32</v>
      </c>
      <c r="B20" s="20">
        <f>SUM([1]ЦА:НКЖФ!B20)</f>
        <v>47600</v>
      </c>
      <c r="C20" s="20">
        <f>SUM([1]ЦА:НКЖФ!C20)</f>
        <v>47600</v>
      </c>
      <c r="D20" s="20">
        <f>SUM([1]ЦА:НКЖФ!D20)</f>
        <v>6203</v>
      </c>
      <c r="E20" s="20">
        <f>SUM([1]ЦА:НКЖФ!E20)</f>
        <v>12195</v>
      </c>
      <c r="F20" s="20">
        <f>SUM([1]ЦА:НКЖФ!F20)</f>
        <v>18310</v>
      </c>
      <c r="G20" s="20">
        <f>SUM([1]ЦА:НКЖФ!G20)</f>
        <v>24501</v>
      </c>
    </row>
    <row r="21" spans="1:7" ht="60" customHeight="1" thickBot="1" x14ac:dyDescent="0.3">
      <c r="A21" s="22" t="s">
        <v>91</v>
      </c>
      <c r="B21" s="20">
        <f>SUM([1]ЦА:НКЖФ!B21)</f>
        <v>0</v>
      </c>
      <c r="C21" s="20">
        <f>SUM([1]ЦА:НКЖФ!C21)</f>
        <v>361810</v>
      </c>
      <c r="D21" s="20">
        <f>SUM([1]ЦА:НКЖФ!D21)</f>
        <v>0</v>
      </c>
      <c r="E21" s="20">
        <f>SUM([1]ЦА:НКЖФ!E21)</f>
        <v>0</v>
      </c>
      <c r="F21" s="20">
        <f>SUM([1]ЦА:НКЖФ!F21)</f>
        <v>0</v>
      </c>
      <c r="G21" s="20">
        <f>SUM([1]ЦА:НКЖФ!G21)</f>
        <v>361810</v>
      </c>
    </row>
    <row r="22" spans="1:7" ht="16.5" thickBot="1" x14ac:dyDescent="0.3">
      <c r="A22" s="7"/>
      <c r="B22" s="20"/>
      <c r="C22" s="20"/>
      <c r="D22" s="20"/>
      <c r="E22" s="20"/>
      <c r="F22" s="20"/>
      <c r="G22" s="20"/>
    </row>
    <row r="23" spans="1:7" ht="16.5" thickBot="1" x14ac:dyDescent="0.3">
      <c r="A23" s="9" t="s">
        <v>15</v>
      </c>
      <c r="B23" s="19">
        <f>+B9+B18</f>
        <v>10842200</v>
      </c>
      <c r="C23" s="19">
        <f t="shared" ref="C23:G23" si="3">+C9+C18</f>
        <v>11534580</v>
      </c>
      <c r="D23" s="19">
        <f t="shared" si="3"/>
        <v>2881867</v>
      </c>
      <c r="E23" s="19">
        <f t="shared" si="3"/>
        <v>5429729</v>
      </c>
      <c r="F23" s="19">
        <f t="shared" si="3"/>
        <v>7795607</v>
      </c>
      <c r="G23" s="19">
        <f t="shared" si="3"/>
        <v>10652313</v>
      </c>
    </row>
    <row r="24" spans="1:7" ht="16.5" thickBot="1" x14ac:dyDescent="0.3">
      <c r="A24" s="7"/>
      <c r="B24" s="5"/>
      <c r="C24" s="5"/>
      <c r="D24" s="5"/>
      <c r="E24" s="5"/>
      <c r="F24" s="5"/>
      <c r="G24" s="5"/>
    </row>
    <row r="25" spans="1:7" ht="16.5" thickBot="1" x14ac:dyDescent="0.3">
      <c r="A25" s="7" t="s">
        <v>16</v>
      </c>
      <c r="B25" s="5">
        <f>SUM([1]ЦА:НКЖФ!B25)</f>
        <v>235</v>
      </c>
      <c r="C25" s="5">
        <f>SUM([1]ЦА:НКЖФ!C25)</f>
        <v>233</v>
      </c>
      <c r="D25" s="5">
        <f>SUM([1]ЦА:НКЖФ!D25)</f>
        <v>211</v>
      </c>
      <c r="E25" s="5">
        <f>SUM([1]ЦА:НКЖФ!E25)</f>
        <v>213</v>
      </c>
      <c r="F25" s="5">
        <f>SUM([1]ЦА:НКЖФ!F25)</f>
        <v>215</v>
      </c>
      <c r="G25" s="5">
        <f>SUM([1]ЦА:НКЖФ!G25)</f>
        <v>217</v>
      </c>
    </row>
    <row r="26" spans="1:7" x14ac:dyDescent="0.25">
      <c r="A26" s="11"/>
    </row>
    <row r="27" spans="1:7" ht="16.5" thickBot="1" x14ac:dyDescent="0.3"/>
    <row r="28" spans="1:7" ht="16.5" thickBot="1" x14ac:dyDescent="0.3">
      <c r="A28" s="49" t="s">
        <v>61</v>
      </c>
      <c r="B28" s="50"/>
      <c r="C28" s="50"/>
      <c r="D28" s="50"/>
      <c r="E28" s="50"/>
      <c r="F28" s="50"/>
      <c r="G28" s="51"/>
    </row>
    <row r="29" spans="1:7" x14ac:dyDescent="0.25">
      <c r="A29" s="18" t="s">
        <v>7</v>
      </c>
      <c r="B29" s="1" t="s">
        <v>74</v>
      </c>
      <c r="C29" s="1" t="s">
        <v>2</v>
      </c>
      <c r="D29" s="1" t="s">
        <v>3</v>
      </c>
      <c r="E29" s="1" t="s">
        <v>3</v>
      </c>
      <c r="F29" s="1" t="s">
        <v>3</v>
      </c>
      <c r="G29" s="1" t="s">
        <v>3</v>
      </c>
    </row>
    <row r="30" spans="1:7" x14ac:dyDescent="0.25">
      <c r="A30" s="18" t="s">
        <v>8</v>
      </c>
      <c r="B30" s="2" t="s">
        <v>79</v>
      </c>
      <c r="C30" s="2" t="s">
        <v>75</v>
      </c>
      <c r="D30" s="2" t="s">
        <v>4</v>
      </c>
      <c r="E30" s="2" t="s">
        <v>4</v>
      </c>
      <c r="F30" s="2" t="s">
        <v>4</v>
      </c>
      <c r="G30" s="2" t="s">
        <v>4</v>
      </c>
    </row>
    <row r="31" spans="1:7" ht="26.25" thickBot="1" x14ac:dyDescent="0.3">
      <c r="A31" s="8"/>
      <c r="B31" s="41"/>
      <c r="C31" s="3" t="s">
        <v>79</v>
      </c>
      <c r="D31" s="3" t="s">
        <v>80</v>
      </c>
      <c r="E31" s="3" t="s">
        <v>81</v>
      </c>
      <c r="F31" s="3" t="s">
        <v>82</v>
      </c>
      <c r="G31" s="3" t="s">
        <v>83</v>
      </c>
    </row>
    <row r="32" spans="1:7" ht="16.5" thickBot="1" x14ac:dyDescent="0.3">
      <c r="A32" s="9" t="s">
        <v>9</v>
      </c>
      <c r="B32" s="19">
        <f>+B34+B35+B36</f>
        <v>13902900</v>
      </c>
      <c r="C32" s="19">
        <f t="shared" ref="C32:G32" si="4">+C34+C35+C36</f>
        <v>13961900</v>
      </c>
      <c r="D32" s="19">
        <f t="shared" si="4"/>
        <v>2862969</v>
      </c>
      <c r="E32" s="19">
        <f t="shared" si="4"/>
        <v>5676631</v>
      </c>
      <c r="F32" s="19">
        <f t="shared" si="4"/>
        <v>8216976</v>
      </c>
      <c r="G32" s="19">
        <f t="shared" si="4"/>
        <v>11490850</v>
      </c>
    </row>
    <row r="33" spans="1:7" ht="16.5" thickBot="1" x14ac:dyDescent="0.3">
      <c r="A33" s="7" t="s">
        <v>10</v>
      </c>
      <c r="B33" s="20"/>
      <c r="C33" s="20"/>
      <c r="D33" s="20"/>
      <c r="E33" s="20"/>
      <c r="F33" s="20"/>
      <c r="G33" s="20"/>
    </row>
    <row r="34" spans="1:7" ht="16.5" thickBot="1" x14ac:dyDescent="0.3">
      <c r="A34" s="10" t="s">
        <v>11</v>
      </c>
      <c r="B34" s="20">
        <f>SUM([1]ЦА:НКЖФ!B34)</f>
        <v>12447500</v>
      </c>
      <c r="C34" s="20">
        <f>SUM([1]ЦА:НКЖФ!C34)</f>
        <v>12152500</v>
      </c>
      <c r="D34" s="20">
        <f>SUM([1]ЦА:НКЖФ!D34)</f>
        <v>2639560</v>
      </c>
      <c r="E34" s="20">
        <f>SUM([1]ЦА:НКЖФ!E34)</f>
        <v>5144494</v>
      </c>
      <c r="F34" s="20">
        <f>SUM([1]ЦА:НКЖФ!F34)</f>
        <v>7410015</v>
      </c>
      <c r="G34" s="20">
        <f>SUM([1]ЦА:НКЖФ!G34)</f>
        <v>9998238</v>
      </c>
    </row>
    <row r="35" spans="1:7" ht="16.5" thickBot="1" x14ac:dyDescent="0.3">
      <c r="A35" s="10" t="s">
        <v>12</v>
      </c>
      <c r="B35" s="20">
        <f>SUM([1]ЦА:НКЖФ!B35)</f>
        <v>1325400</v>
      </c>
      <c r="C35" s="20">
        <f>SUM([1]ЦА:НКЖФ!C35)</f>
        <v>1553596</v>
      </c>
      <c r="D35" s="20">
        <f>SUM([1]ЦА:НКЖФ!D35)</f>
        <v>223409</v>
      </c>
      <c r="E35" s="20">
        <f>SUM([1]ЦА:НКЖФ!E35)</f>
        <v>532137</v>
      </c>
      <c r="F35" s="20">
        <f>SUM([1]ЦА:НКЖФ!F35)</f>
        <v>780861</v>
      </c>
      <c r="G35" s="20">
        <f>SUM([1]ЦА:НКЖФ!G35)</f>
        <v>1242133</v>
      </c>
    </row>
    <row r="36" spans="1:7" ht="16.5" thickBot="1" x14ac:dyDescent="0.3">
      <c r="A36" s="10" t="s">
        <v>13</v>
      </c>
      <c r="B36" s="20">
        <f>SUM([1]ЦА:НКЖФ!B36)</f>
        <v>130000</v>
      </c>
      <c r="C36" s="20">
        <f>SUM([1]ЦА:НКЖФ!C36)</f>
        <v>255804</v>
      </c>
      <c r="D36" s="20">
        <f>SUM([1]ЦА:НКЖФ!D36)</f>
        <v>0</v>
      </c>
      <c r="E36" s="20">
        <f>SUM([1]ЦА:НКЖФ!E36)</f>
        <v>0</v>
      </c>
      <c r="F36" s="20">
        <f>SUM([1]ЦА:НКЖФ!F36)</f>
        <v>26100</v>
      </c>
      <c r="G36" s="20">
        <f>SUM([1]ЦА:НКЖФ!G36)</f>
        <v>250479</v>
      </c>
    </row>
    <row r="37" spans="1:7" ht="16.5" hidden="1" thickBot="1" x14ac:dyDescent="0.3">
      <c r="A37" s="7" t="s">
        <v>31</v>
      </c>
      <c r="B37" s="20">
        <f>+B38+B39+B40</f>
        <v>0</v>
      </c>
      <c r="C37" s="20">
        <f t="shared" ref="C37:G37" si="5">+C38+C39+C40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</row>
    <row r="38" spans="1:7" ht="16.5" hidden="1" thickBot="1" x14ac:dyDescent="0.3">
      <c r="A38" s="21" t="s">
        <v>70</v>
      </c>
      <c r="B38" s="20">
        <f>SUM([1]ЦА:НКЖФ!B38)</f>
        <v>0</v>
      </c>
      <c r="C38" s="20">
        <f>SUM([1]ЦА:НКЖФ!C38)</f>
        <v>0</v>
      </c>
      <c r="D38" s="20">
        <f>SUM([1]ЦА:НКЖФ!D38)</f>
        <v>0</v>
      </c>
      <c r="E38" s="20">
        <f>SUM([1]ЦА:НКЖФ!E38)</f>
        <v>0</v>
      </c>
      <c r="F38" s="20">
        <f>SUM([1]ЦА:НКЖФ!F38)</f>
        <v>0</v>
      </c>
      <c r="G38" s="20">
        <f>SUM([1]ЦА:НКЖФ!G38)</f>
        <v>0</v>
      </c>
    </row>
    <row r="39" spans="1:7" ht="16.5" hidden="1" thickBot="1" x14ac:dyDescent="0.3">
      <c r="A39" s="21" t="s">
        <v>71</v>
      </c>
      <c r="B39" s="20">
        <f>SUM([1]ЦА:НКЖФ!B39)</f>
        <v>0</v>
      </c>
      <c r="C39" s="20">
        <f>SUM([1]ЦА:НКЖФ!C39)</f>
        <v>0</v>
      </c>
      <c r="D39" s="20">
        <f>SUM([1]ЦА:НКЖФ!D39)</f>
        <v>0</v>
      </c>
      <c r="E39" s="20">
        <f>SUM([1]ЦА:НКЖФ!E39)</f>
        <v>0</v>
      </c>
      <c r="F39" s="20">
        <f>SUM([1]ЦА:НКЖФ!F39)</f>
        <v>0</v>
      </c>
      <c r="G39" s="20">
        <f>SUM([1]ЦА:НКЖФ!G39)</f>
        <v>0</v>
      </c>
    </row>
    <row r="40" spans="1:7" ht="16.5" hidden="1" thickBot="1" x14ac:dyDescent="0.3">
      <c r="A40" s="29" t="s">
        <v>41</v>
      </c>
      <c r="B40" s="20">
        <f>SUM([1]ЦА:НКЖФ!B40)</f>
        <v>0</v>
      </c>
      <c r="C40" s="20">
        <f>SUM([1]ЦА:НКЖФ!C40)</f>
        <v>0</v>
      </c>
      <c r="D40" s="20">
        <f>SUM([1]ЦА:НКЖФ!D40)</f>
        <v>0</v>
      </c>
      <c r="E40" s="20">
        <f>SUM([1]ЦА:НКЖФ!E40)</f>
        <v>0</v>
      </c>
      <c r="F40" s="20">
        <f>SUM([1]ЦА:НКЖФ!F40)</f>
        <v>0</v>
      </c>
      <c r="G40" s="20">
        <f>SUM([1]ЦА:НКЖФ!G40)</f>
        <v>0</v>
      </c>
    </row>
    <row r="41" spans="1:7" ht="16.5" thickBot="1" x14ac:dyDescent="0.3">
      <c r="A41" s="7"/>
      <c r="B41" s="20"/>
      <c r="C41" s="20"/>
      <c r="D41" s="20"/>
      <c r="E41" s="20"/>
      <c r="F41" s="20"/>
      <c r="G41" s="20"/>
    </row>
    <row r="42" spans="1:7" ht="26.25" thickBot="1" x14ac:dyDescent="0.3">
      <c r="A42" s="9" t="s">
        <v>43</v>
      </c>
      <c r="B42" s="19">
        <f>+B44+B45</f>
        <v>76000000</v>
      </c>
      <c r="C42" s="19">
        <f t="shared" ref="C42:G42" si="6">+C44+C45</f>
        <v>32422800</v>
      </c>
      <c r="D42" s="19">
        <f t="shared" si="6"/>
        <v>3216502</v>
      </c>
      <c r="E42" s="19">
        <f t="shared" si="6"/>
        <v>4313866</v>
      </c>
      <c r="F42" s="19">
        <f t="shared" si="6"/>
        <v>11941876</v>
      </c>
      <c r="G42" s="19">
        <f t="shared" si="6"/>
        <v>21571663</v>
      </c>
    </row>
    <row r="43" spans="1:7" ht="16.5" thickBot="1" x14ac:dyDescent="0.3">
      <c r="A43" s="7" t="s">
        <v>10</v>
      </c>
      <c r="B43" s="20"/>
      <c r="C43" s="20"/>
      <c r="D43" s="20"/>
      <c r="E43" s="20"/>
      <c r="F43" s="20"/>
      <c r="G43" s="20"/>
    </row>
    <row r="44" spans="1:7" ht="16.5" thickBot="1" x14ac:dyDescent="0.3">
      <c r="A44" s="22" t="s">
        <v>34</v>
      </c>
      <c r="B44" s="20">
        <f>+[1]МФ!B44</f>
        <v>76000000</v>
      </c>
      <c r="C44" s="20">
        <f>+[1]МФ!C44</f>
        <v>32422800</v>
      </c>
      <c r="D44" s="20">
        <f>+[1]МФ!D44</f>
        <v>3216502</v>
      </c>
      <c r="E44" s="20">
        <f>+[1]МФ!E44</f>
        <v>4313866</v>
      </c>
      <c r="F44" s="20">
        <f>+[1]МФ!F44</f>
        <v>11941876</v>
      </c>
      <c r="G44" s="20">
        <f>+[1]МФ!G44</f>
        <v>21571663</v>
      </c>
    </row>
    <row r="45" spans="1:7" ht="16.5" thickBot="1" x14ac:dyDescent="0.3">
      <c r="A45" s="7"/>
      <c r="B45" s="20"/>
      <c r="C45" s="20"/>
      <c r="D45" s="20"/>
      <c r="E45" s="20"/>
      <c r="F45" s="20"/>
      <c r="G45" s="20"/>
    </row>
    <row r="46" spans="1:7" ht="16.5" thickBot="1" x14ac:dyDescent="0.3">
      <c r="A46" s="7"/>
      <c r="B46" s="20"/>
      <c r="C46" s="20"/>
      <c r="D46" s="20"/>
      <c r="E46" s="20"/>
      <c r="F46" s="20"/>
      <c r="G46" s="20"/>
    </row>
    <row r="47" spans="1:7" ht="16.5" thickBot="1" x14ac:dyDescent="0.3">
      <c r="A47" s="9" t="s">
        <v>15</v>
      </c>
      <c r="B47" s="19">
        <f>+B32+B42</f>
        <v>89902900</v>
      </c>
      <c r="C47" s="19">
        <f t="shared" ref="C47:G47" si="7">+C32+C42</f>
        <v>46384700</v>
      </c>
      <c r="D47" s="19">
        <f t="shared" si="7"/>
        <v>6079471</v>
      </c>
      <c r="E47" s="19">
        <f t="shared" si="7"/>
        <v>9990497</v>
      </c>
      <c r="F47" s="19">
        <f>+F32+F42</f>
        <v>20158852</v>
      </c>
      <c r="G47" s="19">
        <f t="shared" si="7"/>
        <v>33062513</v>
      </c>
    </row>
    <row r="48" spans="1:7" ht="16.5" thickBot="1" x14ac:dyDescent="0.3">
      <c r="A48" s="7"/>
      <c r="B48" s="5"/>
      <c r="C48" s="5"/>
      <c r="D48" s="5"/>
      <c r="E48" s="5"/>
      <c r="F48" s="5"/>
      <c r="G48" s="5"/>
    </row>
    <row r="49" spans="1:7" ht="16.5" thickBot="1" x14ac:dyDescent="0.3">
      <c r="A49" s="7" t="s">
        <v>16</v>
      </c>
      <c r="B49" s="20">
        <f>+[1]МФ!B49</f>
        <v>413</v>
      </c>
      <c r="C49" s="20">
        <f>+[1]МФ!C49</f>
        <v>413</v>
      </c>
      <c r="D49" s="20">
        <f>+[1]МФ!D49</f>
        <v>372</v>
      </c>
      <c r="E49" s="20">
        <f>+[1]МФ!E49</f>
        <v>379</v>
      </c>
      <c r="F49" s="20">
        <f>+[1]МФ!F49</f>
        <v>382</v>
      </c>
      <c r="G49" s="20">
        <f>+[1]МФ!G49</f>
        <v>384</v>
      </c>
    </row>
    <row r="50" spans="1:7" x14ac:dyDescent="0.25">
      <c r="A50" s="11"/>
    </row>
    <row r="51" spans="1:7" ht="16.5" thickBot="1" x14ac:dyDescent="0.3"/>
    <row r="52" spans="1:7" ht="16.5" thickBot="1" x14ac:dyDescent="0.3">
      <c r="A52" s="52" t="s">
        <v>62</v>
      </c>
      <c r="B52" s="53"/>
      <c r="C52" s="53"/>
      <c r="D52" s="53"/>
      <c r="E52" s="53"/>
      <c r="F52" s="53"/>
      <c r="G52" s="54"/>
    </row>
    <row r="53" spans="1:7" x14ac:dyDescent="0.25">
      <c r="A53" s="12" t="s">
        <v>7</v>
      </c>
      <c r="B53" s="1" t="s">
        <v>74</v>
      </c>
      <c r="C53" s="1" t="s">
        <v>2</v>
      </c>
      <c r="D53" s="1" t="s">
        <v>3</v>
      </c>
      <c r="E53" s="1" t="s">
        <v>3</v>
      </c>
      <c r="F53" s="1" t="s">
        <v>3</v>
      </c>
      <c r="G53" s="1" t="s">
        <v>3</v>
      </c>
    </row>
    <row r="54" spans="1:7" x14ac:dyDescent="0.25">
      <c r="A54" s="12" t="s">
        <v>8</v>
      </c>
      <c r="B54" s="2" t="s">
        <v>79</v>
      </c>
      <c r="C54" s="2" t="s">
        <v>75</v>
      </c>
      <c r="D54" s="2" t="s">
        <v>4</v>
      </c>
      <c r="E54" s="2" t="s">
        <v>4</v>
      </c>
      <c r="F54" s="2" t="s">
        <v>4</v>
      </c>
      <c r="G54" s="2" t="s">
        <v>4</v>
      </c>
    </row>
    <row r="55" spans="1:7" ht="26.25" thickBot="1" x14ac:dyDescent="0.3">
      <c r="A55" s="14"/>
      <c r="B55" s="41"/>
      <c r="C55" s="3" t="s">
        <v>79</v>
      </c>
      <c r="D55" s="3" t="s">
        <v>80</v>
      </c>
      <c r="E55" s="3" t="s">
        <v>81</v>
      </c>
      <c r="F55" s="3" t="s">
        <v>82</v>
      </c>
      <c r="G55" s="3" t="s">
        <v>83</v>
      </c>
    </row>
    <row r="56" spans="1:7" ht="16.5" thickBot="1" x14ac:dyDescent="0.3">
      <c r="A56" s="4" t="s">
        <v>9</v>
      </c>
      <c r="B56" s="19">
        <f>+B58+B59+B60</f>
        <v>320881900</v>
      </c>
      <c r="C56" s="19">
        <f t="shared" ref="C56:G56" si="8">+C58+C59+C60</f>
        <v>358931106</v>
      </c>
      <c r="D56" s="19">
        <f t="shared" si="8"/>
        <v>73914760</v>
      </c>
      <c r="E56" s="19">
        <f t="shared" si="8"/>
        <v>147453632</v>
      </c>
      <c r="F56" s="19">
        <f t="shared" si="8"/>
        <v>220873744</v>
      </c>
      <c r="G56" s="19">
        <f t="shared" si="8"/>
        <v>353575737</v>
      </c>
    </row>
    <row r="57" spans="1:7" ht="16.5" thickBot="1" x14ac:dyDescent="0.3">
      <c r="A57" s="15" t="s">
        <v>10</v>
      </c>
      <c r="B57" s="20"/>
      <c r="C57" s="20"/>
      <c r="D57" s="20"/>
      <c r="E57" s="20"/>
      <c r="F57" s="20"/>
      <c r="G57" s="20"/>
    </row>
    <row r="58" spans="1:7" ht="16.5" thickBot="1" x14ac:dyDescent="0.3">
      <c r="A58" s="6" t="s">
        <v>11</v>
      </c>
      <c r="B58" s="20">
        <f>SUM([1]ЦА:НКЖФ!B58)</f>
        <v>251009200</v>
      </c>
      <c r="C58" s="20">
        <f>SUM([1]ЦА:НКЖФ!C58)</f>
        <v>251114239</v>
      </c>
      <c r="D58" s="20">
        <f>SUM([1]ЦА:НКЖФ!D58)</f>
        <v>62856618</v>
      </c>
      <c r="E58" s="20">
        <f>SUM([1]ЦА:НКЖФ!E58)</f>
        <v>123935736</v>
      </c>
      <c r="F58" s="20">
        <f>SUM([1]ЦА:НКЖФ!F58)</f>
        <v>184255419</v>
      </c>
      <c r="G58" s="20">
        <f>SUM([1]ЦА:НКЖФ!G58)</f>
        <v>250096175</v>
      </c>
    </row>
    <row r="59" spans="1:7" ht="16.5" thickBot="1" x14ac:dyDescent="0.3">
      <c r="A59" s="6" t="s">
        <v>12</v>
      </c>
      <c r="B59" s="20">
        <f>SUM([1]ЦА:НКЖФ!B59)</f>
        <v>66627900</v>
      </c>
      <c r="C59" s="20">
        <f>SUM([1]ЦА:НКЖФ!C59)</f>
        <v>62617935</v>
      </c>
      <c r="D59" s="20">
        <f>SUM([1]ЦА:НКЖФ!D59)</f>
        <v>11047796</v>
      </c>
      <c r="E59" s="20">
        <f>SUM([1]ЦА:НКЖФ!E59)</f>
        <v>23483670</v>
      </c>
      <c r="F59" s="20">
        <f>SUM([1]ЦА:НКЖФ!F59)</f>
        <v>36074839</v>
      </c>
      <c r="G59" s="20">
        <f>SUM([1]ЦА:НКЖФ!G59)</f>
        <v>60072653</v>
      </c>
    </row>
    <row r="60" spans="1:7" ht="16.5" thickBot="1" x14ac:dyDescent="0.3">
      <c r="A60" s="6" t="s">
        <v>13</v>
      </c>
      <c r="B60" s="20">
        <f>SUM([1]ЦА:НКЖФ!B60)</f>
        <v>3244800</v>
      </c>
      <c r="C60" s="20">
        <f>SUM([1]ЦА:НКЖФ!C60)</f>
        <v>45198932</v>
      </c>
      <c r="D60" s="20">
        <f>SUM([1]ЦА:НКЖФ!D60)</f>
        <v>10346</v>
      </c>
      <c r="E60" s="20">
        <f>SUM([1]ЦА:НКЖФ!E60)</f>
        <v>34226</v>
      </c>
      <c r="F60" s="20">
        <f>SUM([1]ЦА:НКЖФ!F60)</f>
        <v>543486</v>
      </c>
      <c r="G60" s="20">
        <f>SUM([1]ЦА:НКЖФ!G60)</f>
        <v>43406909</v>
      </c>
    </row>
    <row r="61" spans="1:7" ht="16.5" thickBot="1" x14ac:dyDescent="0.3">
      <c r="A61" s="15" t="s">
        <v>31</v>
      </c>
      <c r="B61" s="24">
        <f>SUM(B62:B68)</f>
        <v>0</v>
      </c>
      <c r="C61" s="24">
        <f t="shared" ref="C61:G61" si="9">SUM(C62:C68)</f>
        <v>6806</v>
      </c>
      <c r="D61" s="24">
        <f t="shared" si="9"/>
        <v>0</v>
      </c>
      <c r="E61" s="24">
        <f t="shared" si="9"/>
        <v>4079</v>
      </c>
      <c r="F61" s="24">
        <f t="shared" si="9"/>
        <v>4079</v>
      </c>
      <c r="G61" s="24">
        <f t="shared" si="9"/>
        <v>6806</v>
      </c>
    </row>
    <row r="62" spans="1:7" ht="27.75" customHeight="1" thickBot="1" x14ac:dyDescent="0.3">
      <c r="A62" s="25" t="s">
        <v>84</v>
      </c>
      <c r="B62" s="20">
        <f>+[1]МФ!B62</f>
        <v>0</v>
      </c>
      <c r="C62" s="20">
        <f>+[1]МФ!C62</f>
        <v>6806</v>
      </c>
      <c r="D62" s="20">
        <f>+[1]МФ!D62</f>
        <v>0</v>
      </c>
      <c r="E62" s="20">
        <f>+[1]МФ!E62</f>
        <v>4079</v>
      </c>
      <c r="F62" s="20">
        <f>+[1]МФ!F62</f>
        <v>4079</v>
      </c>
      <c r="G62" s="20">
        <f>+[1]МФ!G62</f>
        <v>6806</v>
      </c>
    </row>
    <row r="63" spans="1:7" ht="48.75" hidden="1" customHeight="1" thickBot="1" x14ac:dyDescent="0.3">
      <c r="A63" s="26" t="s">
        <v>77</v>
      </c>
      <c r="B63" s="20">
        <f>+[1]МФ!B63</f>
        <v>0</v>
      </c>
      <c r="C63" s="20">
        <f>+[1]МФ!C63</f>
        <v>0</v>
      </c>
      <c r="D63" s="20">
        <f>+[1]МФ!D63</f>
        <v>0</v>
      </c>
      <c r="E63" s="20">
        <f>+[1]МФ!E63</f>
        <v>0</v>
      </c>
      <c r="F63" s="20">
        <f>+[1]МФ!F63</f>
        <v>0</v>
      </c>
      <c r="G63" s="20">
        <f>+[1]МФ!G63</f>
        <v>0</v>
      </c>
    </row>
    <row r="64" spans="1:7" ht="16.5" hidden="1" thickBot="1" x14ac:dyDescent="0.3">
      <c r="A64" s="26" t="s">
        <v>34</v>
      </c>
      <c r="B64" s="20">
        <f>+[1]МФ!B64</f>
        <v>0</v>
      </c>
      <c r="C64" s="20">
        <f>+[1]МФ!C64</f>
        <v>0</v>
      </c>
      <c r="D64" s="20">
        <f>+[1]МФ!D64</f>
        <v>0</v>
      </c>
      <c r="E64" s="20">
        <f>+[1]МФ!E64</f>
        <v>0</v>
      </c>
      <c r="F64" s="20">
        <f>+[1]МФ!F64</f>
        <v>0</v>
      </c>
      <c r="G64" s="20">
        <f>+[1]МФ!G64</f>
        <v>0</v>
      </c>
    </row>
    <row r="65" spans="1:7" ht="29.25" hidden="1" customHeight="1" thickBot="1" x14ac:dyDescent="0.3">
      <c r="A65" s="26" t="s">
        <v>76</v>
      </c>
      <c r="B65" s="20">
        <f>+[1]МФ!B65</f>
        <v>0</v>
      </c>
      <c r="C65" s="20">
        <f>+[1]МФ!C65</f>
        <v>0</v>
      </c>
      <c r="D65" s="20">
        <f>+[1]МФ!D65</f>
        <v>0</v>
      </c>
      <c r="E65" s="20">
        <f>+[1]МФ!E65</f>
        <v>0</v>
      </c>
      <c r="F65" s="20">
        <f>+[1]МФ!F65</f>
        <v>0</v>
      </c>
      <c r="G65" s="20">
        <f>+[1]МФ!G65</f>
        <v>0</v>
      </c>
    </row>
    <row r="66" spans="1:7" ht="16.5" hidden="1" thickBot="1" x14ac:dyDescent="0.3">
      <c r="A66" s="26" t="s">
        <v>35</v>
      </c>
      <c r="B66" s="20">
        <f>+[1]МФ!B66</f>
        <v>0</v>
      </c>
      <c r="C66" s="20">
        <f>+[1]МФ!C66</f>
        <v>0</v>
      </c>
      <c r="D66" s="20">
        <f>+[1]МФ!D66</f>
        <v>0</v>
      </c>
      <c r="E66" s="20">
        <f>+[1]МФ!E66</f>
        <v>0</v>
      </c>
      <c r="F66" s="20">
        <f>+[1]МФ!F66</f>
        <v>0</v>
      </c>
      <c r="G66" s="20">
        <f>+[1]МФ!G66</f>
        <v>0</v>
      </c>
    </row>
    <row r="67" spans="1:7" ht="24" hidden="1" thickBot="1" x14ac:dyDescent="0.3">
      <c r="A67" s="26" t="s">
        <v>42</v>
      </c>
      <c r="B67" s="20">
        <f>+[1]МФ!B67</f>
        <v>0</v>
      </c>
      <c r="C67" s="20">
        <f>+[1]МФ!C67</f>
        <v>0</v>
      </c>
      <c r="D67" s="20">
        <f>+[1]МФ!D67</f>
        <v>0</v>
      </c>
      <c r="E67" s="20">
        <f>+[1]МФ!E67</f>
        <v>0</v>
      </c>
      <c r="F67" s="20">
        <f>+[1]МФ!F67</f>
        <v>0</v>
      </c>
      <c r="G67" s="20">
        <f>+[1]МФ!G67</f>
        <v>0</v>
      </c>
    </row>
    <row r="68" spans="1:7" ht="16.5" hidden="1" thickBot="1" x14ac:dyDescent="0.3">
      <c r="A68" s="26" t="s">
        <v>44</v>
      </c>
      <c r="B68" s="20">
        <f>+[1]МФ!B68</f>
        <v>0</v>
      </c>
      <c r="C68" s="20">
        <f>+[1]МФ!C68</f>
        <v>0</v>
      </c>
      <c r="D68" s="20">
        <f>+[1]МФ!D68</f>
        <v>0</v>
      </c>
      <c r="E68" s="20">
        <f>+[1]МФ!E68</f>
        <v>0</v>
      </c>
      <c r="F68" s="20">
        <f>+[1]МФ!F68</f>
        <v>0</v>
      </c>
      <c r="G68" s="20">
        <f>+[1]МФ!G68</f>
        <v>0</v>
      </c>
    </row>
    <row r="69" spans="1:7" ht="16.5" thickBot="1" x14ac:dyDescent="0.3">
      <c r="A69" s="15"/>
      <c r="B69" s="24"/>
      <c r="C69" s="24"/>
      <c r="D69" s="24"/>
      <c r="E69" s="24"/>
      <c r="F69" s="24"/>
      <c r="G69" s="24"/>
    </row>
    <row r="70" spans="1:7" ht="26.25" thickBot="1" x14ac:dyDescent="0.3">
      <c r="A70" s="4" t="s">
        <v>43</v>
      </c>
      <c r="B70" s="23">
        <f>+B72+B73+B74</f>
        <v>5861000</v>
      </c>
      <c r="C70" s="23">
        <f t="shared" ref="C70:G70" si="10">+C72+C73+C74</f>
        <v>4491997</v>
      </c>
      <c r="D70" s="23">
        <f t="shared" si="10"/>
        <v>11200</v>
      </c>
      <c r="E70" s="23">
        <f t="shared" si="10"/>
        <v>19200</v>
      </c>
      <c r="F70" s="23">
        <f t="shared" si="10"/>
        <v>172181</v>
      </c>
      <c r="G70" s="23">
        <f t="shared" si="10"/>
        <v>354531</v>
      </c>
    </row>
    <row r="71" spans="1:7" ht="16.5" thickBot="1" x14ac:dyDescent="0.3">
      <c r="A71" s="15" t="s">
        <v>10</v>
      </c>
      <c r="B71" s="24"/>
      <c r="C71" s="24"/>
      <c r="D71" s="24"/>
      <c r="E71" s="24"/>
      <c r="F71" s="24"/>
      <c r="G71" s="24"/>
    </row>
    <row r="72" spans="1:7" ht="16.5" thickBot="1" x14ac:dyDescent="0.3">
      <c r="A72" s="25" t="s">
        <v>69</v>
      </c>
      <c r="B72" s="20">
        <f>+[1]МФ!B72</f>
        <v>5506500</v>
      </c>
      <c r="C72" s="20">
        <f>+[1]МФ!C72</f>
        <v>4137397</v>
      </c>
      <c r="D72" s="20">
        <f>+[1]МФ!D72</f>
        <v>0</v>
      </c>
      <c r="E72" s="20">
        <f>+[1]МФ!E72</f>
        <v>0</v>
      </c>
      <c r="F72" s="20">
        <f>+[1]МФ!F72</f>
        <v>0</v>
      </c>
      <c r="G72" s="20">
        <f>+[1]МФ!G72</f>
        <v>0</v>
      </c>
    </row>
    <row r="73" spans="1:7" ht="35.25" thickBot="1" x14ac:dyDescent="0.3">
      <c r="A73" s="25" t="s">
        <v>73</v>
      </c>
      <c r="B73" s="20">
        <f>+[1]МФ!B73</f>
        <v>347300</v>
      </c>
      <c r="C73" s="20">
        <f>+[1]МФ!C73</f>
        <v>347400</v>
      </c>
      <c r="D73" s="20">
        <f>+[1]МФ!D73</f>
        <v>4000</v>
      </c>
      <c r="E73" s="20">
        <f>+[1]МФ!E73</f>
        <v>12000</v>
      </c>
      <c r="F73" s="20">
        <f>+[1]МФ!F73</f>
        <v>164981</v>
      </c>
      <c r="G73" s="20">
        <f>+[1]МФ!G73</f>
        <v>347331</v>
      </c>
    </row>
    <row r="74" spans="1:7" ht="24" thickBot="1" x14ac:dyDescent="0.3">
      <c r="A74" s="26" t="s">
        <v>78</v>
      </c>
      <c r="B74" s="20">
        <f>+[1]МФ!B74</f>
        <v>7200</v>
      </c>
      <c r="C74" s="20">
        <f>+[1]МФ!C74</f>
        <v>7200</v>
      </c>
      <c r="D74" s="20">
        <f>+[1]МФ!D74</f>
        <v>7200</v>
      </c>
      <c r="E74" s="20">
        <f>+[1]МФ!E74</f>
        <v>7200</v>
      </c>
      <c r="F74" s="20">
        <f>+[1]МФ!F74</f>
        <v>7200</v>
      </c>
      <c r="G74" s="20">
        <f>+[1]МФ!G74</f>
        <v>7200</v>
      </c>
    </row>
    <row r="75" spans="1:7" ht="16.5" thickBot="1" x14ac:dyDescent="0.3">
      <c r="A75" s="15"/>
      <c r="B75" s="24"/>
      <c r="C75" s="24"/>
      <c r="D75" s="24"/>
      <c r="E75" s="24"/>
      <c r="F75" s="24"/>
      <c r="G75" s="24"/>
    </row>
    <row r="76" spans="1:7" ht="16.5" thickBot="1" x14ac:dyDescent="0.3">
      <c r="A76" s="4" t="s">
        <v>15</v>
      </c>
      <c r="B76" s="23">
        <f>+B56+B70</f>
        <v>326742900</v>
      </c>
      <c r="C76" s="23">
        <f t="shared" ref="C76:G76" si="11">+C56+C70</f>
        <v>363423103</v>
      </c>
      <c r="D76" s="23">
        <f t="shared" si="11"/>
        <v>73925960</v>
      </c>
      <c r="E76" s="23">
        <f t="shared" si="11"/>
        <v>147472832</v>
      </c>
      <c r="F76" s="23">
        <f t="shared" si="11"/>
        <v>221045925</v>
      </c>
      <c r="G76" s="23">
        <f t="shared" si="11"/>
        <v>353930268</v>
      </c>
    </row>
    <row r="77" spans="1:7" ht="16.5" thickBot="1" x14ac:dyDescent="0.3">
      <c r="A77" s="15"/>
      <c r="B77" s="16"/>
      <c r="C77" s="16"/>
      <c r="D77" s="16"/>
      <c r="E77" s="16"/>
      <c r="F77" s="16"/>
      <c r="G77" s="16"/>
    </row>
    <row r="78" spans="1:7" ht="16.5" thickBot="1" x14ac:dyDescent="0.3">
      <c r="A78" s="15" t="s">
        <v>16</v>
      </c>
      <c r="B78" s="20">
        <f>+[1]МФ!B78</f>
        <v>9983</v>
      </c>
      <c r="C78" s="20">
        <f>+[1]МФ!C78</f>
        <v>9982</v>
      </c>
      <c r="D78" s="20">
        <f>+[1]МФ!D78</f>
        <v>9346</v>
      </c>
      <c r="E78" s="20">
        <f>+[1]МФ!E78</f>
        <v>9402</v>
      </c>
      <c r="F78" s="20">
        <f>+[1]МФ!F78</f>
        <v>9440</v>
      </c>
      <c r="G78" s="20">
        <f>+[1]МФ!G78</f>
        <v>9499</v>
      </c>
    </row>
    <row r="79" spans="1:7" x14ac:dyDescent="0.25">
      <c r="A79" s="17"/>
      <c r="B79" s="13"/>
      <c r="C79" s="13"/>
      <c r="D79" s="13"/>
      <c r="E79" s="13"/>
      <c r="F79" s="13"/>
      <c r="G79" s="13"/>
    </row>
    <row r="80" spans="1:7" ht="16.5" thickBot="1" x14ac:dyDescent="0.3">
      <c r="A80" s="13"/>
      <c r="B80" s="13"/>
      <c r="C80" s="13"/>
      <c r="D80" s="13"/>
      <c r="E80" s="13"/>
      <c r="F80" s="13"/>
      <c r="G80" s="13"/>
    </row>
    <row r="81" spans="1:7" ht="16.5" thickBot="1" x14ac:dyDescent="0.3">
      <c r="A81" s="52" t="s">
        <v>63</v>
      </c>
      <c r="B81" s="53"/>
      <c r="C81" s="53"/>
      <c r="D81" s="53"/>
      <c r="E81" s="53"/>
      <c r="F81" s="53"/>
      <c r="G81" s="54"/>
    </row>
    <row r="82" spans="1:7" x14ac:dyDescent="0.25">
      <c r="A82" s="12" t="s">
        <v>7</v>
      </c>
      <c r="B82" s="1" t="s">
        <v>74</v>
      </c>
      <c r="C82" s="1" t="s">
        <v>2</v>
      </c>
      <c r="D82" s="1" t="s">
        <v>3</v>
      </c>
      <c r="E82" s="1" t="s">
        <v>3</v>
      </c>
      <c r="F82" s="1" t="s">
        <v>3</v>
      </c>
      <c r="G82" s="1" t="s">
        <v>3</v>
      </c>
    </row>
    <row r="83" spans="1:7" x14ac:dyDescent="0.25">
      <c r="A83" s="12" t="s">
        <v>8</v>
      </c>
      <c r="B83" s="2" t="s">
        <v>79</v>
      </c>
      <c r="C83" s="2" t="s">
        <v>75</v>
      </c>
      <c r="D83" s="2" t="s">
        <v>4</v>
      </c>
      <c r="E83" s="2" t="s">
        <v>4</v>
      </c>
      <c r="F83" s="2" t="s">
        <v>4</v>
      </c>
      <c r="G83" s="2" t="s">
        <v>4</v>
      </c>
    </row>
    <row r="84" spans="1:7" ht="26.25" thickBot="1" x14ac:dyDescent="0.3">
      <c r="A84" s="14"/>
      <c r="B84" s="41"/>
      <c r="C84" s="3" t="s">
        <v>79</v>
      </c>
      <c r="D84" s="3" t="s">
        <v>80</v>
      </c>
      <c r="E84" s="3" t="s">
        <v>81</v>
      </c>
      <c r="F84" s="3" t="s">
        <v>82</v>
      </c>
      <c r="G84" s="3" t="s">
        <v>83</v>
      </c>
    </row>
    <row r="85" spans="1:7" ht="16.5" thickBot="1" x14ac:dyDescent="0.3">
      <c r="A85" s="4" t="s">
        <v>9</v>
      </c>
      <c r="B85" s="19">
        <f>+B87+B88+B89</f>
        <v>1205900</v>
      </c>
      <c r="C85" s="19">
        <f t="shared" ref="C85:G85" si="12">+C87+C88+C89</f>
        <v>1305900</v>
      </c>
      <c r="D85" s="19">
        <f t="shared" si="12"/>
        <v>231749</v>
      </c>
      <c r="E85" s="19">
        <f t="shared" si="12"/>
        <v>496327</v>
      </c>
      <c r="F85" s="19">
        <f t="shared" si="12"/>
        <v>766389</v>
      </c>
      <c r="G85" s="19">
        <f t="shared" si="12"/>
        <v>1038160</v>
      </c>
    </row>
    <row r="86" spans="1:7" ht="16.5" thickBot="1" x14ac:dyDescent="0.3">
      <c r="A86" s="15" t="s">
        <v>10</v>
      </c>
      <c r="B86" s="20"/>
      <c r="C86" s="20"/>
      <c r="D86" s="20"/>
      <c r="E86" s="20"/>
      <c r="F86" s="20"/>
      <c r="G86" s="20"/>
    </row>
    <row r="87" spans="1:7" ht="16.5" thickBot="1" x14ac:dyDescent="0.3">
      <c r="A87" s="6" t="s">
        <v>11</v>
      </c>
      <c r="B87" s="20">
        <f>+[1]МФ!B87</f>
        <v>629700</v>
      </c>
      <c r="C87" s="20">
        <f>+[1]МФ!C87</f>
        <v>729700</v>
      </c>
      <c r="D87" s="20">
        <f>+[1]МФ!D87</f>
        <v>152363</v>
      </c>
      <c r="E87" s="20">
        <f>+[1]МФ!E87</f>
        <v>321767</v>
      </c>
      <c r="F87" s="20">
        <f>+[1]МФ!F87</f>
        <v>491015</v>
      </c>
      <c r="G87" s="20">
        <f>+[1]МФ!G87</f>
        <v>660274</v>
      </c>
    </row>
    <row r="88" spans="1:7" ht="16.5" thickBot="1" x14ac:dyDescent="0.3">
      <c r="A88" s="6" t="s">
        <v>12</v>
      </c>
      <c r="B88" s="20">
        <f>+[1]МФ!B88</f>
        <v>576200</v>
      </c>
      <c r="C88" s="20">
        <f>+[1]МФ!C88</f>
        <v>576200</v>
      </c>
      <c r="D88" s="20">
        <f>+[1]МФ!D88</f>
        <v>79386</v>
      </c>
      <c r="E88" s="20">
        <f>+[1]МФ!E88</f>
        <v>174560</v>
      </c>
      <c r="F88" s="20">
        <f>+[1]МФ!F88</f>
        <v>275374</v>
      </c>
      <c r="G88" s="20">
        <f>+[1]МФ!G88</f>
        <v>377886</v>
      </c>
    </row>
    <row r="89" spans="1:7" ht="16.5" thickBot="1" x14ac:dyDescent="0.3">
      <c r="A89" s="6" t="s">
        <v>13</v>
      </c>
      <c r="B89" s="20">
        <f>+[1]МФ!B89</f>
        <v>0</v>
      </c>
      <c r="C89" s="20">
        <f>+[1]МФ!C89</f>
        <v>0</v>
      </c>
      <c r="D89" s="20">
        <f>+[1]МФ!D89</f>
        <v>0</v>
      </c>
      <c r="E89" s="20">
        <f>+[1]МФ!E89</f>
        <v>0</v>
      </c>
      <c r="F89" s="20">
        <f>+[1]МФ!F89</f>
        <v>0</v>
      </c>
      <c r="G89" s="20">
        <f>+[1]МФ!G89</f>
        <v>0</v>
      </c>
    </row>
    <row r="90" spans="1:7" ht="16.5" thickBot="1" x14ac:dyDescent="0.3">
      <c r="A90" s="15"/>
      <c r="B90" s="24"/>
      <c r="C90" s="24"/>
      <c r="D90" s="24"/>
      <c r="E90" s="24"/>
      <c r="F90" s="24"/>
      <c r="G90" s="24"/>
    </row>
    <row r="91" spans="1:7" ht="26.25" thickBot="1" x14ac:dyDescent="0.3">
      <c r="A91" s="4" t="s">
        <v>43</v>
      </c>
      <c r="B91" s="23">
        <f>+B93+B94</f>
        <v>0</v>
      </c>
      <c r="C91" s="23">
        <f t="shared" ref="C91:G91" si="13">+C93+C94</f>
        <v>0</v>
      </c>
      <c r="D91" s="23">
        <f t="shared" si="13"/>
        <v>0</v>
      </c>
      <c r="E91" s="23">
        <f t="shared" si="13"/>
        <v>0</v>
      </c>
      <c r="F91" s="23">
        <f t="shared" si="13"/>
        <v>0</v>
      </c>
      <c r="G91" s="23">
        <f t="shared" si="13"/>
        <v>0</v>
      </c>
    </row>
    <row r="92" spans="1:7" ht="16.5" hidden="1" thickBot="1" x14ac:dyDescent="0.3">
      <c r="A92" s="15" t="s">
        <v>10</v>
      </c>
      <c r="B92" s="24"/>
      <c r="C92" s="24"/>
      <c r="D92" s="24"/>
      <c r="E92" s="24"/>
      <c r="F92" s="24"/>
      <c r="G92" s="24"/>
    </row>
    <row r="93" spans="1:7" ht="16.5" hidden="1" thickBot="1" x14ac:dyDescent="0.3">
      <c r="A93" s="22" t="s">
        <v>33</v>
      </c>
      <c r="B93" s="20">
        <f>+[1]МФ!B93</f>
        <v>0</v>
      </c>
      <c r="C93" s="20">
        <f>+[1]МФ!C93</f>
        <v>0</v>
      </c>
      <c r="D93" s="20">
        <f>+[1]МФ!D93</f>
        <v>0</v>
      </c>
      <c r="E93" s="20">
        <f>+[1]МФ!E93</f>
        <v>0</v>
      </c>
      <c r="F93" s="20">
        <f>+[1]МФ!F93</f>
        <v>0</v>
      </c>
      <c r="G93" s="20">
        <f>+[1]МФ!G93</f>
        <v>0</v>
      </c>
    </row>
    <row r="94" spans="1:7" ht="16.5" hidden="1" thickBot="1" x14ac:dyDescent="0.3">
      <c r="A94" s="15" t="s">
        <v>14</v>
      </c>
      <c r="B94" s="20">
        <f>+[1]МФ!B94</f>
        <v>0</v>
      </c>
      <c r="C94" s="20">
        <f>+[1]МФ!C94</f>
        <v>0</v>
      </c>
      <c r="D94" s="20">
        <f>+[1]МФ!D94</f>
        <v>0</v>
      </c>
      <c r="E94" s="20">
        <f>+[1]МФ!E94</f>
        <v>0</v>
      </c>
      <c r="F94" s="20">
        <f>+[1]МФ!F94</f>
        <v>0</v>
      </c>
      <c r="G94" s="20">
        <f>+[1]МФ!G94</f>
        <v>0</v>
      </c>
    </row>
    <row r="95" spans="1:7" ht="16.5" thickBot="1" x14ac:dyDescent="0.3">
      <c r="A95" s="15"/>
      <c r="B95" s="24"/>
      <c r="C95" s="24"/>
      <c r="D95" s="24"/>
      <c r="E95" s="24"/>
      <c r="F95" s="24"/>
      <c r="G95" s="24"/>
    </row>
    <row r="96" spans="1:7" ht="16.5" thickBot="1" x14ac:dyDescent="0.3">
      <c r="A96" s="4" t="s">
        <v>15</v>
      </c>
      <c r="B96" s="23">
        <f>+B85+B91</f>
        <v>1205900</v>
      </c>
      <c r="C96" s="23">
        <f t="shared" ref="C96:G96" si="14">+C85+C91</f>
        <v>1305900</v>
      </c>
      <c r="D96" s="23">
        <f t="shared" si="14"/>
        <v>231749</v>
      </c>
      <c r="E96" s="23">
        <f t="shared" si="14"/>
        <v>496327</v>
      </c>
      <c r="F96" s="23">
        <f t="shared" si="14"/>
        <v>766389</v>
      </c>
      <c r="G96" s="23">
        <f t="shared" si="14"/>
        <v>1038160</v>
      </c>
    </row>
    <row r="97" spans="1:7" ht="16.5" thickBot="1" x14ac:dyDescent="0.3">
      <c r="A97" s="15"/>
      <c r="B97" s="16"/>
      <c r="C97" s="16"/>
      <c r="D97" s="16"/>
      <c r="E97" s="16"/>
      <c r="F97" s="16"/>
      <c r="G97" s="16"/>
    </row>
    <row r="98" spans="1:7" ht="16.5" thickBot="1" x14ac:dyDescent="0.3">
      <c r="A98" s="15" t="s">
        <v>16</v>
      </c>
      <c r="B98" s="20">
        <f>+[1]МФ!B98</f>
        <v>11</v>
      </c>
      <c r="C98" s="20">
        <f>+[1]МФ!C98</f>
        <v>13</v>
      </c>
      <c r="D98" s="20">
        <f>+[1]МФ!D98</f>
        <v>13</v>
      </c>
      <c r="E98" s="20">
        <f>+[1]МФ!E98</f>
        <v>13</v>
      </c>
      <c r="F98" s="20">
        <f>+[1]МФ!F98</f>
        <v>13</v>
      </c>
      <c r="G98" s="20">
        <f>+[1]МФ!G98</f>
        <v>13</v>
      </c>
    </row>
    <row r="99" spans="1:7" x14ac:dyDescent="0.25">
      <c r="A99" s="17"/>
      <c r="B99" s="13"/>
      <c r="C99" s="13"/>
      <c r="D99" s="13"/>
      <c r="E99" s="13"/>
      <c r="F99" s="13"/>
      <c r="G99" s="13"/>
    </row>
    <row r="100" spans="1:7" ht="16.5" thickBot="1" x14ac:dyDescent="0.3">
      <c r="A100" s="13"/>
      <c r="B100" s="13"/>
      <c r="C100" s="13"/>
      <c r="D100" s="13"/>
      <c r="E100" s="13"/>
      <c r="F100" s="13"/>
      <c r="G100" s="13"/>
    </row>
    <row r="101" spans="1:7" ht="16.5" thickBot="1" x14ac:dyDescent="0.3">
      <c r="A101" s="49" t="s">
        <v>64</v>
      </c>
      <c r="B101" s="50"/>
      <c r="C101" s="50"/>
      <c r="D101" s="50"/>
      <c r="E101" s="50"/>
      <c r="F101" s="50"/>
      <c r="G101" s="51"/>
    </row>
    <row r="102" spans="1:7" x14ac:dyDescent="0.25">
      <c r="A102" s="18" t="s">
        <v>7</v>
      </c>
      <c r="B102" s="1" t="s">
        <v>74</v>
      </c>
      <c r="C102" s="1" t="s">
        <v>2</v>
      </c>
      <c r="D102" s="1" t="s">
        <v>3</v>
      </c>
      <c r="E102" s="1" t="s">
        <v>3</v>
      </c>
      <c r="F102" s="1" t="s">
        <v>3</v>
      </c>
      <c r="G102" s="1" t="s">
        <v>3</v>
      </c>
    </row>
    <row r="103" spans="1:7" x14ac:dyDescent="0.25">
      <c r="A103" s="18" t="s">
        <v>8</v>
      </c>
      <c r="B103" s="2" t="s">
        <v>79</v>
      </c>
      <c r="C103" s="2" t="s">
        <v>75</v>
      </c>
      <c r="D103" s="2" t="s">
        <v>4</v>
      </c>
      <c r="E103" s="2" t="s">
        <v>4</v>
      </c>
      <c r="F103" s="2" t="s">
        <v>4</v>
      </c>
      <c r="G103" s="2" t="s">
        <v>4</v>
      </c>
    </row>
    <row r="104" spans="1:7" ht="26.25" thickBot="1" x14ac:dyDescent="0.3">
      <c r="A104" s="8"/>
      <c r="B104" s="41"/>
      <c r="C104" s="3" t="s">
        <v>79</v>
      </c>
      <c r="D104" s="3" t="s">
        <v>80</v>
      </c>
      <c r="E104" s="3" t="s">
        <v>81</v>
      </c>
      <c r="F104" s="3" t="s">
        <v>82</v>
      </c>
      <c r="G104" s="3" t="s">
        <v>83</v>
      </c>
    </row>
    <row r="105" spans="1:7" ht="16.5" thickBot="1" x14ac:dyDescent="0.3">
      <c r="A105" s="9" t="s">
        <v>9</v>
      </c>
      <c r="B105" s="19">
        <f>+B107+B108+B109</f>
        <v>41932300</v>
      </c>
      <c r="C105" s="19">
        <f t="shared" ref="C105:G105" si="15">+C107+C108+C109</f>
        <v>48351841</v>
      </c>
      <c r="D105" s="19">
        <f t="shared" si="15"/>
        <v>9363157</v>
      </c>
      <c r="E105" s="19">
        <f t="shared" si="15"/>
        <v>20547556</v>
      </c>
      <c r="F105" s="19">
        <f t="shared" si="15"/>
        <v>30093485</v>
      </c>
      <c r="G105" s="19">
        <f t="shared" si="15"/>
        <v>46316955</v>
      </c>
    </row>
    <row r="106" spans="1:7" ht="16.5" thickBot="1" x14ac:dyDescent="0.3">
      <c r="A106" s="7" t="s">
        <v>10</v>
      </c>
      <c r="B106" s="20"/>
      <c r="C106" s="20"/>
      <c r="D106" s="20"/>
      <c r="E106" s="20"/>
      <c r="F106" s="20"/>
      <c r="G106" s="20"/>
    </row>
    <row r="107" spans="1:7" ht="16.5" thickBot="1" x14ac:dyDescent="0.3">
      <c r="A107" s="10" t="s">
        <v>11</v>
      </c>
      <c r="B107" s="20">
        <f>+[1]МФ!B107</f>
        <v>27918600</v>
      </c>
      <c r="C107" s="20">
        <f>+[1]МФ!C107</f>
        <v>27918600</v>
      </c>
      <c r="D107" s="20">
        <f>+[1]МФ!D107</f>
        <v>6881759</v>
      </c>
      <c r="E107" s="20">
        <f>+[1]МФ!E107</f>
        <v>14499236</v>
      </c>
      <c r="F107" s="20">
        <f>+[1]МФ!F107</f>
        <v>21322885</v>
      </c>
      <c r="G107" s="20">
        <f>+[1]МФ!G107</f>
        <v>26566228</v>
      </c>
    </row>
    <row r="108" spans="1:7" ht="16.5" thickBot="1" x14ac:dyDescent="0.3">
      <c r="A108" s="10" t="s">
        <v>12</v>
      </c>
      <c r="B108" s="20">
        <f>+[1]МФ!B108</f>
        <v>7544700</v>
      </c>
      <c r="C108" s="20">
        <f>+[1]МФ!C108</f>
        <v>10913941</v>
      </c>
      <c r="D108" s="20">
        <f>+[1]МФ!D108</f>
        <v>2078125</v>
      </c>
      <c r="E108" s="20">
        <f>+[1]МФ!E108</f>
        <v>4663210</v>
      </c>
      <c r="F108" s="20">
        <f>+[1]МФ!F108</f>
        <v>7310782</v>
      </c>
      <c r="G108" s="20">
        <f>+[1]МФ!G108</f>
        <v>10913876</v>
      </c>
    </row>
    <row r="109" spans="1:7" ht="16.5" thickBot="1" x14ac:dyDescent="0.3">
      <c r="A109" s="10" t="s">
        <v>13</v>
      </c>
      <c r="B109" s="20">
        <f>+[1]МФ!B109</f>
        <v>6469000</v>
      </c>
      <c r="C109" s="20">
        <f>+[1]МФ!C109</f>
        <v>9519300</v>
      </c>
      <c r="D109" s="20">
        <f>+[1]МФ!D109</f>
        <v>403273</v>
      </c>
      <c r="E109" s="20">
        <f>+[1]МФ!E109</f>
        <v>1385110</v>
      </c>
      <c r="F109" s="20">
        <f>+[1]МФ!F109</f>
        <v>1459818</v>
      </c>
      <c r="G109" s="20">
        <f>+[1]МФ!G109</f>
        <v>8836851</v>
      </c>
    </row>
    <row r="110" spans="1:7" ht="16.5" thickBot="1" x14ac:dyDescent="0.3">
      <c r="A110" s="7" t="s">
        <v>31</v>
      </c>
      <c r="B110" s="20">
        <f>SUM(B111:B114)</f>
        <v>0</v>
      </c>
      <c r="C110" s="20">
        <f t="shared" ref="C110:G110" si="16">SUM(C111:C114)</f>
        <v>48041</v>
      </c>
      <c r="D110" s="20">
        <f t="shared" si="16"/>
        <v>0</v>
      </c>
      <c r="E110" s="20">
        <f t="shared" si="16"/>
        <v>23072</v>
      </c>
      <c r="F110" s="20">
        <f t="shared" si="16"/>
        <v>23072</v>
      </c>
      <c r="G110" s="20">
        <f t="shared" si="16"/>
        <v>48041</v>
      </c>
    </row>
    <row r="111" spans="1:7" ht="16.5" thickBot="1" x14ac:dyDescent="0.3">
      <c r="A111" s="22" t="s">
        <v>85</v>
      </c>
      <c r="B111" s="20">
        <f>+[1]МФ!B111</f>
        <v>0</v>
      </c>
      <c r="C111" s="20">
        <f>+[1]МФ!C111</f>
        <v>2403</v>
      </c>
      <c r="D111" s="20">
        <f>+[1]МФ!D111</f>
        <v>0</v>
      </c>
      <c r="E111" s="20">
        <f>+[1]МФ!E111</f>
        <v>1431</v>
      </c>
      <c r="F111" s="20">
        <f>+[1]МФ!F111</f>
        <v>1431</v>
      </c>
      <c r="G111" s="20">
        <f>+[1]МФ!G111</f>
        <v>2403</v>
      </c>
    </row>
    <row r="112" spans="1:7" ht="16.5" thickBot="1" x14ac:dyDescent="0.3">
      <c r="A112" s="22" t="s">
        <v>86</v>
      </c>
      <c r="B112" s="20">
        <f>+[1]МФ!B112</f>
        <v>0</v>
      </c>
      <c r="C112" s="20">
        <f>+[1]МФ!C112</f>
        <v>45638</v>
      </c>
      <c r="D112" s="20">
        <f>+[1]МФ!D112</f>
        <v>0</v>
      </c>
      <c r="E112" s="20">
        <f>+[1]МФ!E112</f>
        <v>21641</v>
      </c>
      <c r="F112" s="20">
        <f>+[1]МФ!F112</f>
        <v>21641</v>
      </c>
      <c r="G112" s="20">
        <f>+[1]МФ!G112</f>
        <v>45638</v>
      </c>
    </row>
    <row r="113" spans="1:7" ht="57" hidden="1" thickBot="1" x14ac:dyDescent="0.3">
      <c r="A113" s="22" t="s">
        <v>77</v>
      </c>
      <c r="B113" s="20">
        <f>+[1]МФ!B113</f>
        <v>0</v>
      </c>
      <c r="C113" s="20">
        <f>+[1]МФ!C113</f>
        <v>0</v>
      </c>
      <c r="D113" s="20">
        <f>+[1]МФ!D113</f>
        <v>0</v>
      </c>
      <c r="E113" s="20">
        <f>+[1]МФ!E113</f>
        <v>0</v>
      </c>
      <c r="F113" s="20">
        <f>+[1]МФ!F113</f>
        <v>0</v>
      </c>
      <c r="G113" s="20">
        <f>+[1]МФ!G113</f>
        <v>0</v>
      </c>
    </row>
    <row r="114" spans="1:7" ht="23.25" hidden="1" thickBot="1" x14ac:dyDescent="0.3">
      <c r="A114" s="22" t="s">
        <v>36</v>
      </c>
      <c r="B114" s="20">
        <f>+[1]МФ!B114</f>
        <v>0</v>
      </c>
      <c r="C114" s="20">
        <f>+[1]МФ!C114</f>
        <v>0</v>
      </c>
      <c r="D114" s="20">
        <f>+[1]МФ!D114</f>
        <v>0</v>
      </c>
      <c r="E114" s="20">
        <f>+[1]МФ!E114</f>
        <v>0</v>
      </c>
      <c r="F114" s="20">
        <f>+[1]МФ!F114</f>
        <v>0</v>
      </c>
      <c r="G114" s="20">
        <f>+[1]МФ!G114</f>
        <v>0</v>
      </c>
    </row>
    <row r="115" spans="1:7" ht="16.5" thickBot="1" x14ac:dyDescent="0.3">
      <c r="A115" s="7"/>
      <c r="B115" s="20"/>
      <c r="C115" s="20"/>
      <c r="D115" s="20"/>
      <c r="E115" s="20"/>
      <c r="F115" s="20"/>
      <c r="G115" s="20"/>
    </row>
    <row r="116" spans="1:7" ht="26.25" thickBot="1" x14ac:dyDescent="0.3">
      <c r="A116" s="9" t="s">
        <v>43</v>
      </c>
      <c r="B116" s="19">
        <f>+B118+B119</f>
        <v>0</v>
      </c>
      <c r="C116" s="19">
        <f t="shared" ref="C116:G116" si="17">+C118+C119</f>
        <v>0</v>
      </c>
      <c r="D116" s="19">
        <f t="shared" si="17"/>
        <v>0</v>
      </c>
      <c r="E116" s="19">
        <f t="shared" si="17"/>
        <v>0</v>
      </c>
      <c r="F116" s="19">
        <f t="shared" si="17"/>
        <v>0</v>
      </c>
      <c r="G116" s="19">
        <f t="shared" si="17"/>
        <v>0</v>
      </c>
    </row>
    <row r="117" spans="1:7" ht="16.5" hidden="1" thickBot="1" x14ac:dyDescent="0.3">
      <c r="A117" s="7" t="s">
        <v>10</v>
      </c>
      <c r="B117" s="20"/>
      <c r="C117" s="20"/>
      <c r="D117" s="20"/>
      <c r="E117" s="20"/>
      <c r="F117" s="20"/>
      <c r="G117" s="20"/>
    </row>
    <row r="118" spans="1:7" ht="16.5" hidden="1" thickBot="1" x14ac:dyDescent="0.3">
      <c r="A118" s="7"/>
      <c r="B118" s="20">
        <f>+[1]МФ!B118</f>
        <v>0</v>
      </c>
      <c r="C118" s="20">
        <f>+[1]МФ!C118</f>
        <v>0</v>
      </c>
      <c r="D118" s="20">
        <f>+[1]МФ!D118</f>
        <v>0</v>
      </c>
      <c r="E118" s="20">
        <f>+[1]МФ!E118</f>
        <v>0</v>
      </c>
      <c r="F118" s="20">
        <f>+[1]МФ!F118</f>
        <v>0</v>
      </c>
      <c r="G118" s="20">
        <f>+[1]МФ!G118</f>
        <v>0</v>
      </c>
    </row>
    <row r="119" spans="1:7" ht="16.5" hidden="1" thickBot="1" x14ac:dyDescent="0.3">
      <c r="A119" s="7" t="s">
        <v>14</v>
      </c>
      <c r="B119" s="20">
        <f>+[1]МФ!B119</f>
        <v>0</v>
      </c>
      <c r="C119" s="20">
        <f>+[1]МФ!C119</f>
        <v>0</v>
      </c>
      <c r="D119" s="20">
        <f>+[1]МФ!D119</f>
        <v>0</v>
      </c>
      <c r="E119" s="20">
        <f>+[1]МФ!E119</f>
        <v>0</v>
      </c>
      <c r="F119" s="20">
        <f>+[1]МФ!F119</f>
        <v>0</v>
      </c>
      <c r="G119" s="20">
        <f>+[1]МФ!G119</f>
        <v>0</v>
      </c>
    </row>
    <row r="120" spans="1:7" ht="16.5" thickBot="1" x14ac:dyDescent="0.3">
      <c r="A120" s="7"/>
      <c r="B120" s="20"/>
      <c r="C120" s="20"/>
      <c r="D120" s="20"/>
      <c r="E120" s="20"/>
      <c r="F120" s="20"/>
      <c r="G120" s="20"/>
    </row>
    <row r="121" spans="1:7" ht="16.5" thickBot="1" x14ac:dyDescent="0.3">
      <c r="A121" s="9" t="s">
        <v>15</v>
      </c>
      <c r="B121" s="19">
        <f>+B105+B116</f>
        <v>41932300</v>
      </c>
      <c r="C121" s="19">
        <f t="shared" ref="C121:G121" si="18">+C105+C116</f>
        <v>48351841</v>
      </c>
      <c r="D121" s="19">
        <f t="shared" si="18"/>
        <v>9363157</v>
      </c>
      <c r="E121" s="19">
        <f t="shared" si="18"/>
        <v>20547556</v>
      </c>
      <c r="F121" s="19">
        <f t="shared" si="18"/>
        <v>30093485</v>
      </c>
      <c r="G121" s="19">
        <f t="shared" si="18"/>
        <v>46316955</v>
      </c>
    </row>
    <row r="122" spans="1:7" ht="16.5" thickBot="1" x14ac:dyDescent="0.3">
      <c r="A122" s="7"/>
      <c r="B122" s="5"/>
      <c r="C122" s="5"/>
      <c r="D122" s="5"/>
      <c r="E122" s="5"/>
      <c r="F122" s="5"/>
      <c r="G122" s="5"/>
    </row>
    <row r="123" spans="1:7" ht="16.5" thickBot="1" x14ac:dyDescent="0.3">
      <c r="A123" s="7" t="s">
        <v>16</v>
      </c>
      <c r="B123" s="20">
        <f>+[1]МФ!B123</f>
        <v>1307</v>
      </c>
      <c r="C123" s="20">
        <f>+[1]МФ!C123</f>
        <v>1307</v>
      </c>
      <c r="D123" s="20">
        <f>+[1]МФ!D123</f>
        <v>1123</v>
      </c>
      <c r="E123" s="20">
        <f>+[1]МФ!E123</f>
        <v>1118</v>
      </c>
      <c r="F123" s="20">
        <f>+[1]МФ!F123</f>
        <v>1146</v>
      </c>
      <c r="G123" s="20">
        <f>+[1]МФ!G123</f>
        <v>1164</v>
      </c>
    </row>
    <row r="125" spans="1:7" ht="16.5" thickBot="1" x14ac:dyDescent="0.3"/>
    <row r="126" spans="1:7" ht="16.5" thickBot="1" x14ac:dyDescent="0.3">
      <c r="A126" s="49" t="s">
        <v>65</v>
      </c>
      <c r="B126" s="50"/>
      <c r="C126" s="50"/>
      <c r="D126" s="50"/>
      <c r="E126" s="50"/>
      <c r="F126" s="50"/>
      <c r="G126" s="51"/>
    </row>
    <row r="127" spans="1:7" x14ac:dyDescent="0.25">
      <c r="A127" s="18" t="s">
        <v>7</v>
      </c>
      <c r="B127" s="1" t="s">
        <v>74</v>
      </c>
      <c r="C127" s="1" t="s">
        <v>2</v>
      </c>
      <c r="D127" s="1" t="s">
        <v>3</v>
      </c>
      <c r="E127" s="1" t="s">
        <v>3</v>
      </c>
      <c r="F127" s="1" t="s">
        <v>3</v>
      </c>
      <c r="G127" s="1" t="s">
        <v>3</v>
      </c>
    </row>
    <row r="128" spans="1:7" x14ac:dyDescent="0.25">
      <c r="A128" s="18" t="s">
        <v>8</v>
      </c>
      <c r="B128" s="2" t="s">
        <v>79</v>
      </c>
      <c r="C128" s="2" t="s">
        <v>75</v>
      </c>
      <c r="D128" s="2" t="s">
        <v>4</v>
      </c>
      <c r="E128" s="2" t="s">
        <v>4</v>
      </c>
      <c r="F128" s="2" t="s">
        <v>4</v>
      </c>
      <c r="G128" s="2" t="s">
        <v>4</v>
      </c>
    </row>
    <row r="129" spans="1:7" ht="26.25" thickBot="1" x14ac:dyDescent="0.3">
      <c r="A129" s="8"/>
      <c r="B129" s="41"/>
      <c r="C129" s="3" t="s">
        <v>79</v>
      </c>
      <c r="D129" s="3" t="s">
        <v>80</v>
      </c>
      <c r="E129" s="3" t="s">
        <v>81</v>
      </c>
      <c r="F129" s="3" t="s">
        <v>82</v>
      </c>
      <c r="G129" s="3" t="s">
        <v>83</v>
      </c>
    </row>
    <row r="130" spans="1:7" ht="16.5" thickBot="1" x14ac:dyDescent="0.3">
      <c r="A130" s="9" t="s">
        <v>9</v>
      </c>
      <c r="B130" s="19">
        <f>+B132+B133+B134</f>
        <v>2016400</v>
      </c>
      <c r="C130" s="19">
        <f t="shared" ref="C130:G130" si="19">+C132+C133+C134</f>
        <v>2016400</v>
      </c>
      <c r="D130" s="19">
        <f t="shared" si="19"/>
        <v>456130</v>
      </c>
      <c r="E130" s="19">
        <f t="shared" si="19"/>
        <v>968221</v>
      </c>
      <c r="F130" s="19">
        <f t="shared" si="19"/>
        <v>1447362</v>
      </c>
      <c r="G130" s="19">
        <f t="shared" si="19"/>
        <v>2000916</v>
      </c>
    </row>
    <row r="131" spans="1:7" ht="16.5" thickBot="1" x14ac:dyDescent="0.3">
      <c r="A131" s="7" t="s">
        <v>10</v>
      </c>
      <c r="B131" s="20"/>
      <c r="C131" s="20"/>
      <c r="D131" s="20"/>
      <c r="E131" s="20"/>
      <c r="F131" s="20"/>
      <c r="G131" s="20"/>
    </row>
    <row r="132" spans="1:7" ht="16.5" thickBot="1" x14ac:dyDescent="0.3">
      <c r="A132" s="10" t="s">
        <v>11</v>
      </c>
      <c r="B132" s="20">
        <f>+[1]МФ!B132</f>
        <v>1724400</v>
      </c>
      <c r="C132" s="20">
        <f>+[1]МФ!C132</f>
        <v>1724400</v>
      </c>
      <c r="D132" s="20">
        <f>+[1]МФ!D132</f>
        <v>395313</v>
      </c>
      <c r="E132" s="20">
        <f>+[1]МФ!E132</f>
        <v>833540</v>
      </c>
      <c r="F132" s="20">
        <f>+[1]МФ!F132</f>
        <v>1272774</v>
      </c>
      <c r="G132" s="20">
        <f>+[1]МФ!G132</f>
        <v>1712565</v>
      </c>
    </row>
    <row r="133" spans="1:7" ht="16.5" thickBot="1" x14ac:dyDescent="0.3">
      <c r="A133" s="10" t="s">
        <v>12</v>
      </c>
      <c r="B133" s="20">
        <f>+[1]МФ!B133</f>
        <v>277000</v>
      </c>
      <c r="C133" s="20">
        <f>+[1]МФ!C133</f>
        <v>278100</v>
      </c>
      <c r="D133" s="20">
        <f>+[1]МФ!D133</f>
        <v>60817</v>
      </c>
      <c r="E133" s="20">
        <f>+[1]МФ!E133</f>
        <v>120857</v>
      </c>
      <c r="F133" s="20">
        <f>+[1]МФ!F133</f>
        <v>160764</v>
      </c>
      <c r="G133" s="20">
        <f>+[1]МФ!G133</f>
        <v>274527</v>
      </c>
    </row>
    <row r="134" spans="1:7" ht="16.5" thickBot="1" x14ac:dyDescent="0.3">
      <c r="A134" s="10" t="s">
        <v>13</v>
      </c>
      <c r="B134" s="20">
        <f>+[1]МФ!B134</f>
        <v>15000</v>
      </c>
      <c r="C134" s="20">
        <f>+[1]МФ!C134</f>
        <v>13900</v>
      </c>
      <c r="D134" s="20">
        <f>+[1]МФ!D134</f>
        <v>0</v>
      </c>
      <c r="E134" s="20">
        <f>+[1]МФ!E134</f>
        <v>13824</v>
      </c>
      <c r="F134" s="20">
        <f>+[1]МФ!F134</f>
        <v>13824</v>
      </c>
      <c r="G134" s="20">
        <f>+[1]МФ!G134</f>
        <v>13824</v>
      </c>
    </row>
    <row r="135" spans="1:7" ht="16.5" hidden="1" thickBot="1" x14ac:dyDescent="0.3">
      <c r="A135" s="7" t="s">
        <v>31</v>
      </c>
      <c r="B135" s="20">
        <f>+B136</f>
        <v>0</v>
      </c>
      <c r="C135" s="20">
        <f t="shared" ref="C135:G135" si="20">+C136</f>
        <v>0</v>
      </c>
      <c r="D135" s="20">
        <f t="shared" si="20"/>
        <v>0</v>
      </c>
      <c r="E135" s="20">
        <f t="shared" si="20"/>
        <v>0</v>
      </c>
      <c r="F135" s="20">
        <f t="shared" si="20"/>
        <v>0</v>
      </c>
      <c r="G135" s="20">
        <f t="shared" si="20"/>
        <v>0</v>
      </c>
    </row>
    <row r="136" spans="1:7" ht="16.5" hidden="1" thickBot="1" x14ac:dyDescent="0.3">
      <c r="A136" s="22" t="s">
        <v>71</v>
      </c>
      <c r="B136" s="20">
        <f>+[1]МФ!B135</f>
        <v>0</v>
      </c>
      <c r="C136" s="20">
        <f>+[1]МФ!C135</f>
        <v>0</v>
      </c>
      <c r="D136" s="20">
        <f>+[1]МФ!D135</f>
        <v>0</v>
      </c>
      <c r="E136" s="20">
        <f>+[1]МФ!E135</f>
        <v>0</v>
      </c>
      <c r="F136" s="20">
        <f>+[1]МФ!F135</f>
        <v>0</v>
      </c>
      <c r="G136" s="20">
        <f>+[1]МФ!G135</f>
        <v>0</v>
      </c>
    </row>
    <row r="137" spans="1:7" ht="16.5" thickBot="1" x14ac:dyDescent="0.3">
      <c r="A137" s="7"/>
      <c r="B137" s="20"/>
      <c r="C137" s="20"/>
      <c r="D137" s="20"/>
      <c r="E137" s="20"/>
      <c r="F137" s="20"/>
      <c r="G137" s="20"/>
    </row>
    <row r="138" spans="1:7" ht="26.25" thickBot="1" x14ac:dyDescent="0.3">
      <c r="A138" s="9" t="s">
        <v>43</v>
      </c>
      <c r="B138" s="19">
        <f>+B140+B141</f>
        <v>0</v>
      </c>
      <c r="C138" s="19">
        <f t="shared" ref="C138:G138" si="21">+C140+C141</f>
        <v>0</v>
      </c>
      <c r="D138" s="19">
        <f t="shared" si="21"/>
        <v>0</v>
      </c>
      <c r="E138" s="19">
        <f t="shared" si="21"/>
        <v>0</v>
      </c>
      <c r="F138" s="19">
        <f t="shared" si="21"/>
        <v>0</v>
      </c>
      <c r="G138" s="19">
        <f t="shared" si="21"/>
        <v>0</v>
      </c>
    </row>
    <row r="139" spans="1:7" ht="16.5" hidden="1" thickBot="1" x14ac:dyDescent="0.3">
      <c r="A139" s="7" t="s">
        <v>10</v>
      </c>
      <c r="B139" s="20"/>
      <c r="C139" s="20"/>
      <c r="D139" s="20"/>
      <c r="E139" s="20"/>
      <c r="F139" s="20"/>
      <c r="G139" s="20"/>
    </row>
    <row r="140" spans="1:7" ht="16.5" hidden="1" thickBot="1" x14ac:dyDescent="0.3">
      <c r="A140" s="27" t="s">
        <v>68</v>
      </c>
      <c r="B140" s="20">
        <f>+[1]МФ!B140</f>
        <v>0</v>
      </c>
      <c r="C140" s="20">
        <f>+[1]МФ!C140</f>
        <v>0</v>
      </c>
      <c r="D140" s="20">
        <f>+[1]МФ!D140</f>
        <v>0</v>
      </c>
      <c r="E140" s="20">
        <f>+[1]МФ!E140</f>
        <v>0</v>
      </c>
      <c r="F140" s="20">
        <f>+[1]МФ!F140</f>
        <v>0</v>
      </c>
      <c r="G140" s="20">
        <f>+[1]МФ!G140</f>
        <v>0</v>
      </c>
    </row>
    <row r="141" spans="1:7" ht="16.5" hidden="1" thickBot="1" x14ac:dyDescent="0.3">
      <c r="A141" s="7"/>
      <c r="B141" s="20"/>
      <c r="C141" s="20"/>
      <c r="D141" s="20"/>
      <c r="E141" s="20"/>
      <c r="F141" s="20"/>
      <c r="G141" s="20"/>
    </row>
    <row r="142" spans="1:7" ht="16.5" thickBot="1" x14ac:dyDescent="0.3">
      <c r="A142" s="7"/>
      <c r="B142" s="20"/>
      <c r="C142" s="20"/>
      <c r="D142" s="20"/>
      <c r="E142" s="20"/>
      <c r="F142" s="20"/>
      <c r="G142" s="20"/>
    </row>
    <row r="143" spans="1:7" ht="16.5" thickBot="1" x14ac:dyDescent="0.3">
      <c r="A143" s="9" t="s">
        <v>15</v>
      </c>
      <c r="B143" s="19">
        <f>+B130+B138</f>
        <v>2016400</v>
      </c>
      <c r="C143" s="19">
        <f t="shared" ref="C143:G143" si="22">+C130+C138</f>
        <v>2016400</v>
      </c>
      <c r="D143" s="19">
        <f t="shared" si="22"/>
        <v>456130</v>
      </c>
      <c r="E143" s="19">
        <f t="shared" si="22"/>
        <v>968221</v>
      </c>
      <c r="F143" s="19">
        <f t="shared" si="22"/>
        <v>1447362</v>
      </c>
      <c r="G143" s="19">
        <f t="shared" si="22"/>
        <v>2000916</v>
      </c>
    </row>
    <row r="144" spans="1:7" ht="16.5" thickBot="1" x14ac:dyDescent="0.3">
      <c r="A144" s="7"/>
      <c r="B144" s="5"/>
      <c r="C144" s="5"/>
      <c r="D144" s="5"/>
      <c r="E144" s="5"/>
      <c r="F144" s="5"/>
      <c r="G144" s="5"/>
    </row>
    <row r="145" spans="1:7" ht="16.5" thickBot="1" x14ac:dyDescent="0.3">
      <c r="A145" s="7" t="s">
        <v>16</v>
      </c>
      <c r="B145" s="20">
        <f>+[1]МФ!B145</f>
        <v>46</v>
      </c>
      <c r="C145" s="20">
        <f>+[1]МФ!C145</f>
        <v>52</v>
      </c>
      <c r="D145" s="20">
        <f>+[1]МФ!D145</f>
        <v>43</v>
      </c>
      <c r="E145" s="20">
        <f>+[1]МФ!E145</f>
        <v>45</v>
      </c>
      <c r="F145" s="20">
        <f>+[1]МФ!F145</f>
        <v>45</v>
      </c>
      <c r="G145" s="20">
        <f>+[1]МФ!G145</f>
        <v>47</v>
      </c>
    </row>
    <row r="147" spans="1:7" ht="16.5" thickBot="1" x14ac:dyDescent="0.3"/>
    <row r="148" spans="1:7" ht="16.5" customHeight="1" thickBot="1" x14ac:dyDescent="0.3">
      <c r="A148" s="49" t="s">
        <v>66</v>
      </c>
      <c r="B148" s="50"/>
      <c r="C148" s="50"/>
      <c r="D148" s="50"/>
      <c r="E148" s="50"/>
      <c r="F148" s="50"/>
      <c r="G148" s="51"/>
    </row>
    <row r="149" spans="1:7" x14ac:dyDescent="0.25">
      <c r="A149" s="18" t="s">
        <v>7</v>
      </c>
      <c r="B149" s="1" t="s">
        <v>74</v>
      </c>
      <c r="C149" s="1" t="s">
        <v>2</v>
      </c>
      <c r="D149" s="1" t="s">
        <v>3</v>
      </c>
      <c r="E149" s="1" t="s">
        <v>3</v>
      </c>
      <c r="F149" s="1" t="s">
        <v>3</v>
      </c>
      <c r="G149" s="1" t="s">
        <v>3</v>
      </c>
    </row>
    <row r="150" spans="1:7" x14ac:dyDescent="0.25">
      <c r="A150" s="18" t="s">
        <v>8</v>
      </c>
      <c r="B150" s="2" t="s">
        <v>79</v>
      </c>
      <c r="C150" s="2" t="s">
        <v>75</v>
      </c>
      <c r="D150" s="2" t="s">
        <v>4</v>
      </c>
      <c r="E150" s="2" t="s">
        <v>4</v>
      </c>
      <c r="F150" s="2" t="s">
        <v>4</v>
      </c>
      <c r="G150" s="2" t="s">
        <v>4</v>
      </c>
    </row>
    <row r="151" spans="1:7" ht="26.25" thickBot="1" x14ac:dyDescent="0.3">
      <c r="A151" s="8"/>
      <c r="B151" s="41"/>
      <c r="C151" s="3" t="s">
        <v>79</v>
      </c>
      <c r="D151" s="3" t="s">
        <v>80</v>
      </c>
      <c r="E151" s="3" t="s">
        <v>81</v>
      </c>
      <c r="F151" s="3" t="s">
        <v>82</v>
      </c>
      <c r="G151" s="3" t="s">
        <v>83</v>
      </c>
    </row>
    <row r="152" spans="1:7" ht="16.5" thickBot="1" x14ac:dyDescent="0.3">
      <c r="A152" s="9" t="s">
        <v>9</v>
      </c>
      <c r="B152" s="19">
        <f>+B154+B155+B156</f>
        <v>1754100</v>
      </c>
      <c r="C152" s="19">
        <f t="shared" ref="C152:G152" si="23">+C154+C155+C156</f>
        <v>1754100</v>
      </c>
      <c r="D152" s="19">
        <f t="shared" si="23"/>
        <v>397213</v>
      </c>
      <c r="E152" s="19">
        <f t="shared" si="23"/>
        <v>784316</v>
      </c>
      <c r="F152" s="19">
        <f t="shared" si="23"/>
        <v>1152795</v>
      </c>
      <c r="G152" s="19">
        <f t="shared" si="23"/>
        <v>1548434</v>
      </c>
    </row>
    <row r="153" spans="1:7" ht="16.5" thickBot="1" x14ac:dyDescent="0.3">
      <c r="A153" s="7" t="s">
        <v>10</v>
      </c>
      <c r="B153" s="20"/>
      <c r="C153" s="20"/>
      <c r="D153" s="20"/>
      <c r="E153" s="20"/>
      <c r="F153" s="20"/>
      <c r="G153" s="20"/>
    </row>
    <row r="154" spans="1:7" ht="16.5" thickBot="1" x14ac:dyDescent="0.3">
      <c r="A154" s="10" t="s">
        <v>11</v>
      </c>
      <c r="B154" s="20">
        <f>+[1]МФ!B154</f>
        <v>1518100</v>
      </c>
      <c r="C154" s="20">
        <f>+[1]МФ!C154</f>
        <v>1518100</v>
      </c>
      <c r="D154" s="20">
        <f>+[1]МФ!D154</f>
        <v>346188</v>
      </c>
      <c r="E154" s="20">
        <f>+[1]МФ!E154</f>
        <v>683347</v>
      </c>
      <c r="F154" s="20">
        <f>+[1]МФ!F154</f>
        <v>1011923</v>
      </c>
      <c r="G154" s="20">
        <f>+[1]МФ!G154</f>
        <v>1354024</v>
      </c>
    </row>
    <row r="155" spans="1:7" ht="16.5" thickBot="1" x14ac:dyDescent="0.3">
      <c r="A155" s="10" t="s">
        <v>12</v>
      </c>
      <c r="B155" s="20">
        <f>+[1]МФ!B155</f>
        <v>236000</v>
      </c>
      <c r="C155" s="20">
        <f>+[1]МФ!C155</f>
        <v>236000</v>
      </c>
      <c r="D155" s="20">
        <f>+[1]МФ!D155</f>
        <v>51025</v>
      </c>
      <c r="E155" s="20">
        <f>+[1]МФ!E155</f>
        <v>100969</v>
      </c>
      <c r="F155" s="20">
        <f>+[1]МФ!F155</f>
        <v>140872</v>
      </c>
      <c r="G155" s="20">
        <f>+[1]МФ!G155</f>
        <v>194410</v>
      </c>
    </row>
    <row r="156" spans="1:7" ht="16.5" thickBot="1" x14ac:dyDescent="0.3">
      <c r="A156" s="10" t="s">
        <v>13</v>
      </c>
      <c r="B156" s="20">
        <f>+[1]МФ!B156</f>
        <v>0</v>
      </c>
      <c r="C156" s="20">
        <f>+[1]МФ!C156</f>
        <v>0</v>
      </c>
      <c r="D156" s="20">
        <f>+[1]МФ!D156</f>
        <v>0</v>
      </c>
      <c r="E156" s="20">
        <f>+[1]МФ!E156</f>
        <v>0</v>
      </c>
      <c r="F156" s="20">
        <f>+[1]МФ!F156</f>
        <v>0</v>
      </c>
      <c r="G156" s="20">
        <f>+[1]МФ!G156</f>
        <v>0</v>
      </c>
    </row>
    <row r="157" spans="1:7" ht="16.5" thickBot="1" x14ac:dyDescent="0.3">
      <c r="A157" s="7"/>
      <c r="B157" s="20"/>
      <c r="C157" s="20"/>
      <c r="D157" s="20"/>
      <c r="E157" s="20"/>
      <c r="F157" s="20"/>
      <c r="G157" s="20"/>
    </row>
    <row r="158" spans="1:7" ht="26.25" thickBot="1" x14ac:dyDescent="0.3">
      <c r="A158" s="9" t="s">
        <v>43</v>
      </c>
      <c r="B158" s="19">
        <f>+B160</f>
        <v>710000</v>
      </c>
      <c r="C158" s="19">
        <f t="shared" ref="C158:G158" si="24">+C160</f>
        <v>710000</v>
      </c>
      <c r="D158" s="19">
        <f t="shared" si="24"/>
        <v>195583</v>
      </c>
      <c r="E158" s="19">
        <f t="shared" si="24"/>
        <v>195583</v>
      </c>
      <c r="F158" s="19">
        <f t="shared" si="24"/>
        <v>277728</v>
      </c>
      <c r="G158" s="19">
        <f t="shared" si="24"/>
        <v>277923</v>
      </c>
    </row>
    <row r="159" spans="1:7" ht="16.5" thickBot="1" x14ac:dyDescent="0.3">
      <c r="A159" s="7" t="s">
        <v>10</v>
      </c>
      <c r="B159" s="20"/>
      <c r="C159" s="20"/>
      <c r="D159" s="20"/>
      <c r="E159" s="20"/>
      <c r="F159" s="20"/>
      <c r="G159" s="20"/>
    </row>
    <row r="160" spans="1:7" ht="24" thickBot="1" x14ac:dyDescent="0.3">
      <c r="A160" s="27" t="s">
        <v>87</v>
      </c>
      <c r="B160" s="20">
        <f>+[1]МФ!B160</f>
        <v>710000</v>
      </c>
      <c r="C160" s="20">
        <f>+[1]МФ!C160</f>
        <v>710000</v>
      </c>
      <c r="D160" s="20">
        <f>+[1]МФ!D160</f>
        <v>195583</v>
      </c>
      <c r="E160" s="20">
        <f>+[1]МФ!E160</f>
        <v>195583</v>
      </c>
      <c r="F160" s="20">
        <f>+[1]МФ!F160</f>
        <v>277728</v>
      </c>
      <c r="G160" s="20">
        <f>+[1]МФ!G160</f>
        <v>277923</v>
      </c>
    </row>
    <row r="161" spans="1:7" ht="16.5" hidden="1" thickBot="1" x14ac:dyDescent="0.3">
      <c r="A161" s="7"/>
      <c r="B161" s="20"/>
      <c r="C161" s="20"/>
      <c r="D161" s="20"/>
      <c r="E161" s="20"/>
      <c r="F161" s="20"/>
      <c r="G161" s="20"/>
    </row>
    <row r="162" spans="1:7" ht="16.5" thickBot="1" x14ac:dyDescent="0.3">
      <c r="A162" s="7"/>
      <c r="B162" s="20"/>
      <c r="C162" s="20"/>
      <c r="D162" s="20"/>
      <c r="E162" s="20"/>
      <c r="F162" s="20"/>
      <c r="G162" s="20"/>
    </row>
    <row r="163" spans="1:7" ht="16.5" thickBot="1" x14ac:dyDescent="0.3">
      <c r="A163" s="9" t="s">
        <v>15</v>
      </c>
      <c r="B163" s="19">
        <f>+B152+B158</f>
        <v>2464100</v>
      </c>
      <c r="C163" s="19">
        <f t="shared" ref="C163:G163" si="25">+C152+C158</f>
        <v>2464100</v>
      </c>
      <c r="D163" s="19">
        <f t="shared" si="25"/>
        <v>592796</v>
      </c>
      <c r="E163" s="19">
        <f t="shared" si="25"/>
        <v>979899</v>
      </c>
      <c r="F163" s="19">
        <f t="shared" si="25"/>
        <v>1430523</v>
      </c>
      <c r="G163" s="19">
        <f t="shared" si="25"/>
        <v>1826357</v>
      </c>
    </row>
    <row r="164" spans="1:7" ht="16.5" thickBot="1" x14ac:dyDescent="0.3">
      <c r="A164" s="7"/>
      <c r="B164" s="5"/>
      <c r="C164" s="5"/>
      <c r="D164" s="5"/>
      <c r="E164" s="5"/>
      <c r="F164" s="5"/>
      <c r="G164" s="5"/>
    </row>
    <row r="165" spans="1:7" ht="16.5" thickBot="1" x14ac:dyDescent="0.3">
      <c r="A165" s="7" t="s">
        <v>16</v>
      </c>
      <c r="B165" s="20">
        <f>+[1]МФ!B165</f>
        <v>34</v>
      </c>
      <c r="C165" s="20">
        <f>+[1]МФ!C165</f>
        <v>34</v>
      </c>
      <c r="D165" s="20">
        <f>+[1]МФ!D165</f>
        <v>32</v>
      </c>
      <c r="E165" s="20">
        <f>+[1]МФ!E165</f>
        <v>32</v>
      </c>
      <c r="F165" s="20">
        <f>+[1]МФ!F165</f>
        <v>32</v>
      </c>
      <c r="G165" s="20">
        <f>+[1]МФ!G165</f>
        <v>32</v>
      </c>
    </row>
    <row r="167" spans="1:7" ht="16.5" thickBot="1" x14ac:dyDescent="0.3"/>
    <row r="168" spans="1:7" ht="16.5" thickBot="1" x14ac:dyDescent="0.3">
      <c r="A168" s="49" t="s">
        <v>72</v>
      </c>
      <c r="B168" s="50"/>
      <c r="C168" s="50"/>
      <c r="D168" s="50"/>
      <c r="E168" s="50"/>
      <c r="F168" s="50"/>
      <c r="G168" s="51"/>
    </row>
    <row r="169" spans="1:7" x14ac:dyDescent="0.25">
      <c r="A169" s="18" t="s">
        <v>7</v>
      </c>
      <c r="B169" s="1" t="s">
        <v>74</v>
      </c>
      <c r="C169" s="1" t="s">
        <v>2</v>
      </c>
      <c r="D169" s="1" t="s">
        <v>3</v>
      </c>
      <c r="E169" s="1" t="s">
        <v>3</v>
      </c>
      <c r="F169" s="1" t="s">
        <v>3</v>
      </c>
      <c r="G169" s="1" t="s">
        <v>3</v>
      </c>
    </row>
    <row r="170" spans="1:7" x14ac:dyDescent="0.25">
      <c r="A170" s="18" t="s">
        <v>8</v>
      </c>
      <c r="B170" s="2" t="s">
        <v>79</v>
      </c>
      <c r="C170" s="2" t="s">
        <v>75</v>
      </c>
      <c r="D170" s="2" t="s">
        <v>4</v>
      </c>
      <c r="E170" s="2" t="s">
        <v>4</v>
      </c>
      <c r="F170" s="2" t="s">
        <v>4</v>
      </c>
      <c r="G170" s="2" t="s">
        <v>4</v>
      </c>
    </row>
    <row r="171" spans="1:7" ht="26.25" thickBot="1" x14ac:dyDescent="0.3">
      <c r="A171" s="8"/>
      <c r="B171" s="41"/>
      <c r="C171" s="3" t="s">
        <v>79</v>
      </c>
      <c r="D171" s="3" t="s">
        <v>80</v>
      </c>
      <c r="E171" s="3" t="s">
        <v>81</v>
      </c>
      <c r="F171" s="3" t="s">
        <v>82</v>
      </c>
      <c r="G171" s="3" t="s">
        <v>83</v>
      </c>
    </row>
    <row r="172" spans="1:7" ht="16.5" thickBot="1" x14ac:dyDescent="0.3">
      <c r="A172" s="9" t="s">
        <v>9</v>
      </c>
      <c r="B172" s="19">
        <f>+B174+B175+B176</f>
        <v>259900</v>
      </c>
      <c r="C172" s="19">
        <f t="shared" ref="C172:G172" si="26">+C174+C175+C176</f>
        <v>259900</v>
      </c>
      <c r="D172" s="19">
        <f t="shared" si="26"/>
        <v>55118</v>
      </c>
      <c r="E172" s="19">
        <f t="shared" si="26"/>
        <v>119891</v>
      </c>
      <c r="F172" s="19">
        <f t="shared" si="26"/>
        <v>167952</v>
      </c>
      <c r="G172" s="19">
        <f t="shared" si="26"/>
        <v>220688</v>
      </c>
    </row>
    <row r="173" spans="1:7" ht="16.5" thickBot="1" x14ac:dyDescent="0.3">
      <c r="A173" s="7" t="s">
        <v>10</v>
      </c>
      <c r="B173" s="20"/>
      <c r="C173" s="20"/>
      <c r="D173" s="20"/>
      <c r="E173" s="20"/>
      <c r="F173" s="20"/>
      <c r="G173" s="20"/>
    </row>
    <row r="174" spans="1:7" ht="16.5" thickBot="1" x14ac:dyDescent="0.3">
      <c r="A174" s="10" t="s">
        <v>11</v>
      </c>
      <c r="B174" s="20">
        <f>+[1]МФ!B174</f>
        <v>199600</v>
      </c>
      <c r="C174" s="20">
        <f>+[1]МФ!C174</f>
        <v>199600</v>
      </c>
      <c r="D174" s="20">
        <f>+[1]МФ!D174</f>
        <v>45109</v>
      </c>
      <c r="E174" s="20">
        <f>+[1]МФ!E174</f>
        <v>98795</v>
      </c>
      <c r="F174" s="20">
        <f>+[1]МФ!F174</f>
        <v>139356</v>
      </c>
      <c r="G174" s="20">
        <f>+[1]МФ!G174</f>
        <v>183831</v>
      </c>
    </row>
    <row r="175" spans="1:7" ht="16.5" thickBot="1" x14ac:dyDescent="0.3">
      <c r="A175" s="10" t="s">
        <v>12</v>
      </c>
      <c r="B175" s="20">
        <f>+[1]МФ!B175</f>
        <v>55300</v>
      </c>
      <c r="C175" s="20">
        <f>+[1]МФ!C175</f>
        <v>55300</v>
      </c>
      <c r="D175" s="20">
        <f>+[1]МФ!D175</f>
        <v>10009</v>
      </c>
      <c r="E175" s="20">
        <f>+[1]МФ!E175</f>
        <v>21096</v>
      </c>
      <c r="F175" s="20">
        <f>+[1]МФ!F175</f>
        <v>28596</v>
      </c>
      <c r="G175" s="20">
        <f>+[1]МФ!G175</f>
        <v>36857</v>
      </c>
    </row>
    <row r="176" spans="1:7" ht="16.5" thickBot="1" x14ac:dyDescent="0.3">
      <c r="A176" s="10" t="s">
        <v>13</v>
      </c>
      <c r="B176" s="20">
        <f>+[1]МФ!B176</f>
        <v>5000</v>
      </c>
      <c r="C176" s="20">
        <f>+[1]МФ!C176</f>
        <v>5000</v>
      </c>
      <c r="D176" s="20">
        <f>+[1]МФ!D176</f>
        <v>0</v>
      </c>
      <c r="E176" s="20">
        <f>+[1]МФ!E176</f>
        <v>0</v>
      </c>
      <c r="F176" s="20">
        <f>+[1]МФ!F176</f>
        <v>0</v>
      </c>
      <c r="G176" s="20">
        <f>+[1]МФ!G176</f>
        <v>0</v>
      </c>
    </row>
    <row r="177" spans="1:7" ht="16.5" thickBot="1" x14ac:dyDescent="0.3">
      <c r="A177" s="7"/>
      <c r="B177" s="20"/>
      <c r="C177" s="20"/>
      <c r="D177" s="20"/>
      <c r="E177" s="20"/>
      <c r="F177" s="20"/>
      <c r="G177" s="20"/>
    </row>
    <row r="178" spans="1:7" ht="26.25" thickBot="1" x14ac:dyDescent="0.3">
      <c r="A178" s="9" t="s">
        <v>43</v>
      </c>
      <c r="B178" s="19">
        <f>+B180+B181</f>
        <v>11130000</v>
      </c>
      <c r="C178" s="19">
        <f t="shared" ref="C178:G178" si="27">+C180+C181</f>
        <v>13130000</v>
      </c>
      <c r="D178" s="19">
        <f t="shared" si="27"/>
        <v>2771874</v>
      </c>
      <c r="E178" s="19">
        <f t="shared" si="27"/>
        <v>5519934</v>
      </c>
      <c r="F178" s="19">
        <f t="shared" si="27"/>
        <v>8300773</v>
      </c>
      <c r="G178" s="19">
        <f t="shared" si="27"/>
        <v>12745326</v>
      </c>
    </row>
    <row r="179" spans="1:7" ht="16.5" thickBot="1" x14ac:dyDescent="0.3">
      <c r="A179" s="7" t="s">
        <v>10</v>
      </c>
      <c r="B179" s="20"/>
      <c r="C179" s="20"/>
      <c r="D179" s="20"/>
      <c r="E179" s="20"/>
      <c r="F179" s="20"/>
      <c r="G179" s="20"/>
    </row>
    <row r="180" spans="1:7" ht="46.5" thickBot="1" x14ac:dyDescent="0.3">
      <c r="A180" s="25" t="s">
        <v>88</v>
      </c>
      <c r="B180" s="20">
        <f>+[1]МФ!B180</f>
        <v>11130000</v>
      </c>
      <c r="C180" s="20">
        <f>+[1]МФ!C180</f>
        <v>13130000</v>
      </c>
      <c r="D180" s="20">
        <f>+[1]МФ!D180</f>
        <v>2771874</v>
      </c>
      <c r="E180" s="20">
        <f>+[1]МФ!E180</f>
        <v>5519934</v>
      </c>
      <c r="F180" s="20">
        <f>+[1]МФ!F180</f>
        <v>8300773</v>
      </c>
      <c r="G180" s="20">
        <f>+[1]МФ!G180</f>
        <v>12745326</v>
      </c>
    </row>
    <row r="181" spans="1:7" ht="16.5" hidden="1" thickBot="1" x14ac:dyDescent="0.3">
      <c r="A181" s="7" t="s">
        <v>14</v>
      </c>
      <c r="B181" s="20"/>
      <c r="C181" s="20"/>
      <c r="D181" s="20"/>
      <c r="E181" s="20"/>
      <c r="F181" s="20"/>
      <c r="G181" s="20"/>
    </row>
    <row r="182" spans="1:7" ht="16.5" thickBot="1" x14ac:dyDescent="0.3">
      <c r="A182" s="7"/>
      <c r="B182" s="20"/>
      <c r="C182" s="20"/>
      <c r="D182" s="20"/>
      <c r="E182" s="20"/>
      <c r="F182" s="20"/>
      <c r="G182" s="20"/>
    </row>
    <row r="183" spans="1:7" ht="16.5" thickBot="1" x14ac:dyDescent="0.3">
      <c r="A183" s="9" t="s">
        <v>15</v>
      </c>
      <c r="B183" s="19">
        <f>+B172+B178</f>
        <v>11389900</v>
      </c>
      <c r="C183" s="19">
        <f t="shared" ref="C183:G183" si="28">+C172+C178</f>
        <v>13389900</v>
      </c>
      <c r="D183" s="19">
        <f t="shared" si="28"/>
        <v>2826992</v>
      </c>
      <c r="E183" s="19">
        <f t="shared" si="28"/>
        <v>5639825</v>
      </c>
      <c r="F183" s="19">
        <f t="shared" si="28"/>
        <v>8468725</v>
      </c>
      <c r="G183" s="19">
        <f t="shared" si="28"/>
        <v>12966014</v>
      </c>
    </row>
    <row r="184" spans="1:7" ht="16.5" thickBot="1" x14ac:dyDescent="0.3">
      <c r="A184" s="7"/>
      <c r="B184" s="5"/>
      <c r="C184" s="5"/>
      <c r="D184" s="5"/>
      <c r="E184" s="5"/>
      <c r="F184" s="5"/>
      <c r="G184" s="5"/>
    </row>
    <row r="185" spans="1:7" ht="16.5" thickBot="1" x14ac:dyDescent="0.3">
      <c r="A185" s="7" t="s">
        <v>16</v>
      </c>
      <c r="B185" s="20">
        <f>+[1]МФ!B185</f>
        <v>9</v>
      </c>
      <c r="C185" s="20">
        <f>+[1]МФ!C185</f>
        <v>9</v>
      </c>
      <c r="D185" s="20">
        <f>+[1]МФ!D185</f>
        <v>9</v>
      </c>
      <c r="E185" s="20">
        <f>+[1]МФ!E185</f>
        <v>8</v>
      </c>
      <c r="F185" s="20">
        <f>+[1]МФ!F185</f>
        <v>8</v>
      </c>
      <c r="G185" s="20">
        <f>+[1]МФ!G185</f>
        <v>8</v>
      </c>
    </row>
    <row r="187" spans="1:7" ht="16.5" thickBot="1" x14ac:dyDescent="0.3"/>
    <row r="188" spans="1:7" ht="16.5" thickBot="1" x14ac:dyDescent="0.3">
      <c r="A188" s="49" t="s">
        <v>67</v>
      </c>
      <c r="B188" s="50"/>
      <c r="C188" s="50"/>
      <c r="D188" s="50"/>
      <c r="E188" s="50"/>
      <c r="F188" s="50"/>
      <c r="G188" s="51"/>
    </row>
    <row r="189" spans="1:7" x14ac:dyDescent="0.25">
      <c r="A189" s="18" t="s">
        <v>7</v>
      </c>
      <c r="B189" s="1" t="s">
        <v>74</v>
      </c>
      <c r="C189" s="1" t="s">
        <v>2</v>
      </c>
      <c r="D189" s="1" t="s">
        <v>3</v>
      </c>
      <c r="E189" s="1" t="s">
        <v>3</v>
      </c>
      <c r="F189" s="1" t="s">
        <v>3</v>
      </c>
      <c r="G189" s="1" t="s">
        <v>3</v>
      </c>
    </row>
    <row r="190" spans="1:7" x14ac:dyDescent="0.25">
      <c r="A190" s="18" t="s">
        <v>8</v>
      </c>
      <c r="B190" s="2" t="s">
        <v>79</v>
      </c>
      <c r="C190" s="2" t="s">
        <v>75</v>
      </c>
      <c r="D190" s="2" t="s">
        <v>4</v>
      </c>
      <c r="E190" s="2" t="s">
        <v>4</v>
      </c>
      <c r="F190" s="2" t="s">
        <v>4</v>
      </c>
      <c r="G190" s="2" t="s">
        <v>4</v>
      </c>
    </row>
    <row r="191" spans="1:7" ht="26.25" thickBot="1" x14ac:dyDescent="0.3">
      <c r="A191" s="8"/>
      <c r="B191" s="41"/>
      <c r="C191" s="3" t="s">
        <v>79</v>
      </c>
      <c r="D191" s="3" t="s">
        <v>80</v>
      </c>
      <c r="E191" s="3" t="s">
        <v>81</v>
      </c>
      <c r="F191" s="3" t="s">
        <v>82</v>
      </c>
      <c r="G191" s="3" t="s">
        <v>83</v>
      </c>
    </row>
    <row r="192" spans="1:7" ht="16.5" thickBot="1" x14ac:dyDescent="0.3">
      <c r="A192" s="9" t="s">
        <v>9</v>
      </c>
      <c r="B192" s="19">
        <f>+B194+B195+B196</f>
        <v>33109400</v>
      </c>
      <c r="C192" s="19">
        <f t="shared" ref="C192:G192" si="29">+C194+C195+C196</f>
        <v>31380498</v>
      </c>
      <c r="D192" s="19">
        <f t="shared" si="29"/>
        <v>3595321</v>
      </c>
      <c r="E192" s="19">
        <f t="shared" si="29"/>
        <v>9158611</v>
      </c>
      <c r="F192" s="19">
        <f t="shared" si="29"/>
        <v>15322789</v>
      </c>
      <c r="G192" s="19">
        <f t="shared" si="29"/>
        <v>25526523</v>
      </c>
    </row>
    <row r="193" spans="1:7" ht="16.5" thickBot="1" x14ac:dyDescent="0.3">
      <c r="A193" s="7" t="s">
        <v>10</v>
      </c>
      <c r="B193" s="20"/>
      <c r="C193" s="20"/>
      <c r="D193" s="20"/>
      <c r="E193" s="20"/>
      <c r="F193" s="20"/>
      <c r="G193" s="20"/>
    </row>
    <row r="194" spans="1:7" ht="16.5" thickBot="1" x14ac:dyDescent="0.3">
      <c r="A194" s="10" t="s">
        <v>11</v>
      </c>
      <c r="B194" s="20">
        <f>+[1]МФ!B194</f>
        <v>8325200</v>
      </c>
      <c r="C194" s="20">
        <f>+[1]МФ!C194</f>
        <v>8296298</v>
      </c>
      <c r="D194" s="20">
        <f>+[1]МФ!D194</f>
        <v>1756937</v>
      </c>
      <c r="E194" s="20">
        <f>+[1]МФ!E194</f>
        <v>3437561</v>
      </c>
      <c r="F194" s="20">
        <f>+[1]МФ!F194</f>
        <v>5119715</v>
      </c>
      <c r="G194" s="20">
        <f>+[1]МФ!G194</f>
        <v>6853021</v>
      </c>
    </row>
    <row r="195" spans="1:7" ht="16.5" thickBot="1" x14ac:dyDescent="0.3">
      <c r="A195" s="10" t="s">
        <v>12</v>
      </c>
      <c r="B195" s="20">
        <f>+[1]МФ!B195</f>
        <v>18525100</v>
      </c>
      <c r="C195" s="20">
        <f>+[1]МФ!C195</f>
        <v>21040900</v>
      </c>
      <c r="D195" s="20">
        <f>+[1]МФ!D195</f>
        <v>1496709</v>
      </c>
      <c r="E195" s="20">
        <f>+[1]МФ!E195</f>
        <v>5006454</v>
      </c>
      <c r="F195" s="20">
        <f>+[1]МФ!F195</f>
        <v>8789237</v>
      </c>
      <c r="G195" s="20">
        <f>+[1]МФ!G195</f>
        <v>17259665</v>
      </c>
    </row>
    <row r="196" spans="1:7" ht="16.5" thickBot="1" x14ac:dyDescent="0.3">
      <c r="A196" s="10" t="s">
        <v>13</v>
      </c>
      <c r="B196" s="20">
        <f>+[1]МФ!B196</f>
        <v>6259100</v>
      </c>
      <c r="C196" s="20">
        <f>+[1]МФ!C196</f>
        <v>2043300</v>
      </c>
      <c r="D196" s="20">
        <f>+[1]МФ!D196</f>
        <v>341675</v>
      </c>
      <c r="E196" s="20">
        <f>+[1]МФ!E196</f>
        <v>714596</v>
      </c>
      <c r="F196" s="20">
        <f>+[1]МФ!F196</f>
        <v>1413837</v>
      </c>
      <c r="G196" s="20">
        <f>+[1]МФ!G196</f>
        <v>1413837</v>
      </c>
    </row>
    <row r="197" spans="1:7" ht="16.5" thickBot="1" x14ac:dyDescent="0.3">
      <c r="A197" s="7" t="s">
        <v>31</v>
      </c>
      <c r="B197" s="20">
        <f>+B198</f>
        <v>16281000</v>
      </c>
      <c r="C197" s="20">
        <f t="shared" ref="C197:G197" si="30">+C198</f>
        <v>14681000</v>
      </c>
      <c r="D197" s="20">
        <f t="shared" si="30"/>
        <v>611133</v>
      </c>
      <c r="E197" s="20">
        <f t="shared" si="30"/>
        <v>3469198</v>
      </c>
      <c r="F197" s="20">
        <f t="shared" si="30"/>
        <v>6770266</v>
      </c>
      <c r="G197" s="20">
        <f t="shared" si="30"/>
        <v>14322570</v>
      </c>
    </row>
    <row r="198" spans="1:7" ht="23.25" thickBot="1" x14ac:dyDescent="0.3">
      <c r="A198" s="28" t="s">
        <v>40</v>
      </c>
      <c r="B198" s="20">
        <f>+[1]МФ!B198</f>
        <v>16281000</v>
      </c>
      <c r="C198" s="20">
        <f>+[1]МФ!C198</f>
        <v>14681000</v>
      </c>
      <c r="D198" s="20">
        <f>+[1]МФ!D198</f>
        <v>611133</v>
      </c>
      <c r="E198" s="20">
        <f>+[1]МФ!E198</f>
        <v>3469198</v>
      </c>
      <c r="F198" s="20">
        <f>+[1]МФ!F198</f>
        <v>6770266</v>
      </c>
      <c r="G198" s="20">
        <f>+[1]МФ!G198</f>
        <v>14322570</v>
      </c>
    </row>
    <row r="199" spans="1:7" ht="16.5" thickBot="1" x14ac:dyDescent="0.3">
      <c r="A199" s="25"/>
      <c r="B199" s="20"/>
      <c r="C199" s="20"/>
      <c r="D199" s="20"/>
      <c r="E199" s="20"/>
      <c r="F199" s="20"/>
      <c r="G199" s="20"/>
    </row>
    <row r="200" spans="1:7" ht="26.25" thickBot="1" x14ac:dyDescent="0.3">
      <c r="A200" s="9" t="s">
        <v>43</v>
      </c>
      <c r="B200" s="19">
        <f>+B202+B203+B204+B205</f>
        <v>1605000</v>
      </c>
      <c r="C200" s="19">
        <f t="shared" ref="C200:G200" si="31">+C202+C203+C204+C205</f>
        <v>199483</v>
      </c>
      <c r="D200" s="19">
        <f t="shared" si="31"/>
        <v>26129</v>
      </c>
      <c r="E200" s="19">
        <f t="shared" si="31"/>
        <v>71328</v>
      </c>
      <c r="F200" s="19">
        <f t="shared" si="31"/>
        <v>99364</v>
      </c>
      <c r="G200" s="19">
        <f t="shared" si="31"/>
        <v>147990</v>
      </c>
    </row>
    <row r="201" spans="1:7" ht="16.5" thickBot="1" x14ac:dyDescent="0.3">
      <c r="A201" s="7" t="s">
        <v>10</v>
      </c>
      <c r="B201" s="20"/>
      <c r="C201" s="20"/>
      <c r="D201" s="20"/>
      <c r="E201" s="20"/>
      <c r="F201" s="20"/>
      <c r="G201" s="20"/>
    </row>
    <row r="202" spans="1:7" ht="16.5" thickBot="1" x14ac:dyDescent="0.3">
      <c r="A202" s="25" t="s">
        <v>37</v>
      </c>
      <c r="B202" s="20">
        <f>+[1]МФ!B202</f>
        <v>105000</v>
      </c>
      <c r="C202" s="20">
        <f>+[1]МФ!C202</f>
        <v>105000</v>
      </c>
      <c r="D202" s="20">
        <f>+[1]МФ!D202</f>
        <v>10952</v>
      </c>
      <c r="E202" s="20">
        <f>+[1]МФ!E202</f>
        <v>24946</v>
      </c>
      <c r="F202" s="20">
        <f>+[1]МФ!F202</f>
        <v>38037</v>
      </c>
      <c r="G202" s="20">
        <f>+[1]МФ!G202</f>
        <v>53507</v>
      </c>
    </row>
    <row r="203" spans="1:7" ht="16.5" thickBot="1" x14ac:dyDescent="0.3">
      <c r="A203" s="25" t="s">
        <v>38</v>
      </c>
      <c r="B203" s="20">
        <f>+[1]МФ!B203</f>
        <v>0</v>
      </c>
      <c r="C203" s="20">
        <f>+[1]МФ!C203</f>
        <v>94483</v>
      </c>
      <c r="D203" s="20">
        <f>+[1]МФ!D203</f>
        <v>15177</v>
      </c>
      <c r="E203" s="20">
        <f>+[1]МФ!E203</f>
        <v>46382</v>
      </c>
      <c r="F203" s="20">
        <f>+[1]МФ!F203</f>
        <v>61327</v>
      </c>
      <c r="G203" s="20">
        <f>+[1]МФ!G203</f>
        <v>94483</v>
      </c>
    </row>
    <row r="204" spans="1:7" ht="34.5" customHeight="1" thickBot="1" x14ac:dyDescent="0.3">
      <c r="A204" s="25" t="s">
        <v>89</v>
      </c>
      <c r="B204" s="20">
        <f>+[1]МФ!B204</f>
        <v>1500000</v>
      </c>
      <c r="C204" s="20">
        <f>+[1]МФ!C204</f>
        <v>0</v>
      </c>
      <c r="D204" s="20">
        <f>+[1]МФ!D204</f>
        <v>0</v>
      </c>
      <c r="E204" s="20">
        <f>+[1]МФ!E204</f>
        <v>0</v>
      </c>
      <c r="F204" s="20">
        <f>+[1]МФ!F204</f>
        <v>0</v>
      </c>
      <c r="G204" s="20">
        <f>+[1]МФ!G204</f>
        <v>0</v>
      </c>
    </row>
    <row r="205" spans="1:7" ht="16.5" thickBot="1" x14ac:dyDescent="0.3">
      <c r="A205" s="26"/>
      <c r="B205" s="20"/>
      <c r="C205" s="20"/>
      <c r="D205" s="20"/>
      <c r="E205" s="20"/>
      <c r="F205" s="20"/>
      <c r="G205" s="20"/>
    </row>
    <row r="206" spans="1:7" ht="16.5" thickBot="1" x14ac:dyDescent="0.3">
      <c r="A206" s="9" t="s">
        <v>15</v>
      </c>
      <c r="B206" s="19">
        <f>+B192+B200</f>
        <v>34714400</v>
      </c>
      <c r="C206" s="19">
        <f t="shared" ref="C206:G206" si="32">+C192+C200</f>
        <v>31579981</v>
      </c>
      <c r="D206" s="19">
        <f t="shared" si="32"/>
        <v>3621450</v>
      </c>
      <c r="E206" s="19">
        <f t="shared" si="32"/>
        <v>9229939</v>
      </c>
      <c r="F206" s="19">
        <f t="shared" si="32"/>
        <v>15422153</v>
      </c>
      <c r="G206" s="19">
        <f t="shared" si="32"/>
        <v>25674513</v>
      </c>
    </row>
    <row r="207" spans="1:7" ht="16.5" thickBot="1" x14ac:dyDescent="0.3">
      <c r="A207" s="7"/>
      <c r="B207" s="5"/>
      <c r="C207" s="5"/>
      <c r="D207" s="5"/>
      <c r="E207" s="5"/>
      <c r="F207" s="5"/>
      <c r="G207" s="5"/>
    </row>
    <row r="208" spans="1:7" ht="16.5" thickBot="1" x14ac:dyDescent="0.3">
      <c r="A208" s="7" t="s">
        <v>16</v>
      </c>
      <c r="B208" s="20">
        <f>+[1]МФ!B208</f>
        <v>186</v>
      </c>
      <c r="C208" s="20">
        <f>+[1]МФ!C208</f>
        <v>179</v>
      </c>
      <c r="D208" s="20">
        <f>+[1]МФ!D208</f>
        <v>169</v>
      </c>
      <c r="E208" s="20">
        <f>+[1]МФ!E208</f>
        <v>166</v>
      </c>
      <c r="F208" s="20">
        <f>+[1]МФ!F208</f>
        <v>167</v>
      </c>
      <c r="G208" s="20">
        <f>+[1]МФ!G208</f>
        <v>168</v>
      </c>
    </row>
    <row r="210" spans="1:7" ht="16.5" thickBot="1" x14ac:dyDescent="0.3"/>
    <row r="211" spans="1:7" ht="16.5" thickBot="1" x14ac:dyDescent="0.3">
      <c r="A211" s="49" t="s">
        <v>39</v>
      </c>
      <c r="B211" s="50"/>
      <c r="C211" s="50"/>
      <c r="D211" s="50"/>
      <c r="E211" s="50"/>
      <c r="F211" s="50"/>
      <c r="G211" s="51"/>
    </row>
    <row r="212" spans="1:7" x14ac:dyDescent="0.25">
      <c r="A212" s="18" t="s">
        <v>7</v>
      </c>
      <c r="B212" s="1" t="s">
        <v>74</v>
      </c>
      <c r="C212" s="1" t="s">
        <v>2</v>
      </c>
      <c r="D212" s="1" t="s">
        <v>3</v>
      </c>
      <c r="E212" s="1" t="s">
        <v>3</v>
      </c>
      <c r="F212" s="1" t="s">
        <v>3</v>
      </c>
      <c r="G212" s="1" t="s">
        <v>3</v>
      </c>
    </row>
    <row r="213" spans="1:7" x14ac:dyDescent="0.25">
      <c r="A213" s="18" t="s">
        <v>8</v>
      </c>
      <c r="B213" s="2" t="s">
        <v>79</v>
      </c>
      <c r="C213" s="2" t="s">
        <v>75</v>
      </c>
      <c r="D213" s="2" t="s">
        <v>4</v>
      </c>
      <c r="E213" s="2" t="s">
        <v>4</v>
      </c>
      <c r="F213" s="2" t="s">
        <v>4</v>
      </c>
      <c r="G213" s="2" t="s">
        <v>4</v>
      </c>
    </row>
    <row r="214" spans="1:7" ht="26.25" thickBot="1" x14ac:dyDescent="0.3">
      <c r="A214" s="8"/>
      <c r="B214" s="41"/>
      <c r="C214" s="3" t="s">
        <v>79</v>
      </c>
      <c r="D214" s="3" t="s">
        <v>80</v>
      </c>
      <c r="E214" s="3" t="s">
        <v>81</v>
      </c>
      <c r="F214" s="3" t="s">
        <v>82</v>
      </c>
      <c r="G214" s="3" t="s">
        <v>83</v>
      </c>
    </row>
    <row r="215" spans="1:7" ht="16.5" thickBot="1" x14ac:dyDescent="0.3">
      <c r="A215" s="9" t="s">
        <v>9</v>
      </c>
      <c r="B215" s="19">
        <f>SUM(B217:B219)</f>
        <v>425857400</v>
      </c>
      <c r="C215" s="19">
        <f t="shared" ref="C215:G215" si="33">SUM(C217:C219)</f>
        <v>469086815</v>
      </c>
      <c r="D215" s="19">
        <f t="shared" si="33"/>
        <v>93752081</v>
      </c>
      <c r="E215" s="19">
        <f t="shared" si="33"/>
        <v>190622719</v>
      </c>
      <c r="F215" s="19">
        <f t="shared" si="33"/>
        <v>285818789</v>
      </c>
      <c r="G215" s="19">
        <f t="shared" si="33"/>
        <v>451984265</v>
      </c>
    </row>
    <row r="216" spans="1:7" ht="16.5" thickBot="1" x14ac:dyDescent="0.3">
      <c r="A216" s="7" t="s">
        <v>10</v>
      </c>
      <c r="B216" s="20"/>
      <c r="C216" s="20"/>
      <c r="D216" s="20"/>
      <c r="E216" s="20"/>
      <c r="F216" s="20"/>
      <c r="G216" s="20"/>
    </row>
    <row r="217" spans="1:7" ht="16.5" thickBot="1" x14ac:dyDescent="0.3">
      <c r="A217" s="10" t="s">
        <v>11</v>
      </c>
      <c r="B217" s="20">
        <f>+B11+B34+B58+B87+B107+B132+B154+B174+B194</f>
        <v>312805400</v>
      </c>
      <c r="C217" s="20">
        <f t="shared" ref="C217:G217" si="34">+C11+C34+C58+C87+C107+C132+C154+C174+C194</f>
        <v>312881537</v>
      </c>
      <c r="D217" s="20">
        <f t="shared" si="34"/>
        <v>77392582</v>
      </c>
      <c r="E217" s="20">
        <f t="shared" si="34"/>
        <v>153553272</v>
      </c>
      <c r="F217" s="20">
        <f t="shared" si="34"/>
        <v>227864743</v>
      </c>
      <c r="G217" s="20">
        <f t="shared" si="34"/>
        <v>306577045</v>
      </c>
    </row>
    <row r="218" spans="1:7" ht="16.5" thickBot="1" x14ac:dyDescent="0.3">
      <c r="A218" s="10" t="s">
        <v>12</v>
      </c>
      <c r="B218" s="20">
        <f>+B12+B35+B59+B88+B108+B133+B155+B175+B195</f>
        <v>96921200</v>
      </c>
      <c r="C218" s="20">
        <f t="shared" ref="C218:G219" si="35">+C12+C35+C59+C88+C108+C133+C155+C175+C195</f>
        <v>99161142</v>
      </c>
      <c r="D218" s="20">
        <f t="shared" si="35"/>
        <v>15604205</v>
      </c>
      <c r="E218" s="20">
        <f t="shared" si="35"/>
        <v>34921691</v>
      </c>
      <c r="F218" s="20">
        <f t="shared" si="35"/>
        <v>54496981</v>
      </c>
      <c r="G218" s="20">
        <f t="shared" si="35"/>
        <v>91485320</v>
      </c>
    </row>
    <row r="219" spans="1:7" ht="16.5" thickBot="1" x14ac:dyDescent="0.3">
      <c r="A219" s="10" t="s">
        <v>13</v>
      </c>
      <c r="B219" s="20">
        <f>+B13+B36+B60+B89+B109+B134+B156+B176+B196</f>
        <v>16130800</v>
      </c>
      <c r="C219" s="20">
        <f t="shared" si="35"/>
        <v>57044136</v>
      </c>
      <c r="D219" s="20">
        <f t="shared" si="35"/>
        <v>755294</v>
      </c>
      <c r="E219" s="20">
        <f t="shared" si="35"/>
        <v>2147756</v>
      </c>
      <c r="F219" s="20">
        <f t="shared" si="35"/>
        <v>3457065</v>
      </c>
      <c r="G219" s="20">
        <f t="shared" si="35"/>
        <v>53921900</v>
      </c>
    </row>
    <row r="220" spans="1:7" ht="16.5" thickBot="1" x14ac:dyDescent="0.3">
      <c r="A220" s="7" t="s">
        <v>31</v>
      </c>
      <c r="B220" s="20">
        <f>SUM(B221:B232)</f>
        <v>16281000</v>
      </c>
      <c r="C220" s="20">
        <f t="shared" ref="C220:G220" si="36">SUM(C221:C232)</f>
        <v>14735847</v>
      </c>
      <c r="D220" s="20">
        <f t="shared" si="36"/>
        <v>611133</v>
      </c>
      <c r="E220" s="20">
        <f t="shared" si="36"/>
        <v>3496349</v>
      </c>
      <c r="F220" s="20">
        <f t="shared" si="36"/>
        <v>6797417</v>
      </c>
      <c r="G220" s="20">
        <f t="shared" si="36"/>
        <v>14377417</v>
      </c>
    </row>
    <row r="221" spans="1:7" ht="23.25" thickBot="1" x14ac:dyDescent="0.3">
      <c r="A221" s="28" t="s">
        <v>40</v>
      </c>
      <c r="B221" s="20">
        <f>+B198</f>
        <v>16281000</v>
      </c>
      <c r="C221" s="20">
        <f t="shared" ref="C221:G221" si="37">+C198</f>
        <v>14681000</v>
      </c>
      <c r="D221" s="20">
        <f t="shared" si="37"/>
        <v>611133</v>
      </c>
      <c r="E221" s="20">
        <f t="shared" si="37"/>
        <v>3469198</v>
      </c>
      <c r="F221" s="20">
        <f t="shared" si="37"/>
        <v>6770266</v>
      </c>
      <c r="G221" s="20">
        <f t="shared" si="37"/>
        <v>14322570</v>
      </c>
    </row>
    <row r="222" spans="1:7" ht="16.5" hidden="1" thickBot="1" x14ac:dyDescent="0.3">
      <c r="A222" s="21" t="s">
        <v>70</v>
      </c>
      <c r="B222" s="20">
        <f>+B16+B38</f>
        <v>0</v>
      </c>
      <c r="C222" s="20">
        <f t="shared" ref="C222:G222" si="38">+C16+C38</f>
        <v>0</v>
      </c>
      <c r="D222" s="20">
        <f t="shared" si="38"/>
        <v>0</v>
      </c>
      <c r="E222" s="20">
        <f t="shared" si="38"/>
        <v>0</v>
      </c>
      <c r="F222" s="20">
        <f t="shared" si="38"/>
        <v>0</v>
      </c>
      <c r="G222" s="20">
        <f t="shared" si="38"/>
        <v>0</v>
      </c>
    </row>
    <row r="223" spans="1:7" ht="35.25" hidden="1" thickBot="1" x14ac:dyDescent="0.3">
      <c r="A223" s="25" t="s">
        <v>84</v>
      </c>
      <c r="B223" s="20">
        <f t="shared" ref="B223:G223" si="39">+B62</f>
        <v>0</v>
      </c>
      <c r="C223" s="20">
        <f t="shared" si="39"/>
        <v>6806</v>
      </c>
      <c r="D223" s="20">
        <f t="shared" si="39"/>
        <v>0</v>
      </c>
      <c r="E223" s="20">
        <f t="shared" si="39"/>
        <v>4079</v>
      </c>
      <c r="F223" s="20">
        <f t="shared" si="39"/>
        <v>4079</v>
      </c>
      <c r="G223" s="20">
        <f t="shared" si="39"/>
        <v>6806</v>
      </c>
    </row>
    <row r="224" spans="1:7" ht="16.5" hidden="1" thickBot="1" x14ac:dyDescent="0.3">
      <c r="A224" s="26" t="s">
        <v>41</v>
      </c>
      <c r="B224" s="20">
        <f>+B40</f>
        <v>0</v>
      </c>
      <c r="C224" s="20">
        <f t="shared" ref="C224:G224" si="40">+C40</f>
        <v>0</v>
      </c>
      <c r="D224" s="20">
        <f t="shared" si="40"/>
        <v>0</v>
      </c>
      <c r="E224" s="20">
        <f t="shared" si="40"/>
        <v>0</v>
      </c>
      <c r="F224" s="20">
        <f t="shared" si="40"/>
        <v>0</v>
      </c>
      <c r="G224" s="20">
        <f t="shared" si="40"/>
        <v>0</v>
      </c>
    </row>
    <row r="225" spans="1:7" ht="16.5" hidden="1" thickBot="1" x14ac:dyDescent="0.3">
      <c r="A225" s="26" t="s">
        <v>35</v>
      </c>
      <c r="B225" s="20">
        <f>+B66</f>
        <v>0</v>
      </c>
      <c r="C225" s="20">
        <f t="shared" ref="C225:G225" si="41">+C66</f>
        <v>0</v>
      </c>
      <c r="D225" s="20">
        <f t="shared" si="41"/>
        <v>0</v>
      </c>
      <c r="E225" s="20">
        <f t="shared" si="41"/>
        <v>0</v>
      </c>
      <c r="F225" s="20">
        <f t="shared" si="41"/>
        <v>0</v>
      </c>
      <c r="G225" s="20">
        <f t="shared" si="41"/>
        <v>0</v>
      </c>
    </row>
    <row r="226" spans="1:7" ht="23.25" hidden="1" thickBot="1" x14ac:dyDescent="0.3">
      <c r="A226" s="22" t="s">
        <v>42</v>
      </c>
      <c r="B226" s="20">
        <f>+B67</f>
        <v>0</v>
      </c>
      <c r="C226" s="20">
        <f t="shared" ref="C226:G227" si="42">+C67</f>
        <v>0</v>
      </c>
      <c r="D226" s="20">
        <f t="shared" si="42"/>
        <v>0</v>
      </c>
      <c r="E226" s="20">
        <f t="shared" si="42"/>
        <v>0</v>
      </c>
      <c r="F226" s="20">
        <f t="shared" si="42"/>
        <v>0</v>
      </c>
      <c r="G226" s="20">
        <f t="shared" si="42"/>
        <v>0</v>
      </c>
    </row>
    <row r="227" spans="1:7" ht="16.5" hidden="1" thickBot="1" x14ac:dyDescent="0.3">
      <c r="A227" s="22" t="s">
        <v>44</v>
      </c>
      <c r="B227" s="20">
        <f>+B68</f>
        <v>0</v>
      </c>
      <c r="C227" s="20">
        <f t="shared" si="42"/>
        <v>0</v>
      </c>
      <c r="D227" s="20">
        <f t="shared" si="42"/>
        <v>0</v>
      </c>
      <c r="E227" s="20">
        <f t="shared" si="42"/>
        <v>0</v>
      </c>
      <c r="F227" s="20">
        <f t="shared" si="42"/>
        <v>0</v>
      </c>
      <c r="G227" s="20">
        <f t="shared" si="42"/>
        <v>0</v>
      </c>
    </row>
    <row r="228" spans="1:7" ht="16.5" thickBot="1" x14ac:dyDescent="0.3">
      <c r="A228" s="22" t="s">
        <v>85</v>
      </c>
      <c r="B228" s="20">
        <f>+B111</f>
        <v>0</v>
      </c>
      <c r="C228" s="20">
        <f t="shared" ref="C228:G228" si="43">+C111</f>
        <v>2403</v>
      </c>
      <c r="D228" s="20">
        <f t="shared" si="43"/>
        <v>0</v>
      </c>
      <c r="E228" s="20">
        <f t="shared" si="43"/>
        <v>1431</v>
      </c>
      <c r="F228" s="20">
        <f t="shared" si="43"/>
        <v>1431</v>
      </c>
      <c r="G228" s="20">
        <f t="shared" si="43"/>
        <v>2403</v>
      </c>
    </row>
    <row r="229" spans="1:7" ht="16.5" thickBot="1" x14ac:dyDescent="0.3">
      <c r="A229" s="22" t="s">
        <v>86</v>
      </c>
      <c r="B229" s="20">
        <f>+B112</f>
        <v>0</v>
      </c>
      <c r="C229" s="20">
        <f t="shared" ref="C229:G229" si="44">+C112</f>
        <v>45638</v>
      </c>
      <c r="D229" s="20">
        <f t="shared" si="44"/>
        <v>0</v>
      </c>
      <c r="E229" s="20">
        <f t="shared" si="44"/>
        <v>21641</v>
      </c>
      <c r="F229" s="20">
        <f t="shared" si="44"/>
        <v>21641</v>
      </c>
      <c r="G229" s="20">
        <f t="shared" si="44"/>
        <v>45638</v>
      </c>
    </row>
    <row r="230" spans="1:7" ht="16.5" hidden="1" thickBot="1" x14ac:dyDescent="0.3">
      <c r="A230" s="22"/>
      <c r="B230" s="20"/>
      <c r="C230" s="20"/>
      <c r="D230" s="20"/>
      <c r="E230" s="20"/>
      <c r="F230" s="20"/>
      <c r="G230" s="20"/>
    </row>
    <row r="231" spans="1:7" ht="24" hidden="1" thickBot="1" x14ac:dyDescent="0.3">
      <c r="A231" s="26" t="s">
        <v>36</v>
      </c>
      <c r="B231" s="20">
        <f>+B114</f>
        <v>0</v>
      </c>
      <c r="C231" s="20">
        <f t="shared" ref="C231:G231" si="45">+C114</f>
        <v>0</v>
      </c>
      <c r="D231" s="20">
        <f t="shared" si="45"/>
        <v>0</v>
      </c>
      <c r="E231" s="20">
        <f t="shared" si="45"/>
        <v>0</v>
      </c>
      <c r="F231" s="20">
        <f t="shared" si="45"/>
        <v>0</v>
      </c>
      <c r="G231" s="20">
        <f t="shared" si="45"/>
        <v>0</v>
      </c>
    </row>
    <row r="232" spans="1:7" ht="57" hidden="1" thickBot="1" x14ac:dyDescent="0.3">
      <c r="A232" s="28" t="s">
        <v>77</v>
      </c>
      <c r="B232" s="20">
        <f>+B63+B113</f>
        <v>0</v>
      </c>
      <c r="C232" s="20">
        <f t="shared" ref="C232:F232" si="46">+C63+C113</f>
        <v>0</v>
      </c>
      <c r="D232" s="20">
        <f t="shared" si="46"/>
        <v>0</v>
      </c>
      <c r="E232" s="20">
        <f t="shared" si="46"/>
        <v>0</v>
      </c>
      <c r="F232" s="20">
        <f t="shared" si="46"/>
        <v>0</v>
      </c>
      <c r="G232" s="20">
        <f>+G63+G113</f>
        <v>0</v>
      </c>
    </row>
    <row r="233" spans="1:7" ht="16.5" thickBot="1" x14ac:dyDescent="0.3">
      <c r="A233" s="28"/>
      <c r="B233" s="20"/>
      <c r="C233" s="20"/>
      <c r="D233" s="20"/>
      <c r="E233" s="20"/>
      <c r="F233" s="20"/>
      <c r="G233" s="20"/>
    </row>
    <row r="234" spans="1:7" ht="26.25" thickBot="1" x14ac:dyDescent="0.3">
      <c r="A234" s="9" t="s">
        <v>43</v>
      </c>
      <c r="B234" s="19">
        <f>SUM(B236:B246)</f>
        <v>95353600</v>
      </c>
      <c r="C234" s="19">
        <f t="shared" ref="C234:G234" si="47">SUM(C236:C246)</f>
        <v>51363690</v>
      </c>
      <c r="D234" s="19">
        <f t="shared" si="47"/>
        <v>6227491</v>
      </c>
      <c r="E234" s="19">
        <f t="shared" si="47"/>
        <v>10132106</v>
      </c>
      <c r="F234" s="19">
        <f t="shared" si="47"/>
        <v>20810232</v>
      </c>
      <c r="G234" s="19">
        <f t="shared" si="47"/>
        <v>35483744</v>
      </c>
    </row>
    <row r="235" spans="1:7" ht="16.5" thickBot="1" x14ac:dyDescent="0.3">
      <c r="A235" s="7" t="s">
        <v>10</v>
      </c>
      <c r="B235" s="20"/>
      <c r="C235" s="20"/>
      <c r="D235" s="20"/>
      <c r="E235" s="20"/>
      <c r="F235" s="20"/>
      <c r="G235" s="20"/>
    </row>
    <row r="236" spans="1:7" ht="16.5" thickBot="1" x14ac:dyDescent="0.3">
      <c r="A236" s="22" t="s">
        <v>32</v>
      </c>
      <c r="B236" s="20">
        <f t="shared" ref="B236:G236" si="48">+B20</f>
        <v>47600</v>
      </c>
      <c r="C236" s="20">
        <f t="shared" si="48"/>
        <v>47600</v>
      </c>
      <c r="D236" s="20">
        <f t="shared" si="48"/>
        <v>6203</v>
      </c>
      <c r="E236" s="20">
        <f t="shared" si="48"/>
        <v>12195</v>
      </c>
      <c r="F236" s="20">
        <f t="shared" si="48"/>
        <v>18310</v>
      </c>
      <c r="G236" s="20">
        <f t="shared" si="48"/>
        <v>24501</v>
      </c>
    </row>
    <row r="237" spans="1:7" ht="57.75" customHeight="1" thickBot="1" x14ac:dyDescent="0.3">
      <c r="A237" s="22" t="s">
        <v>91</v>
      </c>
      <c r="B237" s="20">
        <f>+B21</f>
        <v>0</v>
      </c>
      <c r="C237" s="20">
        <f t="shared" ref="C237:G237" si="49">+C21</f>
        <v>361810</v>
      </c>
      <c r="D237" s="20">
        <f t="shared" si="49"/>
        <v>0</v>
      </c>
      <c r="E237" s="20">
        <f t="shared" si="49"/>
        <v>0</v>
      </c>
      <c r="F237" s="20">
        <f t="shared" si="49"/>
        <v>0</v>
      </c>
      <c r="G237" s="20">
        <f t="shared" si="49"/>
        <v>361810</v>
      </c>
    </row>
    <row r="238" spans="1:7" ht="16.5" thickBot="1" x14ac:dyDescent="0.3">
      <c r="A238" s="22" t="s">
        <v>34</v>
      </c>
      <c r="B238" s="20">
        <f t="shared" ref="B238:G238" si="50">+B44</f>
        <v>76000000</v>
      </c>
      <c r="C238" s="20">
        <f t="shared" si="50"/>
        <v>32422800</v>
      </c>
      <c r="D238" s="20">
        <f t="shared" si="50"/>
        <v>3216502</v>
      </c>
      <c r="E238" s="20">
        <f t="shared" si="50"/>
        <v>4313866</v>
      </c>
      <c r="F238" s="20">
        <f t="shared" si="50"/>
        <v>11941876</v>
      </c>
      <c r="G238" s="20">
        <f t="shared" si="50"/>
        <v>21571663</v>
      </c>
    </row>
    <row r="239" spans="1:7" ht="16.5" thickBot="1" x14ac:dyDescent="0.3">
      <c r="A239" s="22" t="s">
        <v>69</v>
      </c>
      <c r="B239" s="20">
        <f t="shared" ref="B239:G239" si="51">+B72</f>
        <v>5506500</v>
      </c>
      <c r="C239" s="20">
        <f t="shared" si="51"/>
        <v>4137397</v>
      </c>
      <c r="D239" s="20">
        <f t="shared" si="51"/>
        <v>0</v>
      </c>
      <c r="E239" s="20">
        <f t="shared" si="51"/>
        <v>0</v>
      </c>
      <c r="F239" s="20">
        <f t="shared" si="51"/>
        <v>0</v>
      </c>
      <c r="G239" s="20">
        <f t="shared" si="51"/>
        <v>0</v>
      </c>
    </row>
    <row r="240" spans="1:7" ht="24" thickBot="1" x14ac:dyDescent="0.3">
      <c r="A240" s="27" t="s">
        <v>87</v>
      </c>
      <c r="B240" s="20">
        <f t="shared" ref="B240:G240" si="52">+B160</f>
        <v>710000</v>
      </c>
      <c r="C240" s="20">
        <f t="shared" si="52"/>
        <v>710000</v>
      </c>
      <c r="D240" s="20">
        <f t="shared" si="52"/>
        <v>195583</v>
      </c>
      <c r="E240" s="20">
        <f t="shared" si="52"/>
        <v>195583</v>
      </c>
      <c r="F240" s="20">
        <f t="shared" si="52"/>
        <v>277728</v>
      </c>
      <c r="G240" s="20">
        <f t="shared" si="52"/>
        <v>277923</v>
      </c>
    </row>
    <row r="241" spans="1:7" ht="46.5" thickBot="1" x14ac:dyDescent="0.3">
      <c r="A241" s="25" t="s">
        <v>88</v>
      </c>
      <c r="B241" s="20">
        <f t="shared" ref="B241:G241" si="53">+B180</f>
        <v>11130000</v>
      </c>
      <c r="C241" s="20">
        <f t="shared" si="53"/>
        <v>13130000</v>
      </c>
      <c r="D241" s="20">
        <f t="shared" si="53"/>
        <v>2771874</v>
      </c>
      <c r="E241" s="20">
        <f t="shared" si="53"/>
        <v>5519934</v>
      </c>
      <c r="F241" s="20">
        <f t="shared" si="53"/>
        <v>8300773</v>
      </c>
      <c r="G241" s="20">
        <f t="shared" si="53"/>
        <v>12745326</v>
      </c>
    </row>
    <row r="242" spans="1:7" ht="16.5" thickBot="1" x14ac:dyDescent="0.3">
      <c r="A242" s="25" t="s">
        <v>37</v>
      </c>
      <c r="B242" s="20">
        <f t="shared" ref="B242:G244" si="54">+B202</f>
        <v>105000</v>
      </c>
      <c r="C242" s="20">
        <f t="shared" si="54"/>
        <v>105000</v>
      </c>
      <c r="D242" s="20">
        <f t="shared" si="54"/>
        <v>10952</v>
      </c>
      <c r="E242" s="20">
        <f t="shared" si="54"/>
        <v>24946</v>
      </c>
      <c r="F242" s="20">
        <f t="shared" si="54"/>
        <v>38037</v>
      </c>
      <c r="G242" s="20">
        <f t="shared" si="54"/>
        <v>53507</v>
      </c>
    </row>
    <row r="243" spans="1:7" ht="16.5" thickBot="1" x14ac:dyDescent="0.3">
      <c r="A243" s="25" t="s">
        <v>38</v>
      </c>
      <c r="B243" s="20">
        <f t="shared" si="54"/>
        <v>0</v>
      </c>
      <c r="C243" s="20">
        <f t="shared" si="54"/>
        <v>94483</v>
      </c>
      <c r="D243" s="20">
        <f t="shared" si="54"/>
        <v>15177</v>
      </c>
      <c r="E243" s="20">
        <f t="shared" si="54"/>
        <v>46382</v>
      </c>
      <c r="F243" s="20">
        <f t="shared" si="54"/>
        <v>61327</v>
      </c>
      <c r="G243" s="20">
        <f t="shared" si="54"/>
        <v>94483</v>
      </c>
    </row>
    <row r="244" spans="1:7" ht="35.25" thickBot="1" x14ac:dyDescent="0.3">
      <c r="A244" s="25" t="s">
        <v>89</v>
      </c>
      <c r="B244" s="20">
        <f t="shared" si="54"/>
        <v>1500000</v>
      </c>
      <c r="C244" s="20">
        <f t="shared" si="54"/>
        <v>0</v>
      </c>
      <c r="D244" s="20">
        <f t="shared" si="54"/>
        <v>0</v>
      </c>
      <c r="E244" s="20">
        <f t="shared" si="54"/>
        <v>0</v>
      </c>
      <c r="F244" s="20">
        <f t="shared" si="54"/>
        <v>0</v>
      </c>
      <c r="G244" s="20">
        <f t="shared" si="54"/>
        <v>0</v>
      </c>
    </row>
    <row r="245" spans="1:7" ht="35.25" thickBot="1" x14ac:dyDescent="0.3">
      <c r="A245" s="26" t="s">
        <v>73</v>
      </c>
      <c r="B245" s="20">
        <f>+B73</f>
        <v>347300</v>
      </c>
      <c r="C245" s="20">
        <f t="shared" ref="C245:G246" si="55">+C73</f>
        <v>347400</v>
      </c>
      <c r="D245" s="20">
        <f t="shared" si="55"/>
        <v>4000</v>
      </c>
      <c r="E245" s="20">
        <f t="shared" si="55"/>
        <v>12000</v>
      </c>
      <c r="F245" s="20">
        <f t="shared" si="55"/>
        <v>164981</v>
      </c>
      <c r="G245" s="20">
        <f t="shared" si="55"/>
        <v>347331</v>
      </c>
    </row>
    <row r="246" spans="1:7" ht="24" thickBot="1" x14ac:dyDescent="0.3">
      <c r="A246" s="26" t="s">
        <v>78</v>
      </c>
      <c r="B246" s="20">
        <f>+B74</f>
        <v>7200</v>
      </c>
      <c r="C246" s="20">
        <f t="shared" si="55"/>
        <v>7200</v>
      </c>
      <c r="D246" s="20">
        <f t="shared" si="55"/>
        <v>7200</v>
      </c>
      <c r="E246" s="20">
        <f t="shared" si="55"/>
        <v>7200</v>
      </c>
      <c r="F246" s="20">
        <f t="shared" si="55"/>
        <v>7200</v>
      </c>
      <c r="G246" s="20">
        <f t="shared" si="55"/>
        <v>7200</v>
      </c>
    </row>
    <row r="247" spans="1:7" ht="16.5" thickBot="1" x14ac:dyDescent="0.3">
      <c r="A247" s="7"/>
      <c r="B247" s="20"/>
      <c r="C247" s="20"/>
      <c r="D247" s="20"/>
      <c r="E247" s="20"/>
      <c r="F247" s="20"/>
      <c r="G247" s="20"/>
    </row>
    <row r="248" spans="1:7" ht="16.5" thickBot="1" x14ac:dyDescent="0.3">
      <c r="A248" s="9" t="s">
        <v>15</v>
      </c>
      <c r="B248" s="19">
        <f t="shared" ref="B248:G248" si="56">+B215+B234</f>
        <v>521211000</v>
      </c>
      <c r="C248" s="19">
        <f t="shared" si="56"/>
        <v>520450505</v>
      </c>
      <c r="D248" s="19">
        <f t="shared" si="56"/>
        <v>99979572</v>
      </c>
      <c r="E248" s="19">
        <f t="shared" si="56"/>
        <v>200754825</v>
      </c>
      <c r="F248" s="19">
        <f t="shared" si="56"/>
        <v>306629021</v>
      </c>
      <c r="G248" s="19">
        <f t="shared" si="56"/>
        <v>487468009</v>
      </c>
    </row>
    <row r="249" spans="1:7" ht="16.5" thickBot="1" x14ac:dyDescent="0.3">
      <c r="A249" s="7"/>
      <c r="B249" s="5"/>
      <c r="C249" s="5"/>
      <c r="D249" s="5"/>
      <c r="E249" s="5"/>
      <c r="F249" s="5"/>
      <c r="G249" s="5"/>
    </row>
    <row r="250" spans="1:7" ht="16.5" thickBot="1" x14ac:dyDescent="0.3">
      <c r="A250" s="7" t="s">
        <v>16</v>
      </c>
      <c r="B250" s="30">
        <f t="shared" ref="B250:G250" si="57">+B25+B49+B78+B98+B123+B145+B165+B185+B208</f>
        <v>12224</v>
      </c>
      <c r="C250" s="30">
        <f t="shared" si="57"/>
        <v>12222</v>
      </c>
      <c r="D250" s="30">
        <f t="shared" si="57"/>
        <v>11318</v>
      </c>
      <c r="E250" s="30">
        <f t="shared" si="57"/>
        <v>11376</v>
      </c>
      <c r="F250" s="30">
        <f t="shared" si="57"/>
        <v>11448</v>
      </c>
      <c r="G250" s="30">
        <f t="shared" si="57"/>
        <v>11532</v>
      </c>
    </row>
    <row r="255" spans="1:7" x14ac:dyDescent="0.25">
      <c r="C255" s="31"/>
    </row>
  </sheetData>
  <mergeCells count="13">
    <mergeCell ref="A1:G1"/>
    <mergeCell ref="A168:G168"/>
    <mergeCell ref="A188:G188"/>
    <mergeCell ref="A211:G211"/>
    <mergeCell ref="A81:G81"/>
    <mergeCell ref="A101:G101"/>
    <mergeCell ref="A126:G126"/>
    <mergeCell ref="A148:G148"/>
    <mergeCell ref="A52:G52"/>
    <mergeCell ref="A2:G2"/>
    <mergeCell ref="A3:G3"/>
    <mergeCell ref="A5:G5"/>
    <mergeCell ref="A28:G2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6" orientation="portrait" r:id="rId1"/>
  <rowBreaks count="5" manualBreakCount="5">
    <brk id="50" max="16383" man="1"/>
    <brk id="99" max="16383" man="1"/>
    <brk id="146" max="16383" man="1"/>
    <brk id="187" max="6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Pol+Pr</vt:lpstr>
      <vt:lpstr>Pr</vt:lpstr>
      <vt:lpstr>'Pol+Pr'!_Hlk194811156</vt:lpstr>
      <vt:lpstr>'Pol+Pr'!Print_Area</vt:lpstr>
      <vt:lpstr>Pr!Print_Area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Светлана Костова</cp:lastModifiedBy>
  <cp:lastPrinted>2019-10-24T08:48:10Z</cp:lastPrinted>
  <dcterms:created xsi:type="dcterms:W3CDTF">2014-04-04T08:25:26Z</dcterms:created>
  <dcterms:modified xsi:type="dcterms:W3CDTF">2020-03-23T10:52:51Z</dcterms:modified>
</cp:coreProperties>
</file>