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6485" windowHeight="9900" activeTab="0"/>
  </bookViews>
  <sheets>
    <sheet name="стартова" sheetId="1" r:id="rId1"/>
  </sheets>
  <externalReferences>
    <externalReference r:id="rId4"/>
    <externalReference r:id="rId5"/>
    <externalReference r:id="rId6"/>
  </externalReferences>
  <definedNames>
    <definedName name="_xlnm.Print_Area" localSheetId="0">'стартова'!$A$1:$D$58</definedName>
  </definedNames>
  <calcPr fullCalcOnLoad="1"/>
</workbook>
</file>

<file path=xl/comments1.xml><?xml version="1.0" encoding="utf-8"?>
<comments xmlns="http://schemas.openxmlformats.org/spreadsheetml/2006/main">
  <authors>
    <author>lmalchev</author>
  </authors>
  <commentList>
    <comment ref="C6" authorId="0">
      <text>
        <r>
          <rPr>
            <b/>
            <sz val="11"/>
            <color indexed="12"/>
            <rFont val="Arial"/>
            <family val="2"/>
          </rPr>
          <t xml:space="preserve">Click the following link to </t>
        </r>
        <r>
          <rPr>
            <b/>
            <sz val="11"/>
            <rFont val="Arial"/>
            <family val="2"/>
          </rPr>
          <t>access the lower level of consolidation</t>
        </r>
      </text>
    </comment>
  </commentList>
</comments>
</file>

<file path=xl/sharedStrings.xml><?xml version="1.0" encoding="utf-8"?>
<sst xmlns="http://schemas.openxmlformats.org/spreadsheetml/2006/main" count="50" uniqueCount="50">
  <si>
    <t>к.4</t>
  </si>
  <si>
    <t>к.1</t>
  </si>
  <si>
    <t>к.2=к.3+к.4</t>
  </si>
  <si>
    <t>к.3</t>
  </si>
  <si>
    <t xml:space="preserve"> I. Revenue and grants</t>
  </si>
  <si>
    <t xml:space="preserve">   Tax revenue</t>
  </si>
  <si>
    <t xml:space="preserve">   Transfers of remitted revenue</t>
  </si>
  <si>
    <t xml:space="preserve">   Grants</t>
  </si>
  <si>
    <t xml:space="preserve"> ІІ. Expenditure</t>
  </si>
  <si>
    <t xml:space="preserve">   Maintenance </t>
  </si>
  <si>
    <t xml:space="preserve">   Interests: </t>
  </si>
  <si>
    <t xml:space="preserve">          External </t>
  </si>
  <si>
    <t xml:space="preserve">          Domestic </t>
  </si>
  <si>
    <t xml:space="preserve">   Social expenditure, scholarships </t>
  </si>
  <si>
    <t xml:space="preserve">   Subsidies </t>
  </si>
  <si>
    <t xml:space="preserve"> ІІІ. Transfers (net)</t>
  </si>
  <si>
    <t xml:space="preserve">   Transfers/temporary loans from/to Central budget (net)</t>
  </si>
  <si>
    <t xml:space="preserve">   Other transfers (net)</t>
  </si>
  <si>
    <t xml:space="preserve"> VI. Financing </t>
  </si>
  <si>
    <t xml:space="preserve">   External (net)</t>
  </si>
  <si>
    <t xml:space="preserve">      Repayments from abroad</t>
  </si>
  <si>
    <t xml:space="preserve">      Securities (net)</t>
  </si>
  <si>
    <t xml:space="preserve">      Deposits (net)</t>
  </si>
  <si>
    <t>INDICATORS</t>
  </si>
  <si>
    <t>CONSOLIDATED BUDGET</t>
  </si>
  <si>
    <t>Note: Source of data - monthly reports of the spending units.</t>
  </si>
  <si>
    <t>CONSOLIDATED FISCAL PROGRAM - NATIONAL BUDGET AND EU FUNDS</t>
  </si>
  <si>
    <t xml:space="preserve"> ІV. BG contribution to the EU budget</t>
  </si>
  <si>
    <t>(million BGN)</t>
  </si>
  <si>
    <t xml:space="preserve"> V. Budget balance - deficit(-)/surplus(+) = /I-II+III-IV/</t>
  </si>
  <si>
    <t>National budget</t>
  </si>
  <si>
    <r>
      <t xml:space="preserve">EU Funds </t>
    </r>
    <r>
      <rPr>
        <b/>
        <vertAlign val="superscript"/>
        <sz val="10"/>
        <rFont val="Arial"/>
        <family val="2"/>
      </rPr>
      <t>1</t>
    </r>
  </si>
  <si>
    <t>3 Sourse data - monthly  reports of the spending units.</t>
  </si>
  <si>
    <r>
      <t xml:space="preserve">   Net acquisition and net lending</t>
    </r>
    <r>
      <rPr>
        <vertAlign val="superscript"/>
        <sz val="10"/>
        <rFont val="Times New Roman"/>
        <family val="1"/>
      </rPr>
      <t xml:space="preserve"> </t>
    </r>
  </si>
  <si>
    <t xml:space="preserve">   Domestic (net)</t>
  </si>
  <si>
    <t xml:space="preserve">     Nonblank (net)</t>
  </si>
  <si>
    <t xml:space="preserve">     Bank (net)</t>
  </si>
  <si>
    <t xml:space="preserve">       o.w.:</t>
  </si>
  <si>
    <r>
      <t xml:space="preserve">        Payment of the account of EU (-) </t>
    </r>
    <r>
      <rPr>
        <vertAlign val="superscript"/>
        <sz val="14"/>
        <rFont val="Times New Roman"/>
        <family val="1"/>
      </rPr>
      <t>2</t>
    </r>
  </si>
  <si>
    <r>
      <t xml:space="preserve">        Refunds from EU (+)</t>
    </r>
    <r>
      <rPr>
        <vertAlign val="superscript"/>
        <sz val="10"/>
        <rFont val="Times New Roman"/>
        <family val="1"/>
      </rPr>
      <t xml:space="preserve"> </t>
    </r>
    <r>
      <rPr>
        <vertAlign val="superscript"/>
        <sz val="14"/>
        <rFont val="Times New Roman"/>
        <family val="1"/>
      </rPr>
      <t>2</t>
    </r>
  </si>
  <si>
    <r>
      <t>2</t>
    </r>
    <r>
      <rPr>
        <sz val="8"/>
        <color indexed="8"/>
        <rFont val="Times New Roman"/>
        <family val="1"/>
      </rPr>
      <t xml:space="preserve"> Includes direct transfers to agricultural producers as final beneficiaries and market regulatory measures  and the respective reimbursement from the EU</t>
    </r>
  </si>
  <si>
    <t xml:space="preserve">      Borrowing from abroad (net), incl.</t>
  </si>
  <si>
    <t xml:space="preserve">   Nontax revenues</t>
  </si>
  <si>
    <t xml:space="preserve">       o. w.: privatization</t>
  </si>
  <si>
    <t xml:space="preserve">   Capital expenditure </t>
  </si>
  <si>
    <t xml:space="preserve">   State reserve gain (net)</t>
  </si>
  <si>
    <t xml:space="preserve">   Compensation of employees</t>
  </si>
  <si>
    <t xml:space="preserve">   Provided current and capital transfers abroad</t>
  </si>
  <si>
    <r>
      <t>1</t>
    </r>
    <r>
      <rPr>
        <sz val="8"/>
        <rFont val="Times New Roman"/>
        <family val="1"/>
      </rPr>
      <t xml:space="preserve"> EU funds – include Structural funds, the Cohesion fund (managed by the National fund), European Agriculture Fund for Rural Development and European Maritime and Fisheries Fund (managed by Payment agency for common agriculture policy), as well as other projects and programs, financed with EU funds. The national co-financing is included.</t>
    </r>
  </si>
  <si>
    <t>AS OF 31.12.2019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</si>
</sst>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0"/>
    <numFmt numFmtId="181" formatCode="0.0%"/>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00"/>
    <numFmt numFmtId="190" formatCode="#,##0.000000"/>
    <numFmt numFmtId="191" formatCode="#,##0.00000"/>
    <numFmt numFmtId="192" formatCode="0.0000000"/>
    <numFmt numFmtId="193" formatCode="0.000000"/>
    <numFmt numFmtId="194" formatCode="0.00000"/>
    <numFmt numFmtId="195" formatCode="0.0000"/>
    <numFmt numFmtId="196" formatCode="0.000"/>
  </numFmts>
  <fonts count="60">
    <font>
      <sz val="10"/>
      <name val="Arial"/>
      <family val="0"/>
    </font>
    <font>
      <b/>
      <sz val="10"/>
      <name val="Arial"/>
      <family val="2"/>
    </font>
    <font>
      <b/>
      <sz val="8"/>
      <name val="Arial Narrow"/>
      <family val="2"/>
    </font>
    <font>
      <u val="single"/>
      <sz val="10"/>
      <color indexed="12"/>
      <name val="Arial"/>
      <family val="2"/>
    </font>
    <font>
      <u val="single"/>
      <sz val="10"/>
      <color indexed="36"/>
      <name val="Arial"/>
      <family val="2"/>
    </font>
    <font>
      <sz val="8"/>
      <name val="Arial"/>
      <family val="2"/>
    </font>
    <font>
      <sz val="11"/>
      <name val="Arial Cyr"/>
      <family val="2"/>
    </font>
    <font>
      <b/>
      <sz val="11"/>
      <name val="Arial CYR"/>
      <family val="2"/>
    </font>
    <font>
      <sz val="10"/>
      <name val="Times New Roman"/>
      <family val="1"/>
    </font>
    <font>
      <b/>
      <sz val="10"/>
      <name val="Times New Roman"/>
      <family val="1"/>
    </font>
    <font>
      <b/>
      <sz val="9"/>
      <name val="Arial"/>
      <family val="2"/>
    </font>
    <font>
      <b/>
      <sz val="11"/>
      <name val="Arial Cyr"/>
      <family val="0"/>
    </font>
    <font>
      <b/>
      <vertAlign val="superscript"/>
      <sz val="10"/>
      <name val="Arial"/>
      <family val="2"/>
    </font>
    <font>
      <vertAlign val="superscript"/>
      <sz val="10"/>
      <name val="Times New Roman"/>
      <family val="1"/>
    </font>
    <font>
      <vertAlign val="superscript"/>
      <sz val="14"/>
      <name val="Times New Roman"/>
      <family val="1"/>
    </font>
    <font>
      <sz val="11"/>
      <name val="Times New Roman"/>
      <family val="1"/>
    </font>
    <font>
      <vertAlign val="superscript"/>
      <sz val="14"/>
      <color indexed="8"/>
      <name val="Times New Roman"/>
      <family val="1"/>
    </font>
    <font>
      <sz val="11"/>
      <color indexed="8"/>
      <name val="Times New Roman"/>
      <family val="1"/>
    </font>
    <font>
      <b/>
      <sz val="11"/>
      <color indexed="12"/>
      <name val="Arial"/>
      <family val="2"/>
    </font>
    <font>
      <b/>
      <sz val="11"/>
      <name val="Arial"/>
      <family val="2"/>
    </font>
    <font>
      <vertAlign val="superscript"/>
      <sz val="11"/>
      <name val="Times New Roman"/>
      <family val="1"/>
    </font>
    <font>
      <vertAlign val="superscript"/>
      <sz val="8"/>
      <name val="Times New Roman"/>
      <family val="1"/>
    </font>
    <font>
      <sz val="8"/>
      <name val="Times New Roman"/>
      <family val="1"/>
    </font>
    <font>
      <sz val="8"/>
      <color indexed="8"/>
      <name val="Times New Roman"/>
      <family val="1"/>
    </font>
    <font>
      <sz val="10"/>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medium">
        <color indexed="9"/>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double"/>
      <top style="double"/>
      <bottom style="thin"/>
    </border>
  </borders>
  <cellStyleXfs count="63">
    <xf numFmtId="0" fontId="0" fillId="0" borderId="0">
      <alignment/>
      <protection/>
    </xf>
    <xf numFmtId="18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180" fontId="9" fillId="0" borderId="0" xfId="0" applyNumberFormat="1" applyFont="1" applyFill="1" applyBorder="1" applyAlignment="1">
      <alignment/>
    </xf>
    <xf numFmtId="180" fontId="8" fillId="0" borderId="0" xfId="0" applyNumberFormat="1" applyFont="1" applyFill="1" applyBorder="1" applyAlignment="1">
      <alignment/>
    </xf>
    <xf numFmtId="180" fontId="9" fillId="0" borderId="10" xfId="0" applyNumberFormat="1" applyFont="1" applyFill="1" applyBorder="1" applyAlignment="1">
      <alignment/>
    </xf>
    <xf numFmtId="0" fontId="8" fillId="0" borderId="11" xfId="0" applyFont="1" applyFill="1" applyBorder="1" applyAlignment="1">
      <alignment/>
    </xf>
    <xf numFmtId="180" fontId="8" fillId="0" borderId="10" xfId="0" applyNumberFormat="1" applyFont="1" applyFill="1" applyBorder="1" applyAlignment="1">
      <alignment/>
    </xf>
    <xf numFmtId="0" fontId="8" fillId="0" borderId="0" xfId="0" applyFont="1" applyBorder="1" applyAlignment="1">
      <alignment/>
    </xf>
    <xf numFmtId="180" fontId="8" fillId="0" borderId="12" xfId="0" applyNumberFormat="1" applyFont="1" applyFill="1" applyBorder="1" applyAlignment="1">
      <alignment/>
    </xf>
    <xf numFmtId="0" fontId="0" fillId="0" borderId="11" xfId="0" applyBorder="1" applyAlignment="1">
      <alignment/>
    </xf>
    <xf numFmtId="180" fontId="8" fillId="0" borderId="13" xfId="0" applyNumberFormat="1" applyFont="1" applyFill="1" applyBorder="1" applyAlignment="1">
      <alignment/>
    </xf>
    <xf numFmtId="0" fontId="9" fillId="0" borderId="11" xfId="0" applyFont="1" applyBorder="1" applyAlignment="1">
      <alignment/>
    </xf>
    <xf numFmtId="180" fontId="8" fillId="0" borderId="11" xfId="0" applyNumberFormat="1" applyFont="1" applyFill="1" applyBorder="1" applyAlignment="1">
      <alignment/>
    </xf>
    <xf numFmtId="180" fontId="8" fillId="0" borderId="11" xfId="0" applyNumberFormat="1" applyFont="1" applyFill="1" applyBorder="1" applyAlignment="1">
      <alignment horizontal="left"/>
    </xf>
    <xf numFmtId="0" fontId="8" fillId="0" borderId="11" xfId="0" applyFont="1" applyBorder="1" applyAlignment="1">
      <alignment horizontal="left"/>
    </xf>
    <xf numFmtId="0" fontId="8" fillId="0" borderId="11" xfId="0" applyFont="1" applyFill="1" applyBorder="1" applyAlignment="1">
      <alignment horizontal="left" vertical="top" wrapText="1"/>
    </xf>
    <xf numFmtId="0" fontId="8" fillId="0" borderId="11" xfId="0" applyFont="1" applyFill="1" applyBorder="1" applyAlignment="1">
      <alignment horizontal="left" wrapText="1"/>
    </xf>
    <xf numFmtId="0" fontId="8" fillId="33" borderId="11" xfId="0" applyFont="1" applyFill="1" applyBorder="1" applyAlignment="1">
      <alignment horizontal="left" vertical="top" wrapText="1"/>
    </xf>
    <xf numFmtId="0" fontId="9" fillId="0" borderId="11" xfId="0" applyFont="1" applyBorder="1" applyAlignment="1" quotePrefix="1">
      <alignment horizontal="left"/>
    </xf>
    <xf numFmtId="180" fontId="8" fillId="0" borderId="11" xfId="0" applyNumberFormat="1" applyFont="1" applyFill="1" applyBorder="1" applyAlignment="1" applyProtection="1">
      <alignment/>
      <protection/>
    </xf>
    <xf numFmtId="180" fontId="8" fillId="0" borderId="11" xfId="0" applyNumberFormat="1" applyFont="1" applyFill="1" applyBorder="1" applyAlignment="1" applyProtection="1">
      <alignment horizontal="left"/>
      <protection/>
    </xf>
    <xf numFmtId="0" fontId="0" fillId="0" borderId="0" xfId="0" applyBorder="1" applyAlignment="1">
      <alignment/>
    </xf>
    <xf numFmtId="0" fontId="0" fillId="0" borderId="10" xfId="0" applyBorder="1" applyAlignment="1">
      <alignment/>
    </xf>
    <xf numFmtId="0" fontId="10" fillId="0"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8" fillId="0" borderId="11" xfId="0" applyFont="1" applyBorder="1" applyAlignment="1">
      <alignment/>
    </xf>
    <xf numFmtId="0" fontId="8" fillId="0" borderId="17" xfId="0" applyFont="1" applyFill="1" applyBorder="1" applyAlignment="1">
      <alignment/>
    </xf>
    <xf numFmtId="182" fontId="8" fillId="0" borderId="0" xfId="0" applyNumberFormat="1" applyFont="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7" fillId="0" borderId="19" xfId="0" applyFont="1" applyFill="1" applyBorder="1" applyAlignment="1" quotePrefix="1">
      <alignment/>
    </xf>
    <xf numFmtId="0" fontId="0" fillId="0" borderId="21" xfId="0" applyBorder="1" applyAlignment="1">
      <alignment/>
    </xf>
    <xf numFmtId="0" fontId="0" fillId="0" borderId="21" xfId="0" applyBorder="1" applyAlignment="1">
      <alignment/>
    </xf>
    <xf numFmtId="0" fontId="6" fillId="0" borderId="21" xfId="0" applyFont="1" applyBorder="1" applyAlignment="1">
      <alignment horizontal="right"/>
    </xf>
    <xf numFmtId="0" fontId="7" fillId="0" borderId="18" xfId="0" applyFont="1" applyFill="1" applyBorder="1" applyAlignment="1">
      <alignment/>
    </xf>
    <xf numFmtId="0" fontId="0" fillId="0" borderId="22" xfId="0" applyFill="1" applyBorder="1" applyAlignment="1">
      <alignment/>
    </xf>
    <xf numFmtId="180" fontId="0" fillId="0" borderId="19" xfId="0" applyNumberFormat="1" applyFill="1" applyBorder="1" applyAlignment="1">
      <alignment/>
    </xf>
    <xf numFmtId="0" fontId="6" fillId="0" borderId="22" xfId="0" applyFont="1" applyFill="1" applyBorder="1" applyAlignment="1">
      <alignment wrapText="1"/>
    </xf>
    <xf numFmtId="0" fontId="6" fillId="0" borderId="19" xfId="0" applyFont="1" applyFill="1" applyBorder="1" applyAlignment="1">
      <alignment wrapText="1"/>
    </xf>
    <xf numFmtId="0" fontId="6" fillId="0" borderId="22" xfId="0" applyFont="1" applyFill="1" applyBorder="1" applyAlignment="1">
      <alignment/>
    </xf>
    <xf numFmtId="0" fontId="6" fillId="0" borderId="19" xfId="0" applyFont="1" applyFill="1" applyBorder="1" applyAlignment="1">
      <alignment/>
    </xf>
    <xf numFmtId="0" fontId="8" fillId="0" borderId="23" xfId="0" applyFont="1" applyFill="1" applyBorder="1" applyAlignment="1">
      <alignment/>
    </xf>
    <xf numFmtId="0" fontId="0" fillId="0" borderId="23" xfId="0" applyBorder="1" applyAlignment="1">
      <alignment/>
    </xf>
    <xf numFmtId="0" fontId="0" fillId="0" borderId="24" xfId="0" applyBorder="1" applyAlignment="1">
      <alignment/>
    </xf>
    <xf numFmtId="180" fontId="8" fillId="0" borderId="24" xfId="0" applyNumberFormat="1" applyFont="1" applyFill="1" applyBorder="1" applyAlignment="1">
      <alignment/>
    </xf>
    <xf numFmtId="0" fontId="8" fillId="0" borderId="24" xfId="0" applyFont="1" applyBorder="1" applyAlignment="1">
      <alignment/>
    </xf>
    <xf numFmtId="182" fontId="9" fillId="0" borderId="0" xfId="0" applyNumberFormat="1" applyFont="1" applyBorder="1" applyAlignment="1">
      <alignment/>
    </xf>
    <xf numFmtId="180" fontId="8" fillId="37" borderId="0" xfId="0" applyNumberFormat="1" applyFont="1" applyFill="1" applyBorder="1" applyAlignment="1">
      <alignment/>
    </xf>
    <xf numFmtId="180" fontId="8" fillId="37" borderId="10" xfId="0" applyNumberFormat="1" applyFont="1" applyFill="1" applyBorder="1" applyAlignment="1">
      <alignment/>
    </xf>
    <xf numFmtId="182" fontId="24" fillId="0" borderId="0" xfId="0" applyNumberFormat="1" applyFont="1" applyBorder="1" applyAlignment="1">
      <alignment/>
    </xf>
    <xf numFmtId="182" fontId="24" fillId="0" borderId="10" xfId="0" applyNumberFormat="1" applyFont="1" applyBorder="1" applyAlignment="1">
      <alignment/>
    </xf>
    <xf numFmtId="0" fontId="15" fillId="0" borderId="11" xfId="0" applyFont="1" applyFill="1" applyBorder="1" applyAlignment="1" quotePrefix="1">
      <alignment horizontal="left"/>
    </xf>
    <xf numFmtId="0" fontId="1" fillId="36" borderId="25" xfId="0" applyFont="1" applyFill="1" applyBorder="1" applyAlignment="1">
      <alignment horizontal="center" vertical="center" wrapText="1"/>
    </xf>
    <xf numFmtId="0" fontId="1" fillId="36" borderId="26" xfId="0" applyFont="1" applyFill="1" applyBorder="1" applyAlignment="1">
      <alignment horizontal="center" vertical="center" wrapText="1"/>
    </xf>
    <xf numFmtId="0" fontId="0" fillId="0" borderId="27" xfId="0" applyBorder="1" applyAlignment="1">
      <alignment horizontal="center" vertical="center" wrapText="1"/>
    </xf>
    <xf numFmtId="0" fontId="3" fillId="35" borderId="28" xfId="53" applyFill="1" applyBorder="1" applyAlignment="1" applyProtection="1">
      <alignment horizontal="center" vertical="center" wrapText="1"/>
      <protection/>
    </xf>
    <xf numFmtId="0" fontId="3" fillId="35" borderId="29" xfId="53" applyFill="1" applyBorder="1" applyAlignment="1" applyProtection="1">
      <alignment horizontal="center" vertical="center" wrapText="1"/>
      <protection/>
    </xf>
    <xf numFmtId="0" fontId="3" fillId="35" borderId="30" xfId="53" applyFill="1" applyBorder="1" applyAlignment="1" applyProtection="1">
      <alignment horizontal="center" vertical="center" wrapText="1"/>
      <protection/>
    </xf>
    <xf numFmtId="0" fontId="7" fillId="0" borderId="19" xfId="0" applyFont="1" applyBorder="1" applyAlignment="1">
      <alignment horizontal="center"/>
    </xf>
    <xf numFmtId="0" fontId="20" fillId="0" borderId="24" xfId="0" applyFont="1" applyFill="1" applyBorder="1" applyAlignment="1">
      <alignment horizontal="left" wrapText="1"/>
    </xf>
    <xf numFmtId="0" fontId="15" fillId="0" borderId="24" xfId="0" applyFont="1" applyFill="1" applyBorder="1" applyAlignment="1">
      <alignment horizontal="left" wrapText="1"/>
    </xf>
    <xf numFmtId="0" fontId="16" fillId="0" borderId="24" xfId="0" applyFont="1" applyFill="1" applyBorder="1" applyAlignment="1">
      <alignment horizontal="left" wrapText="1"/>
    </xf>
    <xf numFmtId="0" fontId="17" fillId="0" borderId="24" xfId="0" applyFont="1" applyFill="1" applyBorder="1" applyAlignment="1">
      <alignment horizontal="left" wrapText="1"/>
    </xf>
    <xf numFmtId="0" fontId="21" fillId="0" borderId="24" xfId="0" applyFont="1" applyFill="1" applyBorder="1" applyAlignment="1">
      <alignment horizontal="left" wrapText="1"/>
    </xf>
    <xf numFmtId="0" fontId="22" fillId="0" borderId="24" xfId="0" applyFont="1" applyFill="1" applyBorder="1" applyAlignment="1">
      <alignment horizontal="left" wrapText="1"/>
    </xf>
    <xf numFmtId="0" fontId="7" fillId="0" borderId="18" xfId="0" applyFont="1" applyBorder="1" applyAlignment="1">
      <alignment horizontal="center"/>
    </xf>
    <xf numFmtId="0" fontId="11" fillId="0" borderId="19" xfId="0" applyFont="1" applyBorder="1" applyAlignment="1">
      <alignment horizontal="center"/>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33" xfId="0" applyBorder="1" applyAlignment="1">
      <alignment horizontal="center" vertical="center" wrapTex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0" fillId="0" borderId="36" xfId="0" applyBorder="1" applyAlignment="1">
      <alignment horizontal="center" vertical="center" wrapText="1"/>
    </xf>
    <xf numFmtId="0" fontId="1" fillId="34" borderId="37" xfId="0" applyFont="1" applyFill="1" applyBorder="1" applyAlignment="1">
      <alignment horizontal="left" vertical="center" wrapText="1"/>
    </xf>
    <xf numFmtId="0" fontId="1" fillId="34" borderId="38" xfId="0" applyFont="1" applyFill="1" applyBorder="1" applyAlignment="1">
      <alignment horizontal="left" vertical="center" wrapText="1"/>
    </xf>
  </cellXfs>
  <cellStyles count="50">
    <cellStyle name="Normal" xfId="0"/>
    <cellStyle name="RowLevel_0" xfId="1"/>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w%20folder\_KFP_1219_BG_WE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folder\_NB_1219_B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folder\Con12-NN-B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артова"/>
      <sheetName val="_KFP_1219_BG_WEB"/>
    </sheetNames>
    <sheetDataSet>
      <sheetData sheetId="0">
        <row r="45">
          <cell r="D45">
            <v>-1807.591187</v>
          </cell>
        </row>
        <row r="46">
          <cell r="D46">
            <v>1932.1205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разширен"/>
      <sheetName val="_NB_1219_BG"/>
    </sheetNames>
    <sheetDataSet>
      <sheetData sheetId="0">
        <row r="11">
          <cell r="C11">
            <v>35279.827511999996</v>
          </cell>
        </row>
        <row r="12">
          <cell r="C12">
            <v>6303.385697</v>
          </cell>
        </row>
        <row r="14">
          <cell r="C14">
            <v>134.79688500000003</v>
          </cell>
        </row>
        <row r="17">
          <cell r="C17">
            <v>9747.185838</v>
          </cell>
        </row>
        <row r="19">
          <cell r="C19">
            <v>4266.261058</v>
          </cell>
        </row>
        <row r="21">
          <cell r="C21">
            <v>443.223792</v>
          </cell>
        </row>
        <row r="22">
          <cell r="C22">
            <v>205.85194800000002</v>
          </cell>
        </row>
        <row r="23">
          <cell r="C23">
            <v>17290.704842000003</v>
          </cell>
        </row>
        <row r="24">
          <cell r="C24">
            <v>3364.8651089999994</v>
          </cell>
        </row>
        <row r="25">
          <cell r="C25">
            <v>20.312457</v>
          </cell>
        </row>
        <row r="26">
          <cell r="C26">
            <v>5474.880921999999</v>
          </cell>
        </row>
        <row r="27">
          <cell r="C27">
            <v>54.202172</v>
          </cell>
        </row>
        <row r="31">
          <cell r="C31">
            <v>-330.0088510000004</v>
          </cell>
        </row>
        <row r="32">
          <cell r="C32">
            <v>-368.1890390000002</v>
          </cell>
        </row>
        <row r="33">
          <cell r="C33">
            <v>0</v>
          </cell>
        </row>
        <row r="34">
          <cell r="C34">
            <v>1193.143984</v>
          </cell>
        </row>
        <row r="39">
          <cell r="C39">
            <v>-60.663155999999994</v>
          </cell>
        </row>
        <row r="42">
          <cell r="C42">
            <v>-5.630084</v>
          </cell>
        </row>
        <row r="43">
          <cell r="C43">
            <v>874.8657569999997</v>
          </cell>
        </row>
        <row r="50">
          <cell r="C50">
            <v>232.244409</v>
          </cell>
        </row>
        <row r="51">
          <cell r="C51">
            <v>2.781768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sheetName val="Con12-NN-BG"/>
    </sheetNames>
    <sheetDataSet>
      <sheetData sheetId="0">
        <row r="11">
          <cell r="C11">
            <v>35279.827511999996</v>
          </cell>
        </row>
        <row r="12">
          <cell r="C12">
            <v>6305.114055</v>
          </cell>
        </row>
        <row r="14">
          <cell r="C14">
            <v>2463.607084</v>
          </cell>
        </row>
        <row r="17">
          <cell r="C17">
            <v>10036.812871999999</v>
          </cell>
        </row>
        <row r="19">
          <cell r="C19">
            <v>4546.5483859999995</v>
          </cell>
        </row>
        <row r="21">
          <cell r="C21">
            <v>443.223792</v>
          </cell>
        </row>
        <row r="22">
          <cell r="C22">
            <v>205.85202700000002</v>
          </cell>
        </row>
        <row r="23">
          <cell r="C23">
            <v>17344.351852</v>
          </cell>
        </row>
        <row r="24">
          <cell r="C24">
            <v>3816.0320269999997</v>
          </cell>
        </row>
        <row r="25">
          <cell r="C25">
            <v>43.667497</v>
          </cell>
        </row>
        <row r="26">
          <cell r="C26">
            <v>7513.040018</v>
          </cell>
        </row>
        <row r="27">
          <cell r="C27">
            <v>54.202172</v>
          </cell>
        </row>
        <row r="31">
          <cell r="C31">
            <v>0</v>
          </cell>
        </row>
        <row r="32">
          <cell r="C32">
            <v>0</v>
          </cell>
        </row>
        <row r="33">
          <cell r="C33">
            <v>0</v>
          </cell>
        </row>
        <row r="34">
          <cell r="C34">
            <v>1193.143984</v>
          </cell>
        </row>
        <row r="39">
          <cell r="C39">
            <v>-60.663155999999994</v>
          </cell>
        </row>
        <row r="42">
          <cell r="C42">
            <v>-5.630084</v>
          </cell>
        </row>
        <row r="43">
          <cell r="C43">
            <v>979.2927129999998</v>
          </cell>
        </row>
        <row r="51">
          <cell r="C51">
            <v>235.323511</v>
          </cell>
        </row>
        <row r="52">
          <cell r="C52">
            <v>2.781768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fin.bg/document/4962:1" TargetMode="External" /><Relationship Id="rId2" Type="http://schemas.openxmlformats.org/officeDocument/2006/relationships/hyperlink" Target="https://www.minfin.bg/upload/43472/NB_12-19_EN.xl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G57"/>
  <sheetViews>
    <sheetView tabSelected="1" zoomScalePageLayoutView="0" workbookViewId="0" topLeftCell="A1">
      <selection activeCell="C6" sqref="C6:C8"/>
    </sheetView>
  </sheetViews>
  <sheetFormatPr defaultColWidth="0" defaultRowHeight="12.75" zeroHeight="1"/>
  <cols>
    <col min="1" max="1" width="53.8515625" style="0" customWidth="1"/>
    <col min="2" max="2" width="18.421875" style="0" customWidth="1"/>
    <col min="3" max="3" width="13.140625" style="0" customWidth="1"/>
    <col min="4" max="4" width="15.57421875" style="0" customWidth="1"/>
    <col min="5" max="5" width="9.140625" style="37" customWidth="1"/>
    <col min="6" max="7" width="9.140625" style="30" customWidth="1"/>
    <col min="8" max="16384" width="0" style="0" hidden="1" customWidth="1"/>
  </cols>
  <sheetData>
    <row r="1" spans="1:7" ht="14.25">
      <c r="A1" s="67" t="s">
        <v>26</v>
      </c>
      <c r="B1" s="67"/>
      <c r="C1" s="67"/>
      <c r="D1" s="67"/>
      <c r="E1" s="30"/>
      <c r="G1" s="31"/>
    </row>
    <row r="2" spans="1:7" ht="14.25">
      <c r="A2" s="60" t="s">
        <v>49</v>
      </c>
      <c r="B2" s="60"/>
      <c r="C2" s="60"/>
      <c r="D2" s="60"/>
      <c r="E2" s="36"/>
      <c r="F2" s="29"/>
      <c r="G2" s="29"/>
    </row>
    <row r="3" spans="1:5" ht="14.25">
      <c r="A3" s="68"/>
      <c r="B3" s="68"/>
      <c r="C3" s="68"/>
      <c r="D3" s="68"/>
      <c r="E3" s="32"/>
    </row>
    <row r="4" spans="1:5" ht="15" thickBot="1">
      <c r="A4" s="33"/>
      <c r="B4" s="34"/>
      <c r="C4" s="34"/>
      <c r="D4" s="35" t="s">
        <v>28</v>
      </c>
      <c r="E4" s="30"/>
    </row>
    <row r="5" spans="1:4" ht="13.5" thickTop="1">
      <c r="A5" s="69" t="s">
        <v>23</v>
      </c>
      <c r="B5" s="72" t="s">
        <v>24</v>
      </c>
      <c r="C5" s="75"/>
      <c r="D5" s="76"/>
    </row>
    <row r="6" spans="1:4" ht="15" customHeight="1">
      <c r="A6" s="70"/>
      <c r="B6" s="73"/>
      <c r="C6" s="57" t="s">
        <v>30</v>
      </c>
      <c r="D6" s="54" t="s">
        <v>31</v>
      </c>
    </row>
    <row r="7" spans="1:4" ht="8.25" customHeight="1">
      <c r="A7" s="70"/>
      <c r="B7" s="73"/>
      <c r="C7" s="58"/>
      <c r="D7" s="55"/>
    </row>
    <row r="8" spans="1:4" ht="7.5" customHeight="1">
      <c r="A8" s="71"/>
      <c r="B8" s="74"/>
      <c r="C8" s="59"/>
      <c r="D8" s="56"/>
    </row>
    <row r="9" spans="1:4" ht="12.75" customHeight="1" thickBot="1">
      <c r="A9" s="22" t="s">
        <v>1</v>
      </c>
      <c r="B9" s="23" t="s">
        <v>2</v>
      </c>
      <c r="C9" s="24" t="s">
        <v>3</v>
      </c>
      <c r="D9" s="25" t="s">
        <v>0</v>
      </c>
    </row>
    <row r="10" spans="1:4" ht="13.5" thickTop="1">
      <c r="A10" s="8"/>
      <c r="B10" s="20"/>
      <c r="C10" s="20"/>
      <c r="D10" s="21"/>
    </row>
    <row r="11" spans="1:6" ht="12.75">
      <c r="A11" s="10" t="s">
        <v>4</v>
      </c>
      <c r="B11" s="1">
        <f>B12+B13+B14</f>
        <v>44048.548651</v>
      </c>
      <c r="C11" s="1">
        <f>C12+C13+C14</f>
        <v>41718.010094</v>
      </c>
      <c r="D11" s="3">
        <f>D12+D13+D14</f>
        <v>2330.5385570000003</v>
      </c>
      <c r="F11" s="38"/>
    </row>
    <row r="12" spans="1:6" ht="12.75">
      <c r="A12" s="11" t="s">
        <v>5</v>
      </c>
      <c r="B12" s="2">
        <f>'[3]Con'!C11</f>
        <v>35279.827511999996</v>
      </c>
      <c r="C12" s="2">
        <f>+'[2]Cons-разширен'!C11</f>
        <v>35279.827511999996</v>
      </c>
      <c r="D12" s="5">
        <f>+B12-C12</f>
        <v>0</v>
      </c>
      <c r="F12" s="38"/>
    </row>
    <row r="13" spans="1:6" ht="12.75">
      <c r="A13" s="11" t="s">
        <v>42</v>
      </c>
      <c r="B13" s="2">
        <f>'[3]Con'!C12</f>
        <v>6305.114055</v>
      </c>
      <c r="C13" s="2">
        <f>+'[2]Cons-разширен'!C12</f>
        <v>6303.385697</v>
      </c>
      <c r="D13" s="5">
        <f>+B13-C13</f>
        <v>1.7283580000002985</v>
      </c>
      <c r="F13" s="38"/>
    </row>
    <row r="14" spans="1:6" ht="12.75">
      <c r="A14" s="12" t="s">
        <v>7</v>
      </c>
      <c r="B14" s="2">
        <f>'[3]Con'!C14</f>
        <v>2463.607084</v>
      </c>
      <c r="C14" s="2">
        <f>+'[2]Cons-разширен'!C14</f>
        <v>134.79688500000003</v>
      </c>
      <c r="D14" s="5">
        <f>+B14-C14</f>
        <v>2328.810199</v>
      </c>
      <c r="F14" s="38"/>
    </row>
    <row r="15" spans="1:6" ht="12.75">
      <c r="A15" s="12"/>
      <c r="B15" s="2"/>
      <c r="C15" s="2"/>
      <c r="D15" s="5"/>
      <c r="F15" s="38"/>
    </row>
    <row r="16" spans="1:6" ht="12.75">
      <c r="A16" s="10" t="s">
        <v>8</v>
      </c>
      <c r="B16" s="1">
        <f>B17+B18+B19+B20+B23+B24+B25+B26+B27</f>
        <v>44003.730642999995</v>
      </c>
      <c r="C16" s="1">
        <f>C17+C18+C19+C20+C23+C24+C25+C26+C27</f>
        <v>40867.48813799999</v>
      </c>
      <c r="D16" s="3">
        <f>D17+D18+D19+D20+D23+D24+D25+D26+D27</f>
        <v>3136.242504999996</v>
      </c>
      <c r="F16" s="38"/>
    </row>
    <row r="17" spans="1:6" ht="12.75">
      <c r="A17" s="13" t="s">
        <v>46</v>
      </c>
      <c r="B17" s="2">
        <f>'[3]Con'!C17</f>
        <v>10036.812871999999</v>
      </c>
      <c r="C17" s="2">
        <f>+'[2]Cons-разширен'!C17</f>
        <v>9747.185838</v>
      </c>
      <c r="D17" s="5">
        <f>+B17-C17</f>
        <v>289.6270339999992</v>
      </c>
      <c r="F17" s="38"/>
    </row>
    <row r="18" spans="1:6" ht="12.75" hidden="1">
      <c r="A18" s="13"/>
      <c r="B18" s="2"/>
      <c r="C18" s="2"/>
      <c r="D18" s="5"/>
      <c r="F18" s="38"/>
    </row>
    <row r="19" spans="1:6" ht="12.75">
      <c r="A19" s="13" t="s">
        <v>9</v>
      </c>
      <c r="B19" s="2">
        <f>'[3]Con'!C19</f>
        <v>4546.5483859999995</v>
      </c>
      <c r="C19" s="2">
        <f>+'[2]Cons-разширен'!C19</f>
        <v>4266.261058</v>
      </c>
      <c r="D19" s="5">
        <f>+B19-C19</f>
        <v>280.28732799999943</v>
      </c>
      <c r="F19" s="38"/>
    </row>
    <row r="20" spans="1:6" ht="12.75">
      <c r="A20" s="4" t="s">
        <v>10</v>
      </c>
      <c r="B20" s="2">
        <f>+B21+B22</f>
        <v>649.075819</v>
      </c>
      <c r="C20" s="2">
        <f>+C21+C22</f>
        <v>649.07574</v>
      </c>
      <c r="D20" s="5">
        <f>+D21+D22</f>
        <v>7.899999999949614E-05</v>
      </c>
      <c r="F20" s="38"/>
    </row>
    <row r="21" spans="1:6" ht="12.75">
      <c r="A21" s="4" t="s">
        <v>11</v>
      </c>
      <c r="B21" s="2">
        <f>'[3]Con'!C21</f>
        <v>443.223792</v>
      </c>
      <c r="C21" s="2">
        <f>+'[2]Cons-разширен'!C21</f>
        <v>443.223792</v>
      </c>
      <c r="D21" s="5">
        <f aca="true" t="shared" si="0" ref="D21:D32">+B21-C21</f>
        <v>0</v>
      </c>
      <c r="F21" s="38"/>
    </row>
    <row r="22" spans="1:6" ht="12.75">
      <c r="A22" s="4" t="s">
        <v>12</v>
      </c>
      <c r="B22" s="2">
        <f>'[3]Con'!C22</f>
        <v>205.85202700000002</v>
      </c>
      <c r="C22" s="2">
        <f>+'[2]Cons-разширен'!C22</f>
        <v>205.85194800000002</v>
      </c>
      <c r="D22" s="5">
        <f t="shared" si="0"/>
        <v>7.899999999949614E-05</v>
      </c>
      <c r="F22" s="38"/>
    </row>
    <row r="23" spans="1:6" ht="12.75">
      <c r="A23" s="4" t="s">
        <v>13</v>
      </c>
      <c r="B23" s="2">
        <f>'[3]Con'!C23</f>
        <v>17344.351852</v>
      </c>
      <c r="C23" s="2">
        <f>+'[2]Cons-разширен'!C23</f>
        <v>17290.704842000003</v>
      </c>
      <c r="D23" s="5">
        <f t="shared" si="0"/>
        <v>53.64700999999695</v>
      </c>
      <c r="F23" s="38"/>
    </row>
    <row r="24" spans="1:6" ht="12.75">
      <c r="A24" s="4" t="s">
        <v>14</v>
      </c>
      <c r="B24" s="2">
        <f>'[3]Con'!C24</f>
        <v>3816.0320269999997</v>
      </c>
      <c r="C24" s="2">
        <f>+'[2]Cons-разширен'!C24</f>
        <v>3364.8651089999994</v>
      </c>
      <c r="D24" s="5">
        <f t="shared" si="0"/>
        <v>451.16691800000035</v>
      </c>
      <c r="F24" s="38"/>
    </row>
    <row r="25" spans="1:6" ht="12.75">
      <c r="A25" s="4" t="s">
        <v>47</v>
      </c>
      <c r="B25" s="2">
        <f>'[3]Con'!C25</f>
        <v>43.667497</v>
      </c>
      <c r="C25" s="2">
        <f>+'[2]Cons-разширен'!C25</f>
        <v>20.312457</v>
      </c>
      <c r="D25" s="5">
        <f>+B25-C25</f>
        <v>23.35504</v>
      </c>
      <c r="F25" s="38"/>
    </row>
    <row r="26" spans="1:6" ht="12.75">
      <c r="A26" s="4" t="s">
        <v>44</v>
      </c>
      <c r="B26" s="2">
        <f>'[3]Con'!C26</f>
        <v>7513.040018</v>
      </c>
      <c r="C26" s="2">
        <f>+'[2]Cons-разширен'!C26</f>
        <v>5474.880921999999</v>
      </c>
      <c r="D26" s="5">
        <f t="shared" si="0"/>
        <v>2038.1590960000003</v>
      </c>
      <c r="F26" s="38"/>
    </row>
    <row r="27" spans="1:6" ht="15">
      <c r="A27" s="53" t="s">
        <v>45</v>
      </c>
      <c r="B27" s="2">
        <f>'[3]Con'!C27</f>
        <v>54.202172</v>
      </c>
      <c r="C27" s="2">
        <f>+'[2]Cons-разширен'!C27</f>
        <v>54.202172</v>
      </c>
      <c r="D27" s="5">
        <f>+B27-C27</f>
        <v>0</v>
      </c>
      <c r="F27" s="38"/>
    </row>
    <row r="28" spans="1:6" ht="12.75">
      <c r="A28" s="10" t="s">
        <v>15</v>
      </c>
      <c r="B28" s="48">
        <f>B29+B30+B31</f>
        <v>0</v>
      </c>
      <c r="C28" s="1">
        <f>C29+C30+C31</f>
        <v>-698.1978900000006</v>
      </c>
      <c r="D28" s="3">
        <f>D29+D30+D31</f>
        <v>698.1978900000006</v>
      </c>
      <c r="F28" s="38"/>
    </row>
    <row r="29" spans="1:6" ht="14.25" customHeight="1">
      <c r="A29" s="14" t="s">
        <v>16</v>
      </c>
      <c r="B29" s="28">
        <f>'[3]Con'!C31</f>
        <v>0</v>
      </c>
      <c r="C29" s="2">
        <f>+'[2]Cons-разширен'!C31</f>
        <v>-330.0088510000004</v>
      </c>
      <c r="D29" s="5">
        <f t="shared" si="0"/>
        <v>330.0088510000004</v>
      </c>
      <c r="F29" s="38"/>
    </row>
    <row r="30" spans="1:6" ht="12.75">
      <c r="A30" s="15" t="s">
        <v>17</v>
      </c>
      <c r="B30" s="28">
        <f>'[3]Con'!C32</f>
        <v>0</v>
      </c>
      <c r="C30" s="2">
        <f>+'[2]Cons-разширен'!C32</f>
        <v>-368.1890390000002</v>
      </c>
      <c r="D30" s="5">
        <f t="shared" si="0"/>
        <v>368.1890390000002</v>
      </c>
      <c r="F30" s="38"/>
    </row>
    <row r="31" spans="1:6" ht="12.75" hidden="1">
      <c r="A31" s="16" t="s">
        <v>6</v>
      </c>
      <c r="B31" s="6">
        <f>'[3]Con'!C33</f>
        <v>0</v>
      </c>
      <c r="C31" s="2">
        <f>+'[2]Cons-разширен'!C33</f>
        <v>0</v>
      </c>
      <c r="D31" s="5">
        <v>0</v>
      </c>
      <c r="F31" s="38"/>
    </row>
    <row r="32" spans="1:6" ht="12.75">
      <c r="A32" s="17" t="s">
        <v>27</v>
      </c>
      <c r="B32" s="1">
        <f>'[3]Con'!C34</f>
        <v>1193.143984</v>
      </c>
      <c r="C32" s="1">
        <f>+'[2]Cons-разширен'!C34</f>
        <v>1193.143984</v>
      </c>
      <c r="D32" s="3">
        <f t="shared" si="0"/>
        <v>0</v>
      </c>
      <c r="F32" s="38"/>
    </row>
    <row r="33" spans="1:6" ht="12.75">
      <c r="A33" s="17" t="s">
        <v>29</v>
      </c>
      <c r="B33" s="1">
        <f>B11-B16+B28-B32</f>
        <v>-1148.325975999998</v>
      </c>
      <c r="C33" s="1">
        <f>C11-C16+C28-C32</f>
        <v>-1040.8199179999965</v>
      </c>
      <c r="D33" s="3">
        <f>D11-D16+D28-D32</f>
        <v>-107.50605799999516</v>
      </c>
      <c r="F33" s="38"/>
    </row>
    <row r="34" spans="1:6" ht="12.75">
      <c r="A34" s="4"/>
      <c r="B34" s="51"/>
      <c r="C34" s="51"/>
      <c r="D34" s="52"/>
      <c r="F34" s="38"/>
    </row>
    <row r="35" spans="1:6" ht="12.75">
      <c r="A35" s="10" t="s">
        <v>18</v>
      </c>
      <c r="B35" s="1">
        <f>B36+B41+B48</f>
        <v>1148.322984</v>
      </c>
      <c r="C35" s="1">
        <f>C36+C41+C48</f>
        <v>1040.8169259999997</v>
      </c>
      <c r="D35" s="3">
        <f>D36+D41+D48+D44</f>
        <v>107.50605800000014</v>
      </c>
      <c r="F35" s="38"/>
    </row>
    <row r="36" spans="1:6" ht="12.75">
      <c r="A36" s="18" t="s">
        <v>19</v>
      </c>
      <c r="B36" s="1">
        <f>B37+B38+B39+B40</f>
        <v>-66.29324</v>
      </c>
      <c r="C36" s="1">
        <f>C37+C38+C39+C40</f>
        <v>-66.29324</v>
      </c>
      <c r="D36" s="3">
        <f>D37+D38+D39+D40</f>
        <v>0</v>
      </c>
      <c r="F36" s="38"/>
    </row>
    <row r="37" spans="1:6" ht="12.75">
      <c r="A37" s="19" t="s">
        <v>41</v>
      </c>
      <c r="B37" s="2">
        <f>'[3]Con'!C39</f>
        <v>-60.663155999999994</v>
      </c>
      <c r="C37" s="2">
        <f>+'[2]Cons-разширен'!C39</f>
        <v>-60.663155999999994</v>
      </c>
      <c r="D37" s="5">
        <f>+B37-C37</f>
        <v>0</v>
      </c>
      <c r="F37" s="38"/>
    </row>
    <row r="38" spans="1:6" ht="12.75" hidden="1">
      <c r="A38" s="13" t="s">
        <v>20</v>
      </c>
      <c r="B38" s="2">
        <f>'[3]Con'!C40</f>
        <v>0</v>
      </c>
      <c r="C38" s="2">
        <f>+'[2]Cons-разширен'!C40</f>
        <v>0</v>
      </c>
      <c r="D38" s="5">
        <f>+B38-C38</f>
        <v>0</v>
      </c>
      <c r="F38" s="38"/>
    </row>
    <row r="39" spans="1:6" ht="12.75" hidden="1">
      <c r="A39" s="19" t="s">
        <v>21</v>
      </c>
      <c r="B39" s="2">
        <f>'[3]Con'!C41</f>
        <v>0</v>
      </c>
      <c r="C39" s="2">
        <f>+'[2]Cons-разширен'!C41</f>
        <v>0</v>
      </c>
      <c r="D39" s="5">
        <f>+B39-C39</f>
        <v>0</v>
      </c>
      <c r="F39" s="38"/>
    </row>
    <row r="40" spans="1:6" ht="12.75">
      <c r="A40" s="19" t="s">
        <v>22</v>
      </c>
      <c r="B40" s="2">
        <f>'[3]Con'!C42</f>
        <v>-5.630084</v>
      </c>
      <c r="C40" s="2">
        <f>+'[2]Cons-разширен'!C42</f>
        <v>-5.630084</v>
      </c>
      <c r="D40" s="5">
        <f>+B40-C40</f>
        <v>0</v>
      </c>
      <c r="F40" s="38"/>
    </row>
    <row r="41" spans="1:6" ht="12.75">
      <c r="A41" s="18" t="s">
        <v>34</v>
      </c>
      <c r="B41" s="1">
        <f>'[3]Con'!C43</f>
        <v>979.2927129999998</v>
      </c>
      <c r="C41" s="1">
        <f>+'[2]Cons-разширен'!C43</f>
        <v>874.8657569999997</v>
      </c>
      <c r="D41" s="3">
        <f>+B41-C41</f>
        <v>104.42695600000013</v>
      </c>
      <c r="F41" s="38"/>
    </row>
    <row r="42" spans="1:6" ht="12.75" hidden="1">
      <c r="A42" s="49" t="s">
        <v>35</v>
      </c>
      <c r="B42" s="49"/>
      <c r="C42" s="49"/>
      <c r="D42" s="50"/>
      <c r="F42" s="38"/>
    </row>
    <row r="43" spans="1:6" ht="12.75" hidden="1">
      <c r="A43" s="49" t="s">
        <v>36</v>
      </c>
      <c r="B43" s="49"/>
      <c r="C43" s="49"/>
      <c r="D43" s="50"/>
      <c r="F43" s="38"/>
    </row>
    <row r="44" spans="1:6" ht="12.75">
      <c r="A44" s="4" t="s">
        <v>37</v>
      </c>
      <c r="B44" s="2"/>
      <c r="C44" s="2"/>
      <c r="D44" s="5"/>
      <c r="F44" s="38"/>
    </row>
    <row r="45" spans="1:6" ht="20.25" customHeight="1">
      <c r="A45" s="4" t="s">
        <v>38</v>
      </c>
      <c r="B45" s="2">
        <f>+C45+D45</f>
        <v>-1807.591187</v>
      </c>
      <c r="C45" s="2">
        <v>0</v>
      </c>
      <c r="D45" s="5">
        <f>+'[1]стартова'!D45</f>
        <v>-1807.591187</v>
      </c>
      <c r="F45" s="38"/>
    </row>
    <row r="46" spans="1:6" ht="19.5" customHeight="1">
      <c r="A46" s="4" t="s">
        <v>39</v>
      </c>
      <c r="B46" s="2">
        <f>+C46+D46</f>
        <v>1932.1205</v>
      </c>
      <c r="C46" s="2">
        <v>0</v>
      </c>
      <c r="D46" s="5">
        <f>+'[1]стартова'!D46</f>
        <v>1932.1205</v>
      </c>
      <c r="F46" s="38"/>
    </row>
    <row r="47" spans="1:6" ht="12.75" hidden="1">
      <c r="A47" s="26"/>
      <c r="B47" s="2"/>
      <c r="C47" s="2">
        <v>0</v>
      </c>
      <c r="D47" s="5">
        <v>0</v>
      </c>
      <c r="F47" s="38">
        <f>C47+D47-B47</f>
        <v>0</v>
      </c>
    </row>
    <row r="48" spans="1:6" ht="15.75">
      <c r="A48" s="26" t="s">
        <v>33</v>
      </c>
      <c r="B48" s="2">
        <f>'[3]Con'!C51</f>
        <v>235.323511</v>
      </c>
      <c r="C48" s="2">
        <f>+'[2]Cons-разширен'!C50</f>
        <v>232.244409</v>
      </c>
      <c r="D48" s="5">
        <f>+B48-C48</f>
        <v>3.079102000000006</v>
      </c>
      <c r="F48" s="38"/>
    </row>
    <row r="49" spans="1:6" ht="13.5" thickBot="1">
      <c r="A49" s="27" t="s">
        <v>43</v>
      </c>
      <c r="B49" s="7">
        <f>'[3]Con'!C52</f>
        <v>2.781768</v>
      </c>
      <c r="C49" s="7">
        <f>+'[2]Cons-разширен'!C51</f>
        <v>2.781768</v>
      </c>
      <c r="D49" s="9">
        <f>+B49-C49</f>
        <v>0</v>
      </c>
      <c r="F49" s="38"/>
    </row>
    <row r="50" spans="1:4" ht="13.5" thickBot="1">
      <c r="A50" s="43"/>
      <c r="B50" s="44"/>
      <c r="C50" s="44"/>
      <c r="D50" s="44"/>
    </row>
    <row r="51" spans="1:4" ht="13.5" hidden="1" thickBot="1">
      <c r="A51" s="45"/>
      <c r="B51" s="45"/>
      <c r="C51" s="45"/>
      <c r="D51" s="45"/>
    </row>
    <row r="52" spans="1:4" ht="15.75" customHeight="1" hidden="1" thickBot="1">
      <c r="A52" s="46" t="s">
        <v>25</v>
      </c>
      <c r="B52" s="47"/>
      <c r="C52" s="47"/>
      <c r="D52" s="47"/>
    </row>
    <row r="53" spans="1:7" ht="14.25" customHeight="1" hidden="1" thickBot="1">
      <c r="A53" s="62"/>
      <c r="B53" s="62"/>
      <c r="C53" s="62"/>
      <c r="D53" s="62"/>
      <c r="E53" s="39"/>
      <c r="F53" s="40"/>
      <c r="G53" s="40"/>
    </row>
    <row r="54" spans="1:7" ht="18" customHeight="1" thickBot="1">
      <c r="A54" s="63"/>
      <c r="B54" s="64"/>
      <c r="C54" s="64"/>
      <c r="D54" s="64"/>
      <c r="E54" s="41"/>
      <c r="F54" s="42"/>
      <c r="G54" s="42"/>
    </row>
    <row r="55" spans="1:7" ht="49.5" customHeight="1" thickBot="1">
      <c r="A55" s="65" t="s">
        <v>48</v>
      </c>
      <c r="B55" s="66"/>
      <c r="C55" s="66"/>
      <c r="D55" s="66"/>
      <c r="E55" s="41"/>
      <c r="F55" s="42"/>
      <c r="G55" s="42"/>
    </row>
    <row r="56" spans="1:4" ht="21" customHeight="1" thickBot="1">
      <c r="A56" s="65" t="s">
        <v>40</v>
      </c>
      <c r="B56" s="66"/>
      <c r="C56" s="66"/>
      <c r="D56" s="66"/>
    </row>
    <row r="57" spans="1:4" ht="21" customHeight="1" thickBot="1">
      <c r="A57" s="61" t="s">
        <v>32</v>
      </c>
      <c r="B57" s="62"/>
      <c r="C57" s="62"/>
      <c r="D57" s="62"/>
    </row>
    <row r="58" ht="16.5" customHeight="1" hidden="1"/>
  </sheetData>
  <sheetProtection/>
  <mergeCells count="13">
    <mergeCell ref="A1:D1"/>
    <mergeCell ref="A3:D3"/>
    <mergeCell ref="A5:A8"/>
    <mergeCell ref="B5:B8"/>
    <mergeCell ref="C5:D5"/>
    <mergeCell ref="D6:D8"/>
    <mergeCell ref="C6:C8"/>
    <mergeCell ref="A2:D2"/>
    <mergeCell ref="A57:D57"/>
    <mergeCell ref="A53:D53"/>
    <mergeCell ref="A54:D54"/>
    <mergeCell ref="A56:D56"/>
    <mergeCell ref="A55:D55"/>
  </mergeCells>
  <hyperlinks>
    <hyperlink ref="C6:C7" r:id="rId1" display="National budget 1"/>
    <hyperlink ref="C6:C8" r:id="rId2" display="National budget"/>
  </hyperlinks>
  <printOptions/>
  <pageMargins left="0.66" right="0.32" top="0.48" bottom="0.51" header="0.3" footer="0.3"/>
  <pageSetup horizontalDpi="600" verticalDpi="600" orientation="portrait" paperSize="9" scale="75"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 - Bulgaria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lmalchev</dc:creator>
  <cp:keywords/>
  <dc:description/>
  <cp:lastModifiedBy>Александра Мешкова</cp:lastModifiedBy>
  <cp:lastPrinted>2020-01-10T16:00:44Z</cp:lastPrinted>
  <dcterms:created xsi:type="dcterms:W3CDTF">2008-02-15T13:11:52Z</dcterms:created>
  <dcterms:modified xsi:type="dcterms:W3CDTF">2020-01-31T13:44:46Z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