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1760" windowHeight="10170"/>
  </bookViews>
  <sheets>
    <sheet name="Pol+Pr" sheetId="1" r:id="rId1"/>
    <sheet name="Pr" sheetId="2" r:id="rId2"/>
  </sheets>
  <externalReferences>
    <externalReference r:id="rId3"/>
  </externalReferences>
  <definedNames>
    <definedName name="_Hlk194811156" localSheetId="0">'Pol+Pr'!$B$6</definedName>
    <definedName name="_xlnm.Print_Area" localSheetId="0">'Pol+Pr'!$A$1:$H$28</definedName>
    <definedName name="_xlnm.Print_Area" localSheetId="1">Pr!$A$1:$G$254</definedName>
  </definedNames>
  <calcPr calcId="145621"/>
</workbook>
</file>

<file path=xl/calcChain.xml><?xml version="1.0" encoding="utf-8"?>
<calcChain xmlns="http://schemas.openxmlformats.org/spreadsheetml/2006/main">
  <c r="G148" i="2" l="1"/>
  <c r="G79" i="2"/>
  <c r="B75" i="2"/>
  <c r="C75" i="2"/>
  <c r="D75" i="2"/>
  <c r="E75" i="2"/>
  <c r="F75" i="2"/>
  <c r="G75" i="2"/>
  <c r="D250" i="2" l="1"/>
  <c r="E250" i="2"/>
  <c r="F250" i="2"/>
  <c r="G250" i="2"/>
  <c r="C250" i="2"/>
  <c r="A250" i="2"/>
  <c r="B250" i="2"/>
  <c r="G122" i="2"/>
  <c r="M122" i="2" s="1"/>
  <c r="F122" i="2"/>
  <c r="L122" i="2" s="1"/>
  <c r="E122" i="2"/>
  <c r="K122" i="2" s="1"/>
  <c r="D122" i="2"/>
  <c r="J122" i="2" s="1"/>
  <c r="C122" i="2"/>
  <c r="I122" i="2" s="1"/>
  <c r="B122" i="2"/>
  <c r="H122" i="2" s="1"/>
  <c r="G97" i="2"/>
  <c r="M97" i="2" s="1"/>
  <c r="F97" i="2"/>
  <c r="L97" i="2" s="1"/>
  <c r="E97" i="2"/>
  <c r="K97" i="2" s="1"/>
  <c r="D97" i="2"/>
  <c r="J97" i="2" s="1"/>
  <c r="C97" i="2"/>
  <c r="I97" i="2" s="1"/>
  <c r="B97" i="2"/>
  <c r="H97" i="2" s="1"/>
  <c r="M253" i="2"/>
  <c r="L253" i="2"/>
  <c r="K253" i="2"/>
  <c r="J253" i="2"/>
  <c r="I253" i="2"/>
  <c r="H253" i="2"/>
  <c r="M251" i="2"/>
  <c r="L251" i="2"/>
  <c r="K251" i="2"/>
  <c r="J251" i="2"/>
  <c r="I251" i="2"/>
  <c r="H251" i="2"/>
  <c r="M238" i="2"/>
  <c r="L238" i="2"/>
  <c r="K238" i="2"/>
  <c r="J238" i="2"/>
  <c r="I238" i="2"/>
  <c r="H238" i="2"/>
  <c r="M236" i="2"/>
  <c r="L236" i="2"/>
  <c r="K236" i="2"/>
  <c r="J236" i="2"/>
  <c r="I236" i="2"/>
  <c r="H236" i="2"/>
  <c r="M233" i="2"/>
  <c r="L233" i="2"/>
  <c r="K233" i="2"/>
  <c r="J233" i="2"/>
  <c r="I233" i="2"/>
  <c r="H233" i="2"/>
  <c r="M223" i="2"/>
  <c r="L223" i="2"/>
  <c r="K223" i="2"/>
  <c r="J223" i="2"/>
  <c r="I223" i="2"/>
  <c r="H223" i="2"/>
  <c r="M219" i="2"/>
  <c r="L219" i="2"/>
  <c r="K219" i="2"/>
  <c r="J219" i="2"/>
  <c r="I219" i="2"/>
  <c r="H219" i="2"/>
  <c r="M210" i="2"/>
  <c r="L210" i="2"/>
  <c r="K210" i="2"/>
  <c r="J210" i="2"/>
  <c r="I210" i="2"/>
  <c r="H210" i="2"/>
  <c r="M208" i="2"/>
  <c r="L208" i="2"/>
  <c r="K208" i="2"/>
  <c r="J208" i="2"/>
  <c r="I208" i="2"/>
  <c r="H208" i="2"/>
  <c r="M204" i="2"/>
  <c r="L204" i="2"/>
  <c r="K204" i="2"/>
  <c r="J204" i="2"/>
  <c r="I204" i="2"/>
  <c r="H204" i="2"/>
  <c r="M202" i="2"/>
  <c r="L202" i="2"/>
  <c r="K202" i="2"/>
  <c r="J202" i="2"/>
  <c r="I202" i="2"/>
  <c r="H202" i="2"/>
  <c r="M200" i="2"/>
  <c r="L200" i="2"/>
  <c r="K200" i="2"/>
  <c r="J200" i="2"/>
  <c r="I200" i="2"/>
  <c r="H200" i="2"/>
  <c r="M196" i="2"/>
  <c r="L196" i="2"/>
  <c r="K196" i="2"/>
  <c r="J196" i="2"/>
  <c r="I196" i="2"/>
  <c r="H196" i="2"/>
  <c r="M187" i="2"/>
  <c r="L187" i="2"/>
  <c r="K187" i="2"/>
  <c r="J187" i="2"/>
  <c r="I187" i="2"/>
  <c r="H187" i="2"/>
  <c r="M185" i="2"/>
  <c r="L185" i="2"/>
  <c r="K185" i="2"/>
  <c r="J185" i="2"/>
  <c r="I185" i="2"/>
  <c r="H185" i="2"/>
  <c r="M184" i="2"/>
  <c r="L184" i="2"/>
  <c r="K184" i="2"/>
  <c r="J184" i="2"/>
  <c r="I184" i="2"/>
  <c r="H184" i="2"/>
  <c r="M182" i="2"/>
  <c r="L182" i="2"/>
  <c r="K182" i="2"/>
  <c r="J182" i="2"/>
  <c r="I182" i="2"/>
  <c r="H182" i="2"/>
  <c r="M180" i="2"/>
  <c r="L180" i="2"/>
  <c r="K180" i="2"/>
  <c r="J180" i="2"/>
  <c r="I180" i="2"/>
  <c r="H180" i="2"/>
  <c r="M176" i="2"/>
  <c r="L176" i="2"/>
  <c r="K176" i="2"/>
  <c r="J176" i="2"/>
  <c r="I176" i="2"/>
  <c r="H176" i="2"/>
  <c r="M170" i="2"/>
  <c r="L170" i="2"/>
  <c r="K170" i="2"/>
  <c r="J170" i="2"/>
  <c r="I170" i="2"/>
  <c r="H170" i="2"/>
  <c r="M169" i="2"/>
  <c r="L169" i="2"/>
  <c r="K169" i="2"/>
  <c r="J169" i="2"/>
  <c r="I169" i="2"/>
  <c r="H169" i="2"/>
  <c r="M167" i="2"/>
  <c r="L167" i="2"/>
  <c r="K167" i="2"/>
  <c r="J167" i="2"/>
  <c r="I167" i="2"/>
  <c r="H167" i="2"/>
  <c r="M165" i="2"/>
  <c r="L165" i="2"/>
  <c r="K165" i="2"/>
  <c r="J165" i="2"/>
  <c r="I165" i="2"/>
  <c r="H165" i="2"/>
  <c r="M164" i="2"/>
  <c r="L164" i="2"/>
  <c r="K164" i="2"/>
  <c r="J164" i="2"/>
  <c r="I164" i="2"/>
  <c r="H164" i="2"/>
  <c r="M162" i="2"/>
  <c r="L162" i="2"/>
  <c r="K162" i="2"/>
  <c r="J162" i="2"/>
  <c r="I162" i="2"/>
  <c r="H162" i="2"/>
  <c r="M160" i="2"/>
  <c r="L160" i="2"/>
  <c r="K160" i="2"/>
  <c r="J160" i="2"/>
  <c r="I160" i="2"/>
  <c r="H160" i="2"/>
  <c r="M156" i="2"/>
  <c r="L156" i="2"/>
  <c r="K156" i="2"/>
  <c r="J156" i="2"/>
  <c r="I156" i="2"/>
  <c r="H156" i="2"/>
  <c r="M149" i="2"/>
  <c r="L149" i="2"/>
  <c r="K149" i="2"/>
  <c r="J149" i="2"/>
  <c r="I149" i="2"/>
  <c r="H149" i="2"/>
  <c r="M147" i="2"/>
  <c r="L147" i="2"/>
  <c r="K147" i="2"/>
  <c r="J147" i="2"/>
  <c r="I147" i="2"/>
  <c r="H147" i="2"/>
  <c r="M145" i="2"/>
  <c r="L145" i="2"/>
  <c r="K145" i="2"/>
  <c r="J145" i="2"/>
  <c r="I145" i="2"/>
  <c r="H145" i="2"/>
  <c r="M144" i="2"/>
  <c r="L144" i="2"/>
  <c r="K144" i="2"/>
  <c r="J144" i="2"/>
  <c r="I144" i="2"/>
  <c r="H144" i="2"/>
  <c r="M142" i="2"/>
  <c r="L142" i="2"/>
  <c r="K142" i="2"/>
  <c r="J142" i="2"/>
  <c r="I142" i="2"/>
  <c r="H142" i="2"/>
  <c r="M140" i="2"/>
  <c r="L140" i="2"/>
  <c r="K140" i="2"/>
  <c r="J140" i="2"/>
  <c r="I140" i="2"/>
  <c r="H140" i="2"/>
  <c r="M138" i="2"/>
  <c r="L138" i="2"/>
  <c r="K138" i="2"/>
  <c r="J138" i="2"/>
  <c r="I138" i="2"/>
  <c r="H138" i="2"/>
  <c r="M134" i="2"/>
  <c r="L134" i="2"/>
  <c r="K134" i="2"/>
  <c r="J134" i="2"/>
  <c r="I134" i="2"/>
  <c r="H134" i="2"/>
  <c r="M125" i="2"/>
  <c r="L125" i="2"/>
  <c r="K125" i="2"/>
  <c r="J125" i="2"/>
  <c r="I125" i="2"/>
  <c r="H125" i="2"/>
  <c r="M123" i="2"/>
  <c r="L123" i="2"/>
  <c r="K123" i="2"/>
  <c r="J123" i="2"/>
  <c r="I123" i="2"/>
  <c r="H123" i="2"/>
  <c r="M120" i="2"/>
  <c r="L120" i="2"/>
  <c r="K120" i="2"/>
  <c r="J120" i="2"/>
  <c r="I120" i="2"/>
  <c r="H120" i="2"/>
  <c r="M118" i="2"/>
  <c r="L118" i="2"/>
  <c r="K118" i="2"/>
  <c r="J118" i="2"/>
  <c r="I118" i="2"/>
  <c r="H118" i="2"/>
  <c r="M113" i="2"/>
  <c r="L113" i="2"/>
  <c r="K113" i="2"/>
  <c r="J113" i="2"/>
  <c r="I113" i="2"/>
  <c r="H113" i="2"/>
  <c r="M109" i="2"/>
  <c r="L109" i="2"/>
  <c r="K109" i="2"/>
  <c r="J109" i="2"/>
  <c r="I109" i="2"/>
  <c r="H109" i="2"/>
  <c r="M100" i="2"/>
  <c r="L100" i="2"/>
  <c r="K100" i="2"/>
  <c r="J100" i="2"/>
  <c r="I100" i="2"/>
  <c r="H100" i="2"/>
  <c r="M98" i="2"/>
  <c r="L98" i="2"/>
  <c r="K98" i="2"/>
  <c r="J98" i="2"/>
  <c r="I98" i="2"/>
  <c r="H98" i="2"/>
  <c r="M95" i="2"/>
  <c r="L95" i="2"/>
  <c r="K95" i="2"/>
  <c r="J95" i="2"/>
  <c r="I95" i="2"/>
  <c r="H95" i="2"/>
  <c r="M93" i="2"/>
  <c r="L93" i="2"/>
  <c r="K93" i="2"/>
  <c r="J93" i="2"/>
  <c r="I93" i="2"/>
  <c r="H93" i="2"/>
  <c r="M91" i="2"/>
  <c r="L91" i="2"/>
  <c r="K91" i="2"/>
  <c r="J91" i="2"/>
  <c r="I91" i="2"/>
  <c r="H91" i="2"/>
  <c r="M87" i="2"/>
  <c r="L87" i="2"/>
  <c r="K87" i="2"/>
  <c r="J87" i="2"/>
  <c r="I87" i="2"/>
  <c r="H87" i="2"/>
  <c r="H76" i="2"/>
  <c r="I76" i="2"/>
  <c r="J76" i="2"/>
  <c r="K76" i="2"/>
  <c r="L76" i="2"/>
  <c r="M76" i="2"/>
  <c r="H78" i="2"/>
  <c r="I78" i="2"/>
  <c r="J78" i="2"/>
  <c r="K78" i="2"/>
  <c r="L78" i="2"/>
  <c r="M78" i="2"/>
  <c r="G201" i="2" l="1"/>
  <c r="F201" i="2"/>
  <c r="E201" i="2"/>
  <c r="D201" i="2"/>
  <c r="C201" i="2"/>
  <c r="B201" i="2"/>
  <c r="G139" i="2"/>
  <c r="F139" i="2"/>
  <c r="E139" i="2"/>
  <c r="D139" i="2"/>
  <c r="C139" i="2"/>
  <c r="B139" i="2"/>
  <c r="G60" i="2" l="1"/>
  <c r="F60" i="2"/>
  <c r="E60" i="2"/>
  <c r="D60" i="2"/>
  <c r="C60" i="2"/>
  <c r="B60" i="2"/>
  <c r="G59" i="2"/>
  <c r="F59" i="2"/>
  <c r="E59" i="2"/>
  <c r="D59" i="2"/>
  <c r="C59" i="2"/>
  <c r="B59" i="2"/>
  <c r="G58" i="2"/>
  <c r="F58" i="2"/>
  <c r="E58" i="2"/>
  <c r="D58" i="2"/>
  <c r="C58" i="2"/>
  <c r="B58" i="2"/>
  <c r="G40" i="2"/>
  <c r="F40" i="2"/>
  <c r="E40" i="2"/>
  <c r="D40" i="2"/>
  <c r="C40" i="2"/>
  <c r="B40" i="2"/>
  <c r="G39" i="2"/>
  <c r="F39" i="2"/>
  <c r="E39" i="2"/>
  <c r="D39" i="2"/>
  <c r="C39" i="2"/>
  <c r="B39" i="2"/>
  <c r="G38" i="2"/>
  <c r="F38" i="2"/>
  <c r="E38" i="2"/>
  <c r="D38" i="2"/>
  <c r="C38" i="2"/>
  <c r="B38" i="2"/>
  <c r="G36" i="2"/>
  <c r="F36" i="2"/>
  <c r="E36" i="2"/>
  <c r="D36" i="2"/>
  <c r="C36" i="2"/>
  <c r="B36" i="2"/>
  <c r="G35" i="2"/>
  <c r="F35" i="2"/>
  <c r="E35" i="2"/>
  <c r="D35" i="2"/>
  <c r="C35" i="2"/>
  <c r="B35" i="2"/>
  <c r="G34" i="2"/>
  <c r="F34" i="2"/>
  <c r="E34" i="2"/>
  <c r="D34" i="2"/>
  <c r="C34" i="2"/>
  <c r="B34" i="2"/>
  <c r="G25" i="2"/>
  <c r="F25" i="2"/>
  <c r="E25" i="2"/>
  <c r="D25" i="2"/>
  <c r="C25" i="2"/>
  <c r="B25" i="2"/>
  <c r="G21" i="2"/>
  <c r="F21" i="2"/>
  <c r="E21" i="2"/>
  <c r="D21" i="2"/>
  <c r="C21" i="2"/>
  <c r="B21" i="2"/>
  <c r="G20" i="2"/>
  <c r="F20" i="2"/>
  <c r="E20" i="2"/>
  <c r="D20" i="2"/>
  <c r="C20" i="2"/>
  <c r="B20" i="2"/>
  <c r="G16" i="2"/>
  <c r="F16" i="2"/>
  <c r="E16" i="2"/>
  <c r="D16" i="2"/>
  <c r="C16" i="2"/>
  <c r="B16" i="2"/>
  <c r="G15" i="2"/>
  <c r="F15" i="2"/>
  <c r="E15" i="2"/>
  <c r="D15" i="2"/>
  <c r="C15" i="2"/>
  <c r="B15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M71" i="2"/>
  <c r="L71" i="2"/>
  <c r="K71" i="2"/>
  <c r="J71" i="2"/>
  <c r="I71" i="2"/>
  <c r="H71" i="2"/>
  <c r="M69" i="2"/>
  <c r="L69" i="2"/>
  <c r="K69" i="2"/>
  <c r="J69" i="2"/>
  <c r="I69" i="2"/>
  <c r="H69" i="2"/>
  <c r="M61" i="2"/>
  <c r="L61" i="2"/>
  <c r="K61" i="2"/>
  <c r="J61" i="2"/>
  <c r="I61" i="2"/>
  <c r="H61" i="2"/>
  <c r="M57" i="2"/>
  <c r="L57" i="2"/>
  <c r="K57" i="2"/>
  <c r="J57" i="2"/>
  <c r="I57" i="2"/>
  <c r="H57" i="2"/>
  <c r="M51" i="2"/>
  <c r="L51" i="2"/>
  <c r="K51" i="2"/>
  <c r="J51" i="2"/>
  <c r="I51" i="2"/>
  <c r="H51" i="2"/>
  <c r="M50" i="2"/>
  <c r="L50" i="2"/>
  <c r="K50" i="2"/>
  <c r="J50" i="2"/>
  <c r="I50" i="2"/>
  <c r="H50" i="2"/>
  <c r="M48" i="2"/>
  <c r="L48" i="2"/>
  <c r="K48" i="2"/>
  <c r="J48" i="2"/>
  <c r="I48" i="2"/>
  <c r="H48" i="2"/>
  <c r="M46" i="2"/>
  <c r="L46" i="2"/>
  <c r="K46" i="2"/>
  <c r="J46" i="2"/>
  <c r="I46" i="2"/>
  <c r="H46" i="2"/>
  <c r="M45" i="2"/>
  <c r="L45" i="2"/>
  <c r="K45" i="2"/>
  <c r="J45" i="2"/>
  <c r="I45" i="2"/>
  <c r="H45" i="2"/>
  <c r="M43" i="2"/>
  <c r="L43" i="2"/>
  <c r="K43" i="2"/>
  <c r="J43" i="2"/>
  <c r="I43" i="2"/>
  <c r="H43" i="2"/>
  <c r="M41" i="2"/>
  <c r="L41" i="2"/>
  <c r="K41" i="2"/>
  <c r="J41" i="2"/>
  <c r="I41" i="2"/>
  <c r="H41" i="2"/>
  <c r="M37" i="2"/>
  <c r="L37" i="2"/>
  <c r="K37" i="2"/>
  <c r="J37" i="2"/>
  <c r="I37" i="2"/>
  <c r="H37" i="2"/>
  <c r="M33" i="2"/>
  <c r="L33" i="2"/>
  <c r="K33" i="2"/>
  <c r="J33" i="2"/>
  <c r="I33" i="2"/>
  <c r="H33" i="2"/>
  <c r="M27" i="2"/>
  <c r="L27" i="2"/>
  <c r="K27" i="2"/>
  <c r="J27" i="2"/>
  <c r="I27" i="2"/>
  <c r="H27" i="2"/>
  <c r="M26" i="2"/>
  <c r="L26" i="2"/>
  <c r="K26" i="2"/>
  <c r="J26" i="2"/>
  <c r="I26" i="2"/>
  <c r="H26" i="2"/>
  <c r="M24" i="2"/>
  <c r="L24" i="2"/>
  <c r="K24" i="2"/>
  <c r="J24" i="2"/>
  <c r="I24" i="2"/>
  <c r="H24" i="2"/>
  <c r="M22" i="2"/>
  <c r="L22" i="2"/>
  <c r="K22" i="2"/>
  <c r="J22" i="2"/>
  <c r="I22" i="2"/>
  <c r="H22" i="2"/>
  <c r="M19" i="2"/>
  <c r="L19" i="2"/>
  <c r="K19" i="2"/>
  <c r="J19" i="2"/>
  <c r="I19" i="2"/>
  <c r="H19" i="2"/>
  <c r="M14" i="2"/>
  <c r="L14" i="2"/>
  <c r="K14" i="2"/>
  <c r="J14" i="2"/>
  <c r="I14" i="2"/>
  <c r="H14" i="2"/>
  <c r="M10" i="2"/>
  <c r="L10" i="2"/>
  <c r="K10" i="2"/>
  <c r="J10" i="2"/>
  <c r="I10" i="2"/>
  <c r="H10" i="2"/>
  <c r="N26" i="1"/>
  <c r="M26" i="1"/>
  <c r="L26" i="1"/>
  <c r="K26" i="1"/>
  <c r="J26" i="1"/>
  <c r="I26" i="1"/>
  <c r="N23" i="1"/>
  <c r="M23" i="1"/>
  <c r="L23" i="1"/>
  <c r="K23" i="1"/>
  <c r="J23" i="1"/>
  <c r="I23" i="1"/>
  <c r="N20" i="1"/>
  <c r="M20" i="1"/>
  <c r="L20" i="1"/>
  <c r="K20" i="1"/>
  <c r="J20" i="1"/>
  <c r="I20" i="1"/>
  <c r="N15" i="1"/>
  <c r="M15" i="1"/>
  <c r="L15" i="1"/>
  <c r="K15" i="1"/>
  <c r="J15" i="1"/>
  <c r="I15" i="1"/>
  <c r="N12" i="1"/>
  <c r="M12" i="1"/>
  <c r="L12" i="1"/>
  <c r="K12" i="1"/>
  <c r="J12" i="1"/>
  <c r="I12" i="1"/>
  <c r="G32" i="2" l="1"/>
  <c r="E32" i="2"/>
  <c r="G227" i="2"/>
  <c r="F227" i="2"/>
  <c r="E227" i="2"/>
  <c r="D227" i="2"/>
  <c r="G225" i="2"/>
  <c r="F225" i="2"/>
  <c r="E225" i="2"/>
  <c r="B227" i="2" l="1"/>
  <c r="G56" i="2"/>
  <c r="B225" i="2"/>
  <c r="D56" i="2"/>
  <c r="F56" i="2"/>
  <c r="E56" i="2"/>
  <c r="B32" i="2"/>
  <c r="C225" i="2"/>
  <c r="D32" i="2"/>
  <c r="F32" i="2"/>
  <c r="B56" i="2"/>
  <c r="F9" i="2"/>
  <c r="D9" i="2"/>
  <c r="G9" i="2"/>
  <c r="E9" i="2"/>
  <c r="G239" i="2" l="1"/>
  <c r="F239" i="2"/>
  <c r="E239" i="2"/>
  <c r="D239" i="2"/>
  <c r="B239" i="2"/>
  <c r="G18" i="2"/>
  <c r="F18" i="2"/>
  <c r="E18" i="2"/>
  <c r="D18" i="2"/>
  <c r="B18" i="2"/>
  <c r="B9" i="2"/>
  <c r="G23" i="2" l="1"/>
  <c r="F23" i="2"/>
  <c r="E23" i="2"/>
  <c r="D23" i="2"/>
  <c r="B23" i="2"/>
  <c r="F10" i="1" l="1"/>
  <c r="H10" i="1"/>
  <c r="G10" i="1"/>
  <c r="E10" i="1"/>
  <c r="C10" i="1"/>
  <c r="D225" i="2" l="1"/>
  <c r="C227" i="2" l="1"/>
  <c r="C18" i="2"/>
  <c r="C239" i="2" l="1"/>
  <c r="C32" i="2"/>
  <c r="C9" i="2"/>
  <c r="C56" i="2"/>
  <c r="C23" i="2" l="1"/>
  <c r="D10" i="1" l="1"/>
  <c r="H17" i="2" l="1"/>
  <c r="I17" i="2"/>
  <c r="J17" i="2"/>
  <c r="K17" i="2"/>
  <c r="L17" i="2"/>
  <c r="M17" i="2"/>
  <c r="J75" i="2" l="1"/>
  <c r="I75" i="2"/>
  <c r="L75" i="2"/>
  <c r="H75" i="2"/>
  <c r="M75" i="2"/>
  <c r="K75" i="2"/>
  <c r="G92" i="2" l="1"/>
  <c r="M92" i="2" s="1"/>
  <c r="F92" i="2"/>
  <c r="L92" i="2" s="1"/>
  <c r="E92" i="2"/>
  <c r="K92" i="2" s="1"/>
  <c r="D92" i="2"/>
  <c r="J92" i="2" s="1"/>
  <c r="C92" i="2"/>
  <c r="I92" i="2" s="1"/>
  <c r="B92" i="2"/>
  <c r="H92" i="2" s="1"/>
  <c r="B74" i="2" l="1"/>
  <c r="C74" i="2"/>
  <c r="D74" i="2"/>
  <c r="E74" i="2"/>
  <c r="F74" i="2"/>
  <c r="G74" i="2"/>
  <c r="K74" i="2" l="1"/>
  <c r="E249" i="2"/>
  <c r="J74" i="2"/>
  <c r="D249" i="2"/>
  <c r="G249" i="2"/>
  <c r="M74" i="2"/>
  <c r="C249" i="2"/>
  <c r="I74" i="2"/>
  <c r="F249" i="2"/>
  <c r="L74" i="2"/>
  <c r="B249" i="2"/>
  <c r="H249" i="2" s="1"/>
  <c r="H74" i="2"/>
  <c r="J249" i="2" l="1"/>
  <c r="I249" i="2"/>
  <c r="K249" i="2"/>
  <c r="L249" i="2"/>
  <c r="M249" i="2"/>
  <c r="C73" i="2" l="1"/>
  <c r="D73" i="2"/>
  <c r="E73" i="2"/>
  <c r="F73" i="2"/>
  <c r="G73" i="2"/>
  <c r="B73" i="2"/>
  <c r="F248" i="2" l="1"/>
  <c r="L73" i="2"/>
  <c r="G72" i="2"/>
  <c r="K73" i="2"/>
  <c r="E248" i="2"/>
  <c r="F72" i="2"/>
  <c r="B248" i="2"/>
  <c r="H73" i="2"/>
  <c r="J73" i="2"/>
  <c r="D248" i="2"/>
  <c r="E72" i="2"/>
  <c r="G248" i="2"/>
  <c r="M73" i="2"/>
  <c r="C248" i="2"/>
  <c r="I73" i="2"/>
  <c r="D72" i="2"/>
  <c r="J248" i="2" l="1"/>
  <c r="D70" i="2"/>
  <c r="D242" i="2"/>
  <c r="J72" i="2"/>
  <c r="M248" i="2"/>
  <c r="F70" i="2"/>
  <c r="L72" i="2"/>
  <c r="F242" i="2"/>
  <c r="G70" i="2"/>
  <c r="G242" i="2"/>
  <c r="M72" i="2"/>
  <c r="K248" i="2"/>
  <c r="I248" i="2"/>
  <c r="E70" i="2"/>
  <c r="E242" i="2"/>
  <c r="K72" i="2"/>
  <c r="H248" i="2"/>
  <c r="L248" i="2"/>
  <c r="M70" i="2" l="1"/>
  <c r="G77" i="2"/>
  <c r="K70" i="2"/>
  <c r="E77" i="2"/>
  <c r="L70" i="2"/>
  <c r="F77" i="2"/>
  <c r="J70" i="2"/>
  <c r="D77" i="2"/>
  <c r="E14" i="1" l="1"/>
  <c r="F14" i="1"/>
  <c r="G14" i="1"/>
  <c r="H14" i="1"/>
  <c r="D143" i="2"/>
  <c r="E143" i="2"/>
  <c r="F143" i="2"/>
  <c r="G143" i="2"/>
  <c r="C143" i="2"/>
  <c r="B143" i="2"/>
  <c r="H143" i="2" l="1"/>
  <c r="B141" i="2"/>
  <c r="K143" i="2"/>
  <c r="E141" i="2"/>
  <c r="J143" i="2"/>
  <c r="D141" i="2"/>
  <c r="H13" i="1"/>
  <c r="F13" i="1"/>
  <c r="I143" i="2"/>
  <c r="C141" i="2"/>
  <c r="M143" i="2"/>
  <c r="G141" i="2"/>
  <c r="L143" i="2"/>
  <c r="F141" i="2"/>
  <c r="G13" i="1"/>
  <c r="E13" i="1"/>
  <c r="C72" i="2" l="1"/>
  <c r="C70" i="2" l="1"/>
  <c r="I72" i="2"/>
  <c r="C242" i="2"/>
  <c r="B117" i="2"/>
  <c r="C66" i="2"/>
  <c r="D66" i="2"/>
  <c r="E66" i="2"/>
  <c r="F66" i="2"/>
  <c r="G66" i="2"/>
  <c r="C67" i="2"/>
  <c r="D67" i="2"/>
  <c r="E67" i="2"/>
  <c r="F67" i="2"/>
  <c r="G67" i="2"/>
  <c r="C68" i="2"/>
  <c r="D68" i="2"/>
  <c r="E68" i="2"/>
  <c r="F68" i="2"/>
  <c r="G68" i="2"/>
  <c r="B67" i="2"/>
  <c r="B68" i="2"/>
  <c r="I68" i="2" l="1"/>
  <c r="C230" i="2"/>
  <c r="J67" i="2"/>
  <c r="D229" i="2"/>
  <c r="K66" i="2"/>
  <c r="E228" i="2"/>
  <c r="H117" i="2"/>
  <c r="B234" i="2"/>
  <c r="H234" i="2" s="1"/>
  <c r="M67" i="2"/>
  <c r="G229" i="2"/>
  <c r="I67" i="2"/>
  <c r="C229" i="2"/>
  <c r="J66" i="2"/>
  <c r="D228" i="2"/>
  <c r="M68" i="2"/>
  <c r="G230" i="2"/>
  <c r="H68" i="2"/>
  <c r="B230" i="2"/>
  <c r="K68" i="2"/>
  <c r="E230" i="2"/>
  <c r="L67" i="2"/>
  <c r="F229" i="2"/>
  <c r="M66" i="2"/>
  <c r="G228" i="2"/>
  <c r="I66" i="2"/>
  <c r="C228" i="2"/>
  <c r="L68" i="2"/>
  <c r="F230" i="2"/>
  <c r="H67" i="2"/>
  <c r="B229" i="2"/>
  <c r="H229" i="2" s="1"/>
  <c r="J68" i="2"/>
  <c r="D230" i="2"/>
  <c r="K67" i="2"/>
  <c r="E229" i="2"/>
  <c r="K229" i="2" s="1"/>
  <c r="L66" i="2"/>
  <c r="F228" i="2"/>
  <c r="I70" i="2"/>
  <c r="C77" i="2"/>
  <c r="B63" i="2"/>
  <c r="C63" i="2"/>
  <c r="D63" i="2"/>
  <c r="E63" i="2"/>
  <c r="F63" i="2"/>
  <c r="G63" i="2"/>
  <c r="B64" i="2"/>
  <c r="H64" i="2" s="1"/>
  <c r="C64" i="2"/>
  <c r="I64" i="2" s="1"/>
  <c r="D64" i="2"/>
  <c r="J64" i="2" s="1"/>
  <c r="E64" i="2"/>
  <c r="K64" i="2" s="1"/>
  <c r="F64" i="2"/>
  <c r="L64" i="2" s="1"/>
  <c r="G64" i="2"/>
  <c r="M64" i="2" s="1"/>
  <c r="K63" i="2" l="1"/>
  <c r="I229" i="2"/>
  <c r="J229" i="2"/>
  <c r="J63" i="2"/>
  <c r="D14" i="1"/>
  <c r="I228" i="2"/>
  <c r="L229" i="2"/>
  <c r="H230" i="2"/>
  <c r="M63" i="2"/>
  <c r="I63" i="2"/>
  <c r="J228" i="2"/>
  <c r="M229" i="2"/>
  <c r="K228" i="2"/>
  <c r="I230" i="2"/>
  <c r="L63" i="2"/>
  <c r="H63" i="2"/>
  <c r="L228" i="2"/>
  <c r="J230" i="2"/>
  <c r="L230" i="2"/>
  <c r="M228" i="2"/>
  <c r="K230" i="2"/>
  <c r="M230" i="2"/>
  <c r="D13" i="1" l="1"/>
  <c r="F197" i="2"/>
  <c r="I39" i="2"/>
  <c r="J39" i="2"/>
  <c r="K39" i="2"/>
  <c r="L39" i="2"/>
  <c r="I40" i="2"/>
  <c r="J40" i="2"/>
  <c r="K40" i="2"/>
  <c r="L40" i="2"/>
  <c r="I38" i="2"/>
  <c r="J38" i="2"/>
  <c r="K38" i="2"/>
  <c r="L38" i="2"/>
  <c r="M38" i="2"/>
  <c r="L36" i="2" l="1"/>
  <c r="J36" i="2"/>
  <c r="M36" i="2"/>
  <c r="I36" i="2"/>
  <c r="J35" i="2"/>
  <c r="K34" i="2"/>
  <c r="L197" i="2"/>
  <c r="I35" i="2"/>
  <c r="J34" i="2"/>
  <c r="M35" i="2"/>
  <c r="K36" i="2"/>
  <c r="L35" i="2"/>
  <c r="M34" i="2"/>
  <c r="I34" i="2"/>
  <c r="K35" i="2"/>
  <c r="L34" i="2"/>
  <c r="J227" i="2"/>
  <c r="L227" i="2"/>
  <c r="K227" i="2"/>
  <c r="I227" i="2"/>
  <c r="I12" i="2" l="1"/>
  <c r="I11" i="2"/>
  <c r="B157" i="2"/>
  <c r="H157" i="2" l="1"/>
  <c r="C114" i="2"/>
  <c r="D114" i="2"/>
  <c r="E114" i="2"/>
  <c r="F114" i="2"/>
  <c r="G114" i="2"/>
  <c r="C112" i="2" l="1"/>
  <c r="I112" i="2" s="1"/>
  <c r="F117" i="2"/>
  <c r="J114" i="2"/>
  <c r="D231" i="2"/>
  <c r="F112" i="2"/>
  <c r="L112" i="2" s="1"/>
  <c r="G111" i="2"/>
  <c r="M111" i="2" s="1"/>
  <c r="C111" i="2"/>
  <c r="I111" i="2" s="1"/>
  <c r="D110" i="2"/>
  <c r="E117" i="2"/>
  <c r="F115" i="2"/>
  <c r="F116" i="2"/>
  <c r="M114" i="2"/>
  <c r="G231" i="2"/>
  <c r="I114" i="2"/>
  <c r="C231" i="2"/>
  <c r="G112" i="2"/>
  <c r="M112" i="2" s="1"/>
  <c r="E110" i="2"/>
  <c r="C115" i="2"/>
  <c r="C116" i="2"/>
  <c r="G110" i="2"/>
  <c r="C110" i="2"/>
  <c r="D117" i="2"/>
  <c r="E115" i="2"/>
  <c r="E116" i="2"/>
  <c r="L114" i="2"/>
  <c r="F231" i="2"/>
  <c r="D111" i="2"/>
  <c r="J111" i="2" s="1"/>
  <c r="G115" i="2"/>
  <c r="G116" i="2"/>
  <c r="E112" i="2"/>
  <c r="K112" i="2" s="1"/>
  <c r="F111" i="2"/>
  <c r="L111" i="2" s="1"/>
  <c r="D112" i="2"/>
  <c r="J112" i="2" s="1"/>
  <c r="E111" i="2"/>
  <c r="K111" i="2" s="1"/>
  <c r="F110" i="2"/>
  <c r="G117" i="2"/>
  <c r="C117" i="2"/>
  <c r="D115" i="2"/>
  <c r="D116" i="2"/>
  <c r="K114" i="2"/>
  <c r="E231" i="2"/>
  <c r="K231" i="2" s="1"/>
  <c r="H40" i="2"/>
  <c r="M40" i="2"/>
  <c r="C234" i="2" l="1"/>
  <c r="I234" i="2" s="1"/>
  <c r="L110" i="2"/>
  <c r="F108" i="2"/>
  <c r="K116" i="2"/>
  <c r="E235" i="2"/>
  <c r="K235" i="2" s="1"/>
  <c r="I110" i="2"/>
  <c r="C108" i="2"/>
  <c r="I116" i="2"/>
  <c r="C235" i="2"/>
  <c r="I235" i="2" s="1"/>
  <c r="M231" i="2"/>
  <c r="E234" i="2"/>
  <c r="K234" i="2" s="1"/>
  <c r="F234" i="2"/>
  <c r="L234" i="2" s="1"/>
  <c r="K115" i="2"/>
  <c r="E232" i="2"/>
  <c r="K232" i="2" s="1"/>
  <c r="I115" i="2"/>
  <c r="C232" i="2"/>
  <c r="I232" i="2" s="1"/>
  <c r="G234" i="2"/>
  <c r="M234" i="2" s="1"/>
  <c r="M116" i="2"/>
  <c r="G235" i="2"/>
  <c r="M235" i="2" s="1"/>
  <c r="L231" i="2"/>
  <c r="D234" i="2"/>
  <c r="J234" i="2" s="1"/>
  <c r="M110" i="2"/>
  <c r="G108" i="2"/>
  <c r="K110" i="2"/>
  <c r="E108" i="2"/>
  <c r="I231" i="2"/>
  <c r="L116" i="2"/>
  <c r="F235" i="2"/>
  <c r="L235" i="2" s="1"/>
  <c r="J110" i="2"/>
  <c r="D108" i="2"/>
  <c r="J231" i="2"/>
  <c r="J116" i="2"/>
  <c r="D235" i="2"/>
  <c r="J235" i="2" s="1"/>
  <c r="J115" i="2"/>
  <c r="D232" i="2"/>
  <c r="J232" i="2" s="1"/>
  <c r="M115" i="2"/>
  <c r="G232" i="2"/>
  <c r="M232" i="2" s="1"/>
  <c r="L115" i="2"/>
  <c r="F232" i="2"/>
  <c r="L232" i="2" s="1"/>
  <c r="M227" i="2"/>
  <c r="H227" i="2"/>
  <c r="C121" i="2"/>
  <c r="D121" i="2"/>
  <c r="E121" i="2"/>
  <c r="F121" i="2"/>
  <c r="G121" i="2"/>
  <c r="B121" i="2"/>
  <c r="C96" i="2"/>
  <c r="D96" i="2"/>
  <c r="E96" i="2"/>
  <c r="F96" i="2"/>
  <c r="G96" i="2"/>
  <c r="B96" i="2"/>
  <c r="H96" i="2" l="1"/>
  <c r="B94" i="2"/>
  <c r="B240" i="2"/>
  <c r="L96" i="2"/>
  <c r="F94" i="2"/>
  <c r="F240" i="2"/>
  <c r="H121" i="2"/>
  <c r="B119" i="2"/>
  <c r="J121" i="2"/>
  <c r="D119" i="2"/>
  <c r="K96" i="2"/>
  <c r="E94" i="2"/>
  <c r="E240" i="2"/>
  <c r="M121" i="2"/>
  <c r="G119" i="2"/>
  <c r="G124" i="2" s="1"/>
  <c r="I121" i="2"/>
  <c r="C119" i="2"/>
  <c r="D124" i="2"/>
  <c r="J96" i="2"/>
  <c r="D94" i="2"/>
  <c r="D240" i="2"/>
  <c r="L121" i="2"/>
  <c r="F119" i="2"/>
  <c r="F124" i="2" s="1"/>
  <c r="M96" i="2"/>
  <c r="G94" i="2"/>
  <c r="G240" i="2"/>
  <c r="I96" i="2"/>
  <c r="C94" i="2"/>
  <c r="C240" i="2"/>
  <c r="K121" i="2"/>
  <c r="E119" i="2"/>
  <c r="H59" i="2"/>
  <c r="H60" i="2"/>
  <c r="B211" i="2"/>
  <c r="H211" i="2" s="1"/>
  <c r="C205" i="2"/>
  <c r="D205" i="2"/>
  <c r="E205" i="2"/>
  <c r="F205" i="2"/>
  <c r="G205" i="2"/>
  <c r="C206" i="2"/>
  <c r="D206" i="2"/>
  <c r="E206" i="2"/>
  <c r="F206" i="2"/>
  <c r="G206" i="2"/>
  <c r="C207" i="2"/>
  <c r="D207" i="2"/>
  <c r="E207" i="2"/>
  <c r="F207" i="2"/>
  <c r="G207" i="2"/>
  <c r="B206" i="2"/>
  <c r="B207" i="2"/>
  <c r="B205" i="2"/>
  <c r="I201" i="2"/>
  <c r="J201" i="2"/>
  <c r="K201" i="2"/>
  <c r="L201" i="2"/>
  <c r="M201" i="2"/>
  <c r="H201" i="2"/>
  <c r="B198" i="2"/>
  <c r="H198" i="2" s="1"/>
  <c r="B199" i="2"/>
  <c r="H199" i="2" s="1"/>
  <c r="B197" i="2"/>
  <c r="B188" i="2"/>
  <c r="H188" i="2" s="1"/>
  <c r="C183" i="2"/>
  <c r="D183" i="2"/>
  <c r="E183" i="2"/>
  <c r="F183" i="2"/>
  <c r="G183" i="2"/>
  <c r="B183" i="2"/>
  <c r="B178" i="2"/>
  <c r="H178" i="2" s="1"/>
  <c r="B179" i="2"/>
  <c r="H179" i="2" s="1"/>
  <c r="B177" i="2"/>
  <c r="B168" i="2"/>
  <c r="H168" i="2" s="1"/>
  <c r="C163" i="2"/>
  <c r="D163" i="2"/>
  <c r="E163" i="2"/>
  <c r="F163" i="2"/>
  <c r="G163" i="2"/>
  <c r="B163" i="2"/>
  <c r="B158" i="2"/>
  <c r="B159" i="2"/>
  <c r="H159" i="2" s="1"/>
  <c r="B148" i="2"/>
  <c r="H148" i="2" s="1"/>
  <c r="I139" i="2"/>
  <c r="J139" i="2"/>
  <c r="K139" i="2"/>
  <c r="L139" i="2"/>
  <c r="M139" i="2"/>
  <c r="H139" i="2"/>
  <c r="B136" i="2"/>
  <c r="H136" i="2" s="1"/>
  <c r="B137" i="2"/>
  <c r="H137" i="2" s="1"/>
  <c r="B135" i="2"/>
  <c r="B126" i="2"/>
  <c r="H126" i="2" s="1"/>
  <c r="I117" i="2"/>
  <c r="J117" i="2"/>
  <c r="K117" i="2"/>
  <c r="L117" i="2"/>
  <c r="M117" i="2"/>
  <c r="B114" i="2"/>
  <c r="B111" i="2"/>
  <c r="H111" i="2" s="1"/>
  <c r="B112" i="2"/>
  <c r="H112" i="2" s="1"/>
  <c r="B110" i="2"/>
  <c r="B101" i="2"/>
  <c r="H101" i="2" s="1"/>
  <c r="B89" i="2"/>
  <c r="B90" i="2"/>
  <c r="B88" i="2"/>
  <c r="B79" i="2"/>
  <c r="H79" i="2" s="1"/>
  <c r="C62" i="2"/>
  <c r="D62" i="2"/>
  <c r="E62" i="2"/>
  <c r="F62" i="2"/>
  <c r="G62" i="2"/>
  <c r="C65" i="2"/>
  <c r="D65" i="2"/>
  <c r="E65" i="2"/>
  <c r="F65" i="2"/>
  <c r="G65" i="2"/>
  <c r="B65" i="2"/>
  <c r="B66" i="2"/>
  <c r="B62" i="2"/>
  <c r="H58" i="2"/>
  <c r="B49" i="2"/>
  <c r="M39" i="2"/>
  <c r="H39" i="2"/>
  <c r="H38" i="2"/>
  <c r="G44" i="2"/>
  <c r="F44" i="2"/>
  <c r="E44" i="2"/>
  <c r="D44" i="2"/>
  <c r="C44" i="2"/>
  <c r="B44" i="2"/>
  <c r="H36" i="2"/>
  <c r="H35" i="2"/>
  <c r="H34" i="2"/>
  <c r="H25" i="2"/>
  <c r="M21" i="2"/>
  <c r="L21" i="2"/>
  <c r="K21" i="2"/>
  <c r="J21" i="2"/>
  <c r="I21" i="2"/>
  <c r="H21" i="2"/>
  <c r="M20" i="2"/>
  <c r="L20" i="2"/>
  <c r="K20" i="2"/>
  <c r="J20" i="2"/>
  <c r="I20" i="2"/>
  <c r="H20" i="2"/>
  <c r="M16" i="2"/>
  <c r="L16" i="2"/>
  <c r="K16" i="2"/>
  <c r="J16" i="2"/>
  <c r="I16" i="2"/>
  <c r="H16" i="2"/>
  <c r="H12" i="2"/>
  <c r="H13" i="2"/>
  <c r="J12" i="2" l="1"/>
  <c r="L25" i="2"/>
  <c r="E42" i="2"/>
  <c r="K44" i="2"/>
  <c r="E241" i="2"/>
  <c r="G49" i="2"/>
  <c r="M60" i="2"/>
  <c r="M59" i="2"/>
  <c r="M58" i="2"/>
  <c r="H62" i="2"/>
  <c r="B226" i="2"/>
  <c r="F224" i="2"/>
  <c r="L65" i="2"/>
  <c r="M62" i="2"/>
  <c r="G226" i="2"/>
  <c r="I62" i="2"/>
  <c r="C226" i="2"/>
  <c r="F79" i="2"/>
  <c r="L79" i="2" s="1"/>
  <c r="H88" i="2"/>
  <c r="B220" i="2"/>
  <c r="B86" i="2"/>
  <c r="F90" i="2"/>
  <c r="G89" i="2"/>
  <c r="C89" i="2"/>
  <c r="D88" i="2"/>
  <c r="F101" i="2"/>
  <c r="L101" i="2" s="1"/>
  <c r="H110" i="2"/>
  <c r="B108" i="2"/>
  <c r="B115" i="2"/>
  <c r="B116" i="2"/>
  <c r="F126" i="2"/>
  <c r="L126" i="2" s="1"/>
  <c r="H135" i="2"/>
  <c r="B133" i="2"/>
  <c r="F137" i="2"/>
  <c r="L137" i="2" s="1"/>
  <c r="G136" i="2"/>
  <c r="M136" i="2" s="1"/>
  <c r="C136" i="2"/>
  <c r="I136" i="2" s="1"/>
  <c r="D135" i="2"/>
  <c r="D148" i="2"/>
  <c r="J148" i="2" s="1"/>
  <c r="E157" i="2"/>
  <c r="F159" i="2"/>
  <c r="L159" i="2" s="1"/>
  <c r="D158" i="2"/>
  <c r="J158" i="2" s="1"/>
  <c r="M163" i="2"/>
  <c r="G243" i="2"/>
  <c r="G161" i="2"/>
  <c r="I163" i="2"/>
  <c r="C243" i="2"/>
  <c r="C161" i="2"/>
  <c r="E168" i="2"/>
  <c r="K168" i="2" s="1"/>
  <c r="E179" i="2"/>
  <c r="K179" i="2" s="1"/>
  <c r="F178" i="2"/>
  <c r="L178" i="2" s="1"/>
  <c r="G177" i="2"/>
  <c r="C177" i="2"/>
  <c r="K183" i="2"/>
  <c r="E244" i="2"/>
  <c r="E181" i="2"/>
  <c r="G188" i="2"/>
  <c r="M188" i="2" s="1"/>
  <c r="C188" i="2"/>
  <c r="I188" i="2" s="1"/>
  <c r="G199" i="2"/>
  <c r="M199" i="2" s="1"/>
  <c r="C199" i="2"/>
  <c r="I199" i="2" s="1"/>
  <c r="D198" i="2"/>
  <c r="J198" i="2" s="1"/>
  <c r="D197" i="2"/>
  <c r="H205" i="2"/>
  <c r="B203" i="2"/>
  <c r="B245" i="2"/>
  <c r="L207" i="2"/>
  <c r="F247" i="2"/>
  <c r="M206" i="2"/>
  <c r="G246" i="2"/>
  <c r="I206" i="2"/>
  <c r="C246" i="2"/>
  <c r="J205" i="2"/>
  <c r="D245" i="2"/>
  <c r="D203" i="2"/>
  <c r="F211" i="2"/>
  <c r="L211" i="2" s="1"/>
  <c r="E124" i="2"/>
  <c r="J240" i="2"/>
  <c r="G18" i="1"/>
  <c r="H18" i="1"/>
  <c r="M12" i="2"/>
  <c r="I25" i="2"/>
  <c r="M25" i="2"/>
  <c r="B42" i="2"/>
  <c r="H44" i="2"/>
  <c r="B241" i="2"/>
  <c r="L44" i="2"/>
  <c r="F42" i="2"/>
  <c r="F241" i="2"/>
  <c r="F49" i="2"/>
  <c r="I58" i="2"/>
  <c r="L60" i="2"/>
  <c r="L59" i="2"/>
  <c r="L58" i="2"/>
  <c r="H66" i="2"/>
  <c r="B228" i="2"/>
  <c r="K65" i="2"/>
  <c r="E224" i="2"/>
  <c r="L62" i="2"/>
  <c r="F226" i="2"/>
  <c r="B72" i="2"/>
  <c r="E79" i="2"/>
  <c r="K79" i="2" s="1"/>
  <c r="H90" i="2"/>
  <c r="B222" i="2"/>
  <c r="E90" i="2"/>
  <c r="F89" i="2"/>
  <c r="G88" i="2"/>
  <c r="C88" i="2"/>
  <c r="E101" i="2"/>
  <c r="K101" i="2" s="1"/>
  <c r="E126" i="2"/>
  <c r="K126" i="2" s="1"/>
  <c r="E137" i="2"/>
  <c r="K137" i="2" s="1"/>
  <c r="F136" i="2"/>
  <c r="L136" i="2" s="1"/>
  <c r="G135" i="2"/>
  <c r="C135" i="2"/>
  <c r="M148" i="2"/>
  <c r="C148" i="2"/>
  <c r="I148" i="2" s="1"/>
  <c r="D157" i="2"/>
  <c r="E159" i="2"/>
  <c r="K159" i="2" s="1"/>
  <c r="G158" i="2"/>
  <c r="M158" i="2" s="1"/>
  <c r="C158" i="2"/>
  <c r="I158" i="2" s="1"/>
  <c r="L163" i="2"/>
  <c r="F243" i="2"/>
  <c r="F161" i="2"/>
  <c r="D168" i="2"/>
  <c r="J168" i="2" s="1"/>
  <c r="D179" i="2"/>
  <c r="J179" i="2" s="1"/>
  <c r="E178" i="2"/>
  <c r="K178" i="2" s="1"/>
  <c r="F177" i="2"/>
  <c r="H183" i="2"/>
  <c r="B181" i="2"/>
  <c r="B244" i="2"/>
  <c r="J183" i="2"/>
  <c r="D181" i="2"/>
  <c r="D244" i="2"/>
  <c r="F188" i="2"/>
  <c r="L188" i="2" s="1"/>
  <c r="H197" i="2"/>
  <c r="B195" i="2"/>
  <c r="F199" i="2"/>
  <c r="L199" i="2" s="1"/>
  <c r="G198" i="2"/>
  <c r="M198" i="2" s="1"/>
  <c r="C198" i="2"/>
  <c r="I198" i="2" s="1"/>
  <c r="C197" i="2"/>
  <c r="H207" i="2"/>
  <c r="B247" i="2"/>
  <c r="K207" i="2"/>
  <c r="E247" i="2"/>
  <c r="L206" i="2"/>
  <c r="F246" i="2"/>
  <c r="M205" i="2"/>
  <c r="G245" i="2"/>
  <c r="G203" i="2"/>
  <c r="I205" i="2"/>
  <c r="C245" i="2"/>
  <c r="C203" i="2"/>
  <c r="E211" i="2"/>
  <c r="K211" i="2" s="1"/>
  <c r="M240" i="2"/>
  <c r="K240" i="2"/>
  <c r="H240" i="2"/>
  <c r="L13" i="2"/>
  <c r="K13" i="2"/>
  <c r="J11" i="2"/>
  <c r="L12" i="2"/>
  <c r="J25" i="2"/>
  <c r="I44" i="2"/>
  <c r="C241" i="2"/>
  <c r="C42" i="2"/>
  <c r="M44" i="2"/>
  <c r="G241" i="2"/>
  <c r="G42" i="2"/>
  <c r="B254" i="2"/>
  <c r="H49" i="2"/>
  <c r="E49" i="2"/>
  <c r="I60" i="2"/>
  <c r="K60" i="2"/>
  <c r="K59" i="2"/>
  <c r="K58" i="2"/>
  <c r="B224" i="2"/>
  <c r="H65" i="2"/>
  <c r="J65" i="2"/>
  <c r="D224" i="2"/>
  <c r="K62" i="2"/>
  <c r="E226" i="2"/>
  <c r="D79" i="2"/>
  <c r="J79" i="2" s="1"/>
  <c r="H89" i="2"/>
  <c r="B221" i="2"/>
  <c r="D90" i="2"/>
  <c r="E89" i="2"/>
  <c r="F88" i="2"/>
  <c r="D101" i="2"/>
  <c r="J101" i="2" s="1"/>
  <c r="D126" i="2"/>
  <c r="J126" i="2" s="1"/>
  <c r="D137" i="2"/>
  <c r="J137" i="2" s="1"/>
  <c r="E136" i="2"/>
  <c r="K136" i="2" s="1"/>
  <c r="F135" i="2"/>
  <c r="F148" i="2"/>
  <c r="L148" i="2" s="1"/>
  <c r="G157" i="2"/>
  <c r="C157" i="2"/>
  <c r="D159" i="2"/>
  <c r="J159" i="2" s="1"/>
  <c r="F158" i="2"/>
  <c r="L158" i="2" s="1"/>
  <c r="H158" i="2"/>
  <c r="B155" i="2"/>
  <c r="K163" i="2"/>
  <c r="E161" i="2"/>
  <c r="E243" i="2"/>
  <c r="G168" i="2"/>
  <c r="M168" i="2" s="1"/>
  <c r="C168" i="2"/>
  <c r="I168" i="2" s="1"/>
  <c r="G179" i="2"/>
  <c r="M179" i="2" s="1"/>
  <c r="C179" i="2"/>
  <c r="I179" i="2" s="1"/>
  <c r="D178" i="2"/>
  <c r="J178" i="2" s="1"/>
  <c r="E177" i="2"/>
  <c r="M183" i="2"/>
  <c r="G244" i="2"/>
  <c r="G181" i="2"/>
  <c r="I183" i="2"/>
  <c r="C181" i="2"/>
  <c r="C244" i="2"/>
  <c r="E188" i="2"/>
  <c r="K188" i="2" s="1"/>
  <c r="E199" i="2"/>
  <c r="K199" i="2" s="1"/>
  <c r="F198" i="2"/>
  <c r="G197" i="2"/>
  <c r="H206" i="2"/>
  <c r="B246" i="2"/>
  <c r="J207" i="2"/>
  <c r="D247" i="2"/>
  <c r="K206" i="2"/>
  <c r="E246" i="2"/>
  <c r="L205" i="2"/>
  <c r="F245" i="2"/>
  <c r="F203" i="2"/>
  <c r="D211" i="2"/>
  <c r="J211" i="2" s="1"/>
  <c r="I240" i="2"/>
  <c r="C124" i="2"/>
  <c r="L240" i="2"/>
  <c r="L11" i="2"/>
  <c r="K11" i="2"/>
  <c r="J13" i="2"/>
  <c r="M11" i="2"/>
  <c r="M13" i="2"/>
  <c r="I13" i="2"/>
  <c r="K12" i="2"/>
  <c r="K25" i="2"/>
  <c r="J44" i="2"/>
  <c r="D241" i="2"/>
  <c r="D42" i="2"/>
  <c r="C49" i="2"/>
  <c r="D49" i="2"/>
  <c r="I59" i="2"/>
  <c r="J60" i="2"/>
  <c r="J59" i="2"/>
  <c r="J58" i="2"/>
  <c r="M65" i="2"/>
  <c r="G224" i="2"/>
  <c r="I65" i="2"/>
  <c r="C224" i="2"/>
  <c r="D226" i="2"/>
  <c r="J62" i="2"/>
  <c r="M79" i="2"/>
  <c r="C79" i="2"/>
  <c r="I79" i="2" s="1"/>
  <c r="G90" i="2"/>
  <c r="C90" i="2"/>
  <c r="D89" i="2"/>
  <c r="E88" i="2"/>
  <c r="G101" i="2"/>
  <c r="M101" i="2" s="1"/>
  <c r="C101" i="2"/>
  <c r="I101" i="2" s="1"/>
  <c r="H114" i="2"/>
  <c r="B231" i="2"/>
  <c r="G126" i="2"/>
  <c r="M126" i="2" s="1"/>
  <c r="C126" i="2"/>
  <c r="I126" i="2" s="1"/>
  <c r="G137" i="2"/>
  <c r="M137" i="2" s="1"/>
  <c r="C137" i="2"/>
  <c r="I137" i="2" s="1"/>
  <c r="D136" i="2"/>
  <c r="J136" i="2" s="1"/>
  <c r="E135" i="2"/>
  <c r="E148" i="2"/>
  <c r="K148" i="2" s="1"/>
  <c r="F157" i="2"/>
  <c r="G159" i="2"/>
  <c r="M159" i="2" s="1"/>
  <c r="C159" i="2"/>
  <c r="I159" i="2" s="1"/>
  <c r="E158" i="2"/>
  <c r="K158" i="2" s="1"/>
  <c r="H163" i="2"/>
  <c r="B161" i="2"/>
  <c r="B243" i="2"/>
  <c r="J163" i="2"/>
  <c r="D243" i="2"/>
  <c r="D161" i="2"/>
  <c r="F168" i="2"/>
  <c r="L168" i="2" s="1"/>
  <c r="H177" i="2"/>
  <c r="B175" i="2"/>
  <c r="F179" i="2"/>
  <c r="L179" i="2" s="1"/>
  <c r="G178" i="2"/>
  <c r="M178" i="2" s="1"/>
  <c r="C178" i="2"/>
  <c r="I178" i="2" s="1"/>
  <c r="D177" i="2"/>
  <c r="L183" i="2"/>
  <c r="F181" i="2"/>
  <c r="F244" i="2"/>
  <c r="D188" i="2"/>
  <c r="J188" i="2" s="1"/>
  <c r="D199" i="2"/>
  <c r="J199" i="2" s="1"/>
  <c r="E198" i="2"/>
  <c r="K198" i="2" s="1"/>
  <c r="E197" i="2"/>
  <c r="M207" i="2"/>
  <c r="G247" i="2"/>
  <c r="I207" i="2"/>
  <c r="C247" i="2"/>
  <c r="J206" i="2"/>
  <c r="D246" i="2"/>
  <c r="K205" i="2"/>
  <c r="E245" i="2"/>
  <c r="E203" i="2"/>
  <c r="G211" i="2"/>
  <c r="M211" i="2" s="1"/>
  <c r="C211" i="2"/>
  <c r="I211" i="2" s="1"/>
  <c r="E18" i="1"/>
  <c r="K239" i="2"/>
  <c r="L239" i="2"/>
  <c r="M239" i="2"/>
  <c r="J239" i="2"/>
  <c r="J225" i="2"/>
  <c r="K225" i="2"/>
  <c r="L225" i="2"/>
  <c r="M225" i="2"/>
  <c r="I225" i="2"/>
  <c r="I239" i="2"/>
  <c r="L242" i="2"/>
  <c r="J242" i="2"/>
  <c r="H225" i="2"/>
  <c r="H239" i="2"/>
  <c r="M242" i="2"/>
  <c r="K242" i="2"/>
  <c r="I242" i="2"/>
  <c r="D237" i="2" l="1"/>
  <c r="E237" i="2"/>
  <c r="G237" i="2"/>
  <c r="F237" i="2"/>
  <c r="C237" i="2"/>
  <c r="L245" i="2"/>
  <c r="I244" i="2"/>
  <c r="J247" i="2"/>
  <c r="J246" i="2"/>
  <c r="M247" i="2"/>
  <c r="K243" i="2"/>
  <c r="K245" i="2"/>
  <c r="I247" i="2"/>
  <c r="K197" i="2"/>
  <c r="E195" i="2"/>
  <c r="L244" i="2"/>
  <c r="J243" i="2"/>
  <c r="J241" i="2"/>
  <c r="B166" i="2"/>
  <c r="M157" i="2"/>
  <c r="G155" i="2"/>
  <c r="L135" i="2"/>
  <c r="F133" i="2"/>
  <c r="K89" i="2"/>
  <c r="E221" i="2"/>
  <c r="K221" i="2" s="1"/>
  <c r="H221" i="2"/>
  <c r="K226" i="2"/>
  <c r="M245" i="2"/>
  <c r="K247" i="2"/>
  <c r="I197" i="2"/>
  <c r="C195" i="2"/>
  <c r="B209" i="2"/>
  <c r="J244" i="2"/>
  <c r="F47" i="2"/>
  <c r="B47" i="2"/>
  <c r="H42" i="2"/>
  <c r="I243" i="2"/>
  <c r="B124" i="2"/>
  <c r="J88" i="2"/>
  <c r="D86" i="2"/>
  <c r="D220" i="2"/>
  <c r="M89" i="2"/>
  <c r="G221" i="2"/>
  <c r="M221" i="2" s="1"/>
  <c r="B99" i="2"/>
  <c r="K88" i="2"/>
  <c r="E220" i="2"/>
  <c r="E86" i="2"/>
  <c r="I90" i="2"/>
  <c r="C222" i="2"/>
  <c r="I222" i="2" s="1"/>
  <c r="I49" i="2"/>
  <c r="C254" i="2"/>
  <c r="I254" i="2" s="1"/>
  <c r="K246" i="2"/>
  <c r="H246" i="2"/>
  <c r="L198" i="2"/>
  <c r="F195" i="2"/>
  <c r="K177" i="2"/>
  <c r="E175" i="2"/>
  <c r="H254" i="2"/>
  <c r="C47" i="2"/>
  <c r="I245" i="2"/>
  <c r="I135" i="2"/>
  <c r="C133" i="2"/>
  <c r="I88" i="2"/>
  <c r="C220" i="2"/>
  <c r="C86" i="2"/>
  <c r="L89" i="2"/>
  <c r="F221" i="2"/>
  <c r="L221" i="2" s="1"/>
  <c r="H222" i="2"/>
  <c r="L49" i="2"/>
  <c r="F254" i="2"/>
  <c r="L254" i="2" s="1"/>
  <c r="I246" i="2"/>
  <c r="L247" i="2"/>
  <c r="I177" i="2"/>
  <c r="C175" i="2"/>
  <c r="K157" i="2"/>
  <c r="E155" i="2"/>
  <c r="J135" i="2"/>
  <c r="D133" i="2"/>
  <c r="B146" i="2"/>
  <c r="H116" i="2"/>
  <c r="B235" i="2"/>
  <c r="H235" i="2" s="1"/>
  <c r="B218" i="2"/>
  <c r="I226" i="2"/>
  <c r="K241" i="2"/>
  <c r="H243" i="2"/>
  <c r="J226" i="2"/>
  <c r="D18" i="1"/>
  <c r="I157" i="2"/>
  <c r="C155" i="2"/>
  <c r="L88" i="2"/>
  <c r="F86" i="2"/>
  <c r="F220" i="2"/>
  <c r="J90" i="2"/>
  <c r="D222" i="2"/>
  <c r="J222" i="2" s="1"/>
  <c r="K49" i="2"/>
  <c r="E254" i="2"/>
  <c r="K254" i="2" s="1"/>
  <c r="G47" i="2"/>
  <c r="I241" i="2"/>
  <c r="L246" i="2"/>
  <c r="H247" i="2"/>
  <c r="L177" i="2"/>
  <c r="F175" i="2"/>
  <c r="B70" i="2"/>
  <c r="H72" i="2"/>
  <c r="B242" i="2"/>
  <c r="B237" i="2" s="1"/>
  <c r="H241" i="2"/>
  <c r="F18" i="1"/>
  <c r="J197" i="2"/>
  <c r="D195" i="2"/>
  <c r="H115" i="2"/>
  <c r="B232" i="2"/>
  <c r="H232" i="2" s="1"/>
  <c r="I89" i="2"/>
  <c r="C221" i="2"/>
  <c r="I221" i="2" s="1"/>
  <c r="L90" i="2"/>
  <c r="F222" i="2"/>
  <c r="L222" i="2" s="1"/>
  <c r="J177" i="2"/>
  <c r="D175" i="2"/>
  <c r="B186" i="2"/>
  <c r="L157" i="2"/>
  <c r="F155" i="2"/>
  <c r="K135" i="2"/>
  <c r="E133" i="2"/>
  <c r="H231" i="2"/>
  <c r="J89" i="2"/>
  <c r="D221" i="2"/>
  <c r="J221" i="2" s="1"/>
  <c r="M90" i="2"/>
  <c r="G222" i="2"/>
  <c r="M222" i="2" s="1"/>
  <c r="J49" i="2"/>
  <c r="D254" i="2"/>
  <c r="J254" i="2" s="1"/>
  <c r="D47" i="2"/>
  <c r="M197" i="2"/>
  <c r="G195" i="2"/>
  <c r="M244" i="2"/>
  <c r="M241" i="2"/>
  <c r="H244" i="2"/>
  <c r="L243" i="2"/>
  <c r="J157" i="2"/>
  <c r="D155" i="2"/>
  <c r="M135" i="2"/>
  <c r="G133" i="2"/>
  <c r="M88" i="2"/>
  <c r="G220" i="2"/>
  <c r="G86" i="2"/>
  <c r="K90" i="2"/>
  <c r="E222" i="2"/>
  <c r="K222" i="2" s="1"/>
  <c r="L226" i="2"/>
  <c r="H228" i="2"/>
  <c r="L241" i="2"/>
  <c r="J245" i="2"/>
  <c r="M246" i="2"/>
  <c r="H245" i="2"/>
  <c r="K244" i="2"/>
  <c r="M177" i="2"/>
  <c r="G175" i="2"/>
  <c r="M243" i="2"/>
  <c r="M226" i="2"/>
  <c r="H226" i="2"/>
  <c r="G254" i="2"/>
  <c r="M254" i="2" s="1"/>
  <c r="M49" i="2"/>
  <c r="E47" i="2"/>
  <c r="K42" i="2"/>
  <c r="H203" i="2"/>
  <c r="H195" i="2"/>
  <c r="H181" i="2"/>
  <c r="H175" i="2"/>
  <c r="H161" i="2"/>
  <c r="H155" i="2"/>
  <c r="H141" i="2"/>
  <c r="H133" i="2"/>
  <c r="H119" i="2"/>
  <c r="H108" i="2"/>
  <c r="H94" i="2"/>
  <c r="H86" i="2"/>
  <c r="H56" i="2"/>
  <c r="H32" i="2"/>
  <c r="H18" i="2"/>
  <c r="I203" i="2" l="1"/>
  <c r="K161" i="2"/>
  <c r="I161" i="2"/>
  <c r="M203" i="2"/>
  <c r="J119" i="2"/>
  <c r="K108" i="2"/>
  <c r="J195" i="2"/>
  <c r="D209" i="2"/>
  <c r="J133" i="2"/>
  <c r="D146" i="2"/>
  <c r="I175" i="2"/>
  <c r="C186" i="2"/>
  <c r="C17" i="1"/>
  <c r="L18" i="2"/>
  <c r="M94" i="2"/>
  <c r="I119" i="2"/>
  <c r="I141" i="2"/>
  <c r="M220" i="2"/>
  <c r="G218" i="2"/>
  <c r="H70" i="2"/>
  <c r="B77" i="2"/>
  <c r="M181" i="2"/>
  <c r="I133" i="2"/>
  <c r="C146" i="2"/>
  <c r="K175" i="2"/>
  <c r="E186" i="2"/>
  <c r="J86" i="2"/>
  <c r="D99" i="2"/>
  <c r="I195" i="2"/>
  <c r="C209" i="2"/>
  <c r="I181" i="2"/>
  <c r="K18" i="2"/>
  <c r="M32" i="2"/>
  <c r="I32" i="2"/>
  <c r="M56" i="2"/>
  <c r="I56" i="2"/>
  <c r="L94" i="2"/>
  <c r="L119" i="2"/>
  <c r="M108" i="2"/>
  <c r="I108" i="2"/>
  <c r="L141" i="2"/>
  <c r="F11" i="1"/>
  <c r="L237" i="2"/>
  <c r="J161" i="2"/>
  <c r="M161" i="2"/>
  <c r="J203" i="2"/>
  <c r="L161" i="2"/>
  <c r="I155" i="2"/>
  <c r="C166" i="2"/>
  <c r="L203" i="2"/>
  <c r="C19" i="1"/>
  <c r="K155" i="2"/>
  <c r="E166" i="2"/>
  <c r="I86" i="2"/>
  <c r="C99" i="2"/>
  <c r="D11" i="1"/>
  <c r="C11" i="1"/>
  <c r="K237" i="2"/>
  <c r="K203" i="2"/>
  <c r="M18" i="2"/>
  <c r="I18" i="2"/>
  <c r="K32" i="2"/>
  <c r="K56" i="2"/>
  <c r="J94" i="2"/>
  <c r="J141" i="2"/>
  <c r="M86" i="2"/>
  <c r="G99" i="2"/>
  <c r="M195" i="2"/>
  <c r="G209" i="2"/>
  <c r="E11" i="1"/>
  <c r="M42" i="2"/>
  <c r="L86" i="2"/>
  <c r="F99" i="2"/>
  <c r="K86" i="2"/>
  <c r="E99" i="2"/>
  <c r="J220" i="2"/>
  <c r="D218" i="2"/>
  <c r="G11" i="1"/>
  <c r="J32" i="2"/>
  <c r="J56" i="2"/>
  <c r="I94" i="2"/>
  <c r="M119" i="2"/>
  <c r="J108" i="2"/>
  <c r="M141" i="2"/>
  <c r="M175" i="2"/>
  <c r="G186" i="2"/>
  <c r="J155" i="2"/>
  <c r="D166" i="2"/>
  <c r="K133" i="2"/>
  <c r="E146" i="2"/>
  <c r="J175" i="2"/>
  <c r="D186" i="2"/>
  <c r="H11" i="1"/>
  <c r="M47" i="2"/>
  <c r="I42" i="2"/>
  <c r="K220" i="2"/>
  <c r="E218" i="2"/>
  <c r="M155" i="2"/>
  <c r="G166" i="2"/>
  <c r="K195" i="2"/>
  <c r="E209" i="2"/>
  <c r="J18" i="2"/>
  <c r="L32" i="2"/>
  <c r="L56" i="2"/>
  <c r="K94" i="2"/>
  <c r="K119" i="2"/>
  <c r="L108" i="2"/>
  <c r="K141" i="2"/>
  <c r="M133" i="2"/>
  <c r="G146" i="2"/>
  <c r="J42" i="2"/>
  <c r="L155" i="2"/>
  <c r="F166" i="2"/>
  <c r="C25" i="1"/>
  <c r="K181" i="2"/>
  <c r="H242" i="2"/>
  <c r="H237" i="2"/>
  <c r="L175" i="2"/>
  <c r="F186" i="2"/>
  <c r="L220" i="2"/>
  <c r="F218" i="2"/>
  <c r="I237" i="2"/>
  <c r="I220" i="2"/>
  <c r="C218" i="2"/>
  <c r="J181" i="2"/>
  <c r="L195" i="2"/>
  <c r="F209" i="2"/>
  <c r="L181" i="2"/>
  <c r="C18" i="1"/>
  <c r="J237" i="2"/>
  <c r="L42" i="2"/>
  <c r="C27" i="1"/>
  <c r="L133" i="2"/>
  <c r="F146" i="2"/>
  <c r="C22" i="1"/>
  <c r="M237" i="2"/>
  <c r="H124" i="2" l="1"/>
  <c r="H146" i="2"/>
  <c r="H99" i="2"/>
  <c r="J77" i="2"/>
  <c r="H209" i="2"/>
  <c r="M186" i="2"/>
  <c r="H25" i="1"/>
  <c r="L99" i="2"/>
  <c r="G17" i="1"/>
  <c r="I166" i="2"/>
  <c r="D22" i="1"/>
  <c r="F9" i="1"/>
  <c r="I124" i="2"/>
  <c r="K77" i="2"/>
  <c r="H186" i="2"/>
  <c r="K218" i="2"/>
  <c r="E252" i="2"/>
  <c r="K252" i="2" s="1"/>
  <c r="B252" i="2"/>
  <c r="I186" i="2"/>
  <c r="D25" i="1"/>
  <c r="K124" i="2"/>
  <c r="H166" i="2"/>
  <c r="L218" i="2"/>
  <c r="F252" i="2"/>
  <c r="L252" i="2" s="1"/>
  <c r="I25" i="1"/>
  <c r="C24" i="1"/>
  <c r="I24" i="1" s="1"/>
  <c r="K146" i="2"/>
  <c r="F19" i="1"/>
  <c r="J218" i="2"/>
  <c r="D252" i="2"/>
  <c r="J252" i="2" s="1"/>
  <c r="E9" i="1"/>
  <c r="I11" i="1"/>
  <c r="C9" i="1"/>
  <c r="J99" i="2"/>
  <c r="E17" i="1"/>
  <c r="I146" i="2"/>
  <c r="D19" i="1"/>
  <c r="J124" i="2"/>
  <c r="L146" i="2"/>
  <c r="G19" i="1"/>
  <c r="I218" i="2"/>
  <c r="C252" i="2"/>
  <c r="I252" i="2" s="1"/>
  <c r="M146" i="2"/>
  <c r="H19" i="1"/>
  <c r="K209" i="2"/>
  <c r="F27" i="1"/>
  <c r="H9" i="1"/>
  <c r="M209" i="2"/>
  <c r="H27" i="1"/>
  <c r="I47" i="2"/>
  <c r="K166" i="2"/>
  <c r="F22" i="1"/>
  <c r="M218" i="2"/>
  <c r="G252" i="2"/>
  <c r="M252" i="2" s="1"/>
  <c r="L124" i="2"/>
  <c r="L209" i="2"/>
  <c r="G27" i="1"/>
  <c r="L186" i="2"/>
  <c r="G25" i="1"/>
  <c r="L166" i="2"/>
  <c r="G22" i="1"/>
  <c r="J186" i="2"/>
  <c r="E25" i="1"/>
  <c r="J166" i="2"/>
  <c r="E22" i="1"/>
  <c r="L47" i="2"/>
  <c r="K99" i="2"/>
  <c r="F17" i="1"/>
  <c r="J11" i="1"/>
  <c r="D9" i="1"/>
  <c r="I209" i="2"/>
  <c r="D27" i="1"/>
  <c r="K186" i="2"/>
  <c r="F25" i="1"/>
  <c r="J209" i="2"/>
  <c r="E27" i="1"/>
  <c r="M124" i="2"/>
  <c r="I77" i="2"/>
  <c r="L77" i="2"/>
  <c r="M77" i="2"/>
  <c r="I22" i="1"/>
  <c r="C21" i="1"/>
  <c r="I21" i="1" s="1"/>
  <c r="I27" i="1"/>
  <c r="I18" i="1"/>
  <c r="M166" i="2"/>
  <c r="H22" i="1"/>
  <c r="G9" i="1"/>
  <c r="J47" i="2"/>
  <c r="M99" i="2"/>
  <c r="H17" i="1"/>
  <c r="H47" i="2"/>
  <c r="I99" i="2"/>
  <c r="D17" i="1"/>
  <c r="I19" i="1"/>
  <c r="K47" i="2"/>
  <c r="C14" i="1"/>
  <c r="H77" i="2"/>
  <c r="I17" i="1"/>
  <c r="C16" i="1"/>
  <c r="J146" i="2"/>
  <c r="E19" i="1"/>
  <c r="K19" i="1" s="1"/>
  <c r="K18" i="1"/>
  <c r="K14" i="1"/>
  <c r="N18" i="1"/>
  <c r="N14" i="1"/>
  <c r="N11" i="1"/>
  <c r="M11" i="1"/>
  <c r="M18" i="1"/>
  <c r="M14" i="1"/>
  <c r="L18" i="1"/>
  <c r="L14" i="1"/>
  <c r="L11" i="1"/>
  <c r="J14" i="1"/>
  <c r="K11" i="1"/>
  <c r="J18" i="1"/>
  <c r="L15" i="2"/>
  <c r="K15" i="2"/>
  <c r="J15" i="2"/>
  <c r="M15" i="2"/>
  <c r="H15" i="2"/>
  <c r="I15" i="2"/>
  <c r="H11" i="2"/>
  <c r="K27" i="1" l="1"/>
  <c r="N19" i="1"/>
  <c r="M19" i="1"/>
  <c r="J19" i="1"/>
  <c r="N22" i="1"/>
  <c r="H21" i="1"/>
  <c r="N21" i="1" s="1"/>
  <c r="L25" i="1"/>
  <c r="F24" i="1"/>
  <c r="L24" i="1" s="1"/>
  <c r="C13" i="1"/>
  <c r="C28" i="1" s="1"/>
  <c r="I14" i="1"/>
  <c r="K22" i="1"/>
  <c r="E21" i="1"/>
  <c r="K21" i="1" s="1"/>
  <c r="M27" i="1"/>
  <c r="G16" i="1"/>
  <c r="M17" i="1"/>
  <c r="I16" i="1"/>
  <c r="J27" i="1"/>
  <c r="L17" i="1"/>
  <c r="F16" i="1"/>
  <c r="N27" i="1"/>
  <c r="L27" i="1"/>
  <c r="K17" i="1"/>
  <c r="E16" i="1"/>
  <c r="L19" i="1"/>
  <c r="D16" i="1"/>
  <c r="J17" i="1"/>
  <c r="G21" i="1"/>
  <c r="M21" i="1" s="1"/>
  <c r="M22" i="1"/>
  <c r="H16" i="1"/>
  <c r="N17" i="1"/>
  <c r="K25" i="1"/>
  <c r="E24" i="1"/>
  <c r="K24" i="1" s="1"/>
  <c r="M25" i="1"/>
  <c r="G24" i="1"/>
  <c r="M24" i="1" s="1"/>
  <c r="L22" i="1"/>
  <c r="F21" i="1"/>
  <c r="L21" i="1" s="1"/>
  <c r="J25" i="1"/>
  <c r="D24" i="1"/>
  <c r="J24" i="1" s="1"/>
  <c r="J22" i="1"/>
  <c r="D21" i="1"/>
  <c r="J21" i="1" s="1"/>
  <c r="H24" i="1"/>
  <c r="N24" i="1" s="1"/>
  <c r="N25" i="1"/>
  <c r="H224" i="2"/>
  <c r="L224" i="2"/>
  <c r="K224" i="2"/>
  <c r="J224" i="2"/>
  <c r="I224" i="2"/>
  <c r="M224" i="2"/>
  <c r="M13" i="1"/>
  <c r="J13" i="1"/>
  <c r="N13" i="1"/>
  <c r="L13" i="1"/>
  <c r="K13" i="1"/>
  <c r="H220" i="2"/>
  <c r="H9" i="2"/>
  <c r="G28" i="1" l="1"/>
  <c r="F28" i="1"/>
  <c r="J9" i="2"/>
  <c r="H28" i="1"/>
  <c r="N16" i="1"/>
  <c r="E28" i="1"/>
  <c r="K16" i="1"/>
  <c r="L16" i="1"/>
  <c r="I13" i="1"/>
  <c r="I9" i="2"/>
  <c r="M9" i="2"/>
  <c r="D28" i="1"/>
  <c r="L9" i="2"/>
  <c r="K9" i="2"/>
  <c r="J16" i="1"/>
  <c r="M16" i="1"/>
  <c r="H218" i="2"/>
  <c r="H23" i="2"/>
  <c r="I23" i="2" l="1"/>
  <c r="K23" i="2"/>
  <c r="L23" i="2"/>
  <c r="J23" i="2"/>
  <c r="H252" i="2"/>
  <c r="M23" i="2"/>
  <c r="K10" i="1"/>
  <c r="N10" i="1"/>
  <c r="M10" i="1"/>
  <c r="L10" i="1"/>
  <c r="J10" i="1"/>
  <c r="I10" i="1"/>
  <c r="N9" i="1" l="1"/>
  <c r="M9" i="1"/>
  <c r="L9" i="1"/>
  <c r="K9" i="1"/>
  <c r="I9" i="1"/>
  <c r="J28" i="1" l="1"/>
  <c r="J9" i="1"/>
  <c r="L28" i="1"/>
  <c r="M28" i="1"/>
  <c r="K28" i="1"/>
  <c r="N28" i="1"/>
  <c r="I28" i="1"/>
</calcChain>
</file>

<file path=xl/sharedStrings.xml><?xml version="1.0" encoding="utf-8"?>
<sst xmlns="http://schemas.openxmlformats.org/spreadsheetml/2006/main" count="409" uniqueCount="96">
  <si>
    <t>Отчет на разходите по области на политики и бюджетни програми</t>
  </si>
  <si>
    <t>Наименование на областта на политика /бюджетната програма (в лева)</t>
  </si>
  <si>
    <t>Уточнен</t>
  </si>
  <si>
    <t>Отчет</t>
  </si>
  <si>
    <t>към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</si>
  <si>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</si>
  <si>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</si>
  <si>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</si>
  <si>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</si>
  <si>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</si>
  <si>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</si>
  <si>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</si>
  <si>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</si>
  <si>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</si>
  <si>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..............................</t>
  </si>
  <si>
    <t>Общо разходи по бюджета (I+II)</t>
  </si>
  <si>
    <t>Численост на щатния персонал</t>
  </si>
  <si>
    <t>Политика в областта на устойчивите и прозрачни публични финанси</t>
  </si>
  <si>
    <t>Бюджетна програма  "Бюджет и финансово управление"</t>
  </si>
  <si>
    <t>Бюджетна програма "Защита на публичните финансови интереси"</t>
  </si>
  <si>
    <t>Политика в областта на ефективното събиране на всички държавни приходи</t>
  </si>
  <si>
    <t>Бюджетна програма "Администриране на държавните приходи"</t>
  </si>
  <si>
    <t>Политика в областта на защитата на обществото и икономиката от финансови измами, контрабанда на стоки, изпиране на пари и финансиране на тероризма</t>
  </si>
  <si>
    <t>Бюджетна програма "Интегриране на финансовата система във финансовата система на ЕС"</t>
  </si>
  <si>
    <t>Бюджетна програма  "Митнически контрол и надзор (нефискален)"</t>
  </si>
  <si>
    <t>Бюджетна програма  "Контрол върху организацията и провеждането на хазартни игри"</t>
  </si>
  <si>
    <t>Политика в областта на управлението на дълга</t>
  </si>
  <si>
    <t>Бюджетна програма "Управление на ликвидността"</t>
  </si>
  <si>
    <t>Други бюджетни програми (общо), в т.ч.:</t>
  </si>
  <si>
    <t>Бюджетна програма „Национален компенсационен жилищен фонд“</t>
  </si>
  <si>
    <t>Бюджетна програма "Администрация"</t>
  </si>
  <si>
    <t xml:space="preserve">    в т.ч.</t>
  </si>
  <si>
    <t>Информационно издание на министерството</t>
  </si>
  <si>
    <t>Комуникационна стратегия</t>
  </si>
  <si>
    <t>Съдебни и арбитражни производства</t>
  </si>
  <si>
    <t xml:space="preserve">ДИЗ № 46990-BUL за изпълнение на Проект за реформа в администрацията по приходите </t>
  </si>
  <si>
    <t>Програма "Евростат"</t>
  </si>
  <si>
    <t>Концесионна дейност</t>
  </si>
  <si>
    <t>Държавен инвестиционен заем (ДИЗ)- УТТЮЕ I</t>
  </si>
  <si>
    <t>Държавен инвестиционен заем (ДИЗ)- УТТЮЕ IІ</t>
  </si>
  <si>
    <t>Споразумение "Japan Tabacco International /JTI/ " - от минали години</t>
  </si>
  <si>
    <t>Финансово компенсиране на граждани с многогодишни жилищно-спестовни влогове</t>
  </si>
  <si>
    <t>Отпечатване и контрол върху ценни книжа</t>
  </si>
  <si>
    <t>Кредитна линия за малки и средни предприятия</t>
  </si>
  <si>
    <t>Жилищни компенсаторни записи</t>
  </si>
  <si>
    <t>Бюджетна програма „ОБЩО“</t>
  </si>
  <si>
    <t>Годишни такси за присъждане на държавен кредитен рейтинг  и предоставени услуги от правен консултант на Република България</t>
  </si>
  <si>
    <t xml:space="preserve"> Развитие и поддръжка на информационните системи на МФ</t>
  </si>
  <si>
    <t>Европейско икономическо пространство</t>
  </si>
  <si>
    <t>Споразумение за командироване между НАП и Белгийската агенция за равитие № SA2014-02</t>
  </si>
  <si>
    <t>II. Администрирани разходни параграфи по бюджета</t>
  </si>
  <si>
    <t>Споразумение за безвъзмездна помощ "Декатлон"</t>
  </si>
  <si>
    <t xml:space="preserve">Класификационен код </t>
  </si>
  <si>
    <t>1000.01.00</t>
  </si>
  <si>
    <t>1000.01.01</t>
  </si>
  <si>
    <t>1000.01.02</t>
  </si>
  <si>
    <t>1000.02.00</t>
  </si>
  <si>
    <t>1000.02.01</t>
  </si>
  <si>
    <t>1000.03.00</t>
  </si>
  <si>
    <t>1000.03.01</t>
  </si>
  <si>
    <t>1000.03.02</t>
  </si>
  <si>
    <t>1000.03.03</t>
  </si>
  <si>
    <t>1000.04.00</t>
  </si>
  <si>
    <t>1000.04.01</t>
  </si>
  <si>
    <t>1000.05.00</t>
  </si>
  <si>
    <t>1000.05.01</t>
  </si>
  <si>
    <t>1000.06.00</t>
  </si>
  <si>
    <t>1000.01.01 Бюджетна програма „Бюджет и финансово управление“</t>
  </si>
  <si>
    <t>1000.01.02 Бюджетна програма „Защита на публичните финансови интереси“</t>
  </si>
  <si>
    <t>1000.02.01 Бюджетна програма „Администриране на държавните приходи“</t>
  </si>
  <si>
    <t>1000.03.01 Бюджетна програма „Интегриране на финансовата система във финансовата система на ЕС“</t>
  </si>
  <si>
    <t>1000.03.02 Бюджетна програма „Митнически контрол и надзор (нефискален)“</t>
  </si>
  <si>
    <t>1000.03.03 Бюджетна програма „Контрол върху организацията и провеждането на хазартни игри“</t>
  </si>
  <si>
    <t>1000.04.01 Бюджетна програма „Управление на ликвидността“</t>
  </si>
  <si>
    <t>1000.06.00 Бюджетна програма „Администрация“</t>
  </si>
  <si>
    <t>Мерки за отговорен хазарт по Закона за хазарта</t>
  </si>
  <si>
    <t>Финансово компенсиране на граждани с многогодишни жилищноспестовни влоговe по Закона за уреждане правата на граждани с многогодишни жилищно-спестовни влогове</t>
  </si>
  <si>
    <t xml:space="preserve">Концесионна дейност по Закона за концесиите </t>
  </si>
  <si>
    <t xml:space="preserve"> Годишни такси за присъждане на държавен кредитен рейтинг на Република България</t>
  </si>
  <si>
    <t>Жилищни компенсаторни записи, притежавани от гражданите по Закона за възстановяване собствеността върху одържавени недвижими имоти</t>
  </si>
  <si>
    <t xml:space="preserve">Проекти по ОП"Техническа помощ" </t>
  </si>
  <si>
    <t xml:space="preserve">Проекти по ОП"Административен капацитет" </t>
  </si>
  <si>
    <t>1000.05.01 Бюджетна програма „Национален компенсационен жилищен фонд“</t>
  </si>
  <si>
    <t>Национална игра на лотариен принцип с касови бележки, в изпълнение на специфична за страната препоръка 1 на Съвета на ЕС от 8 юли 2014 г.</t>
  </si>
  <si>
    <t>Закон</t>
  </si>
  <si>
    <t xml:space="preserve">план </t>
  </si>
  <si>
    <t xml:space="preserve">ПМС 192/2016 г. - за обезпечаване функционирането на информационните системи на Националната агенция за приходите и за инвестиционни разходи за подобряване капацитета на Агенция „Митници“ </t>
  </si>
  <si>
    <t xml:space="preserve"> 2018 г.</t>
  </si>
  <si>
    <t>31 март 2018 г.</t>
  </si>
  <si>
    <t>30 юни 2018 г.</t>
  </si>
  <si>
    <t>30 септември 2018 г.</t>
  </si>
  <si>
    <t>31 декември 2018 г.</t>
  </si>
  <si>
    <t xml:space="preserve">Провеждане на Образователната програма на НАП „Влез в час с данъците“        </t>
  </si>
  <si>
    <t xml:space="preserve">Разходи за провеждане на Българското председателство на Съвета на ЕС през 2018 г. </t>
  </si>
  <si>
    <t>към 31.12.2018 г.</t>
  </si>
  <si>
    <t>Провеждане на съвместна кампания на НАП, НОИ и партньори "Заплата в плик"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</si>
</sst>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л_в_-;\-* #,##0.00\ _л_в_-;_-* &quot;-&quot;??\ _л_в_-;_-@_-"/>
    <numFmt numFmtId="165" formatCode="_-* #,##0\ _л_в_-;\-* #,##0\ _л_в_-;_-* &quot;-&quot;??\ _л_в_-;_-@_-"/>
    <numFmt numFmtId="166" formatCode="#,##0.0"/>
  </numFmts>
  <fonts count="13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56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65" fontId="2" fillId="0" borderId="7" xfId="1" applyNumberFormat="1" applyFont="1" applyBorder="1" applyAlignment="1">
      <alignment horizontal="right" vertical="center" wrapText="1"/>
    </xf>
    <xf numFmtId="165" fontId="1" fillId="0" borderId="7" xfId="1" applyNumberFormat="1" applyFont="1" applyBorder="1" applyAlignment="1">
      <alignment horizontal="right" vertical="center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165" fontId="4" fillId="0" borderId="7" xfId="1" applyNumberFormat="1" applyFont="1" applyBorder="1" applyAlignment="1">
      <alignment horizontal="right" vertical="center" wrapText="1"/>
    </xf>
    <xf numFmtId="165" fontId="5" fillId="0" borderId="7" xfId="1" applyNumberFormat="1" applyFont="1" applyBorder="1" applyAlignment="1">
      <alignment horizontal="right" vertical="center" wrapText="1"/>
    </xf>
    <xf numFmtId="0" fontId="10" fillId="0" borderId="11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166" fontId="10" fillId="0" borderId="3" xfId="0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vertical="top" wrapText="1"/>
    </xf>
    <xf numFmtId="165" fontId="1" fillId="0" borderId="7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12" fillId="2" borderId="11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" fillId="0" borderId="11" xfId="0" applyFont="1" applyBorder="1"/>
    <xf numFmtId="0" fontId="4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7" xfId="0" applyFont="1" applyBorder="1" applyAlignment="1">
      <alignment vertical="center" wrapText="1"/>
    </xf>
    <xf numFmtId="165" fontId="6" fillId="0" borderId="0" xfId="0" applyNumberFormat="1" applyFont="1"/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l_1_BU_2_svod.xlsx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.пол"/>
      <sheetName val="МФ"/>
      <sheetName val="ЦА"/>
      <sheetName val="НАП"/>
      <sheetName val="АМ"/>
      <sheetName val="АДФИ"/>
      <sheetName val="ДКХ"/>
      <sheetName val="АОП"/>
      <sheetName val="ОСЕС"/>
      <sheetName val="НКЖФ"/>
      <sheetName val="Sheet1"/>
    </sheetNames>
    <sheetDataSet>
      <sheetData sheetId="0">
        <row r="9">
          <cell r="C9">
            <v>89280600</v>
          </cell>
          <cell r="D9">
            <v>86185469</v>
          </cell>
          <cell r="E9">
            <v>6389418</v>
          </cell>
          <cell r="F9">
            <v>19044742</v>
          </cell>
          <cell r="G9">
            <v>30839372</v>
          </cell>
          <cell r="H9">
            <v>49170782</v>
          </cell>
        </row>
        <row r="10">
          <cell r="C10">
            <v>11103000</v>
          </cell>
          <cell r="D10">
            <v>9460169</v>
          </cell>
          <cell r="E10">
            <v>2256335</v>
          </cell>
          <cell r="F10">
            <v>4475444</v>
          </cell>
          <cell r="G10">
            <v>6811897</v>
          </cell>
          <cell r="H10">
            <v>9102582</v>
          </cell>
        </row>
        <row r="11">
          <cell r="C11">
            <v>78177600</v>
          </cell>
          <cell r="D11">
            <v>76725300</v>
          </cell>
          <cell r="E11">
            <v>4133083</v>
          </cell>
          <cell r="F11">
            <v>14569298</v>
          </cell>
          <cell r="G11">
            <v>24027475</v>
          </cell>
          <cell r="H11">
            <v>40068200</v>
          </cell>
        </row>
        <row r="13">
          <cell r="C13">
            <v>299275000</v>
          </cell>
          <cell r="D13">
            <v>295225816</v>
          </cell>
          <cell r="E13">
            <v>69835695</v>
          </cell>
          <cell r="F13">
            <v>138415709</v>
          </cell>
          <cell r="G13">
            <v>204914672</v>
          </cell>
          <cell r="H13">
            <v>289079378</v>
          </cell>
        </row>
        <row r="14">
          <cell r="C14">
            <v>299275000</v>
          </cell>
          <cell r="D14">
            <v>295225816</v>
          </cell>
          <cell r="E14">
            <v>69835695</v>
          </cell>
          <cell r="F14">
            <v>138415709</v>
          </cell>
          <cell r="G14">
            <v>204914672</v>
          </cell>
          <cell r="H14">
            <v>289079378</v>
          </cell>
        </row>
        <row r="16">
          <cell r="C16">
            <v>44618100</v>
          </cell>
          <cell r="D16">
            <v>45133515</v>
          </cell>
          <cell r="E16">
            <v>8352045</v>
          </cell>
          <cell r="F16">
            <v>17218995</v>
          </cell>
          <cell r="G16">
            <v>29717485</v>
          </cell>
          <cell r="H16">
            <v>44378665</v>
          </cell>
        </row>
        <row r="17">
          <cell r="C17">
            <v>1970800</v>
          </cell>
          <cell r="D17">
            <v>1576258</v>
          </cell>
          <cell r="E17">
            <v>308007</v>
          </cell>
          <cell r="F17">
            <v>606046</v>
          </cell>
          <cell r="G17">
            <v>889115</v>
          </cell>
          <cell r="H17">
            <v>1122016</v>
          </cell>
        </row>
        <row r="18">
          <cell r="C18">
            <v>40831700</v>
          </cell>
          <cell r="D18">
            <v>41741657</v>
          </cell>
          <cell r="E18">
            <v>7621986</v>
          </cell>
          <cell r="F18">
            <v>15780357</v>
          </cell>
          <cell r="G18">
            <v>27576571</v>
          </cell>
          <cell r="H18">
            <v>41542757</v>
          </cell>
        </row>
        <row r="19">
          <cell r="C19">
            <v>1815600</v>
          </cell>
          <cell r="D19">
            <v>1815600</v>
          </cell>
          <cell r="E19">
            <v>422052</v>
          </cell>
          <cell r="F19">
            <v>832592</v>
          </cell>
          <cell r="G19">
            <v>1251799</v>
          </cell>
          <cell r="H19">
            <v>1713892</v>
          </cell>
        </row>
        <row r="21">
          <cell r="C21">
            <v>2234000</v>
          </cell>
          <cell r="D21">
            <v>2234000</v>
          </cell>
          <cell r="E21">
            <v>593517</v>
          </cell>
          <cell r="F21">
            <v>978229</v>
          </cell>
          <cell r="G21">
            <v>1363834</v>
          </cell>
          <cell r="H21">
            <v>1874747</v>
          </cell>
        </row>
        <row r="22">
          <cell r="C22">
            <v>2234000</v>
          </cell>
          <cell r="D22">
            <v>2234000</v>
          </cell>
          <cell r="E22">
            <v>593517</v>
          </cell>
          <cell r="F22">
            <v>978229</v>
          </cell>
          <cell r="G22">
            <v>1363834</v>
          </cell>
          <cell r="H22">
            <v>1874747</v>
          </cell>
        </row>
        <row r="24">
          <cell r="C24">
            <v>11373600</v>
          </cell>
          <cell r="D24">
            <v>20373600</v>
          </cell>
          <cell r="E24">
            <v>2831126</v>
          </cell>
          <cell r="F24">
            <v>5672471</v>
          </cell>
          <cell r="G24">
            <v>8494329</v>
          </cell>
          <cell r="H24">
            <v>20337559</v>
          </cell>
        </row>
        <row r="25">
          <cell r="C25">
            <v>11373600</v>
          </cell>
          <cell r="D25">
            <v>20373600</v>
          </cell>
          <cell r="E25">
            <v>2831126</v>
          </cell>
          <cell r="F25">
            <v>5672471</v>
          </cell>
          <cell r="G25">
            <v>8494329</v>
          </cell>
          <cell r="H25">
            <v>20337559</v>
          </cell>
        </row>
        <row r="27">
          <cell r="C27">
            <v>34004700</v>
          </cell>
          <cell r="D27">
            <v>27979224</v>
          </cell>
          <cell r="E27">
            <v>3632332</v>
          </cell>
          <cell r="F27">
            <v>9160973</v>
          </cell>
          <cell r="G27">
            <v>14552841</v>
          </cell>
          <cell r="H27">
            <v>23094195</v>
          </cell>
        </row>
        <row r="28">
          <cell r="C28">
            <v>480786000</v>
          </cell>
          <cell r="D28">
            <v>477131624</v>
          </cell>
          <cell r="E28">
            <v>91634133</v>
          </cell>
          <cell r="F28">
            <v>190491119</v>
          </cell>
          <cell r="G28">
            <v>289882533</v>
          </cell>
          <cell r="H28">
            <v>427935326</v>
          </cell>
        </row>
      </sheetData>
      <sheetData sheetId="1">
        <row r="9">
          <cell r="B9">
            <v>11055400</v>
          </cell>
          <cell r="C9">
            <v>9412569</v>
          </cell>
          <cell r="D9">
            <v>2250193</v>
          </cell>
          <cell r="E9">
            <v>4463550</v>
          </cell>
          <cell r="F9">
            <v>6794192</v>
          </cell>
          <cell r="G9">
            <v>9078960</v>
          </cell>
        </row>
        <row r="11">
          <cell r="B11">
            <v>8169600</v>
          </cell>
          <cell r="C11">
            <v>8169600</v>
          </cell>
          <cell r="D11">
            <v>2034336</v>
          </cell>
          <cell r="E11">
            <v>4010603</v>
          </cell>
          <cell r="F11">
            <v>6031715</v>
          </cell>
          <cell r="G11">
            <v>8046281</v>
          </cell>
        </row>
        <row r="12">
          <cell r="B12">
            <v>2881600</v>
          </cell>
          <cell r="C12">
            <v>1238769</v>
          </cell>
          <cell r="D12">
            <v>215857</v>
          </cell>
          <cell r="E12">
            <v>452947</v>
          </cell>
          <cell r="F12">
            <v>762477</v>
          </cell>
          <cell r="G12">
            <v>1032679</v>
          </cell>
        </row>
        <row r="13">
          <cell r="B13">
            <v>4200</v>
          </cell>
          <cell r="C13">
            <v>4200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5">
          <cell r="B15">
            <v>0</v>
          </cell>
          <cell r="C15">
            <v>229152</v>
          </cell>
          <cell r="D15">
            <v>0</v>
          </cell>
          <cell r="E15">
            <v>0</v>
          </cell>
          <cell r="F15">
            <v>229152</v>
          </cell>
          <cell r="G15">
            <v>229152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8">
          <cell r="B18">
            <v>47600</v>
          </cell>
          <cell r="C18">
            <v>47600</v>
          </cell>
          <cell r="D18">
            <v>6142</v>
          </cell>
          <cell r="E18">
            <v>11894</v>
          </cell>
          <cell r="F18">
            <v>17705</v>
          </cell>
          <cell r="G18">
            <v>23622</v>
          </cell>
        </row>
        <row r="20">
          <cell r="B20">
            <v>47600</v>
          </cell>
          <cell r="C20">
            <v>47600</v>
          </cell>
          <cell r="D20">
            <v>6142</v>
          </cell>
          <cell r="E20">
            <v>11894</v>
          </cell>
          <cell r="F20">
            <v>17705</v>
          </cell>
          <cell r="G20">
            <v>23622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B23">
            <v>11103000</v>
          </cell>
          <cell r="C23">
            <v>9460169</v>
          </cell>
          <cell r="D23">
            <v>2256335</v>
          </cell>
          <cell r="E23">
            <v>4475444</v>
          </cell>
          <cell r="F23">
            <v>6811897</v>
          </cell>
          <cell r="G23">
            <v>9102582</v>
          </cell>
        </row>
        <row r="25">
          <cell r="B25">
            <v>235</v>
          </cell>
          <cell r="C25">
            <v>235</v>
          </cell>
          <cell r="D25">
            <v>212</v>
          </cell>
          <cell r="E25">
            <v>213</v>
          </cell>
          <cell r="F25">
            <v>213</v>
          </cell>
          <cell r="G25">
            <v>212</v>
          </cell>
        </row>
        <row r="32">
          <cell r="B32">
            <v>13177600</v>
          </cell>
          <cell r="C32">
            <v>11725300</v>
          </cell>
          <cell r="D32">
            <v>2312133</v>
          </cell>
          <cell r="E32">
            <v>5161405</v>
          </cell>
          <cell r="F32">
            <v>7599136</v>
          </cell>
          <cell r="G32">
            <v>10379509</v>
          </cell>
        </row>
        <row r="34">
          <cell r="B34">
            <v>11302200</v>
          </cell>
          <cell r="C34">
            <v>9969400</v>
          </cell>
          <cell r="D34">
            <v>2079611</v>
          </cell>
          <cell r="E34">
            <v>4292783</v>
          </cell>
          <cell r="F34">
            <v>6503833</v>
          </cell>
          <cell r="G34">
            <v>8854310</v>
          </cell>
        </row>
        <row r="35">
          <cell r="B35">
            <v>1775400</v>
          </cell>
          <cell r="C35">
            <v>1654200</v>
          </cell>
          <cell r="D35">
            <v>219232</v>
          </cell>
          <cell r="E35">
            <v>850352</v>
          </cell>
          <cell r="F35">
            <v>1073735</v>
          </cell>
          <cell r="G35">
            <v>1431648</v>
          </cell>
        </row>
        <row r="36">
          <cell r="B36">
            <v>100000</v>
          </cell>
          <cell r="C36">
            <v>101700</v>
          </cell>
          <cell r="D36">
            <v>13290</v>
          </cell>
          <cell r="E36">
            <v>18270</v>
          </cell>
          <cell r="F36">
            <v>21568</v>
          </cell>
          <cell r="G36">
            <v>93551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2">
          <cell r="B42">
            <v>65000000</v>
          </cell>
          <cell r="C42">
            <v>65000000</v>
          </cell>
          <cell r="D42">
            <v>1820950</v>
          </cell>
          <cell r="E42">
            <v>9407893</v>
          </cell>
          <cell r="F42">
            <v>16428339</v>
          </cell>
          <cell r="G42">
            <v>29688691</v>
          </cell>
        </row>
        <row r="44">
          <cell r="B44">
            <v>65000000</v>
          </cell>
          <cell r="C44">
            <v>65000000</v>
          </cell>
          <cell r="D44">
            <v>1820950</v>
          </cell>
          <cell r="E44">
            <v>9407893</v>
          </cell>
          <cell r="F44">
            <v>16428339</v>
          </cell>
          <cell r="G44">
            <v>29688691</v>
          </cell>
        </row>
        <row r="47">
          <cell r="B47">
            <v>78177600</v>
          </cell>
          <cell r="C47">
            <v>76725300</v>
          </cell>
          <cell r="D47">
            <v>4133083</v>
          </cell>
          <cell r="E47">
            <v>14569298</v>
          </cell>
          <cell r="F47">
            <v>24027475</v>
          </cell>
          <cell r="G47">
            <v>40068200</v>
          </cell>
        </row>
        <row r="49">
          <cell r="B49">
            <v>413</v>
          </cell>
          <cell r="C49">
            <v>413</v>
          </cell>
          <cell r="D49">
            <v>375</v>
          </cell>
          <cell r="E49">
            <v>375</v>
          </cell>
          <cell r="F49">
            <v>374</v>
          </cell>
          <cell r="G49">
            <v>380</v>
          </cell>
        </row>
        <row r="56">
          <cell r="B56">
            <v>292686300</v>
          </cell>
          <cell r="C56">
            <v>293187607</v>
          </cell>
          <cell r="D56">
            <v>69684256</v>
          </cell>
          <cell r="E56">
            <v>138260270</v>
          </cell>
          <cell r="F56">
            <v>204738393</v>
          </cell>
          <cell r="G56">
            <v>288570825</v>
          </cell>
        </row>
        <row r="58">
          <cell r="B58">
            <v>228475500</v>
          </cell>
          <cell r="C58">
            <v>230131935</v>
          </cell>
          <cell r="D58">
            <v>58247580</v>
          </cell>
          <cell r="E58">
            <v>114847757</v>
          </cell>
          <cell r="F58">
            <v>168226651</v>
          </cell>
          <cell r="G58">
            <v>227186735</v>
          </cell>
        </row>
        <row r="59">
          <cell r="B59">
            <v>57652000</v>
          </cell>
          <cell r="C59">
            <v>49699352</v>
          </cell>
          <cell r="D59">
            <v>11139050</v>
          </cell>
          <cell r="E59">
            <v>22870555</v>
          </cell>
          <cell r="F59">
            <v>32189290</v>
          </cell>
          <cell r="G59">
            <v>48029145</v>
          </cell>
        </row>
        <row r="60">
          <cell r="B60">
            <v>6558800</v>
          </cell>
          <cell r="C60">
            <v>13356320</v>
          </cell>
          <cell r="D60">
            <v>297626</v>
          </cell>
          <cell r="E60">
            <v>541958</v>
          </cell>
          <cell r="F60">
            <v>4322452</v>
          </cell>
          <cell r="G60">
            <v>13354945</v>
          </cell>
        </row>
        <row r="62">
          <cell r="B62">
            <v>0</v>
          </cell>
          <cell r="C62">
            <v>10667</v>
          </cell>
          <cell r="D62">
            <v>0</v>
          </cell>
          <cell r="E62">
            <v>5534</v>
          </cell>
          <cell r="F62">
            <v>5534</v>
          </cell>
          <cell r="G62">
            <v>10667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B65">
            <v>0</v>
          </cell>
          <cell r="C65">
            <v>224605</v>
          </cell>
          <cell r="D65">
            <v>0</v>
          </cell>
          <cell r="E65">
            <v>0</v>
          </cell>
          <cell r="F65">
            <v>224605</v>
          </cell>
          <cell r="G65">
            <v>224605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70">
          <cell r="B70">
            <v>6588700</v>
          </cell>
          <cell r="C70">
            <v>2038209</v>
          </cell>
          <cell r="D70">
            <v>151439</v>
          </cell>
          <cell r="E70">
            <v>155439</v>
          </cell>
          <cell r="F70">
            <v>176279</v>
          </cell>
          <cell r="G70">
            <v>508553</v>
          </cell>
        </row>
        <row r="72">
          <cell r="B72">
            <v>6088500</v>
          </cell>
          <cell r="C72">
            <v>1519299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465600</v>
          </cell>
          <cell r="C73">
            <v>480710</v>
          </cell>
          <cell r="D73">
            <v>151439</v>
          </cell>
          <cell r="E73">
            <v>155439</v>
          </cell>
          <cell r="F73">
            <v>175559</v>
          </cell>
          <cell r="G73">
            <v>347419</v>
          </cell>
        </row>
        <row r="74">
          <cell r="B74">
            <v>34600</v>
          </cell>
          <cell r="C74">
            <v>38200</v>
          </cell>
          <cell r="D74">
            <v>0</v>
          </cell>
          <cell r="E74">
            <v>0</v>
          </cell>
          <cell r="F74">
            <v>720</v>
          </cell>
          <cell r="G74">
            <v>29515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131619</v>
          </cell>
        </row>
        <row r="77">
          <cell r="B77">
            <v>299275000</v>
          </cell>
          <cell r="C77">
            <v>295225816</v>
          </cell>
          <cell r="D77">
            <v>69835695</v>
          </cell>
          <cell r="E77">
            <v>138415709</v>
          </cell>
          <cell r="F77">
            <v>204914672</v>
          </cell>
          <cell r="G77">
            <v>289079378</v>
          </cell>
        </row>
        <row r="79">
          <cell r="B79">
            <v>10133</v>
          </cell>
          <cell r="C79">
            <v>10072</v>
          </cell>
          <cell r="D79">
            <v>9463</v>
          </cell>
          <cell r="E79">
            <v>9412</v>
          </cell>
          <cell r="F79">
            <v>9352</v>
          </cell>
          <cell r="G79">
            <v>9347</v>
          </cell>
        </row>
        <row r="86">
          <cell r="B86">
            <v>1970800</v>
          </cell>
          <cell r="C86">
            <v>1576258</v>
          </cell>
          <cell r="D86">
            <v>308007</v>
          </cell>
          <cell r="E86">
            <v>606046</v>
          </cell>
          <cell r="F86">
            <v>889115</v>
          </cell>
          <cell r="G86">
            <v>1122016</v>
          </cell>
        </row>
        <row r="88">
          <cell r="B88">
            <v>774600</v>
          </cell>
          <cell r="C88">
            <v>774600</v>
          </cell>
          <cell r="D88">
            <v>122988</v>
          </cell>
          <cell r="E88">
            <v>242349</v>
          </cell>
          <cell r="F88">
            <v>372910</v>
          </cell>
          <cell r="G88">
            <v>489082</v>
          </cell>
        </row>
        <row r="89">
          <cell r="B89">
            <v>1196200</v>
          </cell>
          <cell r="C89">
            <v>801658</v>
          </cell>
          <cell r="D89">
            <v>185019</v>
          </cell>
          <cell r="E89">
            <v>363697</v>
          </cell>
          <cell r="F89">
            <v>516205</v>
          </cell>
          <cell r="G89">
            <v>632934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2">
          <cell r="B92">
            <v>0</v>
          </cell>
          <cell r="C92">
            <v>105458</v>
          </cell>
          <cell r="D92">
            <v>0</v>
          </cell>
          <cell r="E92">
            <v>0</v>
          </cell>
          <cell r="F92">
            <v>105458</v>
          </cell>
          <cell r="G92">
            <v>105458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9">
          <cell r="B99">
            <v>1970800</v>
          </cell>
          <cell r="C99">
            <v>1576258</v>
          </cell>
          <cell r="D99">
            <v>308007</v>
          </cell>
          <cell r="E99">
            <v>606046</v>
          </cell>
          <cell r="F99">
            <v>889115</v>
          </cell>
          <cell r="G99">
            <v>1122016</v>
          </cell>
        </row>
        <row r="101">
          <cell r="B101">
            <v>11</v>
          </cell>
          <cell r="C101">
            <v>11</v>
          </cell>
          <cell r="D101">
            <v>10</v>
          </cell>
          <cell r="E101">
            <v>10</v>
          </cell>
          <cell r="F101">
            <v>11</v>
          </cell>
          <cell r="G101">
            <v>10</v>
          </cell>
        </row>
        <row r="108">
          <cell r="B108">
            <v>40831700</v>
          </cell>
          <cell r="C108">
            <v>41741657</v>
          </cell>
          <cell r="D108">
            <v>7621986</v>
          </cell>
          <cell r="E108">
            <v>15780357</v>
          </cell>
          <cell r="F108">
            <v>27576571</v>
          </cell>
          <cell r="G108">
            <v>41542757</v>
          </cell>
        </row>
        <row r="110">
          <cell r="B110">
            <v>25468800</v>
          </cell>
          <cell r="C110">
            <v>26328800</v>
          </cell>
          <cell r="D110">
            <v>5360722</v>
          </cell>
          <cell r="E110">
            <v>11125306</v>
          </cell>
          <cell r="F110">
            <v>19935023</v>
          </cell>
          <cell r="G110">
            <v>26323659</v>
          </cell>
        </row>
        <row r="111">
          <cell r="B111">
            <v>7782900</v>
          </cell>
          <cell r="C111">
            <v>9257857</v>
          </cell>
          <cell r="D111">
            <v>1916441</v>
          </cell>
          <cell r="E111">
            <v>4146397</v>
          </cell>
          <cell r="F111">
            <v>6993073</v>
          </cell>
          <cell r="G111">
            <v>9256277</v>
          </cell>
        </row>
        <row r="112">
          <cell r="B112">
            <v>7580000</v>
          </cell>
          <cell r="C112">
            <v>6155000</v>
          </cell>
          <cell r="D112">
            <v>344823</v>
          </cell>
          <cell r="E112">
            <v>508654</v>
          </cell>
          <cell r="F112">
            <v>648475</v>
          </cell>
          <cell r="G112">
            <v>5962821</v>
          </cell>
        </row>
        <row r="114">
          <cell r="B114">
            <v>0</v>
          </cell>
          <cell r="C114">
            <v>3682</v>
          </cell>
          <cell r="D114">
            <v>0</v>
          </cell>
          <cell r="E114">
            <v>1901</v>
          </cell>
          <cell r="F114">
            <v>1901</v>
          </cell>
          <cell r="G114">
            <v>3682</v>
          </cell>
        </row>
        <row r="115">
          <cell r="B115">
            <v>0</v>
          </cell>
          <cell r="C115">
            <v>46275</v>
          </cell>
          <cell r="D115">
            <v>0</v>
          </cell>
          <cell r="E115">
            <v>23874</v>
          </cell>
          <cell r="F115">
            <v>23874</v>
          </cell>
          <cell r="G115">
            <v>46275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4">
          <cell r="B124">
            <v>40831700</v>
          </cell>
          <cell r="C124">
            <v>41741657</v>
          </cell>
          <cell r="D124">
            <v>7621986</v>
          </cell>
          <cell r="E124">
            <v>15780357</v>
          </cell>
          <cell r="F124">
            <v>27576571</v>
          </cell>
          <cell r="G124">
            <v>41542757</v>
          </cell>
        </row>
        <row r="126">
          <cell r="B126">
            <v>1157</v>
          </cell>
          <cell r="C126">
            <v>1218</v>
          </cell>
          <cell r="D126">
            <v>1144</v>
          </cell>
          <cell r="E126">
            <v>1183</v>
          </cell>
          <cell r="F126">
            <v>1190</v>
          </cell>
          <cell r="G126">
            <v>1216</v>
          </cell>
        </row>
        <row r="133">
          <cell r="B133">
            <v>1815600</v>
          </cell>
          <cell r="C133">
            <v>1815600</v>
          </cell>
          <cell r="D133">
            <v>422052</v>
          </cell>
          <cell r="E133">
            <v>832592</v>
          </cell>
          <cell r="F133">
            <v>1251799</v>
          </cell>
          <cell r="G133">
            <v>1713892</v>
          </cell>
        </row>
        <row r="135">
          <cell r="B135">
            <v>1523600</v>
          </cell>
          <cell r="C135">
            <v>1523600</v>
          </cell>
          <cell r="D135">
            <v>384156</v>
          </cell>
          <cell r="E135">
            <v>738727</v>
          </cell>
          <cell r="F135">
            <v>1094474</v>
          </cell>
          <cell r="G135">
            <v>1446414</v>
          </cell>
        </row>
        <row r="136">
          <cell r="B136">
            <v>277000</v>
          </cell>
          <cell r="C136">
            <v>277000</v>
          </cell>
          <cell r="D136">
            <v>36106</v>
          </cell>
          <cell r="E136">
            <v>92075</v>
          </cell>
          <cell r="F136">
            <v>145631</v>
          </cell>
          <cell r="G136">
            <v>252731</v>
          </cell>
        </row>
        <row r="137">
          <cell r="B137">
            <v>15000</v>
          </cell>
          <cell r="C137">
            <v>15000</v>
          </cell>
          <cell r="D137">
            <v>1790</v>
          </cell>
          <cell r="E137">
            <v>1790</v>
          </cell>
          <cell r="F137">
            <v>11694</v>
          </cell>
          <cell r="G137">
            <v>14747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6">
          <cell r="B146">
            <v>1815600</v>
          </cell>
          <cell r="C146">
            <v>1815600</v>
          </cell>
          <cell r="D146">
            <v>422052</v>
          </cell>
          <cell r="E146">
            <v>832592</v>
          </cell>
          <cell r="F146">
            <v>1251799</v>
          </cell>
          <cell r="G146">
            <v>1713892</v>
          </cell>
        </row>
        <row r="148">
          <cell r="B148">
            <v>49</v>
          </cell>
          <cell r="C148">
            <v>46</v>
          </cell>
          <cell r="D148">
            <v>47</v>
          </cell>
          <cell r="E148">
            <v>46</v>
          </cell>
          <cell r="F148">
            <v>43</v>
          </cell>
          <cell r="G148">
            <v>43</v>
          </cell>
        </row>
        <row r="155">
          <cell r="B155">
            <v>1524000</v>
          </cell>
          <cell r="C155">
            <v>1524000</v>
          </cell>
          <cell r="D155">
            <v>370552</v>
          </cell>
          <cell r="E155">
            <v>727883</v>
          </cell>
          <cell r="F155">
            <v>1086106</v>
          </cell>
          <cell r="G155">
            <v>1444269</v>
          </cell>
        </row>
        <row r="157">
          <cell r="B157">
            <v>1318000</v>
          </cell>
          <cell r="C157">
            <v>1318000</v>
          </cell>
          <cell r="D157">
            <v>330944</v>
          </cell>
          <cell r="E157">
            <v>650803</v>
          </cell>
          <cell r="F157">
            <v>959277</v>
          </cell>
          <cell r="G157">
            <v>1260032</v>
          </cell>
        </row>
        <row r="158">
          <cell r="B158">
            <v>206000</v>
          </cell>
          <cell r="C158">
            <v>206000</v>
          </cell>
          <cell r="D158">
            <v>39608</v>
          </cell>
          <cell r="E158">
            <v>77080</v>
          </cell>
          <cell r="F158">
            <v>126829</v>
          </cell>
          <cell r="G158">
            <v>184237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1">
          <cell r="B161">
            <v>710000</v>
          </cell>
          <cell r="C161">
            <v>710000</v>
          </cell>
          <cell r="D161">
            <v>222965</v>
          </cell>
          <cell r="E161">
            <v>250346</v>
          </cell>
          <cell r="F161">
            <v>277728</v>
          </cell>
          <cell r="G161">
            <v>430478</v>
          </cell>
        </row>
        <row r="163">
          <cell r="B163">
            <v>710000</v>
          </cell>
          <cell r="C163">
            <v>710000</v>
          </cell>
          <cell r="D163">
            <v>222965</v>
          </cell>
          <cell r="E163">
            <v>250346</v>
          </cell>
          <cell r="F163">
            <v>277728</v>
          </cell>
          <cell r="G163">
            <v>430478</v>
          </cell>
        </row>
        <row r="166">
          <cell r="B166">
            <v>2234000</v>
          </cell>
          <cell r="C166">
            <v>2234000</v>
          </cell>
          <cell r="D166">
            <v>593517</v>
          </cell>
          <cell r="E166">
            <v>978229</v>
          </cell>
          <cell r="F166">
            <v>1363834</v>
          </cell>
          <cell r="G166">
            <v>1874747</v>
          </cell>
        </row>
        <row r="168">
          <cell r="B168">
            <v>34</v>
          </cell>
          <cell r="C168">
            <v>34</v>
          </cell>
          <cell r="D168">
            <v>33</v>
          </cell>
          <cell r="E168">
            <v>33</v>
          </cell>
          <cell r="F168">
            <v>32</v>
          </cell>
          <cell r="G168">
            <v>32</v>
          </cell>
        </row>
        <row r="175">
          <cell r="B175">
            <v>243600</v>
          </cell>
          <cell r="C175">
            <v>243600</v>
          </cell>
          <cell r="D175">
            <v>50967</v>
          </cell>
          <cell r="E175">
            <v>110929</v>
          </cell>
          <cell r="F175">
            <v>156484</v>
          </cell>
          <cell r="G175">
            <v>207866</v>
          </cell>
        </row>
        <row r="177">
          <cell r="B177">
            <v>183300</v>
          </cell>
          <cell r="C177">
            <v>183300</v>
          </cell>
          <cell r="D177">
            <v>40870</v>
          </cell>
          <cell r="E177">
            <v>90202</v>
          </cell>
          <cell r="F177">
            <v>128350</v>
          </cell>
          <cell r="G177">
            <v>168303</v>
          </cell>
        </row>
        <row r="178">
          <cell r="B178">
            <v>55300</v>
          </cell>
          <cell r="C178">
            <v>55300</v>
          </cell>
          <cell r="D178">
            <v>10097</v>
          </cell>
          <cell r="E178">
            <v>20727</v>
          </cell>
          <cell r="F178">
            <v>28134</v>
          </cell>
          <cell r="G178">
            <v>39563</v>
          </cell>
        </row>
        <row r="179">
          <cell r="B179">
            <v>5000</v>
          </cell>
          <cell r="C179">
            <v>5000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1">
          <cell r="B181">
            <v>11130000</v>
          </cell>
          <cell r="C181">
            <v>20130000</v>
          </cell>
          <cell r="D181">
            <v>2780159</v>
          </cell>
          <cell r="E181">
            <v>5561542</v>
          </cell>
          <cell r="F181">
            <v>8337845</v>
          </cell>
          <cell r="G181">
            <v>20129693</v>
          </cell>
        </row>
        <row r="183">
          <cell r="B183">
            <v>11130000</v>
          </cell>
          <cell r="C183">
            <v>20130000</v>
          </cell>
          <cell r="D183">
            <v>2780159</v>
          </cell>
          <cell r="E183">
            <v>5561542</v>
          </cell>
          <cell r="F183">
            <v>8337845</v>
          </cell>
          <cell r="G183">
            <v>20129693</v>
          </cell>
        </row>
        <row r="186">
          <cell r="B186">
            <v>11373600</v>
          </cell>
          <cell r="C186">
            <v>20373600</v>
          </cell>
          <cell r="D186">
            <v>2831126</v>
          </cell>
          <cell r="E186">
            <v>5672471</v>
          </cell>
          <cell r="F186">
            <v>8494329</v>
          </cell>
          <cell r="G186">
            <v>20337559</v>
          </cell>
        </row>
        <row r="188">
          <cell r="B188">
            <v>9</v>
          </cell>
          <cell r="C188">
            <v>9</v>
          </cell>
          <cell r="D188">
            <v>9</v>
          </cell>
          <cell r="E188">
            <v>9</v>
          </cell>
          <cell r="F188">
            <v>9</v>
          </cell>
          <cell r="G188">
            <v>9</v>
          </cell>
        </row>
        <row r="195">
          <cell r="B195">
            <v>32399700</v>
          </cell>
          <cell r="C195">
            <v>27476509</v>
          </cell>
          <cell r="D195">
            <v>3607327</v>
          </cell>
          <cell r="E195">
            <v>9098912</v>
          </cell>
          <cell r="F195">
            <v>14243597</v>
          </cell>
          <cell r="G195">
            <v>22743336</v>
          </cell>
        </row>
        <row r="197">
          <cell r="B197">
            <v>7768500</v>
          </cell>
          <cell r="C197">
            <v>6819809</v>
          </cell>
          <cell r="D197">
            <v>1580423</v>
          </cell>
          <cell r="E197">
            <v>3173320</v>
          </cell>
          <cell r="F197">
            <v>4762767</v>
          </cell>
          <cell r="G197">
            <v>6357268</v>
          </cell>
        </row>
        <row r="198">
          <cell r="B198">
            <v>19369500</v>
          </cell>
          <cell r="C198">
            <v>18071000</v>
          </cell>
          <cell r="D198">
            <v>1967186</v>
          </cell>
          <cell r="E198">
            <v>5240097</v>
          </cell>
          <cell r="F198">
            <v>8437266</v>
          </cell>
          <cell r="G198">
            <v>14135223</v>
          </cell>
        </row>
        <row r="199">
          <cell r="B199">
            <v>5261700</v>
          </cell>
          <cell r="C199">
            <v>2585700</v>
          </cell>
          <cell r="D199">
            <v>59718</v>
          </cell>
          <cell r="E199">
            <v>685495</v>
          </cell>
          <cell r="F199">
            <v>1043564</v>
          </cell>
          <cell r="G199">
            <v>2250845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3">
          <cell r="B203">
            <v>1605000</v>
          </cell>
          <cell r="C203">
            <v>502715</v>
          </cell>
          <cell r="D203">
            <v>25005</v>
          </cell>
          <cell r="E203">
            <v>62061</v>
          </cell>
          <cell r="F203">
            <v>309244</v>
          </cell>
          <cell r="G203">
            <v>350859</v>
          </cell>
        </row>
        <row r="205">
          <cell r="B205">
            <v>105000</v>
          </cell>
          <cell r="C205">
            <v>105000</v>
          </cell>
          <cell r="D205">
            <v>9362</v>
          </cell>
          <cell r="E205">
            <v>13943</v>
          </cell>
          <cell r="F205">
            <v>22566</v>
          </cell>
          <cell r="G205">
            <v>32340</v>
          </cell>
        </row>
        <row r="206">
          <cell r="B206">
            <v>0</v>
          </cell>
          <cell r="C206">
            <v>97715</v>
          </cell>
          <cell r="D206">
            <v>15643</v>
          </cell>
          <cell r="E206">
            <v>48118</v>
          </cell>
          <cell r="F206">
            <v>65874</v>
          </cell>
          <cell r="G206">
            <v>97715</v>
          </cell>
        </row>
        <row r="207">
          <cell r="B207">
            <v>1500000</v>
          </cell>
          <cell r="C207">
            <v>300000</v>
          </cell>
          <cell r="D207">
            <v>0</v>
          </cell>
          <cell r="E207">
            <v>0</v>
          </cell>
          <cell r="F207">
            <v>220804</v>
          </cell>
          <cell r="G207">
            <v>220804</v>
          </cell>
        </row>
        <row r="209">
          <cell r="B209">
            <v>34004700</v>
          </cell>
          <cell r="C209">
            <v>27979224</v>
          </cell>
          <cell r="D209">
            <v>3632332</v>
          </cell>
          <cell r="E209">
            <v>9160973</v>
          </cell>
          <cell r="F209">
            <v>14552841</v>
          </cell>
          <cell r="G209">
            <v>23094195</v>
          </cell>
        </row>
        <row r="211">
          <cell r="B211">
            <v>183</v>
          </cell>
          <cell r="C211">
            <v>186</v>
          </cell>
          <cell r="D211">
            <v>174</v>
          </cell>
          <cell r="E211">
            <v>172</v>
          </cell>
          <cell r="F211">
            <v>171</v>
          </cell>
          <cell r="G211">
            <v>170</v>
          </cell>
        </row>
        <row r="218">
          <cell r="B218">
            <v>395704700</v>
          </cell>
          <cell r="C218">
            <v>388703100</v>
          </cell>
          <cell r="D218">
            <v>86627473</v>
          </cell>
          <cell r="E218">
            <v>175041944</v>
          </cell>
          <cell r="F218">
            <v>264335393</v>
          </cell>
          <cell r="G218">
            <v>376803430</v>
          </cell>
        </row>
        <row r="220">
          <cell r="B220">
            <v>284984100</v>
          </cell>
          <cell r="C220">
            <v>285219044</v>
          </cell>
          <cell r="D220">
            <v>70181630</v>
          </cell>
          <cell r="E220">
            <v>139171850</v>
          </cell>
          <cell r="F220">
            <v>208015000</v>
          </cell>
          <cell r="G220">
            <v>280132084</v>
          </cell>
        </row>
        <row r="221">
          <cell r="B221">
            <v>91195900</v>
          </cell>
          <cell r="C221">
            <v>81261136</v>
          </cell>
          <cell r="D221">
            <v>15728596</v>
          </cell>
          <cell r="E221">
            <v>34113927</v>
          </cell>
          <cell r="F221">
            <v>50272640</v>
          </cell>
          <cell r="G221">
            <v>74994437</v>
          </cell>
        </row>
        <row r="222">
          <cell r="B222">
            <v>19524700</v>
          </cell>
          <cell r="C222">
            <v>22222920</v>
          </cell>
          <cell r="D222">
            <v>717247</v>
          </cell>
          <cell r="E222">
            <v>1756167</v>
          </cell>
          <cell r="F222">
            <v>6047753</v>
          </cell>
          <cell r="G222">
            <v>21676909</v>
          </cell>
        </row>
        <row r="224">
          <cell r="B224">
            <v>0</v>
          </cell>
          <cell r="C224">
            <v>559215</v>
          </cell>
          <cell r="D224">
            <v>0</v>
          </cell>
          <cell r="E224">
            <v>0</v>
          </cell>
          <cell r="F224">
            <v>559215</v>
          </cell>
          <cell r="G224">
            <v>559215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B226">
            <v>0</v>
          </cell>
          <cell r="C226">
            <v>10667</v>
          </cell>
          <cell r="D226">
            <v>0</v>
          </cell>
          <cell r="E226">
            <v>5534</v>
          </cell>
          <cell r="F226">
            <v>5534</v>
          </cell>
          <cell r="G226">
            <v>10667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B231">
            <v>0</v>
          </cell>
          <cell r="C231">
            <v>3682</v>
          </cell>
          <cell r="D231">
            <v>0</v>
          </cell>
          <cell r="E231">
            <v>1901</v>
          </cell>
          <cell r="F231">
            <v>1901</v>
          </cell>
          <cell r="G231">
            <v>3682</v>
          </cell>
        </row>
        <row r="232">
          <cell r="B232">
            <v>0</v>
          </cell>
          <cell r="C232">
            <v>46275</v>
          </cell>
          <cell r="D232">
            <v>0</v>
          </cell>
          <cell r="E232">
            <v>23874</v>
          </cell>
          <cell r="F232">
            <v>23874</v>
          </cell>
          <cell r="G232">
            <v>46275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>
            <v>85081300</v>
          </cell>
          <cell r="C237">
            <v>88428524</v>
          </cell>
          <cell r="D237">
            <v>5006660</v>
          </cell>
          <cell r="E237">
            <v>15449175</v>
          </cell>
          <cell r="F237">
            <v>25547140</v>
          </cell>
          <cell r="G237">
            <v>51131896</v>
          </cell>
        </row>
        <row r="239">
          <cell r="B239">
            <v>47600</v>
          </cell>
          <cell r="C239">
            <v>47600</v>
          </cell>
          <cell r="D239">
            <v>6142</v>
          </cell>
          <cell r="E239">
            <v>11894</v>
          </cell>
          <cell r="F239">
            <v>17705</v>
          </cell>
          <cell r="G239">
            <v>23622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B241">
            <v>65000000</v>
          </cell>
          <cell r="C241">
            <v>65000000</v>
          </cell>
          <cell r="D241">
            <v>1820950</v>
          </cell>
          <cell r="E241">
            <v>9407893</v>
          </cell>
          <cell r="F241">
            <v>16428339</v>
          </cell>
          <cell r="G241">
            <v>29688691</v>
          </cell>
        </row>
        <row r="242">
          <cell r="B242">
            <v>6088500</v>
          </cell>
          <cell r="C242">
            <v>1519299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B243">
            <v>710000</v>
          </cell>
          <cell r="C243">
            <v>710000</v>
          </cell>
          <cell r="D243">
            <v>222965</v>
          </cell>
          <cell r="E243">
            <v>250346</v>
          </cell>
          <cell r="F243">
            <v>277728</v>
          </cell>
          <cell r="G243">
            <v>430478</v>
          </cell>
        </row>
        <row r="244">
          <cell r="B244">
            <v>11130000</v>
          </cell>
          <cell r="C244">
            <v>20130000</v>
          </cell>
          <cell r="D244">
            <v>2780159</v>
          </cell>
          <cell r="E244">
            <v>5561542</v>
          </cell>
          <cell r="F244">
            <v>8337845</v>
          </cell>
          <cell r="G244">
            <v>20129693</v>
          </cell>
        </row>
        <row r="245">
          <cell r="B245">
            <v>105000</v>
          </cell>
          <cell r="C245">
            <v>105000</v>
          </cell>
          <cell r="D245">
            <v>9362</v>
          </cell>
          <cell r="E245">
            <v>13943</v>
          </cell>
          <cell r="F245">
            <v>22566</v>
          </cell>
          <cell r="G245">
            <v>32340</v>
          </cell>
        </row>
        <row r="246">
          <cell r="B246">
            <v>0</v>
          </cell>
          <cell r="C246">
            <v>97715</v>
          </cell>
          <cell r="D246">
            <v>15643</v>
          </cell>
          <cell r="E246">
            <v>48118</v>
          </cell>
          <cell r="F246">
            <v>65874</v>
          </cell>
          <cell r="G246">
            <v>97715</v>
          </cell>
        </row>
        <row r="247">
          <cell r="B247">
            <v>1500000</v>
          </cell>
          <cell r="C247">
            <v>300000</v>
          </cell>
          <cell r="D247">
            <v>0</v>
          </cell>
          <cell r="E247">
            <v>0</v>
          </cell>
          <cell r="F247">
            <v>220804</v>
          </cell>
          <cell r="G247">
            <v>220804</v>
          </cell>
        </row>
        <row r="248">
          <cell r="B248">
            <v>465600</v>
          </cell>
          <cell r="C248">
            <v>480710</v>
          </cell>
          <cell r="D248">
            <v>151439</v>
          </cell>
          <cell r="E248">
            <v>155439</v>
          </cell>
          <cell r="F248">
            <v>175559</v>
          </cell>
          <cell r="G248">
            <v>347419</v>
          </cell>
        </row>
        <row r="249">
          <cell r="B249">
            <v>34600</v>
          </cell>
          <cell r="C249">
            <v>38200</v>
          </cell>
          <cell r="D249">
            <v>0</v>
          </cell>
          <cell r="E249">
            <v>0</v>
          </cell>
          <cell r="F249">
            <v>720</v>
          </cell>
          <cell r="G249">
            <v>29515</v>
          </cell>
        </row>
        <row r="252">
          <cell r="B252">
            <v>480786000</v>
          </cell>
          <cell r="C252">
            <v>477131624</v>
          </cell>
          <cell r="D252">
            <v>91634133</v>
          </cell>
          <cell r="E252">
            <v>190491119</v>
          </cell>
          <cell r="F252">
            <v>289882533</v>
          </cell>
          <cell r="G252">
            <v>427935326</v>
          </cell>
        </row>
        <row r="254">
          <cell r="B254">
            <v>12224</v>
          </cell>
          <cell r="C254">
            <v>12224</v>
          </cell>
          <cell r="D254">
            <v>11467</v>
          </cell>
          <cell r="E254">
            <v>11453</v>
          </cell>
          <cell r="F254">
            <v>11395</v>
          </cell>
          <cell r="G254">
            <v>11419</v>
          </cell>
        </row>
      </sheetData>
      <sheetData sheetId="2">
        <row r="11">
          <cell r="B11">
            <v>8169600</v>
          </cell>
          <cell r="C11">
            <v>8169600</v>
          </cell>
          <cell r="D11">
            <v>2034336</v>
          </cell>
          <cell r="E11">
            <v>4010603</v>
          </cell>
          <cell r="F11">
            <v>6031715</v>
          </cell>
          <cell r="G11">
            <v>8046281</v>
          </cell>
        </row>
        <row r="12">
          <cell r="B12">
            <v>2881600</v>
          </cell>
          <cell r="C12">
            <v>1238769</v>
          </cell>
          <cell r="D12">
            <v>215857</v>
          </cell>
          <cell r="E12">
            <v>452947</v>
          </cell>
          <cell r="F12">
            <v>762477</v>
          </cell>
          <cell r="G12">
            <v>1032679</v>
          </cell>
        </row>
        <row r="13">
          <cell r="B13">
            <v>4200</v>
          </cell>
          <cell r="C13">
            <v>4200</v>
          </cell>
        </row>
        <row r="15">
          <cell r="C15">
            <v>229152</v>
          </cell>
          <cell r="F15">
            <v>229152</v>
          </cell>
          <cell r="G15">
            <v>229152</v>
          </cell>
        </row>
        <row r="20">
          <cell r="B20">
            <v>47600</v>
          </cell>
          <cell r="C20">
            <v>47600</v>
          </cell>
          <cell r="D20">
            <v>6142</v>
          </cell>
          <cell r="E20">
            <v>11894</v>
          </cell>
          <cell r="F20">
            <v>17705</v>
          </cell>
          <cell r="G20">
            <v>23622</v>
          </cell>
        </row>
        <row r="25">
          <cell r="B25">
            <v>235</v>
          </cell>
          <cell r="C25">
            <v>235</v>
          </cell>
          <cell r="D25">
            <v>212</v>
          </cell>
          <cell r="E25">
            <v>213</v>
          </cell>
          <cell r="F25">
            <v>213</v>
          </cell>
          <cell r="G25">
            <v>212</v>
          </cell>
        </row>
        <row r="34">
          <cell r="B34">
            <v>2519000</v>
          </cell>
          <cell r="C34">
            <v>1218500</v>
          </cell>
          <cell r="D34">
            <v>268824</v>
          </cell>
          <cell r="E34">
            <v>552423</v>
          </cell>
          <cell r="F34">
            <v>781179</v>
          </cell>
          <cell r="G34">
            <v>1015117</v>
          </cell>
        </row>
        <row r="35">
          <cell r="B35">
            <v>694000</v>
          </cell>
          <cell r="C35">
            <v>552600</v>
          </cell>
          <cell r="D35">
            <v>2929</v>
          </cell>
          <cell r="E35">
            <v>326507</v>
          </cell>
          <cell r="F35">
            <v>352191</v>
          </cell>
          <cell r="G35">
            <v>379110</v>
          </cell>
        </row>
        <row r="58">
          <cell r="B58">
            <v>1952300</v>
          </cell>
          <cell r="C58">
            <v>1952300</v>
          </cell>
          <cell r="D58">
            <v>389422</v>
          </cell>
          <cell r="E58">
            <v>765178</v>
          </cell>
          <cell r="F58">
            <v>1138624</v>
          </cell>
          <cell r="G58">
            <v>1513751</v>
          </cell>
        </row>
        <row r="59">
          <cell r="B59">
            <v>13032500</v>
          </cell>
          <cell r="C59">
            <v>2262090</v>
          </cell>
          <cell r="D59">
            <v>210268</v>
          </cell>
          <cell r="E59">
            <v>370756</v>
          </cell>
          <cell r="F59">
            <v>511739</v>
          </cell>
          <cell r="G59">
            <v>650671</v>
          </cell>
        </row>
      </sheetData>
      <sheetData sheetId="3">
        <row r="58">
          <cell r="B58">
            <v>179520200</v>
          </cell>
          <cell r="C58">
            <v>179731804</v>
          </cell>
          <cell r="D58">
            <v>45349805</v>
          </cell>
          <cell r="E58">
            <v>88123522</v>
          </cell>
          <cell r="F58">
            <v>131812524</v>
          </cell>
          <cell r="G58">
            <v>177258700</v>
          </cell>
        </row>
        <row r="59">
          <cell r="B59">
            <v>30057500</v>
          </cell>
          <cell r="C59">
            <v>30063887</v>
          </cell>
          <cell r="D59">
            <v>6287482</v>
          </cell>
          <cell r="E59">
            <v>12989415</v>
          </cell>
          <cell r="F59">
            <v>19707622</v>
          </cell>
          <cell r="G59">
            <v>30052611</v>
          </cell>
        </row>
        <row r="60">
          <cell r="B60">
            <v>6558800</v>
          </cell>
          <cell r="C60">
            <v>9574490</v>
          </cell>
          <cell r="D60">
            <v>297626</v>
          </cell>
          <cell r="E60">
            <v>541958</v>
          </cell>
          <cell r="F60">
            <v>4322452</v>
          </cell>
          <cell r="G60">
            <v>9573116</v>
          </cell>
        </row>
      </sheetData>
      <sheetData sheetId="4">
        <row r="58">
          <cell r="B58">
            <v>47003000</v>
          </cell>
          <cell r="C58">
            <v>48447831</v>
          </cell>
          <cell r="D58">
            <v>12508353</v>
          </cell>
          <cell r="E58">
            <v>25959057</v>
          </cell>
          <cell r="F58">
            <v>35275503</v>
          </cell>
          <cell r="G58">
            <v>48414284</v>
          </cell>
        </row>
        <row r="59">
          <cell r="B59">
            <v>14562000</v>
          </cell>
          <cell r="C59">
            <v>17373375</v>
          </cell>
          <cell r="D59">
            <v>4641300</v>
          </cell>
          <cell r="E59">
            <v>9510384</v>
          </cell>
          <cell r="F59">
            <v>11969929</v>
          </cell>
          <cell r="G59">
            <v>17325863</v>
          </cell>
        </row>
        <row r="60">
          <cell r="C60">
            <v>3781830</v>
          </cell>
          <cell r="G60">
            <v>3781829</v>
          </cell>
        </row>
      </sheetData>
      <sheetData sheetId="5">
        <row r="34">
          <cell r="B34">
            <v>5418900</v>
          </cell>
          <cell r="C34">
            <v>5419400</v>
          </cell>
          <cell r="D34">
            <v>1283453</v>
          </cell>
          <cell r="E34">
            <v>2546384</v>
          </cell>
          <cell r="F34">
            <v>3899663</v>
          </cell>
          <cell r="G34">
            <v>5358806</v>
          </cell>
        </row>
        <row r="35">
          <cell r="B35">
            <v>575400</v>
          </cell>
          <cell r="C35">
            <v>723400</v>
          </cell>
          <cell r="D35">
            <v>142612</v>
          </cell>
          <cell r="E35">
            <v>350733</v>
          </cell>
          <cell r="F35">
            <v>481900</v>
          </cell>
          <cell r="G35">
            <v>714815</v>
          </cell>
        </row>
        <row r="36">
          <cell r="B36">
            <v>100000</v>
          </cell>
          <cell r="C36">
            <v>58900</v>
          </cell>
          <cell r="D36">
            <v>13290</v>
          </cell>
          <cell r="E36">
            <v>15498</v>
          </cell>
          <cell r="F36">
            <v>15498</v>
          </cell>
          <cell r="G36">
            <v>50881</v>
          </cell>
        </row>
        <row r="40">
          <cell r="C40">
            <v>0</v>
          </cell>
        </row>
      </sheetData>
      <sheetData sheetId="6"/>
      <sheetData sheetId="7">
        <row r="34">
          <cell r="B34">
            <v>1859800</v>
          </cell>
          <cell r="C34">
            <v>1859800</v>
          </cell>
          <cell r="D34">
            <v>372566</v>
          </cell>
          <cell r="E34">
            <v>769506</v>
          </cell>
          <cell r="F34">
            <v>1178734</v>
          </cell>
          <cell r="G34">
            <v>1591624</v>
          </cell>
        </row>
        <row r="35">
          <cell r="B35">
            <v>250000</v>
          </cell>
          <cell r="C35">
            <v>244500</v>
          </cell>
          <cell r="D35">
            <v>53256</v>
          </cell>
          <cell r="E35">
            <v>125954</v>
          </cell>
          <cell r="F35">
            <v>173316</v>
          </cell>
          <cell r="G35">
            <v>230812</v>
          </cell>
        </row>
        <row r="36">
          <cell r="C36">
            <v>40000</v>
          </cell>
          <cell r="F36">
            <v>3298</v>
          </cell>
          <cell r="G36">
            <v>39898</v>
          </cell>
        </row>
      </sheetData>
      <sheetData sheetId="8">
        <row r="34">
          <cell r="B34">
            <v>1504500</v>
          </cell>
          <cell r="C34">
            <v>1471700</v>
          </cell>
          <cell r="D34">
            <v>154768</v>
          </cell>
          <cell r="E34">
            <v>424470</v>
          </cell>
          <cell r="F34">
            <v>644257</v>
          </cell>
          <cell r="G34">
            <v>888763</v>
          </cell>
        </row>
        <row r="35">
          <cell r="B35">
            <v>256000</v>
          </cell>
          <cell r="C35">
            <v>133700</v>
          </cell>
          <cell r="D35">
            <v>20435</v>
          </cell>
          <cell r="E35">
            <v>47158</v>
          </cell>
          <cell r="F35">
            <v>66328</v>
          </cell>
          <cell r="G35">
            <v>106911</v>
          </cell>
        </row>
        <row r="36">
          <cell r="C36">
            <v>2800</v>
          </cell>
          <cell r="E36">
            <v>2772</v>
          </cell>
          <cell r="F36">
            <v>2772</v>
          </cell>
          <cell r="G36">
            <v>2772</v>
          </cell>
        </row>
      </sheetData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abSelected="1" topLeftCell="A16" zoomScaleNormal="100" workbookViewId="0">
      <selection activeCell="B4" sqref="B4:H4"/>
    </sheetView>
  </sheetViews>
  <sheetFormatPr defaultRowHeight="15.75" x14ac:dyDescent="0.25"/>
  <cols>
    <col min="1" max="1" width="9" style="40"/>
    <col min="2" max="2" width="56.5" style="40" customWidth="1"/>
    <col min="3" max="8" width="11.625" style="40" customWidth="1"/>
    <col min="9" max="16384" width="9" style="40"/>
  </cols>
  <sheetData>
    <row r="2" spans="1:14" x14ac:dyDescent="0.25">
      <c r="B2" s="48" t="s">
        <v>0</v>
      </c>
      <c r="C2" s="48"/>
      <c r="D2" s="48"/>
      <c r="E2" s="48"/>
      <c r="F2" s="48"/>
      <c r="G2" s="48"/>
      <c r="H2" s="48"/>
    </row>
    <row r="3" spans="1:14" x14ac:dyDescent="0.25">
      <c r="B3" s="48" t="s">
        <v>94</v>
      </c>
      <c r="C3" s="48"/>
      <c r="D3" s="48"/>
      <c r="E3" s="48"/>
      <c r="F3" s="48"/>
      <c r="G3" s="48"/>
      <c r="H3" s="48"/>
    </row>
    <row r="4" spans="1:14" x14ac:dyDescent="0.25">
      <c r="B4" s="48"/>
      <c r="C4" s="48"/>
      <c r="D4" s="48"/>
      <c r="E4" s="48"/>
      <c r="F4" s="48"/>
      <c r="G4" s="48"/>
      <c r="H4" s="48"/>
    </row>
    <row r="5" spans="1:14" ht="16.5" thickBot="1" x14ac:dyDescent="0.3">
      <c r="B5" s="38"/>
      <c r="H5" s="43" t="s">
        <v>8</v>
      </c>
    </row>
    <row r="6" spans="1:14" ht="16.5" thickBot="1" x14ac:dyDescent="0.3">
      <c r="A6" s="49" t="s">
        <v>52</v>
      </c>
      <c r="B6" s="45" t="s">
        <v>1</v>
      </c>
      <c r="C6" s="1" t="s">
        <v>84</v>
      </c>
      <c r="D6" s="1" t="s">
        <v>2</v>
      </c>
      <c r="E6" s="1" t="s">
        <v>3</v>
      </c>
      <c r="F6" s="1" t="s">
        <v>3</v>
      </c>
      <c r="G6" s="1" t="s">
        <v>3</v>
      </c>
      <c r="H6" s="1" t="s">
        <v>3</v>
      </c>
    </row>
    <row r="7" spans="1:14" ht="16.5" thickBot="1" x14ac:dyDescent="0.3">
      <c r="A7" s="49"/>
      <c r="B7" s="46"/>
      <c r="C7" s="2" t="s">
        <v>87</v>
      </c>
      <c r="D7" s="2" t="s">
        <v>85</v>
      </c>
      <c r="E7" s="2" t="s">
        <v>4</v>
      </c>
      <c r="F7" s="2" t="s">
        <v>4</v>
      </c>
      <c r="G7" s="2" t="s">
        <v>4</v>
      </c>
      <c r="H7" s="2" t="s">
        <v>4</v>
      </c>
    </row>
    <row r="8" spans="1:14" ht="26.25" thickBot="1" x14ac:dyDescent="0.3">
      <c r="A8" s="49"/>
      <c r="B8" s="47"/>
      <c r="C8" s="41"/>
      <c r="D8" s="3" t="s">
        <v>87</v>
      </c>
      <c r="E8" s="3" t="s">
        <v>88</v>
      </c>
      <c r="F8" s="3" t="s">
        <v>89</v>
      </c>
      <c r="G8" s="3" t="s">
        <v>90</v>
      </c>
      <c r="H8" s="3" t="s">
        <v>91</v>
      </c>
    </row>
    <row r="9" spans="1:14" ht="20.100000000000001" customHeight="1" thickBot="1" x14ac:dyDescent="0.3">
      <c r="A9" s="39" t="s">
        <v>53</v>
      </c>
      <c r="B9" s="35" t="s">
        <v>17</v>
      </c>
      <c r="C9" s="19">
        <f>+C10+C11</f>
        <v>89280600</v>
      </c>
      <c r="D9" s="19">
        <f t="shared" ref="D9:H9" si="0">+D10+D11</f>
        <v>86185469</v>
      </c>
      <c r="E9" s="19">
        <f t="shared" si="0"/>
        <v>6389418</v>
      </c>
      <c r="F9" s="19">
        <f t="shared" si="0"/>
        <v>19044742</v>
      </c>
      <c r="G9" s="19">
        <f t="shared" si="0"/>
        <v>30839372</v>
      </c>
      <c r="H9" s="19">
        <f t="shared" si="0"/>
        <v>49170782</v>
      </c>
      <c r="I9" s="42">
        <f>+C9-[1]обл.пол!C9</f>
        <v>0</v>
      </c>
      <c r="J9" s="42">
        <f>+D9-[1]обл.пол!D9</f>
        <v>0</v>
      </c>
      <c r="K9" s="42">
        <f>+E9-[1]обл.пол!E9</f>
        <v>0</v>
      </c>
      <c r="L9" s="42">
        <f>+F9-[1]обл.пол!F9</f>
        <v>0</v>
      </c>
      <c r="M9" s="42">
        <f>+G9-[1]обл.пол!G9</f>
        <v>0</v>
      </c>
      <c r="N9" s="42">
        <f>+H9-[1]обл.пол!H9</f>
        <v>0</v>
      </c>
    </row>
    <row r="10" spans="1:14" ht="16.5" thickBot="1" x14ac:dyDescent="0.3">
      <c r="A10" s="32" t="s">
        <v>54</v>
      </c>
      <c r="B10" s="36" t="s">
        <v>18</v>
      </c>
      <c r="C10" s="20">
        <f>+Pr!B23</f>
        <v>11103000</v>
      </c>
      <c r="D10" s="20">
        <f>+Pr!C23</f>
        <v>9460169</v>
      </c>
      <c r="E10" s="20">
        <f>+Pr!D23</f>
        <v>2256335</v>
      </c>
      <c r="F10" s="20">
        <f>+Pr!E23</f>
        <v>4475444</v>
      </c>
      <c r="G10" s="20">
        <f>+Pr!F23</f>
        <v>6811897</v>
      </c>
      <c r="H10" s="20">
        <f>+Pr!G23</f>
        <v>9102582</v>
      </c>
      <c r="I10" s="42">
        <f>+C10-[1]обл.пол!C10</f>
        <v>0</v>
      </c>
      <c r="J10" s="42">
        <f>+D10-[1]обл.пол!D10</f>
        <v>0</v>
      </c>
      <c r="K10" s="42">
        <f>+E10-[1]обл.пол!E10</f>
        <v>0</v>
      </c>
      <c r="L10" s="42">
        <f>+F10-[1]обл.пол!F10</f>
        <v>0</v>
      </c>
      <c r="M10" s="42">
        <f>+G10-[1]обл.пол!G10</f>
        <v>0</v>
      </c>
      <c r="N10" s="42">
        <f>+H10-[1]обл.пол!H10</f>
        <v>0</v>
      </c>
    </row>
    <row r="11" spans="1:14" ht="16.5" thickBot="1" x14ac:dyDescent="0.3">
      <c r="A11" s="32" t="s">
        <v>55</v>
      </c>
      <c r="B11" s="36" t="s">
        <v>19</v>
      </c>
      <c r="C11" s="20">
        <f>+Pr!B47</f>
        <v>78177600</v>
      </c>
      <c r="D11" s="20">
        <f>+Pr!C47</f>
        <v>76725300</v>
      </c>
      <c r="E11" s="20">
        <f>+Pr!D47</f>
        <v>4133083</v>
      </c>
      <c r="F11" s="20">
        <f>+Pr!E47</f>
        <v>14569298</v>
      </c>
      <c r="G11" s="20">
        <f>+Pr!F47</f>
        <v>24027475</v>
      </c>
      <c r="H11" s="20">
        <f>+Pr!G47</f>
        <v>40068200</v>
      </c>
      <c r="I11" s="42">
        <f>+C11-[1]обл.пол!C11</f>
        <v>0</v>
      </c>
      <c r="J11" s="42">
        <f>+D11-[1]обл.пол!D11</f>
        <v>0</v>
      </c>
      <c r="K11" s="42">
        <f>+E11-[1]обл.пол!E11</f>
        <v>0</v>
      </c>
      <c r="L11" s="42">
        <f>+F11-[1]обл.пол!F11</f>
        <v>0</v>
      </c>
      <c r="M11" s="42">
        <f>+G11-[1]обл.пол!G11</f>
        <v>0</v>
      </c>
      <c r="N11" s="42">
        <f>+H11-[1]обл.пол!H11</f>
        <v>0</v>
      </c>
    </row>
    <row r="12" spans="1:14" ht="16.5" thickBot="1" x14ac:dyDescent="0.3">
      <c r="A12" s="33"/>
      <c r="B12" s="37"/>
      <c r="C12" s="20"/>
      <c r="D12" s="20"/>
      <c r="E12" s="20"/>
      <c r="F12" s="20"/>
      <c r="G12" s="20"/>
      <c r="H12" s="20"/>
      <c r="I12" s="42">
        <f>+C12-[1]обл.пол!C12</f>
        <v>0</v>
      </c>
      <c r="J12" s="42">
        <f>+D12-[1]обл.пол!D12</f>
        <v>0</v>
      </c>
      <c r="K12" s="42">
        <f>+E12-[1]обл.пол!E12</f>
        <v>0</v>
      </c>
      <c r="L12" s="42">
        <f>+F12-[1]обл.пол!F12</f>
        <v>0</v>
      </c>
      <c r="M12" s="42">
        <f>+G12-[1]обл.пол!G12</f>
        <v>0</v>
      </c>
      <c r="N12" s="42">
        <f>+H12-[1]обл.пол!H12</f>
        <v>0</v>
      </c>
    </row>
    <row r="13" spans="1:14" ht="30" customHeight="1" thickBot="1" x14ac:dyDescent="0.3">
      <c r="A13" s="33" t="s">
        <v>56</v>
      </c>
      <c r="B13" s="35" t="s">
        <v>20</v>
      </c>
      <c r="C13" s="19">
        <f>+C14</f>
        <v>299275000</v>
      </c>
      <c r="D13" s="19">
        <f t="shared" ref="D13:H13" si="1">+D14</f>
        <v>295225816</v>
      </c>
      <c r="E13" s="19">
        <f t="shared" si="1"/>
        <v>69835695</v>
      </c>
      <c r="F13" s="19">
        <f t="shared" si="1"/>
        <v>138415709</v>
      </c>
      <c r="G13" s="19">
        <f t="shared" si="1"/>
        <v>204914672</v>
      </c>
      <c r="H13" s="19">
        <f t="shared" si="1"/>
        <v>289079378</v>
      </c>
      <c r="I13" s="42">
        <f>+C13-[1]обл.пол!C13</f>
        <v>0</v>
      </c>
      <c r="J13" s="42">
        <f>+D13-[1]обл.пол!D13</f>
        <v>0</v>
      </c>
      <c r="K13" s="42">
        <f>+E13-[1]обл.пол!E13</f>
        <v>0</v>
      </c>
      <c r="L13" s="42">
        <f>+F13-[1]обл.пол!F13</f>
        <v>0</v>
      </c>
      <c r="M13" s="42">
        <f>+G13-[1]обл.пол!G13</f>
        <v>0</v>
      </c>
      <c r="N13" s="42">
        <f>+H13-[1]обл.пол!H13</f>
        <v>0</v>
      </c>
    </row>
    <row r="14" spans="1:14" ht="16.5" thickBot="1" x14ac:dyDescent="0.3">
      <c r="A14" s="32" t="s">
        <v>57</v>
      </c>
      <c r="B14" s="36" t="s">
        <v>21</v>
      </c>
      <c r="C14" s="20">
        <f>+Pr!B77</f>
        <v>299275000</v>
      </c>
      <c r="D14" s="20">
        <f>+Pr!C77</f>
        <v>295225816</v>
      </c>
      <c r="E14" s="20">
        <f>+Pr!D77</f>
        <v>69835695</v>
      </c>
      <c r="F14" s="20">
        <f>+Pr!E77</f>
        <v>138415709</v>
      </c>
      <c r="G14" s="20">
        <f>+Pr!F77</f>
        <v>204914672</v>
      </c>
      <c r="H14" s="20">
        <f>+Pr!G77</f>
        <v>289079378</v>
      </c>
      <c r="I14" s="42">
        <f>+C14-[1]обл.пол!C14</f>
        <v>0</v>
      </c>
      <c r="J14" s="42">
        <f>+D14-[1]обл.пол!D14</f>
        <v>0</v>
      </c>
      <c r="K14" s="42">
        <f>+E14-[1]обл.пол!E14</f>
        <v>0</v>
      </c>
      <c r="L14" s="42">
        <f>+F14-[1]обл.пол!F14</f>
        <v>0</v>
      </c>
      <c r="M14" s="42">
        <f>+G14-[1]обл.пол!G14</f>
        <v>0</v>
      </c>
      <c r="N14" s="42">
        <f>+H14-[1]обл.пол!H14</f>
        <v>0</v>
      </c>
    </row>
    <row r="15" spans="1:14" ht="16.5" thickBot="1" x14ac:dyDescent="0.3">
      <c r="A15" s="33"/>
      <c r="B15" s="36"/>
      <c r="C15" s="20"/>
      <c r="D15" s="20"/>
      <c r="E15" s="20"/>
      <c r="F15" s="20"/>
      <c r="G15" s="20"/>
      <c r="H15" s="20"/>
      <c r="I15" s="42">
        <f>+C15-[1]обл.пол!C15</f>
        <v>0</v>
      </c>
      <c r="J15" s="42">
        <f>+D15-[1]обл.пол!D15</f>
        <v>0</v>
      </c>
      <c r="K15" s="42">
        <f>+E15-[1]обл.пол!E15</f>
        <v>0</v>
      </c>
      <c r="L15" s="42">
        <f>+F15-[1]обл.пол!F15</f>
        <v>0</v>
      </c>
      <c r="M15" s="42">
        <f>+G15-[1]обл.пол!G15</f>
        <v>0</v>
      </c>
      <c r="N15" s="42">
        <f>+H15-[1]обл.пол!H15</f>
        <v>0</v>
      </c>
    </row>
    <row r="16" spans="1:14" ht="45" customHeight="1" thickBot="1" x14ac:dyDescent="0.3">
      <c r="A16" s="33" t="s">
        <v>58</v>
      </c>
      <c r="B16" s="35" t="s">
        <v>22</v>
      </c>
      <c r="C16" s="19">
        <f>+C17+C18+C19</f>
        <v>44618100</v>
      </c>
      <c r="D16" s="19">
        <f t="shared" ref="D16:H16" si="2">+D17+D18+D19</f>
        <v>45133515</v>
      </c>
      <c r="E16" s="19">
        <f t="shared" si="2"/>
        <v>8352045</v>
      </c>
      <c r="F16" s="19">
        <f t="shared" si="2"/>
        <v>17218995</v>
      </c>
      <c r="G16" s="19">
        <f t="shared" si="2"/>
        <v>29717485</v>
      </c>
      <c r="H16" s="19">
        <f t="shared" si="2"/>
        <v>44378665</v>
      </c>
      <c r="I16" s="42">
        <f>+C16-[1]обл.пол!C16</f>
        <v>0</v>
      </c>
      <c r="J16" s="42">
        <f>+D16-[1]обл.пол!D16</f>
        <v>0</v>
      </c>
      <c r="K16" s="42">
        <f>+E16-[1]обл.пол!E16</f>
        <v>0</v>
      </c>
      <c r="L16" s="42">
        <f>+F16-[1]обл.пол!F16</f>
        <v>0</v>
      </c>
      <c r="M16" s="42">
        <f>+G16-[1]обл.пол!G16</f>
        <v>0</v>
      </c>
      <c r="N16" s="42">
        <f>+H16-[1]обл.пол!H16</f>
        <v>0</v>
      </c>
    </row>
    <row r="17" spans="1:14" ht="26.25" thickBot="1" x14ac:dyDescent="0.3">
      <c r="A17" s="32" t="s">
        <v>59</v>
      </c>
      <c r="B17" s="36" t="s">
        <v>23</v>
      </c>
      <c r="C17" s="20">
        <f>+Pr!B99</f>
        <v>1970800</v>
      </c>
      <c r="D17" s="20">
        <f>+Pr!C99</f>
        <v>1576258</v>
      </c>
      <c r="E17" s="20">
        <f>+Pr!D99</f>
        <v>308007</v>
      </c>
      <c r="F17" s="20">
        <f>+Pr!E99</f>
        <v>606046</v>
      </c>
      <c r="G17" s="20">
        <f>+Pr!F99</f>
        <v>889115</v>
      </c>
      <c r="H17" s="20">
        <f>+Pr!G99</f>
        <v>1122016</v>
      </c>
      <c r="I17" s="42">
        <f>+C17-[1]обл.пол!C17</f>
        <v>0</v>
      </c>
      <c r="J17" s="42">
        <f>+D17-[1]обл.пол!D17</f>
        <v>0</v>
      </c>
      <c r="K17" s="42">
        <f>+E17-[1]обл.пол!E17</f>
        <v>0</v>
      </c>
      <c r="L17" s="42">
        <f>+F17-[1]обл.пол!F17</f>
        <v>0</v>
      </c>
      <c r="M17" s="42">
        <f>+G17-[1]обл.пол!G17</f>
        <v>0</v>
      </c>
      <c r="N17" s="42">
        <f>+H17-[1]обл.пол!H17</f>
        <v>0</v>
      </c>
    </row>
    <row r="18" spans="1:14" ht="16.5" thickBot="1" x14ac:dyDescent="0.3">
      <c r="A18" s="32" t="s">
        <v>60</v>
      </c>
      <c r="B18" s="36" t="s">
        <v>24</v>
      </c>
      <c r="C18" s="20">
        <f>+Pr!B124</f>
        <v>40831700</v>
      </c>
      <c r="D18" s="20">
        <f>+Pr!C124</f>
        <v>41741657</v>
      </c>
      <c r="E18" s="20">
        <f>+Pr!D124</f>
        <v>7621986</v>
      </c>
      <c r="F18" s="20">
        <f>+Pr!E124</f>
        <v>15780357</v>
      </c>
      <c r="G18" s="20">
        <f>+Pr!F124</f>
        <v>27576571</v>
      </c>
      <c r="H18" s="20">
        <f>+Pr!G124</f>
        <v>41542757</v>
      </c>
      <c r="I18" s="42">
        <f>+C18-[1]обл.пол!C18</f>
        <v>0</v>
      </c>
      <c r="J18" s="42">
        <f>+D18-[1]обл.пол!D18</f>
        <v>0</v>
      </c>
      <c r="K18" s="42">
        <f>+E18-[1]обл.пол!E18</f>
        <v>0</v>
      </c>
      <c r="L18" s="42">
        <f>+F18-[1]обл.пол!F18</f>
        <v>0</v>
      </c>
      <c r="M18" s="42">
        <f>+G18-[1]обл.пол!G18</f>
        <v>0</v>
      </c>
      <c r="N18" s="42">
        <f>+H18-[1]обл.пол!H18</f>
        <v>0</v>
      </c>
    </row>
    <row r="19" spans="1:14" ht="26.25" thickBot="1" x14ac:dyDescent="0.3">
      <c r="A19" s="32" t="s">
        <v>61</v>
      </c>
      <c r="B19" s="36" t="s">
        <v>25</v>
      </c>
      <c r="C19" s="20">
        <f>+Pr!B146</f>
        <v>1815600</v>
      </c>
      <c r="D19" s="20">
        <f>+Pr!C146</f>
        <v>1815600</v>
      </c>
      <c r="E19" s="20">
        <f>+Pr!D146</f>
        <v>422052</v>
      </c>
      <c r="F19" s="20">
        <f>+Pr!E146</f>
        <v>832592</v>
      </c>
      <c r="G19" s="20">
        <f>+Pr!F146</f>
        <v>1251799</v>
      </c>
      <c r="H19" s="20">
        <f>+Pr!G146</f>
        <v>1713892</v>
      </c>
      <c r="I19" s="42">
        <f>+C19-[1]обл.пол!C19</f>
        <v>0</v>
      </c>
      <c r="J19" s="42">
        <f>+D19-[1]обл.пол!D19</f>
        <v>0</v>
      </c>
      <c r="K19" s="42">
        <f>+E19-[1]обл.пол!E19</f>
        <v>0</v>
      </c>
      <c r="L19" s="42">
        <f>+F19-[1]обл.пол!F19</f>
        <v>0</v>
      </c>
      <c r="M19" s="42">
        <f>+G19-[1]обл.пол!G19</f>
        <v>0</v>
      </c>
      <c r="N19" s="42">
        <f>+H19-[1]обл.пол!H19</f>
        <v>0</v>
      </c>
    </row>
    <row r="20" spans="1:14" ht="16.5" thickBot="1" x14ac:dyDescent="0.3">
      <c r="A20" s="33"/>
      <c r="B20" s="36"/>
      <c r="C20" s="20"/>
      <c r="D20" s="20"/>
      <c r="E20" s="20"/>
      <c r="F20" s="20"/>
      <c r="G20" s="20"/>
      <c r="H20" s="20"/>
      <c r="I20" s="42">
        <f>+C20-[1]обл.пол!C20</f>
        <v>0</v>
      </c>
      <c r="J20" s="42">
        <f>+D20-[1]обл.пол!D20</f>
        <v>0</v>
      </c>
      <c r="K20" s="42">
        <f>+E20-[1]обл.пол!E20</f>
        <v>0</v>
      </c>
      <c r="L20" s="42">
        <f>+F20-[1]обл.пол!F20</f>
        <v>0</v>
      </c>
      <c r="M20" s="42">
        <f>+G20-[1]обл.пол!G20</f>
        <v>0</v>
      </c>
      <c r="N20" s="42">
        <f>+H20-[1]обл.пол!H20</f>
        <v>0</v>
      </c>
    </row>
    <row r="21" spans="1:14" ht="20.100000000000001" customHeight="1" thickBot="1" x14ac:dyDescent="0.3">
      <c r="A21" s="33" t="s">
        <v>62</v>
      </c>
      <c r="B21" s="35" t="s">
        <v>26</v>
      </c>
      <c r="C21" s="19">
        <f>C22</f>
        <v>2234000</v>
      </c>
      <c r="D21" s="19">
        <f t="shared" ref="D21:H21" si="3">D22</f>
        <v>2234000</v>
      </c>
      <c r="E21" s="19">
        <f t="shared" si="3"/>
        <v>593517</v>
      </c>
      <c r="F21" s="19">
        <f t="shared" si="3"/>
        <v>978229</v>
      </c>
      <c r="G21" s="19">
        <f t="shared" si="3"/>
        <v>1363834</v>
      </c>
      <c r="H21" s="19">
        <f t="shared" si="3"/>
        <v>1874747</v>
      </c>
      <c r="I21" s="42">
        <f>+C21-[1]обл.пол!C21</f>
        <v>0</v>
      </c>
      <c r="J21" s="42">
        <f>+D21-[1]обл.пол!D21</f>
        <v>0</v>
      </c>
      <c r="K21" s="42">
        <f>+E21-[1]обл.пол!E21</f>
        <v>0</v>
      </c>
      <c r="L21" s="42">
        <f>+F21-[1]обл.пол!F21</f>
        <v>0</v>
      </c>
      <c r="M21" s="42">
        <f>+G21-[1]обл.пол!G21</f>
        <v>0</v>
      </c>
      <c r="N21" s="42">
        <f>+H21-[1]обл.пол!H21</f>
        <v>0</v>
      </c>
    </row>
    <row r="22" spans="1:14" ht="16.5" thickBot="1" x14ac:dyDescent="0.3">
      <c r="A22" s="32" t="s">
        <v>63</v>
      </c>
      <c r="B22" s="36" t="s">
        <v>27</v>
      </c>
      <c r="C22" s="20">
        <f>+Pr!B166</f>
        <v>2234000</v>
      </c>
      <c r="D22" s="20">
        <f>+Pr!C166</f>
        <v>2234000</v>
      </c>
      <c r="E22" s="20">
        <f>+Pr!D166</f>
        <v>593517</v>
      </c>
      <c r="F22" s="20">
        <f>+Pr!E166</f>
        <v>978229</v>
      </c>
      <c r="G22" s="20">
        <f>+Pr!F166</f>
        <v>1363834</v>
      </c>
      <c r="H22" s="20">
        <f>+Pr!G166</f>
        <v>1874747</v>
      </c>
      <c r="I22" s="42">
        <f>+C22-[1]обл.пол!C22</f>
        <v>0</v>
      </c>
      <c r="J22" s="42">
        <f>+D22-[1]обл.пол!D22</f>
        <v>0</v>
      </c>
      <c r="K22" s="42">
        <f>+E22-[1]обл.пол!E22</f>
        <v>0</v>
      </c>
      <c r="L22" s="42">
        <f>+F22-[1]обл.пол!F22</f>
        <v>0</v>
      </c>
      <c r="M22" s="42">
        <f>+G22-[1]обл.пол!G22</f>
        <v>0</v>
      </c>
      <c r="N22" s="42">
        <f>+H22-[1]обл.пол!H22</f>
        <v>0</v>
      </c>
    </row>
    <row r="23" spans="1:14" ht="16.5" thickBot="1" x14ac:dyDescent="0.3">
      <c r="A23" s="33"/>
      <c r="B23" s="37"/>
      <c r="C23" s="20"/>
      <c r="D23" s="20"/>
      <c r="E23" s="20"/>
      <c r="F23" s="20"/>
      <c r="G23" s="20"/>
      <c r="H23" s="20"/>
      <c r="I23" s="42">
        <f>+C23-[1]обл.пол!C23</f>
        <v>0</v>
      </c>
      <c r="J23" s="42">
        <f>+D23-[1]обл.пол!D23</f>
        <v>0</v>
      </c>
      <c r="K23" s="42">
        <f>+E23-[1]обл.пол!E23</f>
        <v>0</v>
      </c>
      <c r="L23" s="42">
        <f>+F23-[1]обл.пол!F23</f>
        <v>0</v>
      </c>
      <c r="M23" s="42">
        <f>+G23-[1]обл.пол!G23</f>
        <v>0</v>
      </c>
      <c r="N23" s="42">
        <f>+H23-[1]обл.пол!H23</f>
        <v>0</v>
      </c>
    </row>
    <row r="24" spans="1:14" ht="20.100000000000001" customHeight="1" thickBot="1" x14ac:dyDescent="0.3">
      <c r="A24" s="33" t="s">
        <v>64</v>
      </c>
      <c r="B24" s="35" t="s">
        <v>28</v>
      </c>
      <c r="C24" s="19">
        <f>+C25</f>
        <v>11373600</v>
      </c>
      <c r="D24" s="19">
        <f t="shared" ref="D24:H24" si="4">+D25</f>
        <v>20373600</v>
      </c>
      <c r="E24" s="19">
        <f t="shared" si="4"/>
        <v>2831126</v>
      </c>
      <c r="F24" s="19">
        <f t="shared" si="4"/>
        <v>5672471</v>
      </c>
      <c r="G24" s="19">
        <f t="shared" si="4"/>
        <v>8494329</v>
      </c>
      <c r="H24" s="19">
        <f t="shared" si="4"/>
        <v>20337559</v>
      </c>
      <c r="I24" s="42">
        <f>+C24-[1]обл.пол!C24</f>
        <v>0</v>
      </c>
      <c r="J24" s="42">
        <f>+D24-[1]обл.пол!D24</f>
        <v>0</v>
      </c>
      <c r="K24" s="42">
        <f>+E24-[1]обл.пол!E24</f>
        <v>0</v>
      </c>
      <c r="L24" s="42">
        <f>+F24-[1]обл.пол!F24</f>
        <v>0</v>
      </c>
      <c r="M24" s="42">
        <f>+G24-[1]обл.пол!G24</f>
        <v>0</v>
      </c>
      <c r="N24" s="42">
        <f>+H24-[1]обл.пол!H24</f>
        <v>0</v>
      </c>
    </row>
    <row r="25" spans="1:14" ht="16.5" thickBot="1" x14ac:dyDescent="0.3">
      <c r="A25" s="32" t="s">
        <v>65</v>
      </c>
      <c r="B25" s="36" t="s">
        <v>29</v>
      </c>
      <c r="C25" s="20">
        <f>+Pr!B186</f>
        <v>11373600</v>
      </c>
      <c r="D25" s="20">
        <f>+Pr!C186</f>
        <v>20373600</v>
      </c>
      <c r="E25" s="20">
        <f>+Pr!D186</f>
        <v>2831126</v>
      </c>
      <c r="F25" s="20">
        <f>+Pr!E186</f>
        <v>5672471</v>
      </c>
      <c r="G25" s="20">
        <f>+Pr!F186</f>
        <v>8494329</v>
      </c>
      <c r="H25" s="20">
        <f>+Pr!G186</f>
        <v>20337559</v>
      </c>
      <c r="I25" s="42">
        <f>+C25-[1]обл.пол!C25</f>
        <v>0</v>
      </c>
      <c r="J25" s="42">
        <f>+D25-[1]обл.пол!D25</f>
        <v>0</v>
      </c>
      <c r="K25" s="42">
        <f>+E25-[1]обл.пол!E25</f>
        <v>0</v>
      </c>
      <c r="L25" s="42">
        <f>+F25-[1]обл.пол!F25</f>
        <v>0</v>
      </c>
      <c r="M25" s="42">
        <f>+G25-[1]обл.пол!G25</f>
        <v>0</v>
      </c>
      <c r="N25" s="42">
        <f>+H25-[1]обл.пол!H25</f>
        <v>0</v>
      </c>
    </row>
    <row r="26" spans="1:14" ht="16.5" thickBot="1" x14ac:dyDescent="0.3">
      <c r="A26" s="33"/>
      <c r="B26" s="37"/>
      <c r="C26" s="20"/>
      <c r="D26" s="20"/>
      <c r="E26" s="20"/>
      <c r="F26" s="20"/>
      <c r="G26" s="20"/>
      <c r="H26" s="20"/>
      <c r="I26" s="42">
        <f>+C26-[1]обл.пол!C26</f>
        <v>0</v>
      </c>
      <c r="J26" s="42">
        <f>+D26-[1]обл.пол!D26</f>
        <v>0</v>
      </c>
      <c r="K26" s="42">
        <f>+E26-[1]обл.пол!E26</f>
        <v>0</v>
      </c>
      <c r="L26" s="42">
        <f>+F26-[1]обл.пол!F26</f>
        <v>0</v>
      </c>
      <c r="M26" s="42">
        <f>+G26-[1]обл.пол!G26</f>
        <v>0</v>
      </c>
      <c r="N26" s="42">
        <f>+H26-[1]обл.пол!H26</f>
        <v>0</v>
      </c>
    </row>
    <row r="27" spans="1:14" ht="20.100000000000001" customHeight="1" thickBot="1" x14ac:dyDescent="0.3">
      <c r="A27" s="33" t="s">
        <v>66</v>
      </c>
      <c r="B27" s="35" t="s">
        <v>30</v>
      </c>
      <c r="C27" s="19">
        <f>+Pr!B209</f>
        <v>34004700</v>
      </c>
      <c r="D27" s="19">
        <f>+Pr!C209</f>
        <v>27979224</v>
      </c>
      <c r="E27" s="19">
        <f>+Pr!D209</f>
        <v>3632332</v>
      </c>
      <c r="F27" s="19">
        <f>+Pr!E209</f>
        <v>9160973</v>
      </c>
      <c r="G27" s="19">
        <f>+Pr!F209</f>
        <v>14552841</v>
      </c>
      <c r="H27" s="19">
        <f>+Pr!G209</f>
        <v>23094195</v>
      </c>
      <c r="I27" s="42">
        <f>+C27-[1]обл.пол!C27</f>
        <v>0</v>
      </c>
      <c r="J27" s="42">
        <f>+D27-[1]обл.пол!D27</f>
        <v>0</v>
      </c>
      <c r="K27" s="42">
        <f>+E27-[1]обл.пол!E27</f>
        <v>0</v>
      </c>
      <c r="L27" s="42">
        <f>+F27-[1]обл.пол!F27</f>
        <v>0</v>
      </c>
      <c r="M27" s="42">
        <f>+G27-[1]обл.пол!G27</f>
        <v>0</v>
      </c>
      <c r="N27" s="42">
        <f>+H27-[1]обл.пол!H27</f>
        <v>0</v>
      </c>
    </row>
    <row r="28" spans="1:14" ht="16.5" thickBot="1" x14ac:dyDescent="0.3">
      <c r="A28" s="34"/>
      <c r="B28" s="35" t="s">
        <v>5</v>
      </c>
      <c r="C28" s="19">
        <f t="shared" ref="C28:H28" si="5">+C9+C13+C16+C21+C24+C27</f>
        <v>480786000</v>
      </c>
      <c r="D28" s="19">
        <f t="shared" si="5"/>
        <v>477131624</v>
      </c>
      <c r="E28" s="19">
        <f t="shared" si="5"/>
        <v>91634133</v>
      </c>
      <c r="F28" s="19">
        <f t="shared" si="5"/>
        <v>190491119</v>
      </c>
      <c r="G28" s="19">
        <f t="shared" si="5"/>
        <v>289882533</v>
      </c>
      <c r="H28" s="19">
        <f t="shared" si="5"/>
        <v>427935326</v>
      </c>
      <c r="I28" s="42">
        <f>+C28-[1]обл.пол!C28</f>
        <v>0</v>
      </c>
      <c r="J28" s="42">
        <f>+D28-[1]обл.пол!D28</f>
        <v>0</v>
      </c>
      <c r="K28" s="42">
        <f>+E28-[1]обл.пол!E28</f>
        <v>0</v>
      </c>
      <c r="L28" s="42">
        <f>+F28-[1]обл.пол!F28</f>
        <v>0</v>
      </c>
      <c r="M28" s="42">
        <f>+G28-[1]обл.пол!G28</f>
        <v>0</v>
      </c>
      <c r="N28" s="42">
        <f>+H28-[1]обл.пол!H28</f>
        <v>0</v>
      </c>
    </row>
  </sheetData>
  <mergeCells count="5">
    <mergeCell ref="B6:B8"/>
    <mergeCell ref="B2:H2"/>
    <mergeCell ref="B3:H3"/>
    <mergeCell ref="B4:H4"/>
    <mergeCell ref="A6:A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9"/>
  <sheetViews>
    <sheetView view="pageBreakPreview" zoomScale="90" zoomScaleNormal="100" zoomScaleSheetLayoutView="90" workbookViewId="0">
      <selection activeCell="G211" sqref="G211"/>
    </sheetView>
  </sheetViews>
  <sheetFormatPr defaultRowHeight="15.75" x14ac:dyDescent="0.25"/>
  <cols>
    <col min="1" max="1" width="34.75" customWidth="1"/>
    <col min="2" max="7" width="12.625" customWidth="1"/>
    <col min="8" max="9" width="12.625" bestFit="1" customWidth="1"/>
    <col min="13" max="13" width="12.625" bestFit="1" customWidth="1"/>
  </cols>
  <sheetData>
    <row r="1" spans="1:13" x14ac:dyDescent="0.25">
      <c r="A1" s="48" t="s">
        <v>6</v>
      </c>
      <c r="B1" s="48"/>
      <c r="C1" s="48"/>
      <c r="D1" s="48"/>
      <c r="E1" s="48"/>
      <c r="F1" s="48"/>
      <c r="G1" s="48"/>
    </row>
    <row r="2" spans="1:13" x14ac:dyDescent="0.25">
      <c r="A2" s="48" t="s">
        <v>94</v>
      </c>
      <c r="B2" s="48"/>
      <c r="C2" s="48"/>
      <c r="D2" s="48"/>
      <c r="E2" s="48"/>
      <c r="F2" s="48"/>
      <c r="G2" s="48"/>
    </row>
    <row r="3" spans="1:13" x14ac:dyDescent="0.25">
      <c r="A3" s="48"/>
      <c r="B3" s="48"/>
      <c r="C3" s="48"/>
      <c r="D3" s="48"/>
      <c r="E3" s="48"/>
      <c r="F3" s="48"/>
      <c r="G3" s="48"/>
    </row>
    <row r="4" spans="1:13" ht="16.5" thickBot="1" x14ac:dyDescent="0.3">
      <c r="A4" s="44"/>
      <c r="B4" s="44"/>
      <c r="C4" s="44"/>
      <c r="D4" s="44"/>
      <c r="E4" s="44"/>
      <c r="F4" s="44"/>
      <c r="G4" s="43"/>
    </row>
    <row r="5" spans="1:13" ht="16.5" thickBot="1" x14ac:dyDescent="0.3">
      <c r="A5" s="50" t="s">
        <v>67</v>
      </c>
      <c r="B5" s="51"/>
      <c r="C5" s="51"/>
      <c r="D5" s="51"/>
      <c r="E5" s="51"/>
      <c r="F5" s="51"/>
      <c r="G5" s="52"/>
    </row>
    <row r="6" spans="1:13" x14ac:dyDescent="0.25">
      <c r="A6" s="18" t="s">
        <v>7</v>
      </c>
      <c r="B6" s="1" t="s">
        <v>84</v>
      </c>
      <c r="C6" s="1" t="s">
        <v>2</v>
      </c>
      <c r="D6" s="1" t="s">
        <v>3</v>
      </c>
      <c r="E6" s="1" t="s">
        <v>3</v>
      </c>
      <c r="F6" s="1" t="s">
        <v>3</v>
      </c>
      <c r="G6" s="1" t="s">
        <v>3</v>
      </c>
    </row>
    <row r="7" spans="1:13" x14ac:dyDescent="0.25">
      <c r="A7" s="18" t="s">
        <v>8</v>
      </c>
      <c r="B7" s="2" t="s">
        <v>87</v>
      </c>
      <c r="C7" s="2" t="s">
        <v>85</v>
      </c>
      <c r="D7" s="2" t="s">
        <v>4</v>
      </c>
      <c r="E7" s="2" t="s">
        <v>4</v>
      </c>
      <c r="F7" s="2" t="s">
        <v>4</v>
      </c>
      <c r="G7" s="2" t="s">
        <v>4</v>
      </c>
    </row>
    <row r="8" spans="1:13" ht="26.25" thickBot="1" x14ac:dyDescent="0.3">
      <c r="A8" s="8"/>
      <c r="B8" s="41"/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</row>
    <row r="9" spans="1:13" ht="16.5" thickBot="1" x14ac:dyDescent="0.3">
      <c r="A9" s="9" t="s">
        <v>9</v>
      </c>
      <c r="B9" s="19">
        <f>+B11+B12+B13</f>
        <v>11055400</v>
      </c>
      <c r="C9" s="19">
        <f t="shared" ref="C9:G9" si="0">+C11+C12+C13</f>
        <v>9412569</v>
      </c>
      <c r="D9" s="19">
        <f t="shared" si="0"/>
        <v>2250193</v>
      </c>
      <c r="E9" s="19">
        <f t="shared" si="0"/>
        <v>4463550</v>
      </c>
      <c r="F9" s="19">
        <f t="shared" si="0"/>
        <v>6794192</v>
      </c>
      <c r="G9" s="19">
        <f t="shared" si="0"/>
        <v>9078960</v>
      </c>
      <c r="H9" s="31">
        <f>+B9-[1]МФ!B9</f>
        <v>0</v>
      </c>
      <c r="I9" s="31">
        <f>+C9-[1]МФ!C9</f>
        <v>0</v>
      </c>
      <c r="J9" s="31">
        <f>+D9-[1]МФ!D9</f>
        <v>0</v>
      </c>
      <c r="K9" s="31">
        <f>+E9-[1]МФ!E9</f>
        <v>0</v>
      </c>
      <c r="L9" s="31">
        <f>+F9-[1]МФ!F9</f>
        <v>0</v>
      </c>
      <c r="M9" s="31">
        <f>+G9-[1]МФ!G9</f>
        <v>0</v>
      </c>
    </row>
    <row r="10" spans="1:13" ht="16.5" thickBot="1" x14ac:dyDescent="0.3">
      <c r="A10" s="7" t="s">
        <v>10</v>
      </c>
      <c r="B10" s="20"/>
      <c r="C10" s="20"/>
      <c r="D10" s="20"/>
      <c r="E10" s="20"/>
      <c r="F10" s="20"/>
      <c r="G10" s="20"/>
      <c r="H10" s="31">
        <f>+B10-[1]МФ!B10</f>
        <v>0</v>
      </c>
      <c r="I10" s="31">
        <f>+C10-[1]МФ!C10</f>
        <v>0</v>
      </c>
      <c r="J10" s="31">
        <f>+D10-[1]МФ!D10</f>
        <v>0</v>
      </c>
      <c r="K10" s="31">
        <f>+E10-[1]МФ!E10</f>
        <v>0</v>
      </c>
      <c r="L10" s="31">
        <f>+F10-[1]МФ!F10</f>
        <v>0</v>
      </c>
      <c r="M10" s="31">
        <f>+G10-[1]МФ!G10</f>
        <v>0</v>
      </c>
    </row>
    <row r="11" spans="1:13" ht="16.5" thickBot="1" x14ac:dyDescent="0.3">
      <c r="A11" s="10" t="s">
        <v>11</v>
      </c>
      <c r="B11" s="20">
        <f>SUM([1]ЦА:НКЖФ!B11)</f>
        <v>8169600</v>
      </c>
      <c r="C11" s="20">
        <f>SUM([1]ЦА:НКЖФ!C11)</f>
        <v>8169600</v>
      </c>
      <c r="D11" s="20">
        <f>SUM([1]ЦА:НКЖФ!D11)</f>
        <v>2034336</v>
      </c>
      <c r="E11" s="20">
        <f>SUM([1]ЦА:НКЖФ!E11)</f>
        <v>4010603</v>
      </c>
      <c r="F11" s="20">
        <f>SUM([1]ЦА:НКЖФ!F11)</f>
        <v>6031715</v>
      </c>
      <c r="G11" s="20">
        <f>SUM([1]ЦА:НКЖФ!G11)</f>
        <v>8046281</v>
      </c>
      <c r="H11" s="31">
        <f>+B11-[1]МФ!B11</f>
        <v>0</v>
      </c>
      <c r="I11" s="31">
        <f>+C11-[1]МФ!C11</f>
        <v>0</v>
      </c>
      <c r="J11" s="31">
        <f>+D11-[1]МФ!D11</f>
        <v>0</v>
      </c>
      <c r="K11" s="31">
        <f>+E11-[1]МФ!E11</f>
        <v>0</v>
      </c>
      <c r="L11" s="31">
        <f>+F11-[1]МФ!F11</f>
        <v>0</v>
      </c>
      <c r="M11" s="31">
        <f>+G11-[1]МФ!G11</f>
        <v>0</v>
      </c>
    </row>
    <row r="12" spans="1:13" ht="16.5" thickBot="1" x14ac:dyDescent="0.3">
      <c r="A12" s="10" t="s">
        <v>12</v>
      </c>
      <c r="B12" s="20">
        <f>SUM([1]ЦА:НКЖФ!B12)</f>
        <v>2881600</v>
      </c>
      <c r="C12" s="20">
        <f>SUM([1]ЦА:НКЖФ!C12)</f>
        <v>1238769</v>
      </c>
      <c r="D12" s="20">
        <f>SUM([1]ЦА:НКЖФ!D12)</f>
        <v>215857</v>
      </c>
      <c r="E12" s="20">
        <f>SUM([1]ЦА:НКЖФ!E12)</f>
        <v>452947</v>
      </c>
      <c r="F12" s="20">
        <f>SUM([1]ЦА:НКЖФ!F12)</f>
        <v>762477</v>
      </c>
      <c r="G12" s="20">
        <f>SUM([1]ЦА:НКЖФ!G12)</f>
        <v>1032679</v>
      </c>
      <c r="H12" s="31">
        <f>+B12-[1]МФ!B12</f>
        <v>0</v>
      </c>
      <c r="I12" s="31">
        <f>+C12-[1]МФ!C12</f>
        <v>0</v>
      </c>
      <c r="J12" s="31">
        <f>+D12-[1]МФ!D12</f>
        <v>0</v>
      </c>
      <c r="K12" s="31">
        <f>+E12-[1]МФ!E12</f>
        <v>0</v>
      </c>
      <c r="L12" s="31">
        <f>+F12-[1]МФ!F12</f>
        <v>0</v>
      </c>
      <c r="M12" s="31">
        <f>+G12-[1]МФ!G12</f>
        <v>0</v>
      </c>
    </row>
    <row r="13" spans="1:13" ht="16.5" thickBot="1" x14ac:dyDescent="0.3">
      <c r="A13" s="10" t="s">
        <v>13</v>
      </c>
      <c r="B13" s="20">
        <f>SUM([1]ЦА:НКЖФ!B13)</f>
        <v>4200</v>
      </c>
      <c r="C13" s="20">
        <f>SUM([1]ЦА:НКЖФ!C13)</f>
        <v>4200</v>
      </c>
      <c r="D13" s="20">
        <f>SUM([1]ЦА:НКЖФ!D13)</f>
        <v>0</v>
      </c>
      <c r="E13" s="20">
        <f>SUM([1]ЦА:НКЖФ!E13)</f>
        <v>0</v>
      </c>
      <c r="F13" s="20">
        <f>SUM([1]ЦА:НКЖФ!F13)</f>
        <v>0</v>
      </c>
      <c r="G13" s="20">
        <f>SUM([1]ЦА:НКЖФ!G13)</f>
        <v>0</v>
      </c>
      <c r="H13" s="31">
        <f>+B13-[1]МФ!B13</f>
        <v>0</v>
      </c>
      <c r="I13" s="31">
        <f>+C13-[1]МФ!C13</f>
        <v>0</v>
      </c>
      <c r="J13" s="31">
        <f>+D13-[1]МФ!D13</f>
        <v>0</v>
      </c>
      <c r="K13" s="31">
        <f>+E13-[1]МФ!E13</f>
        <v>0</v>
      </c>
      <c r="L13" s="31">
        <f>+F13-[1]МФ!F13</f>
        <v>0</v>
      </c>
      <c r="M13" s="31">
        <f>+G13-[1]МФ!G13</f>
        <v>0</v>
      </c>
    </row>
    <row r="14" spans="1:13" ht="16.5" thickBot="1" x14ac:dyDescent="0.3">
      <c r="A14" s="7" t="s">
        <v>31</v>
      </c>
      <c r="B14" s="20"/>
      <c r="C14" s="20"/>
      <c r="D14" s="20"/>
      <c r="E14" s="20"/>
      <c r="F14" s="20"/>
      <c r="G14" s="20"/>
      <c r="H14" s="31">
        <f>+B14-[1]МФ!B14</f>
        <v>0</v>
      </c>
      <c r="I14" s="31">
        <f>+C14-[1]МФ!C14</f>
        <v>0</v>
      </c>
      <c r="J14" s="31">
        <f>+D14-[1]МФ!D14</f>
        <v>0</v>
      </c>
      <c r="K14" s="31">
        <f>+E14-[1]МФ!E14</f>
        <v>0</v>
      </c>
      <c r="L14" s="31">
        <f>+F14-[1]МФ!F14</f>
        <v>0</v>
      </c>
      <c r="M14" s="31">
        <f>+G14-[1]МФ!G14</f>
        <v>0</v>
      </c>
    </row>
    <row r="15" spans="1:13" ht="23.25" thickBot="1" x14ac:dyDescent="0.3">
      <c r="A15" s="21" t="s">
        <v>93</v>
      </c>
      <c r="B15" s="20">
        <f>SUM([1]ЦА:НКЖФ!B15)</f>
        <v>0</v>
      </c>
      <c r="C15" s="20">
        <f>SUM([1]ЦА:НКЖФ!C15)</f>
        <v>229152</v>
      </c>
      <c r="D15" s="20">
        <f>SUM([1]ЦА:НКЖФ!D15)</f>
        <v>0</v>
      </c>
      <c r="E15" s="20">
        <f>SUM([1]ЦА:НКЖФ!E15)</f>
        <v>0</v>
      </c>
      <c r="F15" s="20">
        <f>SUM([1]ЦА:НКЖФ!F15)</f>
        <v>229152</v>
      </c>
      <c r="G15" s="20">
        <f>SUM([1]ЦА:НКЖФ!G15)</f>
        <v>229152</v>
      </c>
      <c r="H15" s="31">
        <f>+B15-[1]МФ!B15</f>
        <v>0</v>
      </c>
      <c r="I15" s="31">
        <f>+C15-[1]МФ!C15</f>
        <v>0</v>
      </c>
      <c r="J15" s="31">
        <f>+D15-[1]МФ!D15</f>
        <v>0</v>
      </c>
      <c r="K15" s="31">
        <f>+E15-[1]МФ!E15</f>
        <v>0</v>
      </c>
      <c r="L15" s="31">
        <f>+F15-[1]МФ!F15</f>
        <v>0</v>
      </c>
      <c r="M15" s="31">
        <f>+G15-[1]МФ!G15</f>
        <v>0</v>
      </c>
    </row>
    <row r="16" spans="1:13" ht="16.5" hidden="1" thickBot="1" x14ac:dyDescent="0.3">
      <c r="A16" s="21" t="s">
        <v>80</v>
      </c>
      <c r="B16" s="20">
        <f>SUM([1]ЦА:НКЖФ!B16)</f>
        <v>0</v>
      </c>
      <c r="C16" s="20">
        <f>SUM([1]ЦА:НКЖФ!C16)</f>
        <v>0</v>
      </c>
      <c r="D16" s="20">
        <f>SUM([1]ЦА:НКЖФ!D16)</f>
        <v>0</v>
      </c>
      <c r="E16" s="20">
        <f>SUM([1]ЦА:НКЖФ!E16)</f>
        <v>0</v>
      </c>
      <c r="F16" s="20">
        <f>SUM([1]ЦА:НКЖФ!F16)</f>
        <v>0</v>
      </c>
      <c r="G16" s="20">
        <f>SUM([1]ЦА:НКЖФ!G16)</f>
        <v>0</v>
      </c>
      <c r="H16" s="31">
        <f>+B16-[1]МФ!B16</f>
        <v>0</v>
      </c>
      <c r="I16" s="31">
        <f>+C16-[1]МФ!C16</f>
        <v>0</v>
      </c>
      <c r="J16" s="31">
        <f>+D16-[1]МФ!D16</f>
        <v>0</v>
      </c>
      <c r="K16" s="31">
        <f>+E16-[1]МФ!E16</f>
        <v>0</v>
      </c>
      <c r="L16" s="31">
        <f>+F16-[1]МФ!F16</f>
        <v>0</v>
      </c>
      <c r="M16" s="31">
        <f>+G16-[1]МФ!G16</f>
        <v>0</v>
      </c>
    </row>
    <row r="17" spans="1:13" ht="16.5" thickBot="1" x14ac:dyDescent="0.3">
      <c r="A17" s="21"/>
      <c r="B17" s="20"/>
      <c r="C17" s="20"/>
      <c r="D17" s="20"/>
      <c r="E17" s="20"/>
      <c r="F17" s="20"/>
      <c r="G17" s="20"/>
      <c r="H17" s="31">
        <f>+B17-[1]МФ!B17</f>
        <v>0</v>
      </c>
      <c r="I17" s="31">
        <f>+C17-[1]МФ!C17</f>
        <v>0</v>
      </c>
      <c r="J17" s="31">
        <f>+D17-[1]МФ!D17</f>
        <v>0</v>
      </c>
      <c r="K17" s="31">
        <f>+E17-[1]МФ!E17</f>
        <v>0</v>
      </c>
      <c r="L17" s="31">
        <f>+F17-[1]МФ!F17</f>
        <v>0</v>
      </c>
      <c r="M17" s="31">
        <f>+G17-[1]МФ!G17</f>
        <v>0</v>
      </c>
    </row>
    <row r="18" spans="1:13" ht="26.25" thickBot="1" x14ac:dyDescent="0.3">
      <c r="A18" s="9" t="s">
        <v>50</v>
      </c>
      <c r="B18" s="19">
        <f>+B20+B21</f>
        <v>47600</v>
      </c>
      <c r="C18" s="19">
        <f t="shared" ref="C18:G18" si="1">+C20+C21</f>
        <v>47600</v>
      </c>
      <c r="D18" s="19">
        <f t="shared" si="1"/>
        <v>6142</v>
      </c>
      <c r="E18" s="19">
        <f t="shared" si="1"/>
        <v>11894</v>
      </c>
      <c r="F18" s="19">
        <f t="shared" si="1"/>
        <v>17705</v>
      </c>
      <c r="G18" s="19">
        <f t="shared" si="1"/>
        <v>23622</v>
      </c>
      <c r="H18" s="31">
        <f>+B18-[1]МФ!B18</f>
        <v>0</v>
      </c>
      <c r="I18" s="31">
        <f>+C18-[1]МФ!C18</f>
        <v>0</v>
      </c>
      <c r="J18" s="31">
        <f>+D18-[1]МФ!D18</f>
        <v>0</v>
      </c>
      <c r="K18" s="31">
        <f>+E18-[1]МФ!E18</f>
        <v>0</v>
      </c>
      <c r="L18" s="31">
        <f>+F18-[1]МФ!F18</f>
        <v>0</v>
      </c>
      <c r="M18" s="31">
        <f>+G18-[1]МФ!G18</f>
        <v>0</v>
      </c>
    </row>
    <row r="19" spans="1:13" ht="16.5" thickBot="1" x14ac:dyDescent="0.3">
      <c r="A19" s="7" t="s">
        <v>10</v>
      </c>
      <c r="B19" s="20"/>
      <c r="C19" s="20"/>
      <c r="D19" s="20"/>
      <c r="E19" s="20"/>
      <c r="F19" s="20"/>
      <c r="G19" s="20"/>
      <c r="H19" s="31">
        <f>+B19-[1]МФ!B19</f>
        <v>0</v>
      </c>
      <c r="I19" s="31">
        <f>+C19-[1]МФ!C19</f>
        <v>0</v>
      </c>
      <c r="J19" s="31">
        <f>+D19-[1]МФ!D19</f>
        <v>0</v>
      </c>
      <c r="K19" s="31">
        <f>+E19-[1]МФ!E19</f>
        <v>0</v>
      </c>
      <c r="L19" s="31">
        <f>+F19-[1]МФ!F19</f>
        <v>0</v>
      </c>
      <c r="M19" s="31">
        <f>+G19-[1]МФ!G19</f>
        <v>0</v>
      </c>
    </row>
    <row r="20" spans="1:13" ht="16.5" thickBot="1" x14ac:dyDescent="0.3">
      <c r="A20" s="22" t="s">
        <v>32</v>
      </c>
      <c r="B20" s="20">
        <f>SUM([1]ЦА:НКЖФ!B20)</f>
        <v>47600</v>
      </c>
      <c r="C20" s="20">
        <f>SUM([1]ЦА:НКЖФ!C20)</f>
        <v>47600</v>
      </c>
      <c r="D20" s="20">
        <f>SUM([1]ЦА:НКЖФ!D20)</f>
        <v>6142</v>
      </c>
      <c r="E20" s="20">
        <f>SUM([1]ЦА:НКЖФ!E20)</f>
        <v>11894</v>
      </c>
      <c r="F20" s="20">
        <f>SUM([1]ЦА:НКЖФ!F20)</f>
        <v>17705</v>
      </c>
      <c r="G20" s="20">
        <f>SUM([1]ЦА:НКЖФ!G20)</f>
        <v>23622</v>
      </c>
      <c r="H20" s="31">
        <f>+B20-[1]МФ!B20</f>
        <v>0</v>
      </c>
      <c r="I20" s="31">
        <f>+C20-[1]МФ!C20</f>
        <v>0</v>
      </c>
      <c r="J20" s="31">
        <f>+D20-[1]МФ!D20</f>
        <v>0</v>
      </c>
      <c r="K20" s="31">
        <f>+E20-[1]МФ!E20</f>
        <v>0</v>
      </c>
      <c r="L20" s="31">
        <f>+F20-[1]МФ!F20</f>
        <v>0</v>
      </c>
      <c r="M20" s="31">
        <f>+G20-[1]МФ!G20</f>
        <v>0</v>
      </c>
    </row>
    <row r="21" spans="1:13" ht="16.5" hidden="1" thickBot="1" x14ac:dyDescent="0.3">
      <c r="A21" s="22" t="s">
        <v>33</v>
      </c>
      <c r="B21" s="20">
        <f>SUM([1]ЦА:НКЖФ!B21)</f>
        <v>0</v>
      </c>
      <c r="C21" s="20">
        <f>SUM([1]ЦА:НКЖФ!C21)</f>
        <v>0</v>
      </c>
      <c r="D21" s="20">
        <f>SUM([1]ЦА:НКЖФ!D21)</f>
        <v>0</v>
      </c>
      <c r="E21" s="20">
        <f>SUM([1]ЦА:НКЖФ!E21)</f>
        <v>0</v>
      </c>
      <c r="F21" s="20">
        <f>SUM([1]ЦА:НКЖФ!F21)</f>
        <v>0</v>
      </c>
      <c r="G21" s="20">
        <f>SUM([1]ЦА:НКЖФ!G21)</f>
        <v>0</v>
      </c>
      <c r="H21" s="31">
        <f>+B21-[1]МФ!B21</f>
        <v>0</v>
      </c>
      <c r="I21" s="31">
        <f>+C21-[1]МФ!C21</f>
        <v>0</v>
      </c>
      <c r="J21" s="31">
        <f>+D21-[1]МФ!D21</f>
        <v>0</v>
      </c>
      <c r="K21" s="31">
        <f>+E21-[1]МФ!E21</f>
        <v>0</v>
      </c>
      <c r="L21" s="31">
        <f>+F21-[1]МФ!F21</f>
        <v>0</v>
      </c>
      <c r="M21" s="31">
        <f>+G21-[1]МФ!G21</f>
        <v>0</v>
      </c>
    </row>
    <row r="22" spans="1:13" ht="16.5" thickBot="1" x14ac:dyDescent="0.3">
      <c r="A22" s="7"/>
      <c r="B22" s="20"/>
      <c r="C22" s="20"/>
      <c r="D22" s="20"/>
      <c r="E22" s="20"/>
      <c r="F22" s="20"/>
      <c r="G22" s="20"/>
      <c r="H22" s="31">
        <f>+B22-[1]МФ!B22</f>
        <v>0</v>
      </c>
      <c r="I22" s="31">
        <f>+C22-[1]МФ!C22</f>
        <v>0</v>
      </c>
      <c r="J22" s="31">
        <f>+D22-[1]МФ!D22</f>
        <v>0</v>
      </c>
      <c r="K22" s="31">
        <f>+E22-[1]МФ!E22</f>
        <v>0</v>
      </c>
      <c r="L22" s="31">
        <f>+F22-[1]МФ!F22</f>
        <v>0</v>
      </c>
      <c r="M22" s="31">
        <f>+G22-[1]МФ!G22</f>
        <v>0</v>
      </c>
    </row>
    <row r="23" spans="1:13" ht="16.5" thickBot="1" x14ac:dyDescent="0.3">
      <c r="A23" s="9" t="s">
        <v>15</v>
      </c>
      <c r="B23" s="19">
        <f>+B9+B18</f>
        <v>11103000</v>
      </c>
      <c r="C23" s="19">
        <f t="shared" ref="C23:G23" si="2">+C9+C18</f>
        <v>9460169</v>
      </c>
      <c r="D23" s="19">
        <f t="shared" si="2"/>
        <v>2256335</v>
      </c>
      <c r="E23" s="19">
        <f t="shared" si="2"/>
        <v>4475444</v>
      </c>
      <c r="F23" s="19">
        <f t="shared" si="2"/>
        <v>6811897</v>
      </c>
      <c r="G23" s="19">
        <f t="shared" si="2"/>
        <v>9102582</v>
      </c>
      <c r="H23" s="31">
        <f>+B23-[1]МФ!B23</f>
        <v>0</v>
      </c>
      <c r="I23" s="31">
        <f>+C23-[1]МФ!C23</f>
        <v>0</v>
      </c>
      <c r="J23" s="31">
        <f>+D23-[1]МФ!D23</f>
        <v>0</v>
      </c>
      <c r="K23" s="31">
        <f>+E23-[1]МФ!E23</f>
        <v>0</v>
      </c>
      <c r="L23" s="31">
        <f>+F23-[1]МФ!F23</f>
        <v>0</v>
      </c>
      <c r="M23" s="31">
        <f>+G23-[1]МФ!G23</f>
        <v>0</v>
      </c>
    </row>
    <row r="24" spans="1:13" ht="16.5" thickBot="1" x14ac:dyDescent="0.3">
      <c r="A24" s="7"/>
      <c r="B24" s="5"/>
      <c r="C24" s="5"/>
      <c r="D24" s="5"/>
      <c r="E24" s="5"/>
      <c r="F24" s="5"/>
      <c r="G24" s="5"/>
      <c r="H24" s="31">
        <f>+B24-[1]МФ!B24</f>
        <v>0</v>
      </c>
      <c r="I24" s="31">
        <f>+C24-[1]МФ!C24</f>
        <v>0</v>
      </c>
      <c r="J24" s="31">
        <f>+D24-[1]МФ!D24</f>
        <v>0</v>
      </c>
      <c r="K24" s="31">
        <f>+E24-[1]МФ!E24</f>
        <v>0</v>
      </c>
      <c r="L24" s="31">
        <f>+F24-[1]МФ!F24</f>
        <v>0</v>
      </c>
      <c r="M24" s="31">
        <f>+G24-[1]МФ!G24</f>
        <v>0</v>
      </c>
    </row>
    <row r="25" spans="1:13" ht="16.5" thickBot="1" x14ac:dyDescent="0.3">
      <c r="A25" s="7" t="s">
        <v>16</v>
      </c>
      <c r="B25" s="5">
        <f>SUM([1]ЦА:НКЖФ!B25)</f>
        <v>235</v>
      </c>
      <c r="C25" s="5">
        <f>SUM([1]ЦА:НКЖФ!C25)</f>
        <v>235</v>
      </c>
      <c r="D25" s="5">
        <f>SUM([1]ЦА:НКЖФ!D25)</f>
        <v>212</v>
      </c>
      <c r="E25" s="5">
        <f>SUM([1]ЦА:НКЖФ!E25)</f>
        <v>213</v>
      </c>
      <c r="F25" s="5">
        <f>SUM([1]ЦА:НКЖФ!F25)</f>
        <v>213</v>
      </c>
      <c r="G25" s="5">
        <f>SUM([1]ЦА:НКЖФ!G25)</f>
        <v>212</v>
      </c>
      <c r="H25" s="31">
        <f>+B25-[1]МФ!B25</f>
        <v>0</v>
      </c>
      <c r="I25" s="31">
        <f>+C25-[1]МФ!C25</f>
        <v>0</v>
      </c>
      <c r="J25" s="31">
        <f>+D25-[1]МФ!D25</f>
        <v>0</v>
      </c>
      <c r="K25" s="31">
        <f>+E25-[1]МФ!E25</f>
        <v>0</v>
      </c>
      <c r="L25" s="31">
        <f>+F25-[1]МФ!F25</f>
        <v>0</v>
      </c>
      <c r="M25" s="31">
        <f>+G25-[1]МФ!G25</f>
        <v>0</v>
      </c>
    </row>
    <row r="26" spans="1:13" x14ac:dyDescent="0.25">
      <c r="A26" s="11"/>
      <c r="H26" s="31">
        <f>+B26-[1]МФ!B26</f>
        <v>0</v>
      </c>
      <c r="I26" s="31">
        <f>+C26-[1]МФ!C26</f>
        <v>0</v>
      </c>
      <c r="J26" s="31">
        <f>+D26-[1]МФ!D26</f>
        <v>0</v>
      </c>
      <c r="K26" s="31">
        <f>+E26-[1]МФ!E26</f>
        <v>0</v>
      </c>
      <c r="L26" s="31">
        <f>+F26-[1]МФ!F26</f>
        <v>0</v>
      </c>
      <c r="M26" s="31">
        <f>+G26-[1]МФ!G26</f>
        <v>0</v>
      </c>
    </row>
    <row r="27" spans="1:13" ht="16.5" thickBot="1" x14ac:dyDescent="0.3">
      <c r="H27" s="31">
        <f>+B27-[1]МФ!B27</f>
        <v>0</v>
      </c>
      <c r="I27" s="31">
        <f>+C27-[1]МФ!C27</f>
        <v>0</v>
      </c>
      <c r="J27" s="31">
        <f>+D27-[1]МФ!D27</f>
        <v>0</v>
      </c>
      <c r="K27" s="31">
        <f>+E27-[1]МФ!E27</f>
        <v>0</v>
      </c>
      <c r="L27" s="31">
        <f>+F27-[1]МФ!F27</f>
        <v>0</v>
      </c>
      <c r="M27" s="31">
        <f>+G27-[1]МФ!G27</f>
        <v>0</v>
      </c>
    </row>
    <row r="28" spans="1:13" ht="16.5" thickBot="1" x14ac:dyDescent="0.3">
      <c r="A28" s="50" t="s">
        <v>68</v>
      </c>
      <c r="B28" s="51"/>
      <c r="C28" s="51"/>
      <c r="D28" s="51"/>
      <c r="E28" s="51"/>
      <c r="F28" s="51"/>
      <c r="G28" s="52"/>
      <c r="H28" s="31"/>
      <c r="I28" s="31"/>
      <c r="J28" s="31"/>
      <c r="K28" s="31"/>
      <c r="L28" s="31"/>
      <c r="M28" s="31"/>
    </row>
    <row r="29" spans="1:13" x14ac:dyDescent="0.25">
      <c r="A29" s="18" t="s">
        <v>7</v>
      </c>
      <c r="B29" s="1" t="s">
        <v>84</v>
      </c>
      <c r="C29" s="1" t="s">
        <v>2</v>
      </c>
      <c r="D29" s="1" t="s">
        <v>3</v>
      </c>
      <c r="E29" s="1" t="s">
        <v>3</v>
      </c>
      <c r="F29" s="1" t="s">
        <v>3</v>
      </c>
      <c r="G29" s="1" t="s">
        <v>3</v>
      </c>
      <c r="H29" s="31"/>
      <c r="I29" s="31"/>
      <c r="J29" s="31"/>
      <c r="K29" s="31"/>
      <c r="L29" s="31"/>
      <c r="M29" s="31"/>
    </row>
    <row r="30" spans="1:13" x14ac:dyDescent="0.25">
      <c r="A30" s="18" t="s">
        <v>8</v>
      </c>
      <c r="B30" s="2" t="s">
        <v>87</v>
      </c>
      <c r="C30" s="2" t="s">
        <v>85</v>
      </c>
      <c r="D30" s="2" t="s">
        <v>4</v>
      </c>
      <c r="E30" s="2" t="s">
        <v>4</v>
      </c>
      <c r="F30" s="2" t="s">
        <v>4</v>
      </c>
      <c r="G30" s="2" t="s">
        <v>4</v>
      </c>
      <c r="H30" s="31"/>
      <c r="I30" s="31"/>
      <c r="J30" s="31"/>
      <c r="K30" s="31"/>
      <c r="L30" s="31"/>
      <c r="M30" s="31"/>
    </row>
    <row r="31" spans="1:13" ht="26.25" thickBot="1" x14ac:dyDescent="0.3">
      <c r="A31" s="8"/>
      <c r="B31" s="41"/>
      <c r="C31" s="3" t="s">
        <v>87</v>
      </c>
      <c r="D31" s="3" t="s">
        <v>88</v>
      </c>
      <c r="E31" s="3" t="s">
        <v>89</v>
      </c>
      <c r="F31" s="3" t="s">
        <v>90</v>
      </c>
      <c r="G31" s="3" t="s">
        <v>91</v>
      </c>
      <c r="H31" s="31"/>
      <c r="I31" s="31"/>
      <c r="J31" s="31"/>
      <c r="K31" s="31"/>
      <c r="L31" s="31"/>
      <c r="M31" s="31"/>
    </row>
    <row r="32" spans="1:13" ht="16.5" thickBot="1" x14ac:dyDescent="0.3">
      <c r="A32" s="9" t="s">
        <v>9</v>
      </c>
      <c r="B32" s="19">
        <f>+B34+B35+B36</f>
        <v>13177600</v>
      </c>
      <c r="C32" s="19">
        <f t="shared" ref="C32:G32" si="3">+C34+C35+C36</f>
        <v>11725300</v>
      </c>
      <c r="D32" s="19">
        <f t="shared" si="3"/>
        <v>2312133</v>
      </c>
      <c r="E32" s="19">
        <f t="shared" si="3"/>
        <v>5161405</v>
      </c>
      <c r="F32" s="19">
        <f t="shared" si="3"/>
        <v>7599136</v>
      </c>
      <c r="G32" s="19">
        <f t="shared" si="3"/>
        <v>10379509</v>
      </c>
      <c r="H32" s="31">
        <f>+B32-[1]МФ!B32</f>
        <v>0</v>
      </c>
      <c r="I32" s="31">
        <f>+C32-[1]МФ!C32</f>
        <v>0</v>
      </c>
      <c r="J32" s="31">
        <f>+D32-[1]МФ!D32</f>
        <v>0</v>
      </c>
      <c r="K32" s="31">
        <f>+E32-[1]МФ!E32</f>
        <v>0</v>
      </c>
      <c r="L32" s="31">
        <f>+F32-[1]МФ!F32</f>
        <v>0</v>
      </c>
      <c r="M32" s="31">
        <f>+G32-[1]МФ!G32</f>
        <v>0</v>
      </c>
    </row>
    <row r="33" spans="1:13" ht="16.5" thickBot="1" x14ac:dyDescent="0.3">
      <c r="A33" s="7" t="s">
        <v>10</v>
      </c>
      <c r="B33" s="20"/>
      <c r="C33" s="20"/>
      <c r="D33" s="20"/>
      <c r="E33" s="20"/>
      <c r="F33" s="20"/>
      <c r="G33" s="20"/>
      <c r="H33" s="31">
        <f>+B33-[1]МФ!B33</f>
        <v>0</v>
      </c>
      <c r="I33" s="31">
        <f>+C33-[1]МФ!C33</f>
        <v>0</v>
      </c>
      <c r="J33" s="31">
        <f>+D33-[1]МФ!D33</f>
        <v>0</v>
      </c>
      <c r="K33" s="31">
        <f>+E33-[1]МФ!E33</f>
        <v>0</v>
      </c>
      <c r="L33" s="31">
        <f>+F33-[1]МФ!F33</f>
        <v>0</v>
      </c>
      <c r="M33" s="31">
        <f>+G33-[1]МФ!G33</f>
        <v>0</v>
      </c>
    </row>
    <row r="34" spans="1:13" ht="16.5" thickBot="1" x14ac:dyDescent="0.3">
      <c r="A34" s="10" t="s">
        <v>11</v>
      </c>
      <c r="B34" s="20">
        <f>SUM([1]ЦА:НКЖФ!B34)</f>
        <v>11302200</v>
      </c>
      <c r="C34" s="20">
        <f>SUM([1]ЦА:НКЖФ!C34)</f>
        <v>9969400</v>
      </c>
      <c r="D34" s="20">
        <f>SUM([1]ЦА:НКЖФ!D34)</f>
        <v>2079611</v>
      </c>
      <c r="E34" s="20">
        <f>SUM([1]ЦА:НКЖФ!E34)</f>
        <v>4292783</v>
      </c>
      <c r="F34" s="20">
        <f>SUM([1]ЦА:НКЖФ!F34)</f>
        <v>6503833</v>
      </c>
      <c r="G34" s="20">
        <f>SUM([1]ЦА:НКЖФ!G34)</f>
        <v>8854310</v>
      </c>
      <c r="H34" s="31">
        <f>+B34-[1]МФ!B34</f>
        <v>0</v>
      </c>
      <c r="I34" s="31">
        <f>+C34-[1]МФ!C34</f>
        <v>0</v>
      </c>
      <c r="J34" s="31">
        <f>+D34-[1]МФ!D34</f>
        <v>0</v>
      </c>
      <c r="K34" s="31">
        <f>+E34-[1]МФ!E34</f>
        <v>0</v>
      </c>
      <c r="L34" s="31">
        <f>+F34-[1]МФ!F34</f>
        <v>0</v>
      </c>
      <c r="M34" s="31">
        <f>+G34-[1]МФ!G34</f>
        <v>0</v>
      </c>
    </row>
    <row r="35" spans="1:13" ht="16.5" thickBot="1" x14ac:dyDescent="0.3">
      <c r="A35" s="10" t="s">
        <v>12</v>
      </c>
      <c r="B35" s="20">
        <f>SUM([1]ЦА:НКЖФ!B35)</f>
        <v>1775400</v>
      </c>
      <c r="C35" s="20">
        <f>SUM([1]ЦА:НКЖФ!C35)</f>
        <v>1654200</v>
      </c>
      <c r="D35" s="20">
        <f>SUM([1]ЦА:НКЖФ!D35)</f>
        <v>219232</v>
      </c>
      <c r="E35" s="20">
        <f>SUM([1]ЦА:НКЖФ!E35)</f>
        <v>850352</v>
      </c>
      <c r="F35" s="20">
        <f>SUM([1]ЦА:НКЖФ!F35)</f>
        <v>1073735</v>
      </c>
      <c r="G35" s="20">
        <f>SUM([1]ЦА:НКЖФ!G35)</f>
        <v>1431648</v>
      </c>
      <c r="H35" s="31">
        <f>+B35-[1]МФ!B35</f>
        <v>0</v>
      </c>
      <c r="I35" s="31">
        <f>+C35-[1]МФ!C35</f>
        <v>0</v>
      </c>
      <c r="J35" s="31">
        <f>+D35-[1]МФ!D35</f>
        <v>0</v>
      </c>
      <c r="K35" s="31">
        <f>+E35-[1]МФ!E35</f>
        <v>0</v>
      </c>
      <c r="L35" s="31">
        <f>+F35-[1]МФ!F35</f>
        <v>0</v>
      </c>
      <c r="M35" s="31">
        <f>+G35-[1]МФ!G35</f>
        <v>0</v>
      </c>
    </row>
    <row r="36" spans="1:13" ht="16.5" thickBot="1" x14ac:dyDescent="0.3">
      <c r="A36" s="10" t="s">
        <v>13</v>
      </c>
      <c r="B36" s="20">
        <f>SUM([1]ЦА:НКЖФ!B36)</f>
        <v>100000</v>
      </c>
      <c r="C36" s="20">
        <f>SUM([1]ЦА:НКЖФ!C36)</f>
        <v>101700</v>
      </c>
      <c r="D36" s="20">
        <f>SUM([1]ЦА:НКЖФ!D36)</f>
        <v>13290</v>
      </c>
      <c r="E36" s="20">
        <f>SUM([1]ЦА:НКЖФ!E36)</f>
        <v>18270</v>
      </c>
      <c r="F36" s="20">
        <f>SUM([1]ЦА:НКЖФ!F36)</f>
        <v>21568</v>
      </c>
      <c r="G36" s="20">
        <f>SUM([1]ЦА:НКЖФ!G36)</f>
        <v>93551</v>
      </c>
      <c r="H36" s="31">
        <f>+B36-[1]МФ!B36</f>
        <v>0</v>
      </c>
      <c r="I36" s="31">
        <f>+C36-[1]МФ!C36</f>
        <v>0</v>
      </c>
      <c r="J36" s="31">
        <f>+D36-[1]МФ!D36</f>
        <v>0</v>
      </c>
      <c r="K36" s="31">
        <f>+E36-[1]МФ!E36</f>
        <v>0</v>
      </c>
      <c r="L36" s="31">
        <f>+F36-[1]МФ!F36</f>
        <v>0</v>
      </c>
      <c r="M36" s="31">
        <f>+G36-[1]МФ!G36</f>
        <v>0</v>
      </c>
    </row>
    <row r="37" spans="1:13" ht="16.5" hidden="1" thickBot="1" x14ac:dyDescent="0.3">
      <c r="A37" s="7" t="s">
        <v>31</v>
      </c>
      <c r="B37" s="20"/>
      <c r="C37" s="20"/>
      <c r="D37" s="20"/>
      <c r="E37" s="20"/>
      <c r="F37" s="20"/>
      <c r="G37" s="20"/>
      <c r="H37" s="31">
        <f>+B37-[1]МФ!B37</f>
        <v>0</v>
      </c>
      <c r="I37" s="31">
        <f>+C37-[1]МФ!C37</f>
        <v>0</v>
      </c>
      <c r="J37" s="31">
        <f>+D37-[1]МФ!D37</f>
        <v>0</v>
      </c>
      <c r="K37" s="31">
        <f>+E37-[1]МФ!E37</f>
        <v>0</v>
      </c>
      <c r="L37" s="31">
        <f>+F37-[1]МФ!F37</f>
        <v>0</v>
      </c>
      <c r="M37" s="31">
        <f>+G37-[1]МФ!G37</f>
        <v>0</v>
      </c>
    </row>
    <row r="38" spans="1:13" ht="16.5" hidden="1" thickBot="1" x14ac:dyDescent="0.3">
      <c r="A38" s="21" t="s">
        <v>80</v>
      </c>
      <c r="B38" s="20">
        <f>SUM([1]ЦА:НКЖФ!B38)</f>
        <v>0</v>
      </c>
      <c r="C38" s="20">
        <f>SUM([1]ЦА:НКЖФ!C38)</f>
        <v>0</v>
      </c>
      <c r="D38" s="20">
        <f>SUM([1]ЦА:НКЖФ!D38)</f>
        <v>0</v>
      </c>
      <c r="E38" s="20">
        <f>SUM([1]ЦА:НКЖФ!E38)</f>
        <v>0</v>
      </c>
      <c r="F38" s="20">
        <f>SUM([1]ЦА:НКЖФ!F38)</f>
        <v>0</v>
      </c>
      <c r="G38" s="20">
        <f>SUM([1]ЦА:НКЖФ!G38)</f>
        <v>0</v>
      </c>
      <c r="H38" s="31">
        <f>+B38-[1]МФ!B38</f>
        <v>0</v>
      </c>
      <c r="I38" s="31">
        <f>+C38-[1]МФ!C38</f>
        <v>0</v>
      </c>
      <c r="J38" s="31">
        <f>+D38-[1]МФ!D38</f>
        <v>0</v>
      </c>
      <c r="K38" s="31">
        <f>+E38-[1]МФ!E38</f>
        <v>0</v>
      </c>
      <c r="L38" s="31">
        <f>+F38-[1]МФ!F38</f>
        <v>0</v>
      </c>
      <c r="M38" s="31">
        <f>+G38-[1]МФ!G38</f>
        <v>0</v>
      </c>
    </row>
    <row r="39" spans="1:13" ht="16.5" hidden="1" thickBot="1" x14ac:dyDescent="0.3">
      <c r="A39" s="21" t="s">
        <v>81</v>
      </c>
      <c r="B39" s="20">
        <f>SUM([1]ЦА:НКЖФ!B39)</f>
        <v>0</v>
      </c>
      <c r="C39" s="20">
        <f>SUM([1]ЦА:НКЖФ!C39)</f>
        <v>0</v>
      </c>
      <c r="D39" s="20">
        <f>SUM([1]ЦА:НКЖФ!D39)</f>
        <v>0</v>
      </c>
      <c r="E39" s="20">
        <f>SUM([1]ЦА:НКЖФ!E39)</f>
        <v>0</v>
      </c>
      <c r="F39" s="20">
        <f>SUM([1]ЦА:НКЖФ!F39)</f>
        <v>0</v>
      </c>
      <c r="G39" s="20">
        <f>SUM([1]ЦА:НКЖФ!G39)</f>
        <v>0</v>
      </c>
      <c r="H39" s="31">
        <f>+B39-[1]МФ!B39</f>
        <v>0</v>
      </c>
      <c r="I39" s="31">
        <f>+C39-[1]МФ!C39</f>
        <v>0</v>
      </c>
      <c r="J39" s="31">
        <f>+D39-[1]МФ!D39</f>
        <v>0</v>
      </c>
      <c r="K39" s="31">
        <f>+E39-[1]МФ!E39</f>
        <v>0</v>
      </c>
      <c r="L39" s="31">
        <f>+F39-[1]МФ!F39</f>
        <v>0</v>
      </c>
      <c r="M39" s="31">
        <f>+G39-[1]МФ!G39</f>
        <v>0</v>
      </c>
    </row>
    <row r="40" spans="1:13" ht="16.5" hidden="1" thickBot="1" x14ac:dyDescent="0.3">
      <c r="A40" s="29" t="s">
        <v>48</v>
      </c>
      <c r="B40" s="20">
        <f>SUM([1]ЦА:НКЖФ!B40)</f>
        <v>0</v>
      </c>
      <c r="C40" s="20">
        <f>SUM([1]ЦА:НКЖФ!C40)</f>
        <v>0</v>
      </c>
      <c r="D40" s="20">
        <f>SUM([1]ЦА:НКЖФ!D40)</f>
        <v>0</v>
      </c>
      <c r="E40" s="20">
        <f>SUM([1]ЦА:НКЖФ!E40)</f>
        <v>0</v>
      </c>
      <c r="F40" s="20">
        <f>SUM([1]ЦА:НКЖФ!F40)</f>
        <v>0</v>
      </c>
      <c r="G40" s="20">
        <f>SUM([1]ЦА:НКЖФ!G40)</f>
        <v>0</v>
      </c>
      <c r="H40" s="31">
        <f>+B40-[1]МФ!B40</f>
        <v>0</v>
      </c>
      <c r="I40" s="31">
        <f>+C40-[1]МФ!C40</f>
        <v>0</v>
      </c>
      <c r="J40" s="31">
        <f>+D40-[1]МФ!D40</f>
        <v>0</v>
      </c>
      <c r="K40" s="31">
        <f>+E40-[1]МФ!E40</f>
        <v>0</v>
      </c>
      <c r="L40" s="31">
        <f>+F40-[1]МФ!F40</f>
        <v>0</v>
      </c>
      <c r="M40" s="31">
        <f>+G40-[1]МФ!G40</f>
        <v>0</v>
      </c>
    </row>
    <row r="41" spans="1:13" ht="16.5" thickBot="1" x14ac:dyDescent="0.3">
      <c r="A41" s="7"/>
      <c r="B41" s="20"/>
      <c r="C41" s="20"/>
      <c r="D41" s="20"/>
      <c r="E41" s="20"/>
      <c r="F41" s="20"/>
      <c r="G41" s="20"/>
      <c r="H41" s="31">
        <f>+B41-[1]МФ!B41</f>
        <v>0</v>
      </c>
      <c r="I41" s="31">
        <f>+C41-[1]МФ!C41</f>
        <v>0</v>
      </c>
      <c r="J41" s="31">
        <f>+D41-[1]МФ!D41</f>
        <v>0</v>
      </c>
      <c r="K41" s="31">
        <f>+E41-[1]МФ!E41</f>
        <v>0</v>
      </c>
      <c r="L41" s="31">
        <f>+F41-[1]МФ!F41</f>
        <v>0</v>
      </c>
      <c r="M41" s="31">
        <f>+G41-[1]МФ!G41</f>
        <v>0</v>
      </c>
    </row>
    <row r="42" spans="1:13" ht="26.25" thickBot="1" x14ac:dyDescent="0.3">
      <c r="A42" s="9" t="s">
        <v>50</v>
      </c>
      <c r="B42" s="19">
        <f>+B44+B45</f>
        <v>65000000</v>
      </c>
      <c r="C42" s="19">
        <f t="shared" ref="C42:G42" si="4">+C44+C45</f>
        <v>65000000</v>
      </c>
      <c r="D42" s="19">
        <f t="shared" si="4"/>
        <v>1820950</v>
      </c>
      <c r="E42" s="19">
        <f t="shared" si="4"/>
        <v>9407893</v>
      </c>
      <c r="F42" s="19">
        <f t="shared" si="4"/>
        <v>16428339</v>
      </c>
      <c r="G42" s="19">
        <f t="shared" si="4"/>
        <v>29688691</v>
      </c>
      <c r="H42" s="31">
        <f>+B42-[1]МФ!B42</f>
        <v>0</v>
      </c>
      <c r="I42" s="31">
        <f>+C42-[1]МФ!C42</f>
        <v>0</v>
      </c>
      <c r="J42" s="31">
        <f>+D42-[1]МФ!D42</f>
        <v>0</v>
      </c>
      <c r="K42" s="31">
        <f>+E42-[1]МФ!E42</f>
        <v>0</v>
      </c>
      <c r="L42" s="31">
        <f>+F42-[1]МФ!F42</f>
        <v>0</v>
      </c>
      <c r="M42" s="31">
        <f>+G42-[1]МФ!G42</f>
        <v>0</v>
      </c>
    </row>
    <row r="43" spans="1:13" ht="16.5" thickBot="1" x14ac:dyDescent="0.3">
      <c r="A43" s="7" t="s">
        <v>10</v>
      </c>
      <c r="B43" s="20"/>
      <c r="C43" s="20"/>
      <c r="D43" s="20"/>
      <c r="E43" s="20"/>
      <c r="F43" s="20"/>
      <c r="G43" s="20"/>
      <c r="H43" s="31">
        <f>+B43-[1]МФ!B43</f>
        <v>0</v>
      </c>
      <c r="I43" s="31">
        <f>+C43-[1]МФ!C43</f>
        <v>0</v>
      </c>
      <c r="J43" s="31">
        <f>+D43-[1]МФ!D43</f>
        <v>0</v>
      </c>
      <c r="K43" s="31">
        <f>+E43-[1]МФ!E43</f>
        <v>0</v>
      </c>
      <c r="L43" s="31">
        <f>+F43-[1]МФ!F43</f>
        <v>0</v>
      </c>
      <c r="M43" s="31">
        <f>+G43-[1]МФ!G43</f>
        <v>0</v>
      </c>
    </row>
    <row r="44" spans="1:13" ht="16.5" thickBot="1" x14ac:dyDescent="0.3">
      <c r="A44" s="22" t="s">
        <v>34</v>
      </c>
      <c r="B44" s="20">
        <f>+[1]МФ!B44</f>
        <v>65000000</v>
      </c>
      <c r="C44" s="20">
        <f>+[1]МФ!C44</f>
        <v>65000000</v>
      </c>
      <c r="D44" s="20">
        <f>+[1]МФ!D44</f>
        <v>1820950</v>
      </c>
      <c r="E44" s="20">
        <f>+[1]МФ!E44</f>
        <v>9407893</v>
      </c>
      <c r="F44" s="20">
        <f>+[1]МФ!F44</f>
        <v>16428339</v>
      </c>
      <c r="G44" s="20">
        <f>+[1]МФ!G44</f>
        <v>29688691</v>
      </c>
      <c r="H44" s="31">
        <f>+B44-[1]МФ!B44</f>
        <v>0</v>
      </c>
      <c r="I44" s="31">
        <f>+C44-[1]МФ!C44</f>
        <v>0</v>
      </c>
      <c r="J44" s="31">
        <f>+D44-[1]МФ!D44</f>
        <v>0</v>
      </c>
      <c r="K44" s="31">
        <f>+E44-[1]МФ!E44</f>
        <v>0</v>
      </c>
      <c r="L44" s="31">
        <f>+F44-[1]МФ!F44</f>
        <v>0</v>
      </c>
      <c r="M44" s="31">
        <f>+G44-[1]МФ!G44</f>
        <v>0</v>
      </c>
    </row>
    <row r="45" spans="1:13" ht="16.5" thickBot="1" x14ac:dyDescent="0.3">
      <c r="A45" s="7"/>
      <c r="B45" s="20"/>
      <c r="C45" s="20"/>
      <c r="D45" s="20"/>
      <c r="E45" s="20"/>
      <c r="F45" s="20"/>
      <c r="G45" s="20"/>
      <c r="H45" s="31">
        <f>+B45-[1]МФ!B45</f>
        <v>0</v>
      </c>
      <c r="I45" s="31">
        <f>+C45-[1]МФ!C45</f>
        <v>0</v>
      </c>
      <c r="J45" s="31">
        <f>+D45-[1]МФ!D45</f>
        <v>0</v>
      </c>
      <c r="K45" s="31">
        <f>+E45-[1]МФ!E45</f>
        <v>0</v>
      </c>
      <c r="L45" s="31">
        <f>+F45-[1]МФ!F45</f>
        <v>0</v>
      </c>
      <c r="M45" s="31">
        <f>+G45-[1]МФ!G45</f>
        <v>0</v>
      </c>
    </row>
    <row r="46" spans="1:13" ht="16.5" thickBot="1" x14ac:dyDescent="0.3">
      <c r="A46" s="7"/>
      <c r="B46" s="20"/>
      <c r="C46" s="20"/>
      <c r="D46" s="20"/>
      <c r="E46" s="20"/>
      <c r="F46" s="20"/>
      <c r="G46" s="20"/>
      <c r="H46" s="31">
        <f>+B46-[1]МФ!B46</f>
        <v>0</v>
      </c>
      <c r="I46" s="31">
        <f>+C46-[1]МФ!C46</f>
        <v>0</v>
      </c>
      <c r="J46" s="31">
        <f>+D46-[1]МФ!D46</f>
        <v>0</v>
      </c>
      <c r="K46" s="31">
        <f>+E46-[1]МФ!E46</f>
        <v>0</v>
      </c>
      <c r="L46" s="31">
        <f>+F46-[1]МФ!F46</f>
        <v>0</v>
      </c>
      <c r="M46" s="31">
        <f>+G46-[1]МФ!G46</f>
        <v>0</v>
      </c>
    </row>
    <row r="47" spans="1:13" ht="16.5" thickBot="1" x14ac:dyDescent="0.3">
      <c r="A47" s="9" t="s">
        <v>15</v>
      </c>
      <c r="B47" s="19">
        <f>+B32+B42</f>
        <v>78177600</v>
      </c>
      <c r="C47" s="19">
        <f t="shared" ref="C47:G47" si="5">+C32+C42</f>
        <v>76725300</v>
      </c>
      <c r="D47" s="19">
        <f t="shared" si="5"/>
        <v>4133083</v>
      </c>
      <c r="E47" s="19">
        <f t="shared" si="5"/>
        <v>14569298</v>
      </c>
      <c r="F47" s="19">
        <f>+F32+F42</f>
        <v>24027475</v>
      </c>
      <c r="G47" s="19">
        <f t="shared" si="5"/>
        <v>40068200</v>
      </c>
      <c r="H47" s="31">
        <f>+B47-[1]МФ!B47</f>
        <v>0</v>
      </c>
      <c r="I47" s="31">
        <f>+C47-[1]МФ!C47</f>
        <v>0</v>
      </c>
      <c r="J47" s="31">
        <f>+D47-[1]МФ!D47</f>
        <v>0</v>
      </c>
      <c r="K47" s="31">
        <f>+E47-[1]МФ!E47</f>
        <v>0</v>
      </c>
      <c r="L47" s="31">
        <f>+F47-[1]МФ!F47</f>
        <v>0</v>
      </c>
      <c r="M47" s="31">
        <f>+G47-[1]МФ!G47</f>
        <v>0</v>
      </c>
    </row>
    <row r="48" spans="1:13" ht="16.5" thickBot="1" x14ac:dyDescent="0.3">
      <c r="A48" s="7"/>
      <c r="B48" s="5"/>
      <c r="C48" s="5"/>
      <c r="D48" s="5"/>
      <c r="E48" s="5"/>
      <c r="F48" s="5"/>
      <c r="G48" s="5"/>
      <c r="H48" s="31">
        <f>+B48-[1]МФ!B48</f>
        <v>0</v>
      </c>
      <c r="I48" s="31">
        <f>+C48-[1]МФ!C48</f>
        <v>0</v>
      </c>
      <c r="J48" s="31">
        <f>+D48-[1]МФ!D48</f>
        <v>0</v>
      </c>
      <c r="K48" s="31">
        <f>+E48-[1]МФ!E48</f>
        <v>0</v>
      </c>
      <c r="L48" s="31">
        <f>+F48-[1]МФ!F48</f>
        <v>0</v>
      </c>
      <c r="M48" s="31">
        <f>+G48-[1]МФ!G48</f>
        <v>0</v>
      </c>
    </row>
    <row r="49" spans="1:13" ht="16.5" thickBot="1" x14ac:dyDescent="0.3">
      <c r="A49" s="7" t="s">
        <v>16</v>
      </c>
      <c r="B49" s="20">
        <f>+[1]МФ!B49</f>
        <v>413</v>
      </c>
      <c r="C49" s="20">
        <f>+[1]МФ!C49</f>
        <v>413</v>
      </c>
      <c r="D49" s="20">
        <f>+[1]МФ!D49</f>
        <v>375</v>
      </c>
      <c r="E49" s="20">
        <f>+[1]МФ!E49</f>
        <v>375</v>
      </c>
      <c r="F49" s="20">
        <f>+[1]МФ!F49</f>
        <v>374</v>
      </c>
      <c r="G49" s="20">
        <f>+[1]МФ!G49</f>
        <v>380</v>
      </c>
      <c r="H49" s="31">
        <f>+B49-[1]МФ!B49</f>
        <v>0</v>
      </c>
      <c r="I49" s="31">
        <f>+C49-[1]МФ!C49</f>
        <v>0</v>
      </c>
      <c r="J49" s="31">
        <f>+D49-[1]МФ!D49</f>
        <v>0</v>
      </c>
      <c r="K49" s="31">
        <f>+E49-[1]МФ!E49</f>
        <v>0</v>
      </c>
      <c r="L49" s="31">
        <f>+F49-[1]МФ!F49</f>
        <v>0</v>
      </c>
      <c r="M49" s="31">
        <f>+G49-[1]МФ!G49</f>
        <v>0</v>
      </c>
    </row>
    <row r="50" spans="1:13" x14ac:dyDescent="0.25">
      <c r="A50" s="11"/>
      <c r="H50" s="31">
        <f>+B50-[1]МФ!B50</f>
        <v>0</v>
      </c>
      <c r="I50" s="31">
        <f>+C50-[1]МФ!C50</f>
        <v>0</v>
      </c>
      <c r="J50" s="31">
        <f>+D50-[1]МФ!D50</f>
        <v>0</v>
      </c>
      <c r="K50" s="31">
        <f>+E50-[1]МФ!E50</f>
        <v>0</v>
      </c>
      <c r="L50" s="31">
        <f>+F50-[1]МФ!F50</f>
        <v>0</v>
      </c>
      <c r="M50" s="31">
        <f>+G50-[1]МФ!G50</f>
        <v>0</v>
      </c>
    </row>
    <row r="51" spans="1:13" ht="16.5" thickBot="1" x14ac:dyDescent="0.3">
      <c r="H51" s="31">
        <f>+B51-[1]МФ!B51</f>
        <v>0</v>
      </c>
      <c r="I51" s="31">
        <f>+C51-[1]МФ!C51</f>
        <v>0</v>
      </c>
      <c r="J51" s="31">
        <f>+D51-[1]МФ!D51</f>
        <v>0</v>
      </c>
      <c r="K51" s="31">
        <f>+E51-[1]МФ!E51</f>
        <v>0</v>
      </c>
      <c r="L51" s="31">
        <f>+F51-[1]МФ!F51</f>
        <v>0</v>
      </c>
      <c r="M51" s="31">
        <f>+G51-[1]МФ!G51</f>
        <v>0</v>
      </c>
    </row>
    <row r="52" spans="1:13" ht="16.5" thickBot="1" x14ac:dyDescent="0.3">
      <c r="A52" s="53" t="s">
        <v>69</v>
      </c>
      <c r="B52" s="54"/>
      <c r="C52" s="54"/>
      <c r="D52" s="54"/>
      <c r="E52" s="54"/>
      <c r="F52" s="54"/>
      <c r="G52" s="55"/>
      <c r="H52" s="31"/>
      <c r="I52" s="31"/>
      <c r="J52" s="31"/>
      <c r="K52" s="31"/>
      <c r="L52" s="31"/>
      <c r="M52" s="31"/>
    </row>
    <row r="53" spans="1:13" x14ac:dyDescent="0.25">
      <c r="A53" s="12" t="s">
        <v>7</v>
      </c>
      <c r="B53" s="1" t="s">
        <v>84</v>
      </c>
      <c r="C53" s="1" t="s">
        <v>2</v>
      </c>
      <c r="D53" s="1" t="s">
        <v>3</v>
      </c>
      <c r="E53" s="1" t="s">
        <v>3</v>
      </c>
      <c r="F53" s="1" t="s">
        <v>3</v>
      </c>
      <c r="G53" s="1" t="s">
        <v>3</v>
      </c>
      <c r="H53" s="31"/>
      <c r="I53" s="31"/>
      <c r="J53" s="31"/>
      <c r="K53" s="31"/>
      <c r="L53" s="31"/>
      <c r="M53" s="31"/>
    </row>
    <row r="54" spans="1:13" x14ac:dyDescent="0.25">
      <c r="A54" s="12" t="s">
        <v>8</v>
      </c>
      <c r="B54" s="2" t="s">
        <v>87</v>
      </c>
      <c r="C54" s="2" t="s">
        <v>85</v>
      </c>
      <c r="D54" s="2" t="s">
        <v>4</v>
      </c>
      <c r="E54" s="2" t="s">
        <v>4</v>
      </c>
      <c r="F54" s="2" t="s">
        <v>4</v>
      </c>
      <c r="G54" s="2" t="s">
        <v>4</v>
      </c>
      <c r="H54" s="31"/>
      <c r="I54" s="31"/>
      <c r="J54" s="31"/>
      <c r="K54" s="31"/>
      <c r="L54" s="31"/>
      <c r="M54" s="31"/>
    </row>
    <row r="55" spans="1:13" ht="26.25" thickBot="1" x14ac:dyDescent="0.3">
      <c r="A55" s="14"/>
      <c r="B55" s="41"/>
      <c r="C55" s="3" t="s">
        <v>87</v>
      </c>
      <c r="D55" s="3" t="s">
        <v>88</v>
      </c>
      <c r="E55" s="3" t="s">
        <v>89</v>
      </c>
      <c r="F55" s="3" t="s">
        <v>90</v>
      </c>
      <c r="G55" s="3" t="s">
        <v>91</v>
      </c>
      <c r="H55" s="31"/>
      <c r="I55" s="31"/>
      <c r="J55" s="31"/>
      <c r="K55" s="31"/>
      <c r="L55" s="31"/>
      <c r="M55" s="31"/>
    </row>
    <row r="56" spans="1:13" ht="16.5" thickBot="1" x14ac:dyDescent="0.3">
      <c r="A56" s="4" t="s">
        <v>9</v>
      </c>
      <c r="B56" s="19">
        <f>+B58+B59+B60</f>
        <v>292686300</v>
      </c>
      <c r="C56" s="19">
        <f t="shared" ref="C56:G56" si="6">+C58+C59+C60</f>
        <v>293187607</v>
      </c>
      <c r="D56" s="19">
        <f t="shared" si="6"/>
        <v>69684256</v>
      </c>
      <c r="E56" s="19">
        <f t="shared" si="6"/>
        <v>138260270</v>
      </c>
      <c r="F56" s="19">
        <f t="shared" si="6"/>
        <v>204738393</v>
      </c>
      <c r="G56" s="19">
        <f t="shared" si="6"/>
        <v>288570825</v>
      </c>
      <c r="H56" s="31">
        <f>+B56-[1]МФ!B56</f>
        <v>0</v>
      </c>
      <c r="I56" s="31">
        <f>+C56-[1]МФ!C56</f>
        <v>0</v>
      </c>
      <c r="J56" s="31">
        <f>+D56-[1]МФ!D56</f>
        <v>0</v>
      </c>
      <c r="K56" s="31">
        <f>+E56-[1]МФ!E56</f>
        <v>0</v>
      </c>
      <c r="L56" s="31">
        <f>+F56-[1]МФ!F56</f>
        <v>0</v>
      </c>
      <c r="M56" s="31">
        <f>+G56-[1]МФ!G56</f>
        <v>0</v>
      </c>
    </row>
    <row r="57" spans="1:13" ht="16.5" thickBot="1" x14ac:dyDescent="0.3">
      <c r="A57" s="15" t="s">
        <v>10</v>
      </c>
      <c r="B57" s="20"/>
      <c r="C57" s="20"/>
      <c r="D57" s="20"/>
      <c r="E57" s="20"/>
      <c r="F57" s="20"/>
      <c r="G57" s="20"/>
      <c r="H57" s="31">
        <f>+B57-[1]МФ!B57</f>
        <v>0</v>
      </c>
      <c r="I57" s="31">
        <f>+C57-[1]МФ!C57</f>
        <v>0</v>
      </c>
      <c r="J57" s="31">
        <f>+D57-[1]МФ!D57</f>
        <v>0</v>
      </c>
      <c r="K57" s="31">
        <f>+E57-[1]МФ!E57</f>
        <v>0</v>
      </c>
      <c r="L57" s="31">
        <f>+F57-[1]МФ!F57</f>
        <v>0</v>
      </c>
      <c r="M57" s="31">
        <f>+G57-[1]МФ!G57</f>
        <v>0</v>
      </c>
    </row>
    <row r="58" spans="1:13" ht="16.5" thickBot="1" x14ac:dyDescent="0.3">
      <c r="A58" s="6" t="s">
        <v>11</v>
      </c>
      <c r="B58" s="20">
        <f>SUM([1]ЦА:НКЖФ!B58)</f>
        <v>228475500</v>
      </c>
      <c r="C58" s="20">
        <f>SUM([1]ЦА:НКЖФ!C58)</f>
        <v>230131935</v>
      </c>
      <c r="D58" s="20">
        <f>SUM([1]ЦА:НКЖФ!D58)</f>
        <v>58247580</v>
      </c>
      <c r="E58" s="20">
        <f>SUM([1]ЦА:НКЖФ!E58)</f>
        <v>114847757</v>
      </c>
      <c r="F58" s="20">
        <f>SUM([1]ЦА:НКЖФ!F58)</f>
        <v>168226651</v>
      </c>
      <c r="G58" s="20">
        <f>SUM([1]ЦА:НКЖФ!G58)</f>
        <v>227186735</v>
      </c>
      <c r="H58" s="31">
        <f>+B58-[1]МФ!B58</f>
        <v>0</v>
      </c>
      <c r="I58" s="31">
        <f>+C58-[1]МФ!C58</f>
        <v>0</v>
      </c>
      <c r="J58" s="31">
        <f>+D58-[1]МФ!D58</f>
        <v>0</v>
      </c>
      <c r="K58" s="31">
        <f>+E58-[1]МФ!E58</f>
        <v>0</v>
      </c>
      <c r="L58" s="31">
        <f>+F58-[1]МФ!F58</f>
        <v>0</v>
      </c>
      <c r="M58" s="31">
        <f>+G58-[1]МФ!G58</f>
        <v>0</v>
      </c>
    </row>
    <row r="59" spans="1:13" ht="16.5" thickBot="1" x14ac:dyDescent="0.3">
      <c r="A59" s="6" t="s">
        <v>12</v>
      </c>
      <c r="B59" s="20">
        <f>SUM([1]ЦА:НКЖФ!B59)</f>
        <v>57652000</v>
      </c>
      <c r="C59" s="20">
        <f>SUM([1]ЦА:НКЖФ!C59)</f>
        <v>49699352</v>
      </c>
      <c r="D59" s="20">
        <f>SUM([1]ЦА:НКЖФ!D59)</f>
        <v>11139050</v>
      </c>
      <c r="E59" s="20">
        <f>SUM([1]ЦА:НКЖФ!E59)</f>
        <v>22870555</v>
      </c>
      <c r="F59" s="20">
        <f>SUM([1]ЦА:НКЖФ!F59)</f>
        <v>32189290</v>
      </c>
      <c r="G59" s="20">
        <f>SUM([1]ЦА:НКЖФ!G59)</f>
        <v>48029145</v>
      </c>
      <c r="H59" s="31">
        <f>+B59-[1]МФ!B59</f>
        <v>0</v>
      </c>
      <c r="I59" s="31">
        <f>+C59-[1]МФ!C59</f>
        <v>0</v>
      </c>
      <c r="J59" s="31">
        <f>+D59-[1]МФ!D59</f>
        <v>0</v>
      </c>
      <c r="K59" s="31">
        <f>+E59-[1]МФ!E59</f>
        <v>0</v>
      </c>
      <c r="L59" s="31">
        <f>+F59-[1]МФ!F59</f>
        <v>0</v>
      </c>
      <c r="M59" s="31">
        <f>+G59-[1]МФ!G59</f>
        <v>0</v>
      </c>
    </row>
    <row r="60" spans="1:13" ht="16.5" thickBot="1" x14ac:dyDescent="0.3">
      <c r="A60" s="6" t="s">
        <v>13</v>
      </c>
      <c r="B60" s="20">
        <f>SUM([1]ЦА:НКЖФ!B60)</f>
        <v>6558800</v>
      </c>
      <c r="C60" s="20">
        <f>SUM([1]ЦА:НКЖФ!C60)</f>
        <v>13356320</v>
      </c>
      <c r="D60" s="20">
        <f>SUM([1]ЦА:НКЖФ!D60)</f>
        <v>297626</v>
      </c>
      <c r="E60" s="20">
        <f>SUM([1]ЦА:НКЖФ!E60)</f>
        <v>541958</v>
      </c>
      <c r="F60" s="20">
        <f>SUM([1]ЦА:НКЖФ!F60)</f>
        <v>4322452</v>
      </c>
      <c r="G60" s="20">
        <f>SUM([1]ЦА:НКЖФ!G60)</f>
        <v>13354945</v>
      </c>
      <c r="H60" s="31">
        <f>+B60-[1]МФ!B60</f>
        <v>0</v>
      </c>
      <c r="I60" s="31">
        <f>+C60-[1]МФ!C60</f>
        <v>0</v>
      </c>
      <c r="J60" s="31">
        <f>+D60-[1]МФ!D60</f>
        <v>0</v>
      </c>
      <c r="K60" s="31">
        <f>+E60-[1]МФ!E60</f>
        <v>0</v>
      </c>
      <c r="L60" s="31">
        <f>+F60-[1]МФ!F60</f>
        <v>0</v>
      </c>
      <c r="M60" s="31">
        <f>+G60-[1]МФ!G60</f>
        <v>0</v>
      </c>
    </row>
    <row r="61" spans="1:13" ht="16.5" thickBot="1" x14ac:dyDescent="0.3">
      <c r="A61" s="15" t="s">
        <v>31</v>
      </c>
      <c r="B61" s="24"/>
      <c r="C61" s="24"/>
      <c r="D61" s="24"/>
      <c r="E61" s="24"/>
      <c r="F61" s="24"/>
      <c r="G61" s="24"/>
      <c r="H61" s="31">
        <f>+B61-[1]МФ!B61</f>
        <v>0</v>
      </c>
      <c r="I61" s="31">
        <f>+C61-[1]МФ!C61</f>
        <v>0</v>
      </c>
      <c r="J61" s="31">
        <f>+D61-[1]МФ!D61</f>
        <v>0</v>
      </c>
      <c r="K61" s="31">
        <f>+E61-[1]МФ!E61</f>
        <v>0</v>
      </c>
      <c r="L61" s="31">
        <f>+F61-[1]МФ!F61</f>
        <v>0</v>
      </c>
      <c r="M61" s="31">
        <f>+G61-[1]МФ!G61</f>
        <v>0</v>
      </c>
    </row>
    <row r="62" spans="1:13" ht="24" thickBot="1" x14ac:dyDescent="0.3">
      <c r="A62" s="25" t="s">
        <v>35</v>
      </c>
      <c r="B62" s="20">
        <f>+[1]МФ!B62</f>
        <v>0</v>
      </c>
      <c r="C62" s="20">
        <f>+[1]МФ!C62</f>
        <v>10667</v>
      </c>
      <c r="D62" s="20">
        <f>+[1]МФ!D62</f>
        <v>0</v>
      </c>
      <c r="E62" s="20">
        <f>+[1]МФ!E62</f>
        <v>5534</v>
      </c>
      <c r="F62" s="20">
        <f>+[1]МФ!F62</f>
        <v>5534</v>
      </c>
      <c r="G62" s="20">
        <f>+[1]МФ!G62</f>
        <v>10667</v>
      </c>
      <c r="H62" s="31">
        <f>+B62-[1]МФ!B62</f>
        <v>0</v>
      </c>
      <c r="I62" s="31">
        <f>+C62-[1]МФ!C62</f>
        <v>0</v>
      </c>
      <c r="J62" s="31">
        <f>+D62-[1]МФ!D62</f>
        <v>0</v>
      </c>
      <c r="K62" s="31">
        <f>+E62-[1]МФ!E62</f>
        <v>0</v>
      </c>
      <c r="L62" s="31">
        <f>+F62-[1]МФ!F62</f>
        <v>0</v>
      </c>
      <c r="M62" s="31">
        <f>+G62-[1]МФ!G62</f>
        <v>0</v>
      </c>
    </row>
    <row r="63" spans="1:13" ht="57.75" hidden="1" thickBot="1" x14ac:dyDescent="0.3">
      <c r="A63" s="26" t="s">
        <v>86</v>
      </c>
      <c r="B63" s="20">
        <f>+[1]МФ!B63</f>
        <v>0</v>
      </c>
      <c r="C63" s="20">
        <f>+[1]МФ!C63</f>
        <v>0</v>
      </c>
      <c r="D63" s="20">
        <f>+[1]МФ!D63</f>
        <v>0</v>
      </c>
      <c r="E63" s="20">
        <f>+[1]МФ!E63</f>
        <v>0</v>
      </c>
      <c r="F63" s="20">
        <f>+[1]МФ!F63</f>
        <v>0</v>
      </c>
      <c r="G63" s="20">
        <f>+[1]МФ!G63</f>
        <v>0</v>
      </c>
      <c r="H63" s="31">
        <f>+B63-[1]МФ!B63</f>
        <v>0</v>
      </c>
      <c r="I63" s="31">
        <f>+C63-[1]МФ!C63</f>
        <v>0</v>
      </c>
      <c r="J63" s="31">
        <f>+D63-[1]МФ!D63</f>
        <v>0</v>
      </c>
      <c r="K63" s="31">
        <f>+E63-[1]МФ!E63</f>
        <v>0</v>
      </c>
      <c r="L63" s="31">
        <f>+F63-[1]МФ!F63</f>
        <v>0</v>
      </c>
      <c r="M63" s="31">
        <f>+G63-[1]МФ!G63</f>
        <v>0</v>
      </c>
    </row>
    <row r="64" spans="1:13" ht="16.5" hidden="1" thickBot="1" x14ac:dyDescent="0.3">
      <c r="A64" s="26" t="s">
        <v>34</v>
      </c>
      <c r="B64" s="20">
        <f>+[1]МФ!B64</f>
        <v>0</v>
      </c>
      <c r="C64" s="20">
        <f>+[1]МФ!C64</f>
        <v>0</v>
      </c>
      <c r="D64" s="20">
        <f>+[1]МФ!D64</f>
        <v>0</v>
      </c>
      <c r="E64" s="20">
        <f>+[1]МФ!E64</f>
        <v>0</v>
      </c>
      <c r="F64" s="20">
        <f>+[1]МФ!F64</f>
        <v>0</v>
      </c>
      <c r="G64" s="20">
        <f>+[1]МФ!G64</f>
        <v>0</v>
      </c>
      <c r="H64" s="31">
        <f>+B64-[1]МФ!B64</f>
        <v>0</v>
      </c>
      <c r="I64" s="31">
        <f>+C64-[1]МФ!C64</f>
        <v>0</v>
      </c>
      <c r="J64" s="31">
        <f>+D64-[1]МФ!D64</f>
        <v>0</v>
      </c>
      <c r="K64" s="31">
        <f>+E64-[1]МФ!E64</f>
        <v>0</v>
      </c>
      <c r="L64" s="31">
        <f>+F64-[1]МФ!F64</f>
        <v>0</v>
      </c>
      <c r="M64" s="31">
        <f>+G64-[1]МФ!G64</f>
        <v>0</v>
      </c>
    </row>
    <row r="65" spans="1:13" ht="24" thickBot="1" x14ac:dyDescent="0.3">
      <c r="A65" s="26" t="s">
        <v>93</v>
      </c>
      <c r="B65" s="20">
        <f>+[1]МФ!B65</f>
        <v>0</v>
      </c>
      <c r="C65" s="20">
        <f>+[1]МФ!C65</f>
        <v>224605</v>
      </c>
      <c r="D65" s="20">
        <f>+[1]МФ!D65</f>
        <v>0</v>
      </c>
      <c r="E65" s="20">
        <f>+[1]МФ!E65</f>
        <v>0</v>
      </c>
      <c r="F65" s="20">
        <f>+[1]МФ!F65</f>
        <v>224605</v>
      </c>
      <c r="G65" s="20">
        <f>+[1]МФ!G65</f>
        <v>224605</v>
      </c>
      <c r="H65" s="31">
        <f>+B65-[1]МФ!B65</f>
        <v>0</v>
      </c>
      <c r="I65" s="31">
        <f>+C65-[1]МФ!C65</f>
        <v>0</v>
      </c>
      <c r="J65" s="31">
        <f>+D65-[1]МФ!D65</f>
        <v>0</v>
      </c>
      <c r="K65" s="31">
        <f>+E65-[1]МФ!E65</f>
        <v>0</v>
      </c>
      <c r="L65" s="31">
        <f>+F65-[1]МФ!F65</f>
        <v>0</v>
      </c>
      <c r="M65" s="31">
        <f>+G65-[1]МФ!G65</f>
        <v>0</v>
      </c>
    </row>
    <row r="66" spans="1:13" ht="16.5" hidden="1" thickBot="1" x14ac:dyDescent="0.3">
      <c r="A66" s="26" t="s">
        <v>36</v>
      </c>
      <c r="B66" s="20">
        <f>+[1]МФ!B66</f>
        <v>0</v>
      </c>
      <c r="C66" s="20">
        <f>+[1]МФ!C66</f>
        <v>0</v>
      </c>
      <c r="D66" s="20">
        <f>+[1]МФ!D66</f>
        <v>0</v>
      </c>
      <c r="E66" s="20">
        <f>+[1]МФ!E66</f>
        <v>0</v>
      </c>
      <c r="F66" s="20">
        <f>+[1]МФ!F66</f>
        <v>0</v>
      </c>
      <c r="G66" s="20">
        <f>+[1]МФ!G66</f>
        <v>0</v>
      </c>
      <c r="H66" s="31">
        <f>+B66-[1]МФ!B66</f>
        <v>0</v>
      </c>
      <c r="I66" s="31">
        <f>+C66-[1]МФ!C66</f>
        <v>0</v>
      </c>
      <c r="J66" s="31">
        <f>+D66-[1]МФ!D66</f>
        <v>0</v>
      </c>
      <c r="K66" s="31">
        <f>+E66-[1]МФ!E66</f>
        <v>0</v>
      </c>
      <c r="L66" s="31">
        <f>+F66-[1]МФ!F66</f>
        <v>0</v>
      </c>
      <c r="M66" s="31">
        <f>+G66-[1]МФ!G66</f>
        <v>0</v>
      </c>
    </row>
    <row r="67" spans="1:13" ht="24" hidden="1" thickBot="1" x14ac:dyDescent="0.3">
      <c r="A67" s="26" t="s">
        <v>49</v>
      </c>
      <c r="B67" s="20">
        <f>+[1]МФ!B67</f>
        <v>0</v>
      </c>
      <c r="C67" s="20">
        <f>+[1]МФ!C67</f>
        <v>0</v>
      </c>
      <c r="D67" s="20">
        <f>+[1]МФ!D67</f>
        <v>0</v>
      </c>
      <c r="E67" s="20">
        <f>+[1]МФ!E67</f>
        <v>0</v>
      </c>
      <c r="F67" s="20">
        <f>+[1]МФ!F67</f>
        <v>0</v>
      </c>
      <c r="G67" s="20">
        <f>+[1]МФ!G67</f>
        <v>0</v>
      </c>
      <c r="H67" s="31">
        <f>+B67-[1]МФ!B67</f>
        <v>0</v>
      </c>
      <c r="I67" s="31">
        <f>+C67-[1]МФ!C67</f>
        <v>0</v>
      </c>
      <c r="J67" s="31">
        <f>+D67-[1]МФ!D67</f>
        <v>0</v>
      </c>
      <c r="K67" s="31">
        <f>+E67-[1]МФ!E67</f>
        <v>0</v>
      </c>
      <c r="L67" s="31">
        <f>+F67-[1]МФ!F67</f>
        <v>0</v>
      </c>
      <c r="M67" s="31">
        <f>+G67-[1]МФ!G67</f>
        <v>0</v>
      </c>
    </row>
    <row r="68" spans="1:13" ht="16.5" hidden="1" thickBot="1" x14ac:dyDescent="0.3">
      <c r="A68" s="26" t="s">
        <v>51</v>
      </c>
      <c r="B68" s="20">
        <f>+[1]МФ!B68</f>
        <v>0</v>
      </c>
      <c r="C68" s="20">
        <f>+[1]МФ!C68</f>
        <v>0</v>
      </c>
      <c r="D68" s="20">
        <f>+[1]МФ!D68</f>
        <v>0</v>
      </c>
      <c r="E68" s="20">
        <f>+[1]МФ!E68</f>
        <v>0</v>
      </c>
      <c r="F68" s="20">
        <f>+[1]МФ!F68</f>
        <v>0</v>
      </c>
      <c r="G68" s="20">
        <f>+[1]МФ!G68</f>
        <v>0</v>
      </c>
      <c r="H68" s="31">
        <f>+B68-[1]МФ!B68</f>
        <v>0</v>
      </c>
      <c r="I68" s="31">
        <f>+C68-[1]МФ!C68</f>
        <v>0</v>
      </c>
      <c r="J68" s="31">
        <f>+D68-[1]МФ!D68</f>
        <v>0</v>
      </c>
      <c r="K68" s="31">
        <f>+E68-[1]МФ!E68</f>
        <v>0</v>
      </c>
      <c r="L68" s="31">
        <f>+F68-[1]МФ!F68</f>
        <v>0</v>
      </c>
      <c r="M68" s="31">
        <f>+G68-[1]МФ!G68</f>
        <v>0</v>
      </c>
    </row>
    <row r="69" spans="1:13" ht="16.5" thickBot="1" x14ac:dyDescent="0.3">
      <c r="A69" s="15"/>
      <c r="B69" s="24"/>
      <c r="C69" s="24"/>
      <c r="D69" s="24"/>
      <c r="E69" s="24"/>
      <c r="F69" s="24"/>
      <c r="G69" s="24"/>
      <c r="H69" s="31">
        <f>+B69-[1]МФ!B69</f>
        <v>0</v>
      </c>
      <c r="I69" s="31">
        <f>+C69-[1]МФ!C69</f>
        <v>0</v>
      </c>
      <c r="J69" s="31">
        <f>+D69-[1]МФ!D69</f>
        <v>0</v>
      </c>
      <c r="K69" s="31">
        <f>+E69-[1]МФ!E69</f>
        <v>0</v>
      </c>
      <c r="L69" s="31">
        <f>+F69-[1]МФ!F69</f>
        <v>0</v>
      </c>
      <c r="M69" s="31">
        <f>+G69-[1]МФ!G69</f>
        <v>0</v>
      </c>
    </row>
    <row r="70" spans="1:13" ht="26.25" thickBot="1" x14ac:dyDescent="0.3">
      <c r="A70" s="4" t="s">
        <v>50</v>
      </c>
      <c r="B70" s="23">
        <f>+B72+B73+B74+B75</f>
        <v>6588700</v>
      </c>
      <c r="C70" s="23">
        <f t="shared" ref="C70:G70" si="7">+C72+C73+C74+C75</f>
        <v>2038209</v>
      </c>
      <c r="D70" s="23">
        <f t="shared" si="7"/>
        <v>151439</v>
      </c>
      <c r="E70" s="23">
        <f t="shared" si="7"/>
        <v>155439</v>
      </c>
      <c r="F70" s="23">
        <f t="shared" si="7"/>
        <v>176279</v>
      </c>
      <c r="G70" s="23">
        <f t="shared" si="7"/>
        <v>508553</v>
      </c>
      <c r="H70" s="31">
        <f>+B70-[1]МФ!B70</f>
        <v>0</v>
      </c>
      <c r="I70" s="31">
        <f>+C70-[1]МФ!C70</f>
        <v>0</v>
      </c>
      <c r="J70" s="31">
        <f>+D70-[1]МФ!D70</f>
        <v>0</v>
      </c>
      <c r="K70" s="31">
        <f>+E70-[1]МФ!E70</f>
        <v>0</v>
      </c>
      <c r="L70" s="31">
        <f>+F70-[1]МФ!F70</f>
        <v>0</v>
      </c>
      <c r="M70" s="31">
        <f>+G70-[1]МФ!G70</f>
        <v>0</v>
      </c>
    </row>
    <row r="71" spans="1:13" ht="16.5" thickBot="1" x14ac:dyDescent="0.3">
      <c r="A71" s="15" t="s">
        <v>10</v>
      </c>
      <c r="B71" s="24"/>
      <c r="C71" s="24"/>
      <c r="D71" s="24"/>
      <c r="E71" s="24"/>
      <c r="F71" s="24"/>
      <c r="G71" s="24"/>
      <c r="H71" s="31">
        <f>+B71-[1]МФ!B71</f>
        <v>0</v>
      </c>
      <c r="I71" s="31">
        <f>+C71-[1]МФ!C71</f>
        <v>0</v>
      </c>
      <c r="J71" s="31">
        <f>+D71-[1]МФ!D71</f>
        <v>0</v>
      </c>
      <c r="K71" s="31">
        <f>+E71-[1]МФ!E71</f>
        <v>0</v>
      </c>
      <c r="L71" s="31">
        <f>+F71-[1]МФ!F71</f>
        <v>0</v>
      </c>
      <c r="M71" s="31">
        <f>+G71-[1]МФ!G71</f>
        <v>0</v>
      </c>
    </row>
    <row r="72" spans="1:13" ht="16.5" thickBot="1" x14ac:dyDescent="0.3">
      <c r="A72" s="25" t="s">
        <v>77</v>
      </c>
      <c r="B72" s="20">
        <f>+[1]МФ!B72</f>
        <v>6088500</v>
      </c>
      <c r="C72" s="20">
        <f>+[1]МФ!C72</f>
        <v>1519299</v>
      </c>
      <c r="D72" s="20">
        <f>+[1]МФ!D72</f>
        <v>0</v>
      </c>
      <c r="E72" s="20">
        <f>+[1]МФ!E72</f>
        <v>0</v>
      </c>
      <c r="F72" s="20">
        <f>+[1]МФ!F72</f>
        <v>0</v>
      </c>
      <c r="G72" s="20">
        <f>+[1]МФ!G72</f>
        <v>0</v>
      </c>
      <c r="H72" s="31">
        <f>+B72-[1]МФ!B72</f>
        <v>0</v>
      </c>
      <c r="I72" s="31">
        <f>+C72-[1]МФ!C72</f>
        <v>0</v>
      </c>
      <c r="J72" s="31">
        <f>+D72-[1]МФ!D72</f>
        <v>0</v>
      </c>
      <c r="K72" s="31">
        <f>+E72-[1]МФ!E72</f>
        <v>0</v>
      </c>
      <c r="L72" s="31">
        <f>+F72-[1]МФ!F72</f>
        <v>0</v>
      </c>
      <c r="M72" s="31">
        <f>+G72-[1]МФ!G72</f>
        <v>0</v>
      </c>
    </row>
    <row r="73" spans="1:13" ht="35.25" thickBot="1" x14ac:dyDescent="0.3">
      <c r="A73" s="25" t="s">
        <v>83</v>
      </c>
      <c r="B73" s="20">
        <f>+[1]МФ!B73</f>
        <v>465600</v>
      </c>
      <c r="C73" s="20">
        <f>+[1]МФ!C73</f>
        <v>480710</v>
      </c>
      <c r="D73" s="20">
        <f>+[1]МФ!D73</f>
        <v>151439</v>
      </c>
      <c r="E73" s="20">
        <f>+[1]МФ!E73</f>
        <v>155439</v>
      </c>
      <c r="F73" s="20">
        <f>+[1]МФ!F73</f>
        <v>175559</v>
      </c>
      <c r="G73" s="20">
        <f>+[1]МФ!G73</f>
        <v>347419</v>
      </c>
      <c r="H73" s="31">
        <f>+B73-[1]МФ!B73</f>
        <v>0</v>
      </c>
      <c r="I73" s="31">
        <f>+C73-[1]МФ!C73</f>
        <v>0</v>
      </c>
      <c r="J73" s="31">
        <f>+D73-[1]МФ!D73</f>
        <v>0</v>
      </c>
      <c r="K73" s="31">
        <f>+E73-[1]МФ!E73</f>
        <v>0</v>
      </c>
      <c r="L73" s="31">
        <f>+F73-[1]МФ!F73</f>
        <v>0</v>
      </c>
      <c r="M73" s="31">
        <f>+G73-[1]МФ!G73</f>
        <v>0</v>
      </c>
    </row>
    <row r="74" spans="1:13" ht="24" thickBot="1" x14ac:dyDescent="0.3">
      <c r="A74" s="26" t="s">
        <v>92</v>
      </c>
      <c r="B74" s="20">
        <f>+[1]МФ!B74</f>
        <v>34600</v>
      </c>
      <c r="C74" s="20">
        <f>+[1]МФ!C74</f>
        <v>38200</v>
      </c>
      <c r="D74" s="20">
        <f>+[1]МФ!D74</f>
        <v>0</v>
      </c>
      <c r="E74" s="20">
        <f>+[1]МФ!E74</f>
        <v>0</v>
      </c>
      <c r="F74" s="20">
        <f>+[1]МФ!F74</f>
        <v>720</v>
      </c>
      <c r="G74" s="20">
        <f>+[1]МФ!G74</f>
        <v>29515</v>
      </c>
      <c r="H74" s="31">
        <f>+B74-[1]МФ!B74</f>
        <v>0</v>
      </c>
      <c r="I74" s="31">
        <f>+C74-[1]МФ!C74</f>
        <v>0</v>
      </c>
      <c r="J74" s="31">
        <f>+D74-[1]МФ!D74</f>
        <v>0</v>
      </c>
      <c r="K74" s="31">
        <f>+E74-[1]МФ!E74</f>
        <v>0</v>
      </c>
      <c r="L74" s="31">
        <f>+F74-[1]МФ!F74</f>
        <v>0</v>
      </c>
      <c r="M74" s="31">
        <f>+G74-[1]МФ!G74</f>
        <v>0</v>
      </c>
    </row>
    <row r="75" spans="1:13" ht="24" thickBot="1" x14ac:dyDescent="0.3">
      <c r="A75" s="26" t="s">
        <v>95</v>
      </c>
      <c r="B75" s="20">
        <f>+[1]МФ!B75</f>
        <v>0</v>
      </c>
      <c r="C75" s="20">
        <f>+[1]МФ!C75</f>
        <v>0</v>
      </c>
      <c r="D75" s="20">
        <f>+[1]МФ!D75</f>
        <v>0</v>
      </c>
      <c r="E75" s="20">
        <f>+[1]МФ!E75</f>
        <v>0</v>
      </c>
      <c r="F75" s="20">
        <f>+[1]МФ!F75</f>
        <v>0</v>
      </c>
      <c r="G75" s="20">
        <f>+[1]МФ!G75</f>
        <v>131619</v>
      </c>
      <c r="H75" s="31">
        <f>+B75-[1]МФ!B75</f>
        <v>0</v>
      </c>
      <c r="I75" s="31">
        <f>+C75-[1]МФ!C75</f>
        <v>0</v>
      </c>
      <c r="J75" s="31">
        <f>+D75-[1]МФ!D75</f>
        <v>0</v>
      </c>
      <c r="K75" s="31">
        <f>+E75-[1]МФ!E75</f>
        <v>0</v>
      </c>
      <c r="L75" s="31">
        <f>+F75-[1]МФ!F75</f>
        <v>0</v>
      </c>
      <c r="M75" s="31">
        <f>+G75-[1]МФ!G75</f>
        <v>0</v>
      </c>
    </row>
    <row r="76" spans="1:13" ht="16.5" thickBot="1" x14ac:dyDescent="0.3">
      <c r="A76" s="15"/>
      <c r="B76" s="24"/>
      <c r="C76" s="24"/>
      <c r="D76" s="24"/>
      <c r="E76" s="24"/>
      <c r="F76" s="24"/>
      <c r="G76" s="24"/>
      <c r="H76" s="31">
        <f>+B76-[1]МФ!B76</f>
        <v>0</v>
      </c>
      <c r="I76" s="31">
        <f>+C76-[1]МФ!C76</f>
        <v>0</v>
      </c>
      <c r="J76" s="31">
        <f>+D76-[1]МФ!D76</f>
        <v>0</v>
      </c>
      <c r="K76" s="31">
        <f>+E76-[1]МФ!E76</f>
        <v>0</v>
      </c>
      <c r="L76" s="31">
        <f>+F76-[1]МФ!F76</f>
        <v>0</v>
      </c>
      <c r="M76" s="31">
        <f>+G76-[1]МФ!G76</f>
        <v>0</v>
      </c>
    </row>
    <row r="77" spans="1:13" ht="16.5" thickBot="1" x14ac:dyDescent="0.3">
      <c r="A77" s="4" t="s">
        <v>15</v>
      </c>
      <c r="B77" s="23">
        <f>+B56+B70</f>
        <v>299275000</v>
      </c>
      <c r="C77" s="23">
        <f t="shared" ref="C77:G77" si="8">+C56+C70</f>
        <v>295225816</v>
      </c>
      <c r="D77" s="23">
        <f t="shared" si="8"/>
        <v>69835695</v>
      </c>
      <c r="E77" s="23">
        <f t="shared" si="8"/>
        <v>138415709</v>
      </c>
      <c r="F77" s="23">
        <f t="shared" si="8"/>
        <v>204914672</v>
      </c>
      <c r="G77" s="23">
        <f t="shared" si="8"/>
        <v>289079378</v>
      </c>
      <c r="H77" s="31">
        <f>+B77-[1]МФ!B77</f>
        <v>0</v>
      </c>
      <c r="I77" s="31">
        <f>+C77-[1]МФ!C77</f>
        <v>0</v>
      </c>
      <c r="J77" s="31">
        <f>+D77-[1]МФ!D77</f>
        <v>0</v>
      </c>
      <c r="K77" s="31">
        <f>+E77-[1]МФ!E77</f>
        <v>0</v>
      </c>
      <c r="L77" s="31">
        <f>+F77-[1]МФ!F77</f>
        <v>0</v>
      </c>
      <c r="M77" s="31">
        <f>+G77-[1]МФ!G77</f>
        <v>0</v>
      </c>
    </row>
    <row r="78" spans="1:13" ht="16.5" thickBot="1" x14ac:dyDescent="0.3">
      <c r="A78" s="15"/>
      <c r="B78" s="16"/>
      <c r="C78" s="16"/>
      <c r="D78" s="16"/>
      <c r="E78" s="16"/>
      <c r="F78" s="16"/>
      <c r="G78" s="16"/>
      <c r="H78" s="31">
        <f>+B78-[1]МФ!B78</f>
        <v>0</v>
      </c>
      <c r="I78" s="31">
        <f>+C78-[1]МФ!C78</f>
        <v>0</v>
      </c>
      <c r="J78" s="31">
        <f>+D78-[1]МФ!D78</f>
        <v>0</v>
      </c>
      <c r="K78" s="31">
        <f>+E78-[1]МФ!E78</f>
        <v>0</v>
      </c>
      <c r="L78" s="31">
        <f>+F78-[1]МФ!F78</f>
        <v>0</v>
      </c>
      <c r="M78" s="31">
        <f>+G78-[1]МФ!G78</f>
        <v>0</v>
      </c>
    </row>
    <row r="79" spans="1:13" ht="16.5" thickBot="1" x14ac:dyDescent="0.3">
      <c r="A79" s="15" t="s">
        <v>16</v>
      </c>
      <c r="B79" s="20">
        <f>+[1]МФ!B79</f>
        <v>10133</v>
      </c>
      <c r="C79" s="20">
        <f>+[1]МФ!C79</f>
        <v>10072</v>
      </c>
      <c r="D79" s="20">
        <f>+[1]МФ!D79</f>
        <v>9463</v>
      </c>
      <c r="E79" s="20">
        <f>+[1]МФ!E79</f>
        <v>9412</v>
      </c>
      <c r="F79" s="20">
        <f>+[1]МФ!F79</f>
        <v>9352</v>
      </c>
      <c r="G79" s="20">
        <f>+[1]МФ!G79</f>
        <v>9347</v>
      </c>
      <c r="H79" s="31">
        <f>+B79-[1]МФ!B79</f>
        <v>0</v>
      </c>
      <c r="I79" s="31">
        <f>+C79-[1]МФ!C79</f>
        <v>0</v>
      </c>
      <c r="J79" s="31">
        <f>+D79-[1]МФ!D79</f>
        <v>0</v>
      </c>
      <c r="K79" s="31">
        <f>+E79-[1]МФ!E79</f>
        <v>0</v>
      </c>
      <c r="L79" s="31">
        <f>+F79-[1]МФ!F79</f>
        <v>0</v>
      </c>
      <c r="M79" s="31">
        <f>+G79-[1]МФ!G79</f>
        <v>0</v>
      </c>
    </row>
    <row r="80" spans="1:13" x14ac:dyDescent="0.25">
      <c r="A80" s="17"/>
      <c r="B80" s="13"/>
      <c r="C80" s="13"/>
      <c r="D80" s="13"/>
      <c r="E80" s="13"/>
      <c r="F80" s="13"/>
      <c r="G80" s="13"/>
      <c r="H80" s="31"/>
      <c r="I80" s="31"/>
      <c r="J80" s="31"/>
      <c r="K80" s="31"/>
      <c r="L80" s="31"/>
      <c r="M80" s="31"/>
    </row>
    <row r="81" spans="1:13" ht="16.5" thickBot="1" x14ac:dyDescent="0.3">
      <c r="A81" s="13"/>
      <c r="B81" s="13"/>
      <c r="C81" s="13"/>
      <c r="D81" s="13"/>
      <c r="E81" s="13"/>
      <c r="F81" s="13"/>
      <c r="G81" s="13"/>
      <c r="H81" s="31"/>
      <c r="I81" s="31"/>
      <c r="J81" s="31"/>
      <c r="K81" s="31"/>
      <c r="L81" s="31"/>
      <c r="M81" s="31"/>
    </row>
    <row r="82" spans="1:13" ht="16.5" thickBot="1" x14ac:dyDescent="0.3">
      <c r="A82" s="53" t="s">
        <v>70</v>
      </c>
      <c r="B82" s="54"/>
      <c r="C82" s="54"/>
      <c r="D82" s="54"/>
      <c r="E82" s="54"/>
      <c r="F82" s="54"/>
      <c r="G82" s="55"/>
      <c r="H82" s="31"/>
      <c r="I82" s="31"/>
      <c r="J82" s="31"/>
      <c r="K82" s="31"/>
      <c r="L82" s="31"/>
      <c r="M82" s="31"/>
    </row>
    <row r="83" spans="1:13" x14ac:dyDescent="0.25">
      <c r="A83" s="12" t="s">
        <v>7</v>
      </c>
      <c r="B83" s="1" t="s">
        <v>84</v>
      </c>
      <c r="C83" s="1" t="s">
        <v>2</v>
      </c>
      <c r="D83" s="1" t="s">
        <v>3</v>
      </c>
      <c r="E83" s="1" t="s">
        <v>3</v>
      </c>
      <c r="F83" s="1" t="s">
        <v>3</v>
      </c>
      <c r="G83" s="1" t="s">
        <v>3</v>
      </c>
      <c r="H83" s="31"/>
      <c r="I83" s="31"/>
      <c r="J83" s="31"/>
      <c r="K83" s="31"/>
      <c r="L83" s="31"/>
      <c r="M83" s="31"/>
    </row>
    <row r="84" spans="1:13" x14ac:dyDescent="0.25">
      <c r="A84" s="12" t="s">
        <v>8</v>
      </c>
      <c r="B84" s="2" t="s">
        <v>87</v>
      </c>
      <c r="C84" s="2" t="s">
        <v>85</v>
      </c>
      <c r="D84" s="2" t="s">
        <v>4</v>
      </c>
      <c r="E84" s="2" t="s">
        <v>4</v>
      </c>
      <c r="F84" s="2" t="s">
        <v>4</v>
      </c>
      <c r="G84" s="2" t="s">
        <v>4</v>
      </c>
      <c r="H84" s="31"/>
      <c r="I84" s="31"/>
      <c r="J84" s="31"/>
      <c r="K84" s="31"/>
      <c r="L84" s="31"/>
      <c r="M84" s="31"/>
    </row>
    <row r="85" spans="1:13" ht="26.25" thickBot="1" x14ac:dyDescent="0.3">
      <c r="A85" s="14"/>
      <c r="B85" s="41"/>
      <c r="C85" s="3" t="s">
        <v>87</v>
      </c>
      <c r="D85" s="3" t="s">
        <v>88</v>
      </c>
      <c r="E85" s="3" t="s">
        <v>89</v>
      </c>
      <c r="F85" s="3" t="s">
        <v>90</v>
      </c>
      <c r="G85" s="3" t="s">
        <v>91</v>
      </c>
      <c r="H85" s="31"/>
      <c r="I85" s="31"/>
      <c r="J85" s="31"/>
      <c r="K85" s="31"/>
      <c r="L85" s="31"/>
      <c r="M85" s="31"/>
    </row>
    <row r="86" spans="1:13" ht="16.5" thickBot="1" x14ac:dyDescent="0.3">
      <c r="A86" s="4" t="s">
        <v>9</v>
      </c>
      <c r="B86" s="19">
        <f>+B88+B89+B90</f>
        <v>1970800</v>
      </c>
      <c r="C86" s="19">
        <f t="shared" ref="C86:G86" si="9">+C88+C89+C90</f>
        <v>1576258</v>
      </c>
      <c r="D86" s="19">
        <f t="shared" si="9"/>
        <v>308007</v>
      </c>
      <c r="E86" s="19">
        <f t="shared" si="9"/>
        <v>606046</v>
      </c>
      <c r="F86" s="19">
        <f t="shared" si="9"/>
        <v>889115</v>
      </c>
      <c r="G86" s="19">
        <f t="shared" si="9"/>
        <v>1122016</v>
      </c>
      <c r="H86" s="31">
        <f>+B86-[1]МФ!B86</f>
        <v>0</v>
      </c>
      <c r="I86" s="31">
        <f>+C86-[1]МФ!C86</f>
        <v>0</v>
      </c>
      <c r="J86" s="31">
        <f>+D86-[1]МФ!D86</f>
        <v>0</v>
      </c>
      <c r="K86" s="31">
        <f>+E86-[1]МФ!E86</f>
        <v>0</v>
      </c>
      <c r="L86" s="31">
        <f>+F86-[1]МФ!F86</f>
        <v>0</v>
      </c>
      <c r="M86" s="31">
        <f>+G86-[1]МФ!G86</f>
        <v>0</v>
      </c>
    </row>
    <row r="87" spans="1:13" ht="16.5" thickBot="1" x14ac:dyDescent="0.3">
      <c r="A87" s="15" t="s">
        <v>10</v>
      </c>
      <c r="B87" s="20"/>
      <c r="C87" s="20"/>
      <c r="D87" s="20"/>
      <c r="E87" s="20"/>
      <c r="F87" s="20"/>
      <c r="G87" s="20"/>
      <c r="H87" s="31">
        <f>+B87-[1]МФ!B87</f>
        <v>0</v>
      </c>
      <c r="I87" s="31">
        <f>+C87-[1]МФ!C87</f>
        <v>0</v>
      </c>
      <c r="J87" s="31">
        <f>+D87-[1]МФ!D87</f>
        <v>0</v>
      </c>
      <c r="K87" s="31">
        <f>+E87-[1]МФ!E87</f>
        <v>0</v>
      </c>
      <c r="L87" s="31">
        <f>+F87-[1]МФ!F87</f>
        <v>0</v>
      </c>
      <c r="M87" s="31">
        <f>+G87-[1]МФ!G87</f>
        <v>0</v>
      </c>
    </row>
    <row r="88" spans="1:13" ht="16.5" thickBot="1" x14ac:dyDescent="0.3">
      <c r="A88" s="6" t="s">
        <v>11</v>
      </c>
      <c r="B88" s="20">
        <f>+[1]МФ!B88</f>
        <v>774600</v>
      </c>
      <c r="C88" s="20">
        <f>+[1]МФ!C88</f>
        <v>774600</v>
      </c>
      <c r="D88" s="20">
        <f>+[1]МФ!D88</f>
        <v>122988</v>
      </c>
      <c r="E88" s="20">
        <f>+[1]МФ!E88</f>
        <v>242349</v>
      </c>
      <c r="F88" s="20">
        <f>+[1]МФ!F88</f>
        <v>372910</v>
      </c>
      <c r="G88" s="20">
        <f>+[1]МФ!G88</f>
        <v>489082</v>
      </c>
      <c r="H88" s="31">
        <f>+B88-[1]МФ!B88</f>
        <v>0</v>
      </c>
      <c r="I88" s="31">
        <f>+C88-[1]МФ!C88</f>
        <v>0</v>
      </c>
      <c r="J88" s="31">
        <f>+D88-[1]МФ!D88</f>
        <v>0</v>
      </c>
      <c r="K88" s="31">
        <f>+E88-[1]МФ!E88</f>
        <v>0</v>
      </c>
      <c r="L88" s="31">
        <f>+F88-[1]МФ!F88</f>
        <v>0</v>
      </c>
      <c r="M88" s="31">
        <f>+G88-[1]МФ!G88</f>
        <v>0</v>
      </c>
    </row>
    <row r="89" spans="1:13" ht="16.5" thickBot="1" x14ac:dyDescent="0.3">
      <c r="A89" s="6" t="s">
        <v>12</v>
      </c>
      <c r="B89" s="20">
        <f>+[1]МФ!B89</f>
        <v>1196200</v>
      </c>
      <c r="C89" s="20">
        <f>+[1]МФ!C89</f>
        <v>801658</v>
      </c>
      <c r="D89" s="20">
        <f>+[1]МФ!D89</f>
        <v>185019</v>
      </c>
      <c r="E89" s="20">
        <f>+[1]МФ!E89</f>
        <v>363697</v>
      </c>
      <c r="F89" s="20">
        <f>+[1]МФ!F89</f>
        <v>516205</v>
      </c>
      <c r="G89" s="20">
        <f>+[1]МФ!G89</f>
        <v>632934</v>
      </c>
      <c r="H89" s="31">
        <f>+B89-[1]МФ!B89</f>
        <v>0</v>
      </c>
      <c r="I89" s="31">
        <f>+C89-[1]МФ!C89</f>
        <v>0</v>
      </c>
      <c r="J89" s="31">
        <f>+D89-[1]МФ!D89</f>
        <v>0</v>
      </c>
      <c r="K89" s="31">
        <f>+E89-[1]МФ!E89</f>
        <v>0</v>
      </c>
      <c r="L89" s="31">
        <f>+F89-[1]МФ!F89</f>
        <v>0</v>
      </c>
      <c r="M89" s="31">
        <f>+G89-[1]МФ!G89</f>
        <v>0</v>
      </c>
    </row>
    <row r="90" spans="1:13" ht="16.5" thickBot="1" x14ac:dyDescent="0.3">
      <c r="A90" s="6" t="s">
        <v>13</v>
      </c>
      <c r="B90" s="20">
        <f>+[1]МФ!B90</f>
        <v>0</v>
      </c>
      <c r="C90" s="20">
        <f>+[1]МФ!C90</f>
        <v>0</v>
      </c>
      <c r="D90" s="20">
        <f>+[1]МФ!D90</f>
        <v>0</v>
      </c>
      <c r="E90" s="20">
        <f>+[1]МФ!E90</f>
        <v>0</v>
      </c>
      <c r="F90" s="20">
        <f>+[1]МФ!F90</f>
        <v>0</v>
      </c>
      <c r="G90" s="20">
        <f>+[1]МФ!G90</f>
        <v>0</v>
      </c>
      <c r="H90" s="31">
        <f>+B90-[1]МФ!B90</f>
        <v>0</v>
      </c>
      <c r="I90" s="31">
        <f>+C90-[1]МФ!C90</f>
        <v>0</v>
      </c>
      <c r="J90" s="31">
        <f>+D90-[1]МФ!D90</f>
        <v>0</v>
      </c>
      <c r="K90" s="31">
        <f>+E90-[1]МФ!E90</f>
        <v>0</v>
      </c>
      <c r="L90" s="31">
        <f>+F90-[1]МФ!F90</f>
        <v>0</v>
      </c>
      <c r="M90" s="31">
        <f>+G90-[1]МФ!G90</f>
        <v>0</v>
      </c>
    </row>
    <row r="91" spans="1:13" ht="16.5" thickBot="1" x14ac:dyDescent="0.3">
      <c r="A91" s="15" t="s">
        <v>31</v>
      </c>
      <c r="B91" s="20"/>
      <c r="C91" s="20"/>
      <c r="D91" s="20"/>
      <c r="E91" s="20"/>
      <c r="F91" s="20"/>
      <c r="G91" s="20"/>
      <c r="H91" s="31">
        <f>+B91-[1]МФ!B91</f>
        <v>0</v>
      </c>
      <c r="I91" s="31">
        <f>+C91-[1]МФ!C91</f>
        <v>0</v>
      </c>
      <c r="J91" s="31">
        <f>+D91-[1]МФ!D91</f>
        <v>0</v>
      </c>
      <c r="K91" s="31">
        <f>+E91-[1]МФ!E91</f>
        <v>0</v>
      </c>
      <c r="L91" s="31">
        <f>+F91-[1]МФ!F91</f>
        <v>0</v>
      </c>
      <c r="M91" s="31">
        <f>+G91-[1]МФ!G91</f>
        <v>0</v>
      </c>
    </row>
    <row r="92" spans="1:13" ht="24" thickBot="1" x14ac:dyDescent="0.3">
      <c r="A92" s="26" t="s">
        <v>93</v>
      </c>
      <c r="B92" s="20">
        <f>+[1]МФ!B92</f>
        <v>0</v>
      </c>
      <c r="C92" s="20">
        <f>+[1]МФ!C92</f>
        <v>105458</v>
      </c>
      <c r="D92" s="20">
        <f>+[1]МФ!D92</f>
        <v>0</v>
      </c>
      <c r="E92" s="20">
        <f>+[1]МФ!E92</f>
        <v>0</v>
      </c>
      <c r="F92" s="20">
        <f>+[1]МФ!F92</f>
        <v>105458</v>
      </c>
      <c r="G92" s="20">
        <f>+[1]МФ!G92</f>
        <v>105458</v>
      </c>
      <c r="H92" s="31">
        <f>+B92-[1]МФ!B92</f>
        <v>0</v>
      </c>
      <c r="I92" s="31">
        <f>+C92-[1]МФ!C92</f>
        <v>0</v>
      </c>
      <c r="J92" s="31">
        <f>+D92-[1]МФ!D92</f>
        <v>0</v>
      </c>
      <c r="K92" s="31">
        <f>+E92-[1]МФ!E92</f>
        <v>0</v>
      </c>
      <c r="L92" s="31">
        <f>+F92-[1]МФ!F92</f>
        <v>0</v>
      </c>
      <c r="M92" s="31">
        <f>+G92-[1]МФ!G92</f>
        <v>0</v>
      </c>
    </row>
    <row r="93" spans="1:13" ht="16.5" thickBot="1" x14ac:dyDescent="0.3">
      <c r="A93" s="15"/>
      <c r="B93" s="24"/>
      <c r="C93" s="24"/>
      <c r="D93" s="24"/>
      <c r="E93" s="24"/>
      <c r="F93" s="24"/>
      <c r="G93" s="24"/>
      <c r="H93" s="31">
        <f>+B93-[1]МФ!B93</f>
        <v>0</v>
      </c>
      <c r="I93" s="31">
        <f>+C93-[1]МФ!C93</f>
        <v>0</v>
      </c>
      <c r="J93" s="31">
        <f>+D93-[1]МФ!D93</f>
        <v>0</v>
      </c>
      <c r="K93" s="31">
        <f>+E93-[1]МФ!E93</f>
        <v>0</v>
      </c>
      <c r="L93" s="31">
        <f>+F93-[1]МФ!F93</f>
        <v>0</v>
      </c>
      <c r="M93" s="31">
        <f>+G93-[1]МФ!G93</f>
        <v>0</v>
      </c>
    </row>
    <row r="94" spans="1:13" ht="26.25" thickBot="1" x14ac:dyDescent="0.3">
      <c r="A94" s="4" t="s">
        <v>50</v>
      </c>
      <c r="B94" s="23">
        <f>+B96+B97</f>
        <v>0</v>
      </c>
      <c r="C94" s="23">
        <f t="shared" ref="C94:G94" si="10">+C96+C97</f>
        <v>0</v>
      </c>
      <c r="D94" s="23">
        <f t="shared" si="10"/>
        <v>0</v>
      </c>
      <c r="E94" s="23">
        <f t="shared" si="10"/>
        <v>0</v>
      </c>
      <c r="F94" s="23">
        <f t="shared" si="10"/>
        <v>0</v>
      </c>
      <c r="G94" s="23">
        <f t="shared" si="10"/>
        <v>0</v>
      </c>
      <c r="H94" s="31">
        <f>+B94-[1]МФ!B94</f>
        <v>0</v>
      </c>
      <c r="I94" s="31">
        <f>+C94-[1]МФ!C94</f>
        <v>0</v>
      </c>
      <c r="J94" s="31">
        <f>+D94-[1]МФ!D94</f>
        <v>0</v>
      </c>
      <c r="K94" s="31">
        <f>+E94-[1]МФ!E94</f>
        <v>0</v>
      </c>
      <c r="L94" s="31">
        <f>+F94-[1]МФ!F94</f>
        <v>0</v>
      </c>
      <c r="M94" s="31">
        <f>+G94-[1]МФ!G94</f>
        <v>0</v>
      </c>
    </row>
    <row r="95" spans="1:13" ht="16.5" hidden="1" thickBot="1" x14ac:dyDescent="0.3">
      <c r="A95" s="15" t="s">
        <v>10</v>
      </c>
      <c r="B95" s="24"/>
      <c r="C95" s="24"/>
      <c r="D95" s="24"/>
      <c r="E95" s="24"/>
      <c r="F95" s="24"/>
      <c r="G95" s="24"/>
      <c r="H95" s="31">
        <f>+B95-[1]МФ!B95</f>
        <v>0</v>
      </c>
      <c r="I95" s="31">
        <f>+C95-[1]МФ!C95</f>
        <v>0</v>
      </c>
      <c r="J95" s="31">
        <f>+D95-[1]МФ!D95</f>
        <v>0</v>
      </c>
      <c r="K95" s="31">
        <f>+E95-[1]МФ!E95</f>
        <v>0</v>
      </c>
      <c r="L95" s="31">
        <f>+F95-[1]МФ!F95</f>
        <v>0</v>
      </c>
      <c r="M95" s="31">
        <f>+G95-[1]МФ!G95</f>
        <v>0</v>
      </c>
    </row>
    <row r="96" spans="1:13" ht="16.5" hidden="1" thickBot="1" x14ac:dyDescent="0.3">
      <c r="A96" s="22" t="s">
        <v>33</v>
      </c>
      <c r="B96" s="20">
        <f>+[1]МФ!B96</f>
        <v>0</v>
      </c>
      <c r="C96" s="20">
        <f>+[1]МФ!C96</f>
        <v>0</v>
      </c>
      <c r="D96" s="20">
        <f>+[1]МФ!D96</f>
        <v>0</v>
      </c>
      <c r="E96" s="20">
        <f>+[1]МФ!E96</f>
        <v>0</v>
      </c>
      <c r="F96" s="20">
        <f>+[1]МФ!F96</f>
        <v>0</v>
      </c>
      <c r="G96" s="20">
        <f>+[1]МФ!G96</f>
        <v>0</v>
      </c>
      <c r="H96" s="31">
        <f>+B96-[1]МФ!B96</f>
        <v>0</v>
      </c>
      <c r="I96" s="31">
        <f>+C96-[1]МФ!C96</f>
        <v>0</v>
      </c>
      <c r="J96" s="31">
        <f>+D96-[1]МФ!D96</f>
        <v>0</v>
      </c>
      <c r="K96" s="31">
        <f>+E96-[1]МФ!E96</f>
        <v>0</v>
      </c>
      <c r="L96" s="31">
        <f>+F96-[1]МФ!F96</f>
        <v>0</v>
      </c>
      <c r="M96" s="31">
        <f>+G96-[1]МФ!G96</f>
        <v>0</v>
      </c>
    </row>
    <row r="97" spans="1:13" ht="16.5" hidden="1" thickBot="1" x14ac:dyDescent="0.3">
      <c r="A97" s="15" t="s">
        <v>14</v>
      </c>
      <c r="B97" s="20">
        <f>+[1]МФ!B97</f>
        <v>0</v>
      </c>
      <c r="C97" s="20">
        <f>+[1]МФ!C97</f>
        <v>0</v>
      </c>
      <c r="D97" s="20">
        <f>+[1]МФ!D97</f>
        <v>0</v>
      </c>
      <c r="E97" s="20">
        <f>+[1]МФ!E97</f>
        <v>0</v>
      </c>
      <c r="F97" s="20">
        <f>+[1]МФ!F97</f>
        <v>0</v>
      </c>
      <c r="G97" s="20">
        <f>+[1]МФ!G97</f>
        <v>0</v>
      </c>
      <c r="H97" s="31">
        <f>+B97-[1]МФ!B97</f>
        <v>0</v>
      </c>
      <c r="I97" s="31">
        <f>+C97-[1]МФ!C97</f>
        <v>0</v>
      </c>
      <c r="J97" s="31">
        <f>+D97-[1]МФ!D97</f>
        <v>0</v>
      </c>
      <c r="K97" s="31">
        <f>+E97-[1]МФ!E97</f>
        <v>0</v>
      </c>
      <c r="L97" s="31">
        <f>+F97-[1]МФ!F97</f>
        <v>0</v>
      </c>
      <c r="M97" s="31">
        <f>+G97-[1]МФ!G97</f>
        <v>0</v>
      </c>
    </row>
    <row r="98" spans="1:13" ht="16.5" thickBot="1" x14ac:dyDescent="0.3">
      <c r="A98" s="15"/>
      <c r="B98" s="24"/>
      <c r="C98" s="24"/>
      <c r="D98" s="24"/>
      <c r="E98" s="24"/>
      <c r="F98" s="24"/>
      <c r="G98" s="24"/>
      <c r="H98" s="31">
        <f>+B98-[1]МФ!B98</f>
        <v>0</v>
      </c>
      <c r="I98" s="31">
        <f>+C98-[1]МФ!C98</f>
        <v>0</v>
      </c>
      <c r="J98" s="31">
        <f>+D98-[1]МФ!D98</f>
        <v>0</v>
      </c>
      <c r="K98" s="31">
        <f>+E98-[1]МФ!E98</f>
        <v>0</v>
      </c>
      <c r="L98" s="31">
        <f>+F98-[1]МФ!F98</f>
        <v>0</v>
      </c>
      <c r="M98" s="31">
        <f>+G98-[1]МФ!G98</f>
        <v>0</v>
      </c>
    </row>
    <row r="99" spans="1:13" ht="16.5" thickBot="1" x14ac:dyDescent="0.3">
      <c r="A99" s="4" t="s">
        <v>15</v>
      </c>
      <c r="B99" s="23">
        <f>+B86+B94</f>
        <v>1970800</v>
      </c>
      <c r="C99" s="23">
        <f t="shared" ref="C99:G99" si="11">+C86+C94</f>
        <v>1576258</v>
      </c>
      <c r="D99" s="23">
        <f t="shared" si="11"/>
        <v>308007</v>
      </c>
      <c r="E99" s="23">
        <f t="shared" si="11"/>
        <v>606046</v>
      </c>
      <c r="F99" s="23">
        <f t="shared" si="11"/>
        <v>889115</v>
      </c>
      <c r="G99" s="23">
        <f t="shared" si="11"/>
        <v>1122016</v>
      </c>
      <c r="H99" s="31">
        <f>+B99-[1]МФ!B99</f>
        <v>0</v>
      </c>
      <c r="I99" s="31">
        <f>+C99-[1]МФ!C99</f>
        <v>0</v>
      </c>
      <c r="J99" s="31">
        <f>+D99-[1]МФ!D99</f>
        <v>0</v>
      </c>
      <c r="K99" s="31">
        <f>+E99-[1]МФ!E99</f>
        <v>0</v>
      </c>
      <c r="L99" s="31">
        <f>+F99-[1]МФ!F99</f>
        <v>0</v>
      </c>
      <c r="M99" s="31">
        <f>+G99-[1]МФ!G99</f>
        <v>0</v>
      </c>
    </row>
    <row r="100" spans="1:13" ht="16.5" thickBot="1" x14ac:dyDescent="0.3">
      <c r="A100" s="15"/>
      <c r="B100" s="16"/>
      <c r="C100" s="16"/>
      <c r="D100" s="16"/>
      <c r="E100" s="16"/>
      <c r="F100" s="16"/>
      <c r="G100" s="16"/>
      <c r="H100" s="31">
        <f>+B100-[1]МФ!B100</f>
        <v>0</v>
      </c>
      <c r="I100" s="31">
        <f>+C100-[1]МФ!C100</f>
        <v>0</v>
      </c>
      <c r="J100" s="31">
        <f>+D100-[1]МФ!D100</f>
        <v>0</v>
      </c>
      <c r="K100" s="31">
        <f>+E100-[1]МФ!E100</f>
        <v>0</v>
      </c>
      <c r="L100" s="31">
        <f>+F100-[1]МФ!F100</f>
        <v>0</v>
      </c>
      <c r="M100" s="31">
        <f>+G100-[1]МФ!G100</f>
        <v>0</v>
      </c>
    </row>
    <row r="101" spans="1:13" ht="16.5" thickBot="1" x14ac:dyDescent="0.3">
      <c r="A101" s="15" t="s">
        <v>16</v>
      </c>
      <c r="B101" s="20">
        <f>+[1]МФ!B101</f>
        <v>11</v>
      </c>
      <c r="C101" s="20">
        <f>+[1]МФ!C101</f>
        <v>11</v>
      </c>
      <c r="D101" s="20">
        <f>+[1]МФ!D101</f>
        <v>10</v>
      </c>
      <c r="E101" s="20">
        <f>+[1]МФ!E101</f>
        <v>10</v>
      </c>
      <c r="F101" s="20">
        <f>+[1]МФ!F101</f>
        <v>11</v>
      </c>
      <c r="G101" s="20">
        <f>+[1]МФ!G101</f>
        <v>10</v>
      </c>
      <c r="H101" s="31">
        <f>+B101-[1]МФ!B101</f>
        <v>0</v>
      </c>
      <c r="I101" s="31">
        <f>+C101-[1]МФ!C101</f>
        <v>0</v>
      </c>
      <c r="J101" s="31">
        <f>+D101-[1]МФ!D101</f>
        <v>0</v>
      </c>
      <c r="K101" s="31">
        <f>+E101-[1]МФ!E101</f>
        <v>0</v>
      </c>
      <c r="L101" s="31">
        <f>+F101-[1]МФ!F101</f>
        <v>0</v>
      </c>
      <c r="M101" s="31">
        <f>+G101-[1]МФ!G101</f>
        <v>0</v>
      </c>
    </row>
    <row r="102" spans="1:13" x14ac:dyDescent="0.25">
      <c r="A102" s="17"/>
      <c r="B102" s="13"/>
      <c r="C102" s="13"/>
      <c r="D102" s="13"/>
      <c r="E102" s="13"/>
      <c r="F102" s="13"/>
      <c r="G102" s="13"/>
      <c r="H102" s="31"/>
      <c r="I102" s="31"/>
      <c r="J102" s="31"/>
      <c r="K102" s="31"/>
      <c r="L102" s="31"/>
      <c r="M102" s="31"/>
    </row>
    <row r="103" spans="1:13" ht="16.5" thickBot="1" x14ac:dyDescent="0.3">
      <c r="A103" s="13"/>
      <c r="B103" s="13"/>
      <c r="C103" s="13"/>
      <c r="D103" s="13"/>
      <c r="E103" s="13"/>
      <c r="F103" s="13"/>
      <c r="G103" s="13"/>
      <c r="H103" s="31"/>
      <c r="I103" s="31"/>
      <c r="J103" s="31"/>
      <c r="K103" s="31"/>
      <c r="L103" s="31"/>
      <c r="M103" s="31"/>
    </row>
    <row r="104" spans="1:13" ht="16.5" thickBot="1" x14ac:dyDescent="0.3">
      <c r="A104" s="50" t="s">
        <v>71</v>
      </c>
      <c r="B104" s="51"/>
      <c r="C104" s="51"/>
      <c r="D104" s="51"/>
      <c r="E104" s="51"/>
      <c r="F104" s="51"/>
      <c r="G104" s="52"/>
      <c r="H104" s="31"/>
      <c r="I104" s="31"/>
      <c r="J104" s="31"/>
      <c r="K104" s="31"/>
      <c r="L104" s="31"/>
      <c r="M104" s="31"/>
    </row>
    <row r="105" spans="1:13" x14ac:dyDescent="0.25">
      <c r="A105" s="18" t="s">
        <v>7</v>
      </c>
      <c r="B105" s="1" t="s">
        <v>84</v>
      </c>
      <c r="C105" s="1" t="s">
        <v>2</v>
      </c>
      <c r="D105" s="1" t="s">
        <v>3</v>
      </c>
      <c r="E105" s="1" t="s">
        <v>3</v>
      </c>
      <c r="F105" s="1" t="s">
        <v>3</v>
      </c>
      <c r="G105" s="1" t="s">
        <v>3</v>
      </c>
      <c r="H105" s="31"/>
      <c r="I105" s="31"/>
      <c r="J105" s="31"/>
      <c r="K105" s="31"/>
      <c r="L105" s="31"/>
      <c r="M105" s="31"/>
    </row>
    <row r="106" spans="1:13" x14ac:dyDescent="0.25">
      <c r="A106" s="18" t="s">
        <v>8</v>
      </c>
      <c r="B106" s="2" t="s">
        <v>87</v>
      </c>
      <c r="C106" s="2" t="s">
        <v>85</v>
      </c>
      <c r="D106" s="2" t="s">
        <v>4</v>
      </c>
      <c r="E106" s="2" t="s">
        <v>4</v>
      </c>
      <c r="F106" s="2" t="s">
        <v>4</v>
      </c>
      <c r="G106" s="2" t="s">
        <v>4</v>
      </c>
      <c r="H106" s="31"/>
      <c r="I106" s="31"/>
      <c r="J106" s="31"/>
      <c r="K106" s="31"/>
      <c r="L106" s="31"/>
      <c r="M106" s="31"/>
    </row>
    <row r="107" spans="1:13" ht="26.25" thickBot="1" x14ac:dyDescent="0.3">
      <c r="A107" s="8"/>
      <c r="B107" s="41"/>
      <c r="C107" s="3" t="s">
        <v>87</v>
      </c>
      <c r="D107" s="3" t="s">
        <v>88</v>
      </c>
      <c r="E107" s="3" t="s">
        <v>89</v>
      </c>
      <c r="F107" s="3" t="s">
        <v>90</v>
      </c>
      <c r="G107" s="3" t="s">
        <v>91</v>
      </c>
      <c r="H107" s="31"/>
      <c r="I107" s="31"/>
      <c r="J107" s="31"/>
      <c r="K107" s="31"/>
      <c r="L107" s="31"/>
      <c r="M107" s="31"/>
    </row>
    <row r="108" spans="1:13" ht="16.5" thickBot="1" x14ac:dyDescent="0.3">
      <c r="A108" s="9" t="s">
        <v>9</v>
      </c>
      <c r="B108" s="19">
        <f>+B110+B111+B112</f>
        <v>40831700</v>
      </c>
      <c r="C108" s="19">
        <f t="shared" ref="C108:G108" si="12">+C110+C111+C112</f>
        <v>41741657</v>
      </c>
      <c r="D108" s="19">
        <f t="shared" si="12"/>
        <v>7621986</v>
      </c>
      <c r="E108" s="19">
        <f t="shared" si="12"/>
        <v>15780357</v>
      </c>
      <c r="F108" s="19">
        <f t="shared" si="12"/>
        <v>27576571</v>
      </c>
      <c r="G108" s="19">
        <f t="shared" si="12"/>
        <v>41542757</v>
      </c>
      <c r="H108" s="31">
        <f>+B108-[1]МФ!B108</f>
        <v>0</v>
      </c>
      <c r="I108" s="31">
        <f>+C108-[1]МФ!C108</f>
        <v>0</v>
      </c>
      <c r="J108" s="31">
        <f>+D108-[1]МФ!D108</f>
        <v>0</v>
      </c>
      <c r="K108" s="31">
        <f>+E108-[1]МФ!E108</f>
        <v>0</v>
      </c>
      <c r="L108" s="31">
        <f>+F108-[1]МФ!F108</f>
        <v>0</v>
      </c>
      <c r="M108" s="31">
        <f>+G108-[1]МФ!G108</f>
        <v>0</v>
      </c>
    </row>
    <row r="109" spans="1:13" ht="16.5" thickBot="1" x14ac:dyDescent="0.3">
      <c r="A109" s="7" t="s">
        <v>10</v>
      </c>
      <c r="B109" s="20"/>
      <c r="C109" s="20"/>
      <c r="D109" s="20"/>
      <c r="E109" s="20"/>
      <c r="F109" s="20"/>
      <c r="G109" s="20"/>
      <c r="H109" s="31">
        <f>+B109-[1]МФ!B109</f>
        <v>0</v>
      </c>
      <c r="I109" s="31">
        <f>+C109-[1]МФ!C109</f>
        <v>0</v>
      </c>
      <c r="J109" s="31">
        <f>+D109-[1]МФ!D109</f>
        <v>0</v>
      </c>
      <c r="K109" s="31">
        <f>+E109-[1]МФ!E109</f>
        <v>0</v>
      </c>
      <c r="L109" s="31">
        <f>+F109-[1]МФ!F109</f>
        <v>0</v>
      </c>
      <c r="M109" s="31">
        <f>+G109-[1]МФ!G109</f>
        <v>0</v>
      </c>
    </row>
    <row r="110" spans="1:13" ht="16.5" thickBot="1" x14ac:dyDescent="0.3">
      <c r="A110" s="10" t="s">
        <v>11</v>
      </c>
      <c r="B110" s="20">
        <f>+[1]МФ!B110</f>
        <v>25468800</v>
      </c>
      <c r="C110" s="20">
        <f>+[1]МФ!C110</f>
        <v>26328800</v>
      </c>
      <c r="D110" s="20">
        <f>+[1]МФ!D110</f>
        <v>5360722</v>
      </c>
      <c r="E110" s="20">
        <f>+[1]МФ!E110</f>
        <v>11125306</v>
      </c>
      <c r="F110" s="20">
        <f>+[1]МФ!F110</f>
        <v>19935023</v>
      </c>
      <c r="G110" s="20">
        <f>+[1]МФ!G110</f>
        <v>26323659</v>
      </c>
      <c r="H110" s="31">
        <f>+B110-[1]МФ!B110</f>
        <v>0</v>
      </c>
      <c r="I110" s="31">
        <f>+C110-[1]МФ!C110</f>
        <v>0</v>
      </c>
      <c r="J110" s="31">
        <f>+D110-[1]МФ!D110</f>
        <v>0</v>
      </c>
      <c r="K110" s="31">
        <f>+E110-[1]МФ!E110</f>
        <v>0</v>
      </c>
      <c r="L110" s="31">
        <f>+F110-[1]МФ!F110</f>
        <v>0</v>
      </c>
      <c r="M110" s="31">
        <f>+G110-[1]МФ!G110</f>
        <v>0</v>
      </c>
    </row>
    <row r="111" spans="1:13" ht="16.5" thickBot="1" x14ac:dyDescent="0.3">
      <c r="A111" s="10" t="s">
        <v>12</v>
      </c>
      <c r="B111" s="20">
        <f>+[1]МФ!B111</f>
        <v>7782900</v>
      </c>
      <c r="C111" s="20">
        <f>+[1]МФ!C111</f>
        <v>9257857</v>
      </c>
      <c r="D111" s="20">
        <f>+[1]МФ!D111</f>
        <v>1916441</v>
      </c>
      <c r="E111" s="20">
        <f>+[1]МФ!E111</f>
        <v>4146397</v>
      </c>
      <c r="F111" s="20">
        <f>+[1]МФ!F111</f>
        <v>6993073</v>
      </c>
      <c r="G111" s="20">
        <f>+[1]МФ!G111</f>
        <v>9256277</v>
      </c>
      <c r="H111" s="31">
        <f>+B111-[1]МФ!B111</f>
        <v>0</v>
      </c>
      <c r="I111" s="31">
        <f>+C111-[1]МФ!C111</f>
        <v>0</v>
      </c>
      <c r="J111" s="31">
        <f>+D111-[1]МФ!D111</f>
        <v>0</v>
      </c>
      <c r="K111" s="31">
        <f>+E111-[1]МФ!E111</f>
        <v>0</v>
      </c>
      <c r="L111" s="31">
        <f>+F111-[1]МФ!F111</f>
        <v>0</v>
      </c>
      <c r="M111" s="31">
        <f>+G111-[1]МФ!G111</f>
        <v>0</v>
      </c>
    </row>
    <row r="112" spans="1:13" ht="16.5" thickBot="1" x14ac:dyDescent="0.3">
      <c r="A112" s="10" t="s">
        <v>13</v>
      </c>
      <c r="B112" s="20">
        <f>+[1]МФ!B112</f>
        <v>7580000</v>
      </c>
      <c r="C112" s="20">
        <f>+[1]МФ!C112</f>
        <v>6155000</v>
      </c>
      <c r="D112" s="20">
        <f>+[1]МФ!D112</f>
        <v>344823</v>
      </c>
      <c r="E112" s="20">
        <f>+[1]МФ!E112</f>
        <v>508654</v>
      </c>
      <c r="F112" s="20">
        <f>+[1]МФ!F112</f>
        <v>648475</v>
      </c>
      <c r="G112" s="20">
        <f>+[1]МФ!G112</f>
        <v>5962821</v>
      </c>
      <c r="H112" s="31">
        <f>+B112-[1]МФ!B112</f>
        <v>0</v>
      </c>
      <c r="I112" s="31">
        <f>+C112-[1]МФ!C112</f>
        <v>0</v>
      </c>
      <c r="J112" s="31">
        <f>+D112-[1]МФ!D112</f>
        <v>0</v>
      </c>
      <c r="K112" s="31">
        <f>+E112-[1]МФ!E112</f>
        <v>0</v>
      </c>
      <c r="L112" s="31">
        <f>+F112-[1]МФ!F112</f>
        <v>0</v>
      </c>
      <c r="M112" s="31">
        <f>+G112-[1]МФ!G112</f>
        <v>0</v>
      </c>
    </row>
    <row r="113" spans="1:13" ht="16.5" thickBot="1" x14ac:dyDescent="0.3">
      <c r="A113" s="7" t="s">
        <v>31</v>
      </c>
      <c r="B113" s="20"/>
      <c r="C113" s="20"/>
      <c r="D113" s="20"/>
      <c r="E113" s="20"/>
      <c r="F113" s="20"/>
      <c r="G113" s="20"/>
      <c r="H113" s="31">
        <f>+B113-[1]МФ!B113</f>
        <v>0</v>
      </c>
      <c r="I113" s="31">
        <f>+C113-[1]МФ!C113</f>
        <v>0</v>
      </c>
      <c r="J113" s="31">
        <f>+D113-[1]МФ!D113</f>
        <v>0</v>
      </c>
      <c r="K113" s="31">
        <f>+E113-[1]МФ!E113</f>
        <v>0</v>
      </c>
      <c r="L113" s="31">
        <f>+F113-[1]МФ!F113</f>
        <v>0</v>
      </c>
      <c r="M113" s="31">
        <f>+G113-[1]МФ!G113</f>
        <v>0</v>
      </c>
    </row>
    <row r="114" spans="1:13" ht="16.5" thickBot="1" x14ac:dyDescent="0.3">
      <c r="A114" s="22" t="s">
        <v>38</v>
      </c>
      <c r="B114" s="20">
        <f>+[1]МФ!B114</f>
        <v>0</v>
      </c>
      <c r="C114" s="20">
        <f>+[1]МФ!C114</f>
        <v>3682</v>
      </c>
      <c r="D114" s="20">
        <f>+[1]МФ!D114</f>
        <v>0</v>
      </c>
      <c r="E114" s="20">
        <f>+[1]МФ!E114</f>
        <v>1901</v>
      </c>
      <c r="F114" s="20">
        <f>+[1]МФ!F114</f>
        <v>1901</v>
      </c>
      <c r="G114" s="20">
        <f>+[1]МФ!G114</f>
        <v>3682</v>
      </c>
      <c r="H114" s="31">
        <f>+B114-[1]МФ!B114</f>
        <v>0</v>
      </c>
      <c r="I114" s="31">
        <f>+C114-[1]МФ!C114</f>
        <v>0</v>
      </c>
      <c r="J114" s="31">
        <f>+D114-[1]МФ!D114</f>
        <v>0</v>
      </c>
      <c r="K114" s="31">
        <f>+E114-[1]МФ!E114</f>
        <v>0</v>
      </c>
      <c r="L114" s="31">
        <f>+F114-[1]МФ!F114</f>
        <v>0</v>
      </c>
      <c r="M114" s="31">
        <f>+G114-[1]МФ!G114</f>
        <v>0</v>
      </c>
    </row>
    <row r="115" spans="1:13" ht="16.5" thickBot="1" x14ac:dyDescent="0.3">
      <c r="A115" s="22" t="s">
        <v>39</v>
      </c>
      <c r="B115" s="20">
        <f>+[1]МФ!B115</f>
        <v>0</v>
      </c>
      <c r="C115" s="20">
        <f>+[1]МФ!C115</f>
        <v>46275</v>
      </c>
      <c r="D115" s="20">
        <f>+[1]МФ!D115</f>
        <v>0</v>
      </c>
      <c r="E115" s="20">
        <f>+[1]МФ!E115</f>
        <v>23874</v>
      </c>
      <c r="F115" s="20">
        <f>+[1]МФ!F115</f>
        <v>23874</v>
      </c>
      <c r="G115" s="20">
        <f>+[1]МФ!G115</f>
        <v>46275</v>
      </c>
      <c r="H115" s="31">
        <f>+B115-[1]МФ!B115</f>
        <v>0</v>
      </c>
      <c r="I115" s="31">
        <f>+C115-[1]МФ!C115</f>
        <v>0</v>
      </c>
      <c r="J115" s="31">
        <f>+D115-[1]МФ!D115</f>
        <v>0</v>
      </c>
      <c r="K115" s="31">
        <f>+E115-[1]МФ!E115</f>
        <v>0</v>
      </c>
      <c r="L115" s="31">
        <f>+F115-[1]МФ!F115</f>
        <v>0</v>
      </c>
      <c r="M115" s="31">
        <f>+G115-[1]МФ!G115</f>
        <v>0</v>
      </c>
    </row>
    <row r="116" spans="1:13" ht="57" hidden="1" thickBot="1" x14ac:dyDescent="0.3">
      <c r="A116" s="22" t="s">
        <v>86</v>
      </c>
      <c r="B116" s="20">
        <f>+[1]МФ!B115</f>
        <v>0</v>
      </c>
      <c r="C116" s="20">
        <f>+[1]МФ!C115</f>
        <v>46275</v>
      </c>
      <c r="D116" s="20">
        <f>+[1]МФ!D115</f>
        <v>0</v>
      </c>
      <c r="E116" s="20">
        <f>+[1]МФ!E115</f>
        <v>23874</v>
      </c>
      <c r="F116" s="20">
        <f>+[1]МФ!F115</f>
        <v>23874</v>
      </c>
      <c r="G116" s="20">
        <f>+[1]МФ!G115</f>
        <v>46275</v>
      </c>
      <c r="H116" s="31">
        <f>+B116-[1]МФ!B116</f>
        <v>0</v>
      </c>
      <c r="I116" s="31">
        <f>+C116-[1]МФ!C116</f>
        <v>46275</v>
      </c>
      <c r="J116" s="31">
        <f>+D116-[1]МФ!D116</f>
        <v>0</v>
      </c>
      <c r="K116" s="31">
        <f>+E116-[1]МФ!E116</f>
        <v>23874</v>
      </c>
      <c r="L116" s="31">
        <f>+F116-[1]МФ!F116</f>
        <v>23874</v>
      </c>
      <c r="M116" s="31">
        <f>+G116-[1]МФ!G116</f>
        <v>46275</v>
      </c>
    </row>
    <row r="117" spans="1:13" ht="23.25" hidden="1" thickBot="1" x14ac:dyDescent="0.3">
      <c r="A117" s="22" t="s">
        <v>40</v>
      </c>
      <c r="B117" s="20">
        <f>+[1]МФ!B116</f>
        <v>0</v>
      </c>
      <c r="C117" s="20">
        <f>+[1]МФ!C116</f>
        <v>0</v>
      </c>
      <c r="D117" s="20">
        <f>+[1]МФ!D116</f>
        <v>0</v>
      </c>
      <c r="E117" s="20">
        <f>+[1]МФ!E116</f>
        <v>0</v>
      </c>
      <c r="F117" s="20">
        <f>+[1]МФ!F116</f>
        <v>0</v>
      </c>
      <c r="G117" s="20">
        <f>+[1]МФ!G116</f>
        <v>0</v>
      </c>
      <c r="H117" s="31">
        <f>+B117-[1]МФ!B117</f>
        <v>0</v>
      </c>
      <c r="I117" s="31">
        <f>+C117-[1]МФ!C117</f>
        <v>0</v>
      </c>
      <c r="J117" s="31">
        <f>+D117-[1]МФ!D117</f>
        <v>0</v>
      </c>
      <c r="K117" s="31">
        <f>+E117-[1]МФ!E117</f>
        <v>0</v>
      </c>
      <c r="L117" s="31">
        <f>+F117-[1]МФ!F117</f>
        <v>0</v>
      </c>
      <c r="M117" s="31">
        <f>+G117-[1]МФ!G117</f>
        <v>0</v>
      </c>
    </row>
    <row r="118" spans="1:13" ht="16.5" thickBot="1" x14ac:dyDescent="0.3">
      <c r="A118" s="7"/>
      <c r="B118" s="20"/>
      <c r="C118" s="20"/>
      <c r="D118" s="20"/>
      <c r="E118" s="20"/>
      <c r="F118" s="20"/>
      <c r="G118" s="20"/>
      <c r="H118" s="31">
        <f>+B118-[1]МФ!B118</f>
        <v>0</v>
      </c>
      <c r="I118" s="31">
        <f>+C118-[1]МФ!C118</f>
        <v>0</v>
      </c>
      <c r="J118" s="31">
        <f>+D118-[1]МФ!D118</f>
        <v>0</v>
      </c>
      <c r="K118" s="31">
        <f>+E118-[1]МФ!E118</f>
        <v>0</v>
      </c>
      <c r="L118" s="31">
        <f>+F118-[1]МФ!F118</f>
        <v>0</v>
      </c>
      <c r="M118" s="31">
        <f>+G118-[1]МФ!G118</f>
        <v>0</v>
      </c>
    </row>
    <row r="119" spans="1:13" ht="26.25" thickBot="1" x14ac:dyDescent="0.3">
      <c r="A119" s="9" t="s">
        <v>50</v>
      </c>
      <c r="B119" s="19">
        <f>+B121+B122</f>
        <v>0</v>
      </c>
      <c r="C119" s="19">
        <f t="shared" ref="C119:G119" si="13">+C121+C122</f>
        <v>0</v>
      </c>
      <c r="D119" s="19">
        <f t="shared" si="13"/>
        <v>0</v>
      </c>
      <c r="E119" s="19">
        <f t="shared" si="13"/>
        <v>0</v>
      </c>
      <c r="F119" s="19">
        <f t="shared" si="13"/>
        <v>0</v>
      </c>
      <c r="G119" s="19">
        <f t="shared" si="13"/>
        <v>0</v>
      </c>
      <c r="H119" s="31">
        <f>+B119-[1]МФ!B119</f>
        <v>0</v>
      </c>
      <c r="I119" s="31">
        <f>+C119-[1]МФ!C119</f>
        <v>0</v>
      </c>
      <c r="J119" s="31">
        <f>+D119-[1]МФ!D119</f>
        <v>0</v>
      </c>
      <c r="K119" s="31">
        <f>+E119-[1]МФ!E119</f>
        <v>0</v>
      </c>
      <c r="L119" s="31">
        <f>+F119-[1]МФ!F119</f>
        <v>0</v>
      </c>
      <c r="M119" s="31">
        <f>+G119-[1]МФ!G119</f>
        <v>0</v>
      </c>
    </row>
    <row r="120" spans="1:13" ht="16.5" hidden="1" thickBot="1" x14ac:dyDescent="0.3">
      <c r="A120" s="7" t="s">
        <v>10</v>
      </c>
      <c r="B120" s="20"/>
      <c r="C120" s="20"/>
      <c r="D120" s="20"/>
      <c r="E120" s="20"/>
      <c r="F120" s="20"/>
      <c r="G120" s="20"/>
      <c r="H120" s="31">
        <f>+B120-[1]МФ!B120</f>
        <v>0</v>
      </c>
      <c r="I120" s="31">
        <f>+C120-[1]МФ!C120</f>
        <v>0</v>
      </c>
      <c r="J120" s="31">
        <f>+D120-[1]МФ!D120</f>
        <v>0</v>
      </c>
      <c r="K120" s="31">
        <f>+E120-[1]МФ!E120</f>
        <v>0</v>
      </c>
      <c r="L120" s="31">
        <f>+F120-[1]МФ!F120</f>
        <v>0</v>
      </c>
      <c r="M120" s="31">
        <f>+G120-[1]МФ!G120</f>
        <v>0</v>
      </c>
    </row>
    <row r="121" spans="1:13" ht="16.5" hidden="1" thickBot="1" x14ac:dyDescent="0.3">
      <c r="A121" s="7"/>
      <c r="B121" s="20">
        <f>+[1]МФ!B121</f>
        <v>0</v>
      </c>
      <c r="C121" s="20">
        <f>+[1]МФ!C121</f>
        <v>0</v>
      </c>
      <c r="D121" s="20">
        <f>+[1]МФ!D121</f>
        <v>0</v>
      </c>
      <c r="E121" s="20">
        <f>+[1]МФ!E121</f>
        <v>0</v>
      </c>
      <c r="F121" s="20">
        <f>+[1]МФ!F121</f>
        <v>0</v>
      </c>
      <c r="G121" s="20">
        <f>+[1]МФ!G121</f>
        <v>0</v>
      </c>
      <c r="H121" s="31">
        <f>+B121-[1]МФ!B121</f>
        <v>0</v>
      </c>
      <c r="I121" s="31">
        <f>+C121-[1]МФ!C121</f>
        <v>0</v>
      </c>
      <c r="J121" s="31">
        <f>+D121-[1]МФ!D121</f>
        <v>0</v>
      </c>
      <c r="K121" s="31">
        <f>+E121-[1]МФ!E121</f>
        <v>0</v>
      </c>
      <c r="L121" s="31">
        <f>+F121-[1]МФ!F121</f>
        <v>0</v>
      </c>
      <c r="M121" s="31">
        <f>+G121-[1]МФ!G121</f>
        <v>0</v>
      </c>
    </row>
    <row r="122" spans="1:13" ht="16.5" hidden="1" thickBot="1" x14ac:dyDescent="0.3">
      <c r="A122" s="7" t="s">
        <v>14</v>
      </c>
      <c r="B122" s="20">
        <f>+[1]МФ!B122</f>
        <v>0</v>
      </c>
      <c r="C122" s="20">
        <f>+[1]МФ!C122</f>
        <v>0</v>
      </c>
      <c r="D122" s="20">
        <f>+[1]МФ!D122</f>
        <v>0</v>
      </c>
      <c r="E122" s="20">
        <f>+[1]МФ!E122</f>
        <v>0</v>
      </c>
      <c r="F122" s="20">
        <f>+[1]МФ!F122</f>
        <v>0</v>
      </c>
      <c r="G122" s="20">
        <f>+[1]МФ!G122</f>
        <v>0</v>
      </c>
      <c r="H122" s="31">
        <f>+B122-[1]МФ!B122</f>
        <v>0</v>
      </c>
      <c r="I122" s="31">
        <f>+C122-[1]МФ!C122</f>
        <v>0</v>
      </c>
      <c r="J122" s="31">
        <f>+D122-[1]МФ!D122</f>
        <v>0</v>
      </c>
      <c r="K122" s="31">
        <f>+E122-[1]МФ!E122</f>
        <v>0</v>
      </c>
      <c r="L122" s="31">
        <f>+F122-[1]МФ!F122</f>
        <v>0</v>
      </c>
      <c r="M122" s="31">
        <f>+G122-[1]МФ!G122</f>
        <v>0</v>
      </c>
    </row>
    <row r="123" spans="1:13" ht="16.5" thickBot="1" x14ac:dyDescent="0.3">
      <c r="A123" s="7"/>
      <c r="B123" s="20"/>
      <c r="C123" s="20"/>
      <c r="D123" s="20"/>
      <c r="E123" s="20"/>
      <c r="F123" s="20"/>
      <c r="G123" s="20"/>
      <c r="H123" s="31">
        <f>+B123-[1]МФ!B123</f>
        <v>0</v>
      </c>
      <c r="I123" s="31">
        <f>+C123-[1]МФ!C123</f>
        <v>0</v>
      </c>
      <c r="J123" s="31">
        <f>+D123-[1]МФ!D123</f>
        <v>0</v>
      </c>
      <c r="K123" s="31">
        <f>+E123-[1]МФ!E123</f>
        <v>0</v>
      </c>
      <c r="L123" s="31">
        <f>+F123-[1]МФ!F123</f>
        <v>0</v>
      </c>
      <c r="M123" s="31">
        <f>+G123-[1]МФ!G123</f>
        <v>0</v>
      </c>
    </row>
    <row r="124" spans="1:13" ht="16.5" thickBot="1" x14ac:dyDescent="0.3">
      <c r="A124" s="9" t="s">
        <v>15</v>
      </c>
      <c r="B124" s="19">
        <f>+B108+B119</f>
        <v>40831700</v>
      </c>
      <c r="C124" s="19">
        <f t="shared" ref="C124:G124" si="14">+C108+C119</f>
        <v>41741657</v>
      </c>
      <c r="D124" s="19">
        <f t="shared" si="14"/>
        <v>7621986</v>
      </c>
      <c r="E124" s="19">
        <f t="shared" si="14"/>
        <v>15780357</v>
      </c>
      <c r="F124" s="19">
        <f t="shared" si="14"/>
        <v>27576571</v>
      </c>
      <c r="G124" s="19">
        <f t="shared" si="14"/>
        <v>41542757</v>
      </c>
      <c r="H124" s="31">
        <f>+B124-[1]МФ!B124</f>
        <v>0</v>
      </c>
      <c r="I124" s="31">
        <f>+C124-[1]МФ!C124</f>
        <v>0</v>
      </c>
      <c r="J124" s="31">
        <f>+D124-[1]МФ!D124</f>
        <v>0</v>
      </c>
      <c r="K124" s="31">
        <f>+E124-[1]МФ!E124</f>
        <v>0</v>
      </c>
      <c r="L124" s="31">
        <f>+F124-[1]МФ!F124</f>
        <v>0</v>
      </c>
      <c r="M124" s="31">
        <f>+G124-[1]МФ!G124</f>
        <v>0</v>
      </c>
    </row>
    <row r="125" spans="1:13" ht="16.5" thickBot="1" x14ac:dyDescent="0.3">
      <c r="A125" s="7"/>
      <c r="B125" s="5"/>
      <c r="C125" s="5"/>
      <c r="D125" s="5"/>
      <c r="E125" s="5"/>
      <c r="F125" s="5"/>
      <c r="G125" s="5"/>
      <c r="H125" s="31">
        <f>+B125-[1]МФ!B125</f>
        <v>0</v>
      </c>
      <c r="I125" s="31">
        <f>+C125-[1]МФ!C125</f>
        <v>0</v>
      </c>
      <c r="J125" s="31">
        <f>+D125-[1]МФ!D125</f>
        <v>0</v>
      </c>
      <c r="K125" s="31">
        <f>+E125-[1]МФ!E125</f>
        <v>0</v>
      </c>
      <c r="L125" s="31">
        <f>+F125-[1]МФ!F125</f>
        <v>0</v>
      </c>
      <c r="M125" s="31">
        <f>+G125-[1]МФ!G125</f>
        <v>0</v>
      </c>
    </row>
    <row r="126" spans="1:13" ht="16.5" thickBot="1" x14ac:dyDescent="0.3">
      <c r="A126" s="7" t="s">
        <v>16</v>
      </c>
      <c r="B126" s="20">
        <f>+[1]МФ!B126</f>
        <v>1157</v>
      </c>
      <c r="C126" s="20">
        <f>+[1]МФ!C126</f>
        <v>1218</v>
      </c>
      <c r="D126" s="20">
        <f>+[1]МФ!D126</f>
        <v>1144</v>
      </c>
      <c r="E126" s="20">
        <f>+[1]МФ!E126</f>
        <v>1183</v>
      </c>
      <c r="F126" s="20">
        <f>+[1]МФ!F126</f>
        <v>1190</v>
      </c>
      <c r="G126" s="20">
        <f>+[1]МФ!G126</f>
        <v>1216</v>
      </c>
      <c r="H126" s="31">
        <f>+B126-[1]МФ!B126</f>
        <v>0</v>
      </c>
      <c r="I126" s="31">
        <f>+C126-[1]МФ!C126</f>
        <v>0</v>
      </c>
      <c r="J126" s="31">
        <f>+D126-[1]МФ!D126</f>
        <v>0</v>
      </c>
      <c r="K126" s="31">
        <f>+E126-[1]МФ!E126</f>
        <v>0</v>
      </c>
      <c r="L126" s="31">
        <f>+F126-[1]МФ!F126</f>
        <v>0</v>
      </c>
      <c r="M126" s="31">
        <f>+G126-[1]МФ!G126</f>
        <v>0</v>
      </c>
    </row>
    <row r="127" spans="1:13" x14ac:dyDescent="0.25">
      <c r="H127" s="31"/>
      <c r="I127" s="31"/>
      <c r="J127" s="31"/>
      <c r="K127" s="31"/>
      <c r="L127" s="31"/>
      <c r="M127" s="31"/>
    </row>
    <row r="128" spans="1:13" ht="16.5" thickBot="1" x14ac:dyDescent="0.3">
      <c r="H128" s="31"/>
      <c r="I128" s="31"/>
      <c r="J128" s="31"/>
      <c r="K128" s="31"/>
      <c r="L128" s="31"/>
      <c r="M128" s="31"/>
    </row>
    <row r="129" spans="1:13" ht="16.5" thickBot="1" x14ac:dyDescent="0.3">
      <c r="A129" s="50" t="s">
        <v>72</v>
      </c>
      <c r="B129" s="51"/>
      <c r="C129" s="51"/>
      <c r="D129" s="51"/>
      <c r="E129" s="51"/>
      <c r="F129" s="51"/>
      <c r="G129" s="52"/>
      <c r="H129" s="31"/>
      <c r="I129" s="31"/>
      <c r="J129" s="31"/>
      <c r="K129" s="31"/>
      <c r="L129" s="31"/>
      <c r="M129" s="31"/>
    </row>
    <row r="130" spans="1:13" x14ac:dyDescent="0.25">
      <c r="A130" s="18" t="s">
        <v>7</v>
      </c>
      <c r="B130" s="1" t="s">
        <v>84</v>
      </c>
      <c r="C130" s="1" t="s">
        <v>2</v>
      </c>
      <c r="D130" s="1" t="s">
        <v>3</v>
      </c>
      <c r="E130" s="1" t="s">
        <v>3</v>
      </c>
      <c r="F130" s="1" t="s">
        <v>3</v>
      </c>
      <c r="G130" s="1" t="s">
        <v>3</v>
      </c>
      <c r="H130" s="31"/>
      <c r="I130" s="31"/>
      <c r="J130" s="31"/>
      <c r="K130" s="31"/>
      <c r="L130" s="31"/>
      <c r="M130" s="31"/>
    </row>
    <row r="131" spans="1:13" x14ac:dyDescent="0.25">
      <c r="A131" s="18" t="s">
        <v>8</v>
      </c>
      <c r="B131" s="2" t="s">
        <v>87</v>
      </c>
      <c r="C131" s="2" t="s">
        <v>85</v>
      </c>
      <c r="D131" s="2" t="s">
        <v>4</v>
      </c>
      <c r="E131" s="2" t="s">
        <v>4</v>
      </c>
      <c r="F131" s="2" t="s">
        <v>4</v>
      </c>
      <c r="G131" s="2" t="s">
        <v>4</v>
      </c>
      <c r="H131" s="31"/>
      <c r="I131" s="31"/>
      <c r="J131" s="31"/>
      <c r="K131" s="31"/>
      <c r="L131" s="31"/>
      <c r="M131" s="31"/>
    </row>
    <row r="132" spans="1:13" ht="26.25" thickBot="1" x14ac:dyDescent="0.3">
      <c r="A132" s="8"/>
      <c r="B132" s="41"/>
      <c r="C132" s="3" t="s">
        <v>87</v>
      </c>
      <c r="D132" s="3" t="s">
        <v>88</v>
      </c>
      <c r="E132" s="3" t="s">
        <v>89</v>
      </c>
      <c r="F132" s="3" t="s">
        <v>90</v>
      </c>
      <c r="G132" s="3" t="s">
        <v>91</v>
      </c>
      <c r="H132" s="31"/>
      <c r="I132" s="31"/>
      <c r="J132" s="31"/>
      <c r="K132" s="31"/>
      <c r="L132" s="31"/>
      <c r="M132" s="31"/>
    </row>
    <row r="133" spans="1:13" ht="16.5" thickBot="1" x14ac:dyDescent="0.3">
      <c r="A133" s="9" t="s">
        <v>9</v>
      </c>
      <c r="B133" s="19">
        <f>+B135+B136+B137</f>
        <v>1815600</v>
      </c>
      <c r="C133" s="19">
        <f t="shared" ref="C133:G133" si="15">+C135+C136+C137</f>
        <v>1815600</v>
      </c>
      <c r="D133" s="19">
        <f t="shared" si="15"/>
        <v>422052</v>
      </c>
      <c r="E133" s="19">
        <f t="shared" si="15"/>
        <v>832592</v>
      </c>
      <c r="F133" s="19">
        <f t="shared" si="15"/>
        <v>1251799</v>
      </c>
      <c r="G133" s="19">
        <f t="shared" si="15"/>
        <v>1713892</v>
      </c>
      <c r="H133" s="31">
        <f>+B133-[1]МФ!B133</f>
        <v>0</v>
      </c>
      <c r="I133" s="31">
        <f>+C133-[1]МФ!C133</f>
        <v>0</v>
      </c>
      <c r="J133" s="31">
        <f>+D133-[1]МФ!D133</f>
        <v>0</v>
      </c>
      <c r="K133" s="31">
        <f>+E133-[1]МФ!E133</f>
        <v>0</v>
      </c>
      <c r="L133" s="31">
        <f>+F133-[1]МФ!F133</f>
        <v>0</v>
      </c>
      <c r="M133" s="31">
        <f>+G133-[1]МФ!G133</f>
        <v>0</v>
      </c>
    </row>
    <row r="134" spans="1:13" ht="16.5" thickBot="1" x14ac:dyDescent="0.3">
      <c r="A134" s="7" t="s">
        <v>10</v>
      </c>
      <c r="B134" s="20"/>
      <c r="C134" s="20"/>
      <c r="D134" s="20"/>
      <c r="E134" s="20"/>
      <c r="F134" s="20"/>
      <c r="G134" s="20"/>
      <c r="H134" s="31">
        <f>+B134-[1]МФ!B134</f>
        <v>0</v>
      </c>
      <c r="I134" s="31">
        <f>+C134-[1]МФ!C134</f>
        <v>0</v>
      </c>
      <c r="J134" s="31">
        <f>+D134-[1]МФ!D134</f>
        <v>0</v>
      </c>
      <c r="K134" s="31">
        <f>+E134-[1]МФ!E134</f>
        <v>0</v>
      </c>
      <c r="L134" s="31">
        <f>+F134-[1]МФ!F134</f>
        <v>0</v>
      </c>
      <c r="M134" s="31">
        <f>+G134-[1]МФ!G134</f>
        <v>0</v>
      </c>
    </row>
    <row r="135" spans="1:13" ht="16.5" thickBot="1" x14ac:dyDescent="0.3">
      <c r="A135" s="10" t="s">
        <v>11</v>
      </c>
      <c r="B135" s="20">
        <f>+[1]МФ!B135</f>
        <v>1523600</v>
      </c>
      <c r="C135" s="20">
        <f>+[1]МФ!C135</f>
        <v>1523600</v>
      </c>
      <c r="D135" s="20">
        <f>+[1]МФ!D135</f>
        <v>384156</v>
      </c>
      <c r="E135" s="20">
        <f>+[1]МФ!E135</f>
        <v>738727</v>
      </c>
      <c r="F135" s="20">
        <f>+[1]МФ!F135</f>
        <v>1094474</v>
      </c>
      <c r="G135" s="20">
        <f>+[1]МФ!G135</f>
        <v>1446414</v>
      </c>
      <c r="H135" s="31">
        <f>+B135-[1]МФ!B135</f>
        <v>0</v>
      </c>
      <c r="I135" s="31">
        <f>+C135-[1]МФ!C135</f>
        <v>0</v>
      </c>
      <c r="J135" s="31">
        <f>+D135-[1]МФ!D135</f>
        <v>0</v>
      </c>
      <c r="K135" s="31">
        <f>+E135-[1]МФ!E135</f>
        <v>0</v>
      </c>
      <c r="L135" s="31">
        <f>+F135-[1]МФ!F135</f>
        <v>0</v>
      </c>
      <c r="M135" s="31">
        <f>+G135-[1]МФ!G135</f>
        <v>0</v>
      </c>
    </row>
    <row r="136" spans="1:13" ht="16.5" thickBot="1" x14ac:dyDescent="0.3">
      <c r="A136" s="10" t="s">
        <v>12</v>
      </c>
      <c r="B136" s="20">
        <f>+[1]МФ!B136</f>
        <v>277000</v>
      </c>
      <c r="C136" s="20">
        <f>+[1]МФ!C136</f>
        <v>277000</v>
      </c>
      <c r="D136" s="20">
        <f>+[1]МФ!D136</f>
        <v>36106</v>
      </c>
      <c r="E136" s="20">
        <f>+[1]МФ!E136</f>
        <v>92075</v>
      </c>
      <c r="F136" s="20">
        <f>+[1]МФ!F136</f>
        <v>145631</v>
      </c>
      <c r="G136" s="20">
        <f>+[1]МФ!G136</f>
        <v>252731</v>
      </c>
      <c r="H136" s="31">
        <f>+B136-[1]МФ!B136</f>
        <v>0</v>
      </c>
      <c r="I136" s="31">
        <f>+C136-[1]МФ!C136</f>
        <v>0</v>
      </c>
      <c r="J136" s="31">
        <f>+D136-[1]МФ!D136</f>
        <v>0</v>
      </c>
      <c r="K136" s="31">
        <f>+E136-[1]МФ!E136</f>
        <v>0</v>
      </c>
      <c r="L136" s="31">
        <f>+F136-[1]МФ!F136</f>
        <v>0</v>
      </c>
      <c r="M136" s="31">
        <f>+G136-[1]МФ!G136</f>
        <v>0</v>
      </c>
    </row>
    <row r="137" spans="1:13" ht="16.5" thickBot="1" x14ac:dyDescent="0.3">
      <c r="A137" s="10" t="s">
        <v>13</v>
      </c>
      <c r="B137" s="20">
        <f>+[1]МФ!B137</f>
        <v>15000</v>
      </c>
      <c r="C137" s="20">
        <f>+[1]МФ!C137</f>
        <v>15000</v>
      </c>
      <c r="D137" s="20">
        <f>+[1]МФ!D137</f>
        <v>1790</v>
      </c>
      <c r="E137" s="20">
        <f>+[1]МФ!E137</f>
        <v>1790</v>
      </c>
      <c r="F137" s="20">
        <f>+[1]МФ!F137</f>
        <v>11694</v>
      </c>
      <c r="G137" s="20">
        <f>+[1]МФ!G137</f>
        <v>14747</v>
      </c>
      <c r="H137" s="31">
        <f>+B137-[1]МФ!B137</f>
        <v>0</v>
      </c>
      <c r="I137" s="31">
        <f>+C137-[1]МФ!C137</f>
        <v>0</v>
      </c>
      <c r="J137" s="31">
        <f>+D137-[1]МФ!D137</f>
        <v>0</v>
      </c>
      <c r="K137" s="31">
        <f>+E137-[1]МФ!E137</f>
        <v>0</v>
      </c>
      <c r="L137" s="31">
        <f>+F137-[1]МФ!F137</f>
        <v>0</v>
      </c>
      <c r="M137" s="31">
        <f>+G137-[1]МФ!G137</f>
        <v>0</v>
      </c>
    </row>
    <row r="138" spans="1:13" ht="16.5" hidden="1" thickBot="1" x14ac:dyDescent="0.3">
      <c r="A138" s="7" t="s">
        <v>31</v>
      </c>
      <c r="B138" s="20"/>
      <c r="C138" s="20"/>
      <c r="D138" s="20"/>
      <c r="E138" s="20"/>
      <c r="F138" s="20"/>
      <c r="G138" s="20"/>
      <c r="H138" s="31">
        <f>+B138-[1]МФ!B138</f>
        <v>0</v>
      </c>
      <c r="I138" s="31">
        <f>+C138-[1]МФ!C138</f>
        <v>0</v>
      </c>
      <c r="J138" s="31">
        <f>+D138-[1]МФ!D138</f>
        <v>0</v>
      </c>
      <c r="K138" s="31">
        <f>+E138-[1]МФ!E138</f>
        <v>0</v>
      </c>
      <c r="L138" s="31">
        <f>+F138-[1]МФ!F138</f>
        <v>0</v>
      </c>
      <c r="M138" s="31">
        <f>+G138-[1]МФ!G138</f>
        <v>0</v>
      </c>
    </row>
    <row r="139" spans="1:13" ht="16.5" hidden="1" thickBot="1" x14ac:dyDescent="0.3">
      <c r="A139" s="22" t="s">
        <v>81</v>
      </c>
      <c r="B139" s="20">
        <f>+[1]МФ!B138</f>
        <v>0</v>
      </c>
      <c r="C139" s="20">
        <f>+[1]МФ!C138</f>
        <v>0</v>
      </c>
      <c r="D139" s="20">
        <f>+[1]МФ!D138</f>
        <v>0</v>
      </c>
      <c r="E139" s="20">
        <f>+[1]МФ!E138</f>
        <v>0</v>
      </c>
      <c r="F139" s="20">
        <f>+[1]МФ!F138</f>
        <v>0</v>
      </c>
      <c r="G139" s="20">
        <f>+[1]МФ!G138</f>
        <v>0</v>
      </c>
      <c r="H139" s="31">
        <f>+B139-[1]МФ!B139</f>
        <v>0</v>
      </c>
      <c r="I139" s="31">
        <f>+C139-[1]МФ!C139</f>
        <v>0</v>
      </c>
      <c r="J139" s="31">
        <f>+D139-[1]МФ!D139</f>
        <v>0</v>
      </c>
      <c r="K139" s="31">
        <f>+E139-[1]МФ!E139</f>
        <v>0</v>
      </c>
      <c r="L139" s="31">
        <f>+F139-[1]МФ!F139</f>
        <v>0</v>
      </c>
      <c r="M139" s="31">
        <f>+G139-[1]МФ!G139</f>
        <v>0</v>
      </c>
    </row>
    <row r="140" spans="1:13" ht="16.5" thickBot="1" x14ac:dyDescent="0.3">
      <c r="A140" s="7"/>
      <c r="B140" s="20"/>
      <c r="C140" s="20"/>
      <c r="D140" s="20"/>
      <c r="E140" s="20"/>
      <c r="F140" s="20"/>
      <c r="G140" s="20"/>
      <c r="H140" s="31">
        <f>+B140-[1]МФ!B140</f>
        <v>0</v>
      </c>
      <c r="I140" s="31">
        <f>+C140-[1]МФ!C140</f>
        <v>0</v>
      </c>
      <c r="J140" s="31">
        <f>+D140-[1]МФ!D140</f>
        <v>0</v>
      </c>
      <c r="K140" s="31">
        <f>+E140-[1]МФ!E140</f>
        <v>0</v>
      </c>
      <c r="L140" s="31">
        <f>+F140-[1]МФ!F140</f>
        <v>0</v>
      </c>
      <c r="M140" s="31">
        <f>+G140-[1]МФ!G140</f>
        <v>0</v>
      </c>
    </row>
    <row r="141" spans="1:13" ht="26.25" thickBot="1" x14ac:dyDescent="0.3">
      <c r="A141" s="9" t="s">
        <v>50</v>
      </c>
      <c r="B141" s="19">
        <f>+B143+B144</f>
        <v>0</v>
      </c>
      <c r="C141" s="19">
        <f t="shared" ref="C141:G141" si="16">+C143+C144</f>
        <v>0</v>
      </c>
      <c r="D141" s="19">
        <f t="shared" si="16"/>
        <v>0</v>
      </c>
      <c r="E141" s="19">
        <f t="shared" si="16"/>
        <v>0</v>
      </c>
      <c r="F141" s="19">
        <f t="shared" si="16"/>
        <v>0</v>
      </c>
      <c r="G141" s="19">
        <f t="shared" si="16"/>
        <v>0</v>
      </c>
      <c r="H141" s="31">
        <f>+B141-[1]МФ!B141</f>
        <v>0</v>
      </c>
      <c r="I141" s="31">
        <f>+C141-[1]МФ!C141</f>
        <v>0</v>
      </c>
      <c r="J141" s="31">
        <f>+D141-[1]МФ!D141</f>
        <v>0</v>
      </c>
      <c r="K141" s="31">
        <f>+E141-[1]МФ!E141</f>
        <v>0</v>
      </c>
      <c r="L141" s="31">
        <f>+F141-[1]МФ!F141</f>
        <v>0</v>
      </c>
      <c r="M141" s="31">
        <f>+G141-[1]МФ!G141</f>
        <v>0</v>
      </c>
    </row>
    <row r="142" spans="1:13" ht="16.5" hidden="1" thickBot="1" x14ac:dyDescent="0.3">
      <c r="A142" s="7" t="s">
        <v>10</v>
      </c>
      <c r="B142" s="20"/>
      <c r="C142" s="20"/>
      <c r="D142" s="20"/>
      <c r="E142" s="20"/>
      <c r="F142" s="20"/>
      <c r="G142" s="20"/>
      <c r="H142" s="31">
        <f>+B142-[1]МФ!B142</f>
        <v>0</v>
      </c>
      <c r="I142" s="31">
        <f>+C142-[1]МФ!C142</f>
        <v>0</v>
      </c>
      <c r="J142" s="31">
        <f>+D142-[1]МФ!D142</f>
        <v>0</v>
      </c>
      <c r="K142" s="31">
        <f>+E142-[1]МФ!E142</f>
        <v>0</v>
      </c>
      <c r="L142" s="31">
        <f>+F142-[1]МФ!F142</f>
        <v>0</v>
      </c>
      <c r="M142" s="31">
        <f>+G142-[1]МФ!G142</f>
        <v>0</v>
      </c>
    </row>
    <row r="143" spans="1:13" ht="16.5" hidden="1" thickBot="1" x14ac:dyDescent="0.3">
      <c r="A143" s="27" t="s">
        <v>75</v>
      </c>
      <c r="B143" s="20">
        <f>+[1]МФ!B143</f>
        <v>0</v>
      </c>
      <c r="C143" s="20">
        <f>+[1]МФ!C143</f>
        <v>0</v>
      </c>
      <c r="D143" s="20">
        <f>+[1]МФ!D143</f>
        <v>0</v>
      </c>
      <c r="E143" s="20">
        <f>+[1]МФ!E143</f>
        <v>0</v>
      </c>
      <c r="F143" s="20">
        <f>+[1]МФ!F143</f>
        <v>0</v>
      </c>
      <c r="G143" s="20">
        <f>+[1]МФ!G143</f>
        <v>0</v>
      </c>
      <c r="H143" s="31">
        <f>+B143-[1]МФ!B143</f>
        <v>0</v>
      </c>
      <c r="I143" s="31">
        <f>+C143-[1]МФ!C143</f>
        <v>0</v>
      </c>
      <c r="J143" s="31">
        <f>+D143-[1]МФ!D143</f>
        <v>0</v>
      </c>
      <c r="K143" s="31">
        <f>+E143-[1]МФ!E143</f>
        <v>0</v>
      </c>
      <c r="L143" s="31">
        <f>+F143-[1]МФ!F143</f>
        <v>0</v>
      </c>
      <c r="M143" s="31">
        <f>+G143-[1]МФ!G143</f>
        <v>0</v>
      </c>
    </row>
    <row r="144" spans="1:13" ht="16.5" hidden="1" thickBot="1" x14ac:dyDescent="0.3">
      <c r="A144" s="7"/>
      <c r="B144" s="20"/>
      <c r="C144" s="20"/>
      <c r="D144" s="20"/>
      <c r="E144" s="20"/>
      <c r="F144" s="20"/>
      <c r="G144" s="20"/>
      <c r="H144" s="31">
        <f>+B144-[1]МФ!B144</f>
        <v>0</v>
      </c>
      <c r="I144" s="31">
        <f>+C144-[1]МФ!C144</f>
        <v>0</v>
      </c>
      <c r="J144" s="31">
        <f>+D144-[1]МФ!D144</f>
        <v>0</v>
      </c>
      <c r="K144" s="31">
        <f>+E144-[1]МФ!E144</f>
        <v>0</v>
      </c>
      <c r="L144" s="31">
        <f>+F144-[1]МФ!F144</f>
        <v>0</v>
      </c>
      <c r="M144" s="31">
        <f>+G144-[1]МФ!G144</f>
        <v>0</v>
      </c>
    </row>
    <row r="145" spans="1:13" ht="16.5" thickBot="1" x14ac:dyDescent="0.3">
      <c r="A145" s="7"/>
      <c r="B145" s="20"/>
      <c r="C145" s="20"/>
      <c r="D145" s="20"/>
      <c r="E145" s="20"/>
      <c r="F145" s="20"/>
      <c r="G145" s="20"/>
      <c r="H145" s="31">
        <f>+B145-[1]МФ!B145</f>
        <v>0</v>
      </c>
      <c r="I145" s="31">
        <f>+C145-[1]МФ!C145</f>
        <v>0</v>
      </c>
      <c r="J145" s="31">
        <f>+D145-[1]МФ!D145</f>
        <v>0</v>
      </c>
      <c r="K145" s="31">
        <f>+E145-[1]МФ!E145</f>
        <v>0</v>
      </c>
      <c r="L145" s="31">
        <f>+F145-[1]МФ!F145</f>
        <v>0</v>
      </c>
      <c r="M145" s="31">
        <f>+G145-[1]МФ!G145</f>
        <v>0</v>
      </c>
    </row>
    <row r="146" spans="1:13" ht="16.5" thickBot="1" x14ac:dyDescent="0.3">
      <c r="A146" s="9" t="s">
        <v>15</v>
      </c>
      <c r="B146" s="19">
        <f>+B133+B141</f>
        <v>1815600</v>
      </c>
      <c r="C146" s="19">
        <f t="shared" ref="C146:G146" si="17">+C133+C141</f>
        <v>1815600</v>
      </c>
      <c r="D146" s="19">
        <f t="shared" si="17"/>
        <v>422052</v>
      </c>
      <c r="E146" s="19">
        <f t="shared" si="17"/>
        <v>832592</v>
      </c>
      <c r="F146" s="19">
        <f t="shared" si="17"/>
        <v>1251799</v>
      </c>
      <c r="G146" s="19">
        <f t="shared" si="17"/>
        <v>1713892</v>
      </c>
      <c r="H146" s="31">
        <f>+B146-[1]МФ!B146</f>
        <v>0</v>
      </c>
      <c r="I146" s="31">
        <f>+C146-[1]МФ!C146</f>
        <v>0</v>
      </c>
      <c r="J146" s="31">
        <f>+D146-[1]МФ!D146</f>
        <v>0</v>
      </c>
      <c r="K146" s="31">
        <f>+E146-[1]МФ!E146</f>
        <v>0</v>
      </c>
      <c r="L146" s="31">
        <f>+F146-[1]МФ!F146</f>
        <v>0</v>
      </c>
      <c r="M146" s="31">
        <f>+G146-[1]МФ!G146</f>
        <v>0</v>
      </c>
    </row>
    <row r="147" spans="1:13" ht="16.5" thickBot="1" x14ac:dyDescent="0.3">
      <c r="A147" s="7"/>
      <c r="B147" s="5"/>
      <c r="C147" s="5"/>
      <c r="D147" s="5"/>
      <c r="E147" s="5"/>
      <c r="F147" s="5"/>
      <c r="G147" s="5"/>
      <c r="H147" s="31">
        <f>+B147-[1]МФ!B147</f>
        <v>0</v>
      </c>
      <c r="I147" s="31">
        <f>+C147-[1]МФ!C147</f>
        <v>0</v>
      </c>
      <c r="J147" s="31">
        <f>+D147-[1]МФ!D147</f>
        <v>0</v>
      </c>
      <c r="K147" s="31">
        <f>+E147-[1]МФ!E147</f>
        <v>0</v>
      </c>
      <c r="L147" s="31">
        <f>+F147-[1]МФ!F147</f>
        <v>0</v>
      </c>
      <c r="M147" s="31">
        <f>+G147-[1]МФ!G147</f>
        <v>0</v>
      </c>
    </row>
    <row r="148" spans="1:13" ht="16.5" thickBot="1" x14ac:dyDescent="0.3">
      <c r="A148" s="7" t="s">
        <v>16</v>
      </c>
      <c r="B148" s="20">
        <f>+[1]МФ!B148</f>
        <v>49</v>
      </c>
      <c r="C148" s="20">
        <f>+[1]МФ!C148</f>
        <v>46</v>
      </c>
      <c r="D148" s="20">
        <f>+[1]МФ!D148</f>
        <v>47</v>
      </c>
      <c r="E148" s="20">
        <f>+[1]МФ!E148</f>
        <v>46</v>
      </c>
      <c r="F148" s="20">
        <f>+[1]МФ!F148</f>
        <v>43</v>
      </c>
      <c r="G148" s="20">
        <f>+[1]МФ!G148</f>
        <v>43</v>
      </c>
      <c r="H148" s="31">
        <f>+B148-[1]МФ!B148</f>
        <v>0</v>
      </c>
      <c r="I148" s="31">
        <f>+C148-[1]МФ!C148</f>
        <v>0</v>
      </c>
      <c r="J148" s="31">
        <f>+D148-[1]МФ!D148</f>
        <v>0</v>
      </c>
      <c r="K148" s="31">
        <f>+E148-[1]МФ!E148</f>
        <v>0</v>
      </c>
      <c r="L148" s="31">
        <f>+F148-[1]МФ!F148</f>
        <v>0</v>
      </c>
      <c r="M148" s="31">
        <f>+G148-[1]МФ!G148</f>
        <v>0</v>
      </c>
    </row>
    <row r="149" spans="1:13" x14ac:dyDescent="0.25">
      <c r="H149" s="31">
        <f>+B149-[1]МФ!B149</f>
        <v>0</v>
      </c>
      <c r="I149" s="31">
        <f>+C149-[1]МФ!C149</f>
        <v>0</v>
      </c>
      <c r="J149" s="31">
        <f>+D149-[1]МФ!D149</f>
        <v>0</v>
      </c>
      <c r="K149" s="31">
        <f>+E149-[1]МФ!E149</f>
        <v>0</v>
      </c>
      <c r="L149" s="31">
        <f>+F149-[1]МФ!F149</f>
        <v>0</v>
      </c>
      <c r="M149" s="31">
        <f>+G149-[1]МФ!G149</f>
        <v>0</v>
      </c>
    </row>
    <row r="150" spans="1:13" ht="16.5" thickBot="1" x14ac:dyDescent="0.3">
      <c r="H150" s="31"/>
      <c r="I150" s="31"/>
      <c r="J150" s="31"/>
      <c r="K150" s="31"/>
      <c r="L150" s="31"/>
      <c r="M150" s="31"/>
    </row>
    <row r="151" spans="1:13" ht="16.5" customHeight="1" thickBot="1" x14ac:dyDescent="0.3">
      <c r="A151" s="50" t="s">
        <v>73</v>
      </c>
      <c r="B151" s="51"/>
      <c r="C151" s="51"/>
      <c r="D151" s="51"/>
      <c r="E151" s="51"/>
      <c r="F151" s="51"/>
      <c r="G151" s="52"/>
      <c r="H151" s="31"/>
      <c r="I151" s="31"/>
      <c r="J151" s="31"/>
      <c r="K151" s="31"/>
      <c r="L151" s="31"/>
      <c r="M151" s="31"/>
    </row>
    <row r="152" spans="1:13" x14ac:dyDescent="0.25">
      <c r="A152" s="18" t="s">
        <v>7</v>
      </c>
      <c r="B152" s="1" t="s">
        <v>84</v>
      </c>
      <c r="C152" s="1" t="s">
        <v>2</v>
      </c>
      <c r="D152" s="1" t="s">
        <v>3</v>
      </c>
      <c r="E152" s="1" t="s">
        <v>3</v>
      </c>
      <c r="F152" s="1" t="s">
        <v>3</v>
      </c>
      <c r="G152" s="1" t="s">
        <v>3</v>
      </c>
      <c r="H152" s="31"/>
      <c r="I152" s="31"/>
      <c r="J152" s="31"/>
      <c r="K152" s="31"/>
      <c r="L152" s="31"/>
      <c r="M152" s="31"/>
    </row>
    <row r="153" spans="1:13" x14ac:dyDescent="0.25">
      <c r="A153" s="18" t="s">
        <v>8</v>
      </c>
      <c r="B153" s="2" t="s">
        <v>87</v>
      </c>
      <c r="C153" s="2" t="s">
        <v>85</v>
      </c>
      <c r="D153" s="2" t="s">
        <v>4</v>
      </c>
      <c r="E153" s="2" t="s">
        <v>4</v>
      </c>
      <c r="F153" s="2" t="s">
        <v>4</v>
      </c>
      <c r="G153" s="2" t="s">
        <v>4</v>
      </c>
      <c r="H153" s="31"/>
      <c r="I153" s="31"/>
      <c r="J153" s="31"/>
      <c r="K153" s="31"/>
      <c r="L153" s="31"/>
      <c r="M153" s="31"/>
    </row>
    <row r="154" spans="1:13" ht="26.25" thickBot="1" x14ac:dyDescent="0.3">
      <c r="A154" s="8"/>
      <c r="B154" s="41"/>
      <c r="C154" s="3" t="s">
        <v>87</v>
      </c>
      <c r="D154" s="3" t="s">
        <v>88</v>
      </c>
      <c r="E154" s="3" t="s">
        <v>89</v>
      </c>
      <c r="F154" s="3" t="s">
        <v>90</v>
      </c>
      <c r="G154" s="3" t="s">
        <v>91</v>
      </c>
      <c r="H154" s="31"/>
      <c r="I154" s="31"/>
      <c r="J154" s="31"/>
      <c r="K154" s="31"/>
      <c r="L154" s="31"/>
      <c r="M154" s="31"/>
    </row>
    <row r="155" spans="1:13" ht="16.5" thickBot="1" x14ac:dyDescent="0.3">
      <c r="A155" s="9" t="s">
        <v>9</v>
      </c>
      <c r="B155" s="19">
        <f>+B157+B158+B159</f>
        <v>1524000</v>
      </c>
      <c r="C155" s="19">
        <f t="shared" ref="C155:G155" si="18">+C157+C158+C159</f>
        <v>1524000</v>
      </c>
      <c r="D155" s="19">
        <f t="shared" si="18"/>
        <v>370552</v>
      </c>
      <c r="E155" s="19">
        <f t="shared" si="18"/>
        <v>727883</v>
      </c>
      <c r="F155" s="19">
        <f t="shared" si="18"/>
        <v>1086106</v>
      </c>
      <c r="G155" s="19">
        <f t="shared" si="18"/>
        <v>1444269</v>
      </c>
      <c r="H155" s="31">
        <f>+B155-[1]МФ!B155</f>
        <v>0</v>
      </c>
      <c r="I155" s="31">
        <f>+C155-[1]МФ!C155</f>
        <v>0</v>
      </c>
      <c r="J155" s="31">
        <f>+D155-[1]МФ!D155</f>
        <v>0</v>
      </c>
      <c r="K155" s="31">
        <f>+E155-[1]МФ!E155</f>
        <v>0</v>
      </c>
      <c r="L155" s="31">
        <f>+F155-[1]МФ!F155</f>
        <v>0</v>
      </c>
      <c r="M155" s="31">
        <f>+G155-[1]МФ!G155</f>
        <v>0</v>
      </c>
    </row>
    <row r="156" spans="1:13" ht="16.5" thickBot="1" x14ac:dyDescent="0.3">
      <c r="A156" s="7" t="s">
        <v>10</v>
      </c>
      <c r="B156" s="20"/>
      <c r="C156" s="20"/>
      <c r="D156" s="20"/>
      <c r="E156" s="20"/>
      <c r="F156" s="20"/>
      <c r="G156" s="20"/>
      <c r="H156" s="31">
        <f>+B156-[1]МФ!B156</f>
        <v>0</v>
      </c>
      <c r="I156" s="31">
        <f>+C156-[1]МФ!C156</f>
        <v>0</v>
      </c>
      <c r="J156" s="31">
        <f>+D156-[1]МФ!D156</f>
        <v>0</v>
      </c>
      <c r="K156" s="31">
        <f>+E156-[1]МФ!E156</f>
        <v>0</v>
      </c>
      <c r="L156" s="31">
        <f>+F156-[1]МФ!F156</f>
        <v>0</v>
      </c>
      <c r="M156" s="31">
        <f>+G156-[1]МФ!G156</f>
        <v>0</v>
      </c>
    </row>
    <row r="157" spans="1:13" ht="16.5" thickBot="1" x14ac:dyDescent="0.3">
      <c r="A157" s="10" t="s">
        <v>11</v>
      </c>
      <c r="B157" s="20">
        <f>+[1]МФ!B157</f>
        <v>1318000</v>
      </c>
      <c r="C157" s="20">
        <f>+[1]МФ!C157</f>
        <v>1318000</v>
      </c>
      <c r="D157" s="20">
        <f>+[1]МФ!D157</f>
        <v>330944</v>
      </c>
      <c r="E157" s="20">
        <f>+[1]МФ!E157</f>
        <v>650803</v>
      </c>
      <c r="F157" s="20">
        <f>+[1]МФ!F157</f>
        <v>959277</v>
      </c>
      <c r="G157" s="20">
        <f>+[1]МФ!G157</f>
        <v>1260032</v>
      </c>
      <c r="H157" s="31">
        <f>+B157-[1]МФ!B157</f>
        <v>0</v>
      </c>
      <c r="I157" s="31">
        <f>+C157-[1]МФ!C157</f>
        <v>0</v>
      </c>
      <c r="J157" s="31">
        <f>+D157-[1]МФ!D157</f>
        <v>0</v>
      </c>
      <c r="K157" s="31">
        <f>+E157-[1]МФ!E157</f>
        <v>0</v>
      </c>
      <c r="L157" s="31">
        <f>+F157-[1]МФ!F157</f>
        <v>0</v>
      </c>
      <c r="M157" s="31">
        <f>+G157-[1]МФ!G157</f>
        <v>0</v>
      </c>
    </row>
    <row r="158" spans="1:13" ht="16.5" thickBot="1" x14ac:dyDescent="0.3">
      <c r="A158" s="10" t="s">
        <v>12</v>
      </c>
      <c r="B158" s="20">
        <f>+[1]МФ!B158</f>
        <v>206000</v>
      </c>
      <c r="C158" s="20">
        <f>+[1]МФ!C158</f>
        <v>206000</v>
      </c>
      <c r="D158" s="20">
        <f>+[1]МФ!D158</f>
        <v>39608</v>
      </c>
      <c r="E158" s="20">
        <f>+[1]МФ!E158</f>
        <v>77080</v>
      </c>
      <c r="F158" s="20">
        <f>+[1]МФ!F158</f>
        <v>126829</v>
      </c>
      <c r="G158" s="20">
        <f>+[1]МФ!G158</f>
        <v>184237</v>
      </c>
      <c r="H158" s="31">
        <f>+B158-[1]МФ!B158</f>
        <v>0</v>
      </c>
      <c r="I158" s="31">
        <f>+C158-[1]МФ!C158</f>
        <v>0</v>
      </c>
      <c r="J158" s="31">
        <f>+D158-[1]МФ!D158</f>
        <v>0</v>
      </c>
      <c r="K158" s="31">
        <f>+E158-[1]МФ!E158</f>
        <v>0</v>
      </c>
      <c r="L158" s="31">
        <f>+F158-[1]МФ!F158</f>
        <v>0</v>
      </c>
      <c r="M158" s="31">
        <f>+G158-[1]МФ!G158</f>
        <v>0</v>
      </c>
    </row>
    <row r="159" spans="1:13" ht="16.5" thickBot="1" x14ac:dyDescent="0.3">
      <c r="A159" s="10" t="s">
        <v>13</v>
      </c>
      <c r="B159" s="20">
        <f>+[1]МФ!B159</f>
        <v>0</v>
      </c>
      <c r="C159" s="20">
        <f>+[1]МФ!C159</f>
        <v>0</v>
      </c>
      <c r="D159" s="20">
        <f>+[1]МФ!D159</f>
        <v>0</v>
      </c>
      <c r="E159" s="20">
        <f>+[1]МФ!E159</f>
        <v>0</v>
      </c>
      <c r="F159" s="20">
        <f>+[1]МФ!F159</f>
        <v>0</v>
      </c>
      <c r="G159" s="20">
        <f>+[1]МФ!G159</f>
        <v>0</v>
      </c>
      <c r="H159" s="31">
        <f>+B159-[1]МФ!B159</f>
        <v>0</v>
      </c>
      <c r="I159" s="31">
        <f>+C159-[1]МФ!C159</f>
        <v>0</v>
      </c>
      <c r="J159" s="31">
        <f>+D159-[1]МФ!D159</f>
        <v>0</v>
      </c>
      <c r="K159" s="31">
        <f>+E159-[1]МФ!E159</f>
        <v>0</v>
      </c>
      <c r="L159" s="31">
        <f>+F159-[1]МФ!F159</f>
        <v>0</v>
      </c>
      <c r="M159" s="31">
        <f>+G159-[1]МФ!G159</f>
        <v>0</v>
      </c>
    </row>
    <row r="160" spans="1:13" ht="16.5" thickBot="1" x14ac:dyDescent="0.3">
      <c r="A160" s="7"/>
      <c r="B160" s="20"/>
      <c r="C160" s="20"/>
      <c r="D160" s="20"/>
      <c r="E160" s="20"/>
      <c r="F160" s="20"/>
      <c r="G160" s="20"/>
      <c r="H160" s="31">
        <f>+B160-[1]МФ!B160</f>
        <v>0</v>
      </c>
      <c r="I160" s="31">
        <f>+C160-[1]МФ!C160</f>
        <v>0</v>
      </c>
      <c r="J160" s="31">
        <f>+D160-[1]МФ!D160</f>
        <v>0</v>
      </c>
      <c r="K160" s="31">
        <f>+E160-[1]МФ!E160</f>
        <v>0</v>
      </c>
      <c r="L160" s="31">
        <f>+F160-[1]МФ!F160</f>
        <v>0</v>
      </c>
      <c r="M160" s="31">
        <f>+G160-[1]МФ!G160</f>
        <v>0</v>
      </c>
    </row>
    <row r="161" spans="1:13" ht="26.25" thickBot="1" x14ac:dyDescent="0.3">
      <c r="A161" s="9" t="s">
        <v>50</v>
      </c>
      <c r="B161" s="19">
        <f>+B163</f>
        <v>710000</v>
      </c>
      <c r="C161" s="19">
        <f t="shared" ref="C161:G161" si="19">+C163</f>
        <v>710000</v>
      </c>
      <c r="D161" s="19">
        <f t="shared" si="19"/>
        <v>222965</v>
      </c>
      <c r="E161" s="19">
        <f t="shared" si="19"/>
        <v>250346</v>
      </c>
      <c r="F161" s="19">
        <f t="shared" si="19"/>
        <v>277728</v>
      </c>
      <c r="G161" s="19">
        <f t="shared" si="19"/>
        <v>430478</v>
      </c>
      <c r="H161" s="31">
        <f>+B161-[1]МФ!B161</f>
        <v>0</v>
      </c>
      <c r="I161" s="31">
        <f>+C161-[1]МФ!C161</f>
        <v>0</v>
      </c>
      <c r="J161" s="31">
        <f>+D161-[1]МФ!D161</f>
        <v>0</v>
      </c>
      <c r="K161" s="31">
        <f>+E161-[1]МФ!E161</f>
        <v>0</v>
      </c>
      <c r="L161" s="31">
        <f>+F161-[1]МФ!F161</f>
        <v>0</v>
      </c>
      <c r="M161" s="31">
        <f>+G161-[1]МФ!G161</f>
        <v>0</v>
      </c>
    </row>
    <row r="162" spans="1:13" ht="16.5" thickBot="1" x14ac:dyDescent="0.3">
      <c r="A162" s="7" t="s">
        <v>10</v>
      </c>
      <c r="B162" s="20"/>
      <c r="C162" s="20"/>
      <c r="D162" s="20"/>
      <c r="E162" s="20"/>
      <c r="F162" s="20"/>
      <c r="G162" s="20"/>
      <c r="H162" s="31">
        <f>+B162-[1]МФ!B162</f>
        <v>0</v>
      </c>
      <c r="I162" s="31">
        <f>+C162-[1]МФ!C162</f>
        <v>0</v>
      </c>
      <c r="J162" s="31">
        <f>+D162-[1]МФ!D162</f>
        <v>0</v>
      </c>
      <c r="K162" s="31">
        <f>+E162-[1]МФ!E162</f>
        <v>0</v>
      </c>
      <c r="L162" s="31">
        <f>+F162-[1]МФ!F162</f>
        <v>0</v>
      </c>
      <c r="M162" s="31">
        <f>+G162-[1]МФ!G162</f>
        <v>0</v>
      </c>
    </row>
    <row r="163" spans="1:13" ht="24" thickBot="1" x14ac:dyDescent="0.3">
      <c r="A163" s="27" t="s">
        <v>78</v>
      </c>
      <c r="B163" s="20">
        <f>+[1]МФ!B163</f>
        <v>710000</v>
      </c>
      <c r="C163" s="20">
        <f>+[1]МФ!C163</f>
        <v>710000</v>
      </c>
      <c r="D163" s="20">
        <f>+[1]МФ!D163</f>
        <v>222965</v>
      </c>
      <c r="E163" s="20">
        <f>+[1]МФ!E163</f>
        <v>250346</v>
      </c>
      <c r="F163" s="20">
        <f>+[1]МФ!F163</f>
        <v>277728</v>
      </c>
      <c r="G163" s="20">
        <f>+[1]МФ!G163</f>
        <v>430478</v>
      </c>
      <c r="H163" s="31">
        <f>+B163-[1]МФ!B163</f>
        <v>0</v>
      </c>
      <c r="I163" s="31">
        <f>+C163-[1]МФ!C163</f>
        <v>0</v>
      </c>
      <c r="J163" s="31">
        <f>+D163-[1]МФ!D163</f>
        <v>0</v>
      </c>
      <c r="K163" s="31">
        <f>+E163-[1]МФ!E163</f>
        <v>0</v>
      </c>
      <c r="L163" s="31">
        <f>+F163-[1]МФ!F163</f>
        <v>0</v>
      </c>
      <c r="M163" s="31">
        <f>+G163-[1]МФ!G163</f>
        <v>0</v>
      </c>
    </row>
    <row r="164" spans="1:13" ht="16.5" thickBot="1" x14ac:dyDescent="0.3">
      <c r="A164" s="7"/>
      <c r="B164" s="20"/>
      <c r="C164" s="20"/>
      <c r="D164" s="20"/>
      <c r="E164" s="20"/>
      <c r="F164" s="20"/>
      <c r="G164" s="20"/>
      <c r="H164" s="31">
        <f>+B164-[1]МФ!B164</f>
        <v>0</v>
      </c>
      <c r="I164" s="31">
        <f>+C164-[1]МФ!C164</f>
        <v>0</v>
      </c>
      <c r="J164" s="31">
        <f>+D164-[1]МФ!D164</f>
        <v>0</v>
      </c>
      <c r="K164" s="31">
        <f>+E164-[1]МФ!E164</f>
        <v>0</v>
      </c>
      <c r="L164" s="31">
        <f>+F164-[1]МФ!F164</f>
        <v>0</v>
      </c>
      <c r="M164" s="31">
        <f>+G164-[1]МФ!G164</f>
        <v>0</v>
      </c>
    </row>
    <row r="165" spans="1:13" ht="16.5" thickBot="1" x14ac:dyDescent="0.3">
      <c r="A165" s="7"/>
      <c r="B165" s="20"/>
      <c r="C165" s="20"/>
      <c r="D165" s="20"/>
      <c r="E165" s="20"/>
      <c r="F165" s="20"/>
      <c r="G165" s="20"/>
      <c r="H165" s="31">
        <f>+B165-[1]МФ!B165</f>
        <v>0</v>
      </c>
      <c r="I165" s="31">
        <f>+C165-[1]МФ!C165</f>
        <v>0</v>
      </c>
      <c r="J165" s="31">
        <f>+D165-[1]МФ!D165</f>
        <v>0</v>
      </c>
      <c r="K165" s="31">
        <f>+E165-[1]МФ!E165</f>
        <v>0</v>
      </c>
      <c r="L165" s="31">
        <f>+F165-[1]МФ!F165</f>
        <v>0</v>
      </c>
      <c r="M165" s="31">
        <f>+G165-[1]МФ!G165</f>
        <v>0</v>
      </c>
    </row>
    <row r="166" spans="1:13" ht="16.5" thickBot="1" x14ac:dyDescent="0.3">
      <c r="A166" s="9" t="s">
        <v>15</v>
      </c>
      <c r="B166" s="19">
        <f>+B155+B161</f>
        <v>2234000</v>
      </c>
      <c r="C166" s="19">
        <f t="shared" ref="C166:G166" si="20">+C155+C161</f>
        <v>2234000</v>
      </c>
      <c r="D166" s="19">
        <f t="shared" si="20"/>
        <v>593517</v>
      </c>
      <c r="E166" s="19">
        <f t="shared" si="20"/>
        <v>978229</v>
      </c>
      <c r="F166" s="19">
        <f t="shared" si="20"/>
        <v>1363834</v>
      </c>
      <c r="G166" s="19">
        <f t="shared" si="20"/>
        <v>1874747</v>
      </c>
      <c r="H166" s="31">
        <f>+B166-[1]МФ!B166</f>
        <v>0</v>
      </c>
      <c r="I166" s="31">
        <f>+C166-[1]МФ!C166</f>
        <v>0</v>
      </c>
      <c r="J166" s="31">
        <f>+D166-[1]МФ!D166</f>
        <v>0</v>
      </c>
      <c r="K166" s="31">
        <f>+E166-[1]МФ!E166</f>
        <v>0</v>
      </c>
      <c r="L166" s="31">
        <f>+F166-[1]МФ!F166</f>
        <v>0</v>
      </c>
      <c r="M166" s="31">
        <f>+G166-[1]МФ!G166</f>
        <v>0</v>
      </c>
    </row>
    <row r="167" spans="1:13" ht="16.5" thickBot="1" x14ac:dyDescent="0.3">
      <c r="A167" s="7"/>
      <c r="B167" s="5"/>
      <c r="C167" s="5"/>
      <c r="D167" s="5"/>
      <c r="E167" s="5"/>
      <c r="F167" s="5"/>
      <c r="G167" s="5"/>
      <c r="H167" s="31">
        <f>+B167-[1]МФ!B167</f>
        <v>0</v>
      </c>
      <c r="I167" s="31">
        <f>+C167-[1]МФ!C167</f>
        <v>0</v>
      </c>
      <c r="J167" s="31">
        <f>+D167-[1]МФ!D167</f>
        <v>0</v>
      </c>
      <c r="K167" s="31">
        <f>+E167-[1]МФ!E167</f>
        <v>0</v>
      </c>
      <c r="L167" s="31">
        <f>+F167-[1]МФ!F167</f>
        <v>0</v>
      </c>
      <c r="M167" s="31">
        <f>+G167-[1]МФ!G167</f>
        <v>0</v>
      </c>
    </row>
    <row r="168" spans="1:13" ht="16.5" thickBot="1" x14ac:dyDescent="0.3">
      <c r="A168" s="7" t="s">
        <v>16</v>
      </c>
      <c r="B168" s="20">
        <f>+[1]МФ!B168</f>
        <v>34</v>
      </c>
      <c r="C168" s="20">
        <f>+[1]МФ!C168</f>
        <v>34</v>
      </c>
      <c r="D168" s="20">
        <f>+[1]МФ!D168</f>
        <v>33</v>
      </c>
      <c r="E168" s="20">
        <f>+[1]МФ!E168</f>
        <v>33</v>
      </c>
      <c r="F168" s="20">
        <f>+[1]МФ!F168</f>
        <v>32</v>
      </c>
      <c r="G168" s="20">
        <f>+[1]МФ!G168</f>
        <v>32</v>
      </c>
      <c r="H168" s="31">
        <f>+B168-[1]МФ!B168</f>
        <v>0</v>
      </c>
      <c r="I168" s="31">
        <f>+C168-[1]МФ!C168</f>
        <v>0</v>
      </c>
      <c r="J168" s="31">
        <f>+D168-[1]МФ!D168</f>
        <v>0</v>
      </c>
      <c r="K168" s="31">
        <f>+E168-[1]МФ!E168</f>
        <v>0</v>
      </c>
      <c r="L168" s="31">
        <f>+F168-[1]МФ!F168</f>
        <v>0</v>
      </c>
      <c r="M168" s="31">
        <f>+G168-[1]МФ!G168</f>
        <v>0</v>
      </c>
    </row>
    <row r="169" spans="1:13" x14ac:dyDescent="0.25">
      <c r="H169" s="31">
        <f>+B169-[1]МФ!B169</f>
        <v>0</v>
      </c>
      <c r="I169" s="31">
        <f>+C169-[1]МФ!C169</f>
        <v>0</v>
      </c>
      <c r="J169" s="31">
        <f>+D169-[1]МФ!D169</f>
        <v>0</v>
      </c>
      <c r="K169" s="31">
        <f>+E169-[1]МФ!E169</f>
        <v>0</v>
      </c>
      <c r="L169" s="31">
        <f>+F169-[1]МФ!F169</f>
        <v>0</v>
      </c>
      <c r="M169" s="31">
        <f>+G169-[1]МФ!G169</f>
        <v>0</v>
      </c>
    </row>
    <row r="170" spans="1:13" ht="16.5" thickBot="1" x14ac:dyDescent="0.3">
      <c r="H170" s="31">
        <f>+B170-[1]МФ!B170</f>
        <v>0</v>
      </c>
      <c r="I170" s="31">
        <f>+C170-[1]МФ!C170</f>
        <v>0</v>
      </c>
      <c r="J170" s="31">
        <f>+D170-[1]МФ!D170</f>
        <v>0</v>
      </c>
      <c r="K170" s="31">
        <f>+E170-[1]МФ!E170</f>
        <v>0</v>
      </c>
      <c r="L170" s="31">
        <f>+F170-[1]МФ!F170</f>
        <v>0</v>
      </c>
      <c r="M170" s="31">
        <f>+G170-[1]МФ!G170</f>
        <v>0</v>
      </c>
    </row>
    <row r="171" spans="1:13" ht="16.5" thickBot="1" x14ac:dyDescent="0.3">
      <c r="A171" s="50" t="s">
        <v>82</v>
      </c>
      <c r="B171" s="51"/>
      <c r="C171" s="51"/>
      <c r="D171" s="51"/>
      <c r="E171" s="51"/>
      <c r="F171" s="51"/>
      <c r="G171" s="52"/>
      <c r="H171" s="31"/>
      <c r="I171" s="31"/>
      <c r="J171" s="31"/>
      <c r="K171" s="31"/>
      <c r="L171" s="31"/>
      <c r="M171" s="31"/>
    </row>
    <row r="172" spans="1:13" x14ac:dyDescent="0.25">
      <c r="A172" s="18" t="s">
        <v>7</v>
      </c>
      <c r="B172" s="1" t="s">
        <v>84</v>
      </c>
      <c r="C172" s="1" t="s">
        <v>2</v>
      </c>
      <c r="D172" s="1" t="s">
        <v>3</v>
      </c>
      <c r="E172" s="1" t="s">
        <v>3</v>
      </c>
      <c r="F172" s="1" t="s">
        <v>3</v>
      </c>
      <c r="G172" s="1" t="s">
        <v>3</v>
      </c>
      <c r="H172" s="31"/>
      <c r="I172" s="31"/>
      <c r="J172" s="31"/>
      <c r="K172" s="31"/>
      <c r="L172" s="31"/>
      <c r="M172" s="31"/>
    </row>
    <row r="173" spans="1:13" x14ac:dyDescent="0.25">
      <c r="A173" s="18" t="s">
        <v>8</v>
      </c>
      <c r="B173" s="2" t="s">
        <v>87</v>
      </c>
      <c r="C173" s="2" t="s">
        <v>85</v>
      </c>
      <c r="D173" s="2" t="s">
        <v>4</v>
      </c>
      <c r="E173" s="2" t="s">
        <v>4</v>
      </c>
      <c r="F173" s="2" t="s">
        <v>4</v>
      </c>
      <c r="G173" s="2" t="s">
        <v>4</v>
      </c>
      <c r="H173" s="31"/>
      <c r="I173" s="31"/>
      <c r="J173" s="31"/>
      <c r="K173" s="31"/>
      <c r="L173" s="31"/>
      <c r="M173" s="31"/>
    </row>
    <row r="174" spans="1:13" ht="26.25" thickBot="1" x14ac:dyDescent="0.3">
      <c r="A174" s="8"/>
      <c r="B174" s="41"/>
      <c r="C174" s="3" t="s">
        <v>87</v>
      </c>
      <c r="D174" s="3" t="s">
        <v>88</v>
      </c>
      <c r="E174" s="3" t="s">
        <v>89</v>
      </c>
      <c r="F174" s="3" t="s">
        <v>90</v>
      </c>
      <c r="G174" s="3" t="s">
        <v>91</v>
      </c>
      <c r="H174" s="31"/>
      <c r="I174" s="31"/>
      <c r="J174" s="31"/>
      <c r="K174" s="31"/>
      <c r="L174" s="31"/>
      <c r="M174" s="31"/>
    </row>
    <row r="175" spans="1:13" ht="16.5" thickBot="1" x14ac:dyDescent="0.3">
      <c r="A175" s="9" t="s">
        <v>9</v>
      </c>
      <c r="B175" s="19">
        <f>+B177+B178+B179</f>
        <v>243600</v>
      </c>
      <c r="C175" s="19">
        <f t="shared" ref="C175:G175" si="21">+C177+C178+C179</f>
        <v>243600</v>
      </c>
      <c r="D175" s="19">
        <f t="shared" si="21"/>
        <v>50967</v>
      </c>
      <c r="E175" s="19">
        <f t="shared" si="21"/>
        <v>110929</v>
      </c>
      <c r="F175" s="19">
        <f t="shared" si="21"/>
        <v>156484</v>
      </c>
      <c r="G175" s="19">
        <f t="shared" si="21"/>
        <v>207866</v>
      </c>
      <c r="H175" s="31">
        <f>+B175-[1]МФ!B175</f>
        <v>0</v>
      </c>
      <c r="I175" s="31">
        <f>+C175-[1]МФ!C175</f>
        <v>0</v>
      </c>
      <c r="J175" s="31">
        <f>+D175-[1]МФ!D175</f>
        <v>0</v>
      </c>
      <c r="K175" s="31">
        <f>+E175-[1]МФ!E175</f>
        <v>0</v>
      </c>
      <c r="L175" s="31">
        <f>+F175-[1]МФ!F175</f>
        <v>0</v>
      </c>
      <c r="M175" s="31">
        <f>+G175-[1]МФ!G175</f>
        <v>0</v>
      </c>
    </row>
    <row r="176" spans="1:13" ht="16.5" thickBot="1" x14ac:dyDescent="0.3">
      <c r="A176" s="7" t="s">
        <v>10</v>
      </c>
      <c r="B176" s="20"/>
      <c r="C176" s="20"/>
      <c r="D176" s="20"/>
      <c r="E176" s="20"/>
      <c r="F176" s="20"/>
      <c r="G176" s="20"/>
      <c r="H176" s="31">
        <f>+B176-[1]МФ!B176</f>
        <v>0</v>
      </c>
      <c r="I176" s="31">
        <f>+C176-[1]МФ!C176</f>
        <v>0</v>
      </c>
      <c r="J176" s="31">
        <f>+D176-[1]МФ!D176</f>
        <v>0</v>
      </c>
      <c r="K176" s="31">
        <f>+E176-[1]МФ!E176</f>
        <v>0</v>
      </c>
      <c r="L176" s="31">
        <f>+F176-[1]МФ!F176</f>
        <v>0</v>
      </c>
      <c r="M176" s="31">
        <f>+G176-[1]МФ!G176</f>
        <v>0</v>
      </c>
    </row>
    <row r="177" spans="1:13" ht="16.5" thickBot="1" x14ac:dyDescent="0.3">
      <c r="A177" s="10" t="s">
        <v>11</v>
      </c>
      <c r="B177" s="20">
        <f>+[1]МФ!B177</f>
        <v>183300</v>
      </c>
      <c r="C177" s="20">
        <f>+[1]МФ!C177</f>
        <v>183300</v>
      </c>
      <c r="D177" s="20">
        <f>+[1]МФ!D177</f>
        <v>40870</v>
      </c>
      <c r="E177" s="20">
        <f>+[1]МФ!E177</f>
        <v>90202</v>
      </c>
      <c r="F177" s="20">
        <f>+[1]МФ!F177</f>
        <v>128350</v>
      </c>
      <c r="G177" s="20">
        <f>+[1]МФ!G177</f>
        <v>168303</v>
      </c>
      <c r="H177" s="31">
        <f>+B177-[1]МФ!B177</f>
        <v>0</v>
      </c>
      <c r="I177" s="31">
        <f>+C177-[1]МФ!C177</f>
        <v>0</v>
      </c>
      <c r="J177" s="31">
        <f>+D177-[1]МФ!D177</f>
        <v>0</v>
      </c>
      <c r="K177" s="31">
        <f>+E177-[1]МФ!E177</f>
        <v>0</v>
      </c>
      <c r="L177" s="31">
        <f>+F177-[1]МФ!F177</f>
        <v>0</v>
      </c>
      <c r="M177" s="31">
        <f>+G177-[1]МФ!G177</f>
        <v>0</v>
      </c>
    </row>
    <row r="178" spans="1:13" ht="16.5" thickBot="1" x14ac:dyDescent="0.3">
      <c r="A178" s="10" t="s">
        <v>12</v>
      </c>
      <c r="B178" s="20">
        <f>+[1]МФ!B178</f>
        <v>55300</v>
      </c>
      <c r="C178" s="20">
        <f>+[1]МФ!C178</f>
        <v>55300</v>
      </c>
      <c r="D178" s="20">
        <f>+[1]МФ!D178</f>
        <v>10097</v>
      </c>
      <c r="E178" s="20">
        <f>+[1]МФ!E178</f>
        <v>20727</v>
      </c>
      <c r="F178" s="20">
        <f>+[1]МФ!F178</f>
        <v>28134</v>
      </c>
      <c r="G178" s="20">
        <f>+[1]МФ!G178</f>
        <v>39563</v>
      </c>
      <c r="H178" s="31">
        <f>+B178-[1]МФ!B178</f>
        <v>0</v>
      </c>
      <c r="I178" s="31">
        <f>+C178-[1]МФ!C178</f>
        <v>0</v>
      </c>
      <c r="J178" s="31">
        <f>+D178-[1]МФ!D178</f>
        <v>0</v>
      </c>
      <c r="K178" s="31">
        <f>+E178-[1]МФ!E178</f>
        <v>0</v>
      </c>
      <c r="L178" s="31">
        <f>+F178-[1]МФ!F178</f>
        <v>0</v>
      </c>
      <c r="M178" s="31">
        <f>+G178-[1]МФ!G178</f>
        <v>0</v>
      </c>
    </row>
    <row r="179" spans="1:13" ht="16.5" thickBot="1" x14ac:dyDescent="0.3">
      <c r="A179" s="10" t="s">
        <v>13</v>
      </c>
      <c r="B179" s="20">
        <f>+[1]МФ!B179</f>
        <v>5000</v>
      </c>
      <c r="C179" s="20">
        <f>+[1]МФ!C179</f>
        <v>5000</v>
      </c>
      <c r="D179" s="20">
        <f>+[1]МФ!D179</f>
        <v>0</v>
      </c>
      <c r="E179" s="20">
        <f>+[1]МФ!E179</f>
        <v>0</v>
      </c>
      <c r="F179" s="20">
        <f>+[1]МФ!F179</f>
        <v>0</v>
      </c>
      <c r="G179" s="20">
        <f>+[1]МФ!G179</f>
        <v>0</v>
      </c>
      <c r="H179" s="31">
        <f>+B179-[1]МФ!B179</f>
        <v>0</v>
      </c>
      <c r="I179" s="31">
        <f>+C179-[1]МФ!C179</f>
        <v>0</v>
      </c>
      <c r="J179" s="31">
        <f>+D179-[1]МФ!D179</f>
        <v>0</v>
      </c>
      <c r="K179" s="31">
        <f>+E179-[1]МФ!E179</f>
        <v>0</v>
      </c>
      <c r="L179" s="31">
        <f>+F179-[1]МФ!F179</f>
        <v>0</v>
      </c>
      <c r="M179" s="31">
        <f>+G179-[1]МФ!G179</f>
        <v>0</v>
      </c>
    </row>
    <row r="180" spans="1:13" ht="16.5" thickBot="1" x14ac:dyDescent="0.3">
      <c r="A180" s="7"/>
      <c r="B180" s="20"/>
      <c r="C180" s="20"/>
      <c r="D180" s="20"/>
      <c r="E180" s="20"/>
      <c r="F180" s="20"/>
      <c r="G180" s="20"/>
      <c r="H180" s="31">
        <f>+B180-[1]МФ!B180</f>
        <v>0</v>
      </c>
      <c r="I180" s="31">
        <f>+C180-[1]МФ!C180</f>
        <v>0</v>
      </c>
      <c r="J180" s="31">
        <f>+D180-[1]МФ!D180</f>
        <v>0</v>
      </c>
      <c r="K180" s="31">
        <f>+E180-[1]МФ!E180</f>
        <v>0</v>
      </c>
      <c r="L180" s="31">
        <f>+F180-[1]МФ!F180</f>
        <v>0</v>
      </c>
      <c r="M180" s="31">
        <f>+G180-[1]МФ!G180</f>
        <v>0</v>
      </c>
    </row>
    <row r="181" spans="1:13" ht="26.25" thickBot="1" x14ac:dyDescent="0.3">
      <c r="A181" s="9" t="s">
        <v>50</v>
      </c>
      <c r="B181" s="19">
        <f>+B183+B184</f>
        <v>11130000</v>
      </c>
      <c r="C181" s="19">
        <f t="shared" ref="C181:G181" si="22">+C183+C184</f>
        <v>20130000</v>
      </c>
      <c r="D181" s="19">
        <f t="shared" si="22"/>
        <v>2780159</v>
      </c>
      <c r="E181" s="19">
        <f t="shared" si="22"/>
        <v>5561542</v>
      </c>
      <c r="F181" s="19">
        <f t="shared" si="22"/>
        <v>8337845</v>
      </c>
      <c r="G181" s="19">
        <f t="shared" si="22"/>
        <v>20129693</v>
      </c>
      <c r="H181" s="31">
        <f>+B181-[1]МФ!B181</f>
        <v>0</v>
      </c>
      <c r="I181" s="31">
        <f>+C181-[1]МФ!C181</f>
        <v>0</v>
      </c>
      <c r="J181" s="31">
        <f>+D181-[1]МФ!D181</f>
        <v>0</v>
      </c>
      <c r="K181" s="31">
        <f>+E181-[1]МФ!E181</f>
        <v>0</v>
      </c>
      <c r="L181" s="31">
        <f>+F181-[1]МФ!F181</f>
        <v>0</v>
      </c>
      <c r="M181" s="31">
        <f>+G181-[1]МФ!G181</f>
        <v>0</v>
      </c>
    </row>
    <row r="182" spans="1:13" ht="16.5" thickBot="1" x14ac:dyDescent="0.3">
      <c r="A182" s="7" t="s">
        <v>10</v>
      </c>
      <c r="B182" s="20"/>
      <c r="C182" s="20"/>
      <c r="D182" s="20"/>
      <c r="E182" s="20"/>
      <c r="F182" s="20"/>
      <c r="G182" s="20"/>
      <c r="H182" s="31">
        <f>+B182-[1]МФ!B182</f>
        <v>0</v>
      </c>
      <c r="I182" s="31">
        <f>+C182-[1]МФ!C182</f>
        <v>0</v>
      </c>
      <c r="J182" s="31">
        <f>+D182-[1]МФ!D182</f>
        <v>0</v>
      </c>
      <c r="K182" s="31">
        <f>+E182-[1]МФ!E182</f>
        <v>0</v>
      </c>
      <c r="L182" s="31">
        <f>+F182-[1]МФ!F182</f>
        <v>0</v>
      </c>
      <c r="M182" s="31">
        <f>+G182-[1]МФ!G182</f>
        <v>0</v>
      </c>
    </row>
    <row r="183" spans="1:13" ht="46.5" thickBot="1" x14ac:dyDescent="0.3">
      <c r="A183" s="25" t="s">
        <v>76</v>
      </c>
      <c r="B183" s="20">
        <f>+[1]МФ!B183</f>
        <v>11130000</v>
      </c>
      <c r="C183" s="20">
        <f>+[1]МФ!C183</f>
        <v>20130000</v>
      </c>
      <c r="D183" s="20">
        <f>+[1]МФ!D183</f>
        <v>2780159</v>
      </c>
      <c r="E183" s="20">
        <f>+[1]МФ!E183</f>
        <v>5561542</v>
      </c>
      <c r="F183" s="20">
        <f>+[1]МФ!F183</f>
        <v>8337845</v>
      </c>
      <c r="G183" s="20">
        <f>+[1]МФ!G183</f>
        <v>20129693</v>
      </c>
      <c r="H183" s="31">
        <f>+B183-[1]МФ!B183</f>
        <v>0</v>
      </c>
      <c r="I183" s="31">
        <f>+C183-[1]МФ!C183</f>
        <v>0</v>
      </c>
      <c r="J183" s="31">
        <f>+D183-[1]МФ!D183</f>
        <v>0</v>
      </c>
      <c r="K183" s="31">
        <f>+E183-[1]МФ!E183</f>
        <v>0</v>
      </c>
      <c r="L183" s="31">
        <f>+F183-[1]МФ!F183</f>
        <v>0</v>
      </c>
      <c r="M183" s="31">
        <f>+G183-[1]МФ!G183</f>
        <v>0</v>
      </c>
    </row>
    <row r="184" spans="1:13" ht="16.5" hidden="1" thickBot="1" x14ac:dyDescent="0.3">
      <c r="A184" s="7" t="s">
        <v>14</v>
      </c>
      <c r="B184" s="20"/>
      <c r="C184" s="20"/>
      <c r="D184" s="20"/>
      <c r="E184" s="20"/>
      <c r="F184" s="20"/>
      <c r="G184" s="20"/>
      <c r="H184" s="31">
        <f>+B184-[1]МФ!B184</f>
        <v>0</v>
      </c>
      <c r="I184" s="31">
        <f>+C184-[1]МФ!C184</f>
        <v>0</v>
      </c>
      <c r="J184" s="31">
        <f>+D184-[1]МФ!D184</f>
        <v>0</v>
      </c>
      <c r="K184" s="31">
        <f>+E184-[1]МФ!E184</f>
        <v>0</v>
      </c>
      <c r="L184" s="31">
        <f>+F184-[1]МФ!F184</f>
        <v>0</v>
      </c>
      <c r="M184" s="31">
        <f>+G184-[1]МФ!G184</f>
        <v>0</v>
      </c>
    </row>
    <row r="185" spans="1:13" ht="16.5" thickBot="1" x14ac:dyDescent="0.3">
      <c r="A185" s="7"/>
      <c r="B185" s="20"/>
      <c r="C185" s="20"/>
      <c r="D185" s="20"/>
      <c r="E185" s="20"/>
      <c r="F185" s="20"/>
      <c r="G185" s="20"/>
      <c r="H185" s="31">
        <f>+B185-[1]МФ!B185</f>
        <v>0</v>
      </c>
      <c r="I185" s="31">
        <f>+C185-[1]МФ!C185</f>
        <v>0</v>
      </c>
      <c r="J185" s="31">
        <f>+D185-[1]МФ!D185</f>
        <v>0</v>
      </c>
      <c r="K185" s="31">
        <f>+E185-[1]МФ!E185</f>
        <v>0</v>
      </c>
      <c r="L185" s="31">
        <f>+F185-[1]МФ!F185</f>
        <v>0</v>
      </c>
      <c r="M185" s="31">
        <f>+G185-[1]МФ!G185</f>
        <v>0</v>
      </c>
    </row>
    <row r="186" spans="1:13" ht="16.5" thickBot="1" x14ac:dyDescent="0.3">
      <c r="A186" s="9" t="s">
        <v>15</v>
      </c>
      <c r="B186" s="19">
        <f>+B175+B181</f>
        <v>11373600</v>
      </c>
      <c r="C186" s="19">
        <f t="shared" ref="C186:G186" si="23">+C175+C181</f>
        <v>20373600</v>
      </c>
      <c r="D186" s="19">
        <f t="shared" si="23"/>
        <v>2831126</v>
      </c>
      <c r="E186" s="19">
        <f t="shared" si="23"/>
        <v>5672471</v>
      </c>
      <c r="F186" s="19">
        <f t="shared" si="23"/>
        <v>8494329</v>
      </c>
      <c r="G186" s="19">
        <f t="shared" si="23"/>
        <v>20337559</v>
      </c>
      <c r="H186" s="31">
        <f>+B186-[1]МФ!B186</f>
        <v>0</v>
      </c>
      <c r="I186" s="31">
        <f>+C186-[1]МФ!C186</f>
        <v>0</v>
      </c>
      <c r="J186" s="31">
        <f>+D186-[1]МФ!D186</f>
        <v>0</v>
      </c>
      <c r="K186" s="31">
        <f>+E186-[1]МФ!E186</f>
        <v>0</v>
      </c>
      <c r="L186" s="31">
        <f>+F186-[1]МФ!F186</f>
        <v>0</v>
      </c>
      <c r="M186" s="31">
        <f>+G186-[1]МФ!G186</f>
        <v>0</v>
      </c>
    </row>
    <row r="187" spans="1:13" ht="16.5" thickBot="1" x14ac:dyDescent="0.3">
      <c r="A187" s="7"/>
      <c r="B187" s="5"/>
      <c r="C187" s="5"/>
      <c r="D187" s="5"/>
      <c r="E187" s="5"/>
      <c r="F187" s="5"/>
      <c r="G187" s="5"/>
      <c r="H187" s="31">
        <f>+B187-[1]МФ!B187</f>
        <v>0</v>
      </c>
      <c r="I187" s="31">
        <f>+C187-[1]МФ!C187</f>
        <v>0</v>
      </c>
      <c r="J187" s="31">
        <f>+D187-[1]МФ!D187</f>
        <v>0</v>
      </c>
      <c r="K187" s="31">
        <f>+E187-[1]МФ!E187</f>
        <v>0</v>
      </c>
      <c r="L187" s="31">
        <f>+F187-[1]МФ!F187</f>
        <v>0</v>
      </c>
      <c r="M187" s="31">
        <f>+G187-[1]МФ!G187</f>
        <v>0</v>
      </c>
    </row>
    <row r="188" spans="1:13" ht="16.5" thickBot="1" x14ac:dyDescent="0.3">
      <c r="A188" s="7" t="s">
        <v>16</v>
      </c>
      <c r="B188" s="20">
        <f>+[1]МФ!B188</f>
        <v>9</v>
      </c>
      <c r="C188" s="20">
        <f>+[1]МФ!C188</f>
        <v>9</v>
      </c>
      <c r="D188" s="20">
        <f>+[1]МФ!D188</f>
        <v>9</v>
      </c>
      <c r="E188" s="20">
        <f>+[1]МФ!E188</f>
        <v>9</v>
      </c>
      <c r="F188" s="20">
        <f>+[1]МФ!F188</f>
        <v>9</v>
      </c>
      <c r="G188" s="20">
        <f>+[1]МФ!G188</f>
        <v>9</v>
      </c>
      <c r="H188" s="31">
        <f>+B188-[1]МФ!B188</f>
        <v>0</v>
      </c>
      <c r="I188" s="31">
        <f>+C188-[1]МФ!C188</f>
        <v>0</v>
      </c>
      <c r="J188" s="31">
        <f>+D188-[1]МФ!D188</f>
        <v>0</v>
      </c>
      <c r="K188" s="31">
        <f>+E188-[1]МФ!E188</f>
        <v>0</v>
      </c>
      <c r="L188" s="31">
        <f>+F188-[1]МФ!F188</f>
        <v>0</v>
      </c>
      <c r="M188" s="31">
        <f>+G188-[1]МФ!G188</f>
        <v>0</v>
      </c>
    </row>
    <row r="189" spans="1:13" x14ac:dyDescent="0.25">
      <c r="H189" s="31"/>
      <c r="I189" s="31"/>
      <c r="J189" s="31"/>
      <c r="K189" s="31"/>
      <c r="L189" s="31"/>
      <c r="M189" s="31"/>
    </row>
    <row r="190" spans="1:13" ht="16.5" thickBot="1" x14ac:dyDescent="0.3">
      <c r="H190" s="31"/>
      <c r="I190" s="31"/>
      <c r="J190" s="31"/>
      <c r="K190" s="31"/>
      <c r="L190" s="31"/>
      <c r="M190" s="31"/>
    </row>
    <row r="191" spans="1:13" ht="16.5" thickBot="1" x14ac:dyDescent="0.3">
      <c r="A191" s="50" t="s">
        <v>74</v>
      </c>
      <c r="B191" s="51"/>
      <c r="C191" s="51"/>
      <c r="D191" s="51"/>
      <c r="E191" s="51"/>
      <c r="F191" s="51"/>
      <c r="G191" s="52"/>
      <c r="H191" s="31"/>
      <c r="I191" s="31"/>
      <c r="J191" s="31"/>
      <c r="K191" s="31"/>
      <c r="L191" s="31"/>
      <c r="M191" s="31"/>
    </row>
    <row r="192" spans="1:13" x14ac:dyDescent="0.25">
      <c r="A192" s="18" t="s">
        <v>7</v>
      </c>
      <c r="B192" s="1" t="s">
        <v>84</v>
      </c>
      <c r="C192" s="1" t="s">
        <v>2</v>
      </c>
      <c r="D192" s="1" t="s">
        <v>3</v>
      </c>
      <c r="E192" s="1" t="s">
        <v>3</v>
      </c>
      <c r="F192" s="1" t="s">
        <v>3</v>
      </c>
      <c r="G192" s="1" t="s">
        <v>3</v>
      </c>
      <c r="H192" s="31"/>
      <c r="I192" s="31"/>
      <c r="J192" s="31"/>
      <c r="K192" s="31"/>
      <c r="L192" s="31"/>
      <c r="M192" s="31"/>
    </row>
    <row r="193" spans="1:13" x14ac:dyDescent="0.25">
      <c r="A193" s="18" t="s">
        <v>8</v>
      </c>
      <c r="B193" s="2" t="s">
        <v>87</v>
      </c>
      <c r="C193" s="2" t="s">
        <v>85</v>
      </c>
      <c r="D193" s="2" t="s">
        <v>4</v>
      </c>
      <c r="E193" s="2" t="s">
        <v>4</v>
      </c>
      <c r="F193" s="2" t="s">
        <v>4</v>
      </c>
      <c r="G193" s="2" t="s">
        <v>4</v>
      </c>
      <c r="H193" s="31"/>
      <c r="I193" s="31"/>
      <c r="J193" s="31"/>
      <c r="K193" s="31"/>
      <c r="L193" s="31"/>
      <c r="M193" s="31"/>
    </row>
    <row r="194" spans="1:13" ht="26.25" thickBot="1" x14ac:dyDescent="0.3">
      <c r="A194" s="8"/>
      <c r="B194" s="41"/>
      <c r="C194" s="3" t="s">
        <v>87</v>
      </c>
      <c r="D194" s="3" t="s">
        <v>88</v>
      </c>
      <c r="E194" s="3" t="s">
        <v>89</v>
      </c>
      <c r="F194" s="3" t="s">
        <v>90</v>
      </c>
      <c r="G194" s="3" t="s">
        <v>91</v>
      </c>
      <c r="H194" s="31"/>
      <c r="I194" s="31"/>
      <c r="J194" s="31"/>
      <c r="K194" s="31"/>
      <c r="L194" s="31"/>
      <c r="M194" s="31"/>
    </row>
    <row r="195" spans="1:13" ht="16.5" thickBot="1" x14ac:dyDescent="0.3">
      <c r="A195" s="9" t="s">
        <v>9</v>
      </c>
      <c r="B195" s="19">
        <f>+B197+B198+B199</f>
        <v>32399700</v>
      </c>
      <c r="C195" s="19">
        <f t="shared" ref="C195:G195" si="24">+C197+C198+C199</f>
        <v>27476509</v>
      </c>
      <c r="D195" s="19">
        <f t="shared" si="24"/>
        <v>3607327</v>
      </c>
      <c r="E195" s="19">
        <f t="shared" si="24"/>
        <v>9098912</v>
      </c>
      <c r="F195" s="19">
        <f t="shared" si="24"/>
        <v>14243597</v>
      </c>
      <c r="G195" s="19">
        <f t="shared" si="24"/>
        <v>22743336</v>
      </c>
      <c r="H195" s="31">
        <f>+B195-[1]МФ!B195</f>
        <v>0</v>
      </c>
      <c r="I195" s="31">
        <f>+C195-[1]МФ!C195</f>
        <v>0</v>
      </c>
      <c r="J195" s="31">
        <f>+D195-[1]МФ!D195</f>
        <v>0</v>
      </c>
      <c r="K195" s="31">
        <f>+E195-[1]МФ!E195</f>
        <v>0</v>
      </c>
      <c r="L195" s="31">
        <f>+F195-[1]МФ!F195</f>
        <v>0</v>
      </c>
      <c r="M195" s="31">
        <f>+G195-[1]МФ!G195</f>
        <v>0</v>
      </c>
    </row>
    <row r="196" spans="1:13" ht="16.5" thickBot="1" x14ac:dyDescent="0.3">
      <c r="A196" s="7" t="s">
        <v>10</v>
      </c>
      <c r="B196" s="20"/>
      <c r="C196" s="20"/>
      <c r="D196" s="20"/>
      <c r="E196" s="20"/>
      <c r="F196" s="20"/>
      <c r="G196" s="20"/>
      <c r="H196" s="31">
        <f>+B196-[1]МФ!B196</f>
        <v>0</v>
      </c>
      <c r="I196" s="31">
        <f>+C196-[1]МФ!C196</f>
        <v>0</v>
      </c>
      <c r="J196" s="31">
        <f>+D196-[1]МФ!D196</f>
        <v>0</v>
      </c>
      <c r="K196" s="31">
        <f>+E196-[1]МФ!E196</f>
        <v>0</v>
      </c>
      <c r="L196" s="31">
        <f>+F196-[1]МФ!F196</f>
        <v>0</v>
      </c>
      <c r="M196" s="31">
        <f>+G196-[1]МФ!G196</f>
        <v>0</v>
      </c>
    </row>
    <row r="197" spans="1:13" ht="16.5" thickBot="1" x14ac:dyDescent="0.3">
      <c r="A197" s="10" t="s">
        <v>11</v>
      </c>
      <c r="B197" s="20">
        <f>+[1]МФ!B197</f>
        <v>7768500</v>
      </c>
      <c r="C197" s="20">
        <f>+[1]МФ!C197</f>
        <v>6819809</v>
      </c>
      <c r="D197" s="20">
        <f>+[1]МФ!D197</f>
        <v>1580423</v>
      </c>
      <c r="E197" s="20">
        <f>+[1]МФ!E197</f>
        <v>3173320</v>
      </c>
      <c r="F197" s="20">
        <f>+[1]МФ!F197</f>
        <v>4762767</v>
      </c>
      <c r="G197" s="20">
        <f>+[1]МФ!G197</f>
        <v>6357268</v>
      </c>
      <c r="H197" s="31">
        <f>+B197-[1]МФ!B197</f>
        <v>0</v>
      </c>
      <c r="I197" s="31">
        <f>+C197-[1]МФ!C197</f>
        <v>0</v>
      </c>
      <c r="J197" s="31">
        <f>+D197-[1]МФ!D197</f>
        <v>0</v>
      </c>
      <c r="K197" s="31">
        <f>+E197-[1]МФ!E197</f>
        <v>0</v>
      </c>
      <c r="L197" s="31">
        <f>+F197-[1]МФ!F197</f>
        <v>0</v>
      </c>
      <c r="M197" s="31">
        <f>+G197-[1]МФ!G197</f>
        <v>0</v>
      </c>
    </row>
    <row r="198" spans="1:13" ht="16.5" thickBot="1" x14ac:dyDescent="0.3">
      <c r="A198" s="10" t="s">
        <v>12</v>
      </c>
      <c r="B198" s="20">
        <f>+[1]МФ!B198</f>
        <v>19369500</v>
      </c>
      <c r="C198" s="20">
        <f>+[1]МФ!C198</f>
        <v>18071000</v>
      </c>
      <c r="D198" s="20">
        <f>+[1]МФ!D198</f>
        <v>1967186</v>
      </c>
      <c r="E198" s="20">
        <f>+[1]МФ!E198</f>
        <v>5240097</v>
      </c>
      <c r="F198" s="20">
        <f>+[1]МФ!F198</f>
        <v>8437266</v>
      </c>
      <c r="G198" s="20">
        <f>+[1]МФ!G198</f>
        <v>14135223</v>
      </c>
      <c r="H198" s="31">
        <f>+B198-[1]МФ!B198</f>
        <v>0</v>
      </c>
      <c r="I198" s="31">
        <f>+C198-[1]МФ!C198</f>
        <v>0</v>
      </c>
      <c r="J198" s="31">
        <f>+D198-[1]МФ!D198</f>
        <v>0</v>
      </c>
      <c r="K198" s="31">
        <f>+E198-[1]МФ!E198</f>
        <v>0</v>
      </c>
      <c r="L198" s="31">
        <f>+F198-[1]МФ!F198</f>
        <v>0</v>
      </c>
      <c r="M198" s="31">
        <f>+G198-[1]МФ!G198</f>
        <v>0</v>
      </c>
    </row>
    <row r="199" spans="1:13" ht="16.5" thickBot="1" x14ac:dyDescent="0.3">
      <c r="A199" s="10" t="s">
        <v>13</v>
      </c>
      <c r="B199" s="20">
        <f>+[1]МФ!B199</f>
        <v>5261700</v>
      </c>
      <c r="C199" s="20">
        <f>+[1]МФ!C199</f>
        <v>2585700</v>
      </c>
      <c r="D199" s="20">
        <f>+[1]МФ!D199</f>
        <v>59718</v>
      </c>
      <c r="E199" s="20">
        <f>+[1]МФ!E199</f>
        <v>685495</v>
      </c>
      <c r="F199" s="20">
        <f>+[1]МФ!F199</f>
        <v>1043564</v>
      </c>
      <c r="G199" s="20">
        <f>+[1]МФ!G199</f>
        <v>2250845</v>
      </c>
      <c r="H199" s="31">
        <f>+B199-[1]МФ!B199</f>
        <v>0</v>
      </c>
      <c r="I199" s="31">
        <f>+C199-[1]МФ!C199</f>
        <v>0</v>
      </c>
      <c r="J199" s="31">
        <f>+D199-[1]МФ!D199</f>
        <v>0</v>
      </c>
      <c r="K199" s="31">
        <f>+E199-[1]МФ!E199</f>
        <v>0</v>
      </c>
      <c r="L199" s="31">
        <f>+F199-[1]МФ!F199</f>
        <v>0</v>
      </c>
      <c r="M199" s="31">
        <f>+G199-[1]МФ!G199</f>
        <v>0</v>
      </c>
    </row>
    <row r="200" spans="1:13" ht="16.5" hidden="1" thickBot="1" x14ac:dyDescent="0.3">
      <c r="A200" s="7" t="s">
        <v>31</v>
      </c>
      <c r="B200" s="20"/>
      <c r="C200" s="20"/>
      <c r="D200" s="20"/>
      <c r="E200" s="20"/>
      <c r="F200" s="20"/>
      <c r="G200" s="20"/>
      <c r="H200" s="31">
        <f>+B200-[1]МФ!B200</f>
        <v>0</v>
      </c>
      <c r="I200" s="31">
        <f>+C200-[1]МФ!C200</f>
        <v>0</v>
      </c>
      <c r="J200" s="31">
        <f>+D200-[1]МФ!D200</f>
        <v>0</v>
      </c>
      <c r="K200" s="31">
        <f>+E200-[1]МФ!E200</f>
        <v>0</v>
      </c>
      <c r="L200" s="31">
        <f>+F200-[1]МФ!F200</f>
        <v>0</v>
      </c>
      <c r="M200" s="31">
        <f>+G200-[1]МФ!G200</f>
        <v>0</v>
      </c>
    </row>
    <row r="201" spans="1:13" ht="23.25" hidden="1" thickBot="1" x14ac:dyDescent="0.3">
      <c r="A201" s="28" t="s">
        <v>47</v>
      </c>
      <c r="B201" s="20">
        <f>+[1]МФ!B200</f>
        <v>0</v>
      </c>
      <c r="C201" s="20">
        <f>+[1]МФ!C200</f>
        <v>0</v>
      </c>
      <c r="D201" s="20">
        <f>+[1]МФ!D200</f>
        <v>0</v>
      </c>
      <c r="E201" s="20">
        <f>+[1]МФ!E200</f>
        <v>0</v>
      </c>
      <c r="F201" s="20">
        <f>+[1]МФ!F200</f>
        <v>0</v>
      </c>
      <c r="G201" s="20">
        <f>+[1]МФ!G200</f>
        <v>0</v>
      </c>
      <c r="H201" s="31">
        <f>+B201-[1]МФ!B201</f>
        <v>0</v>
      </c>
      <c r="I201" s="31">
        <f>+C201-[1]МФ!C201</f>
        <v>0</v>
      </c>
      <c r="J201" s="31">
        <f>+D201-[1]МФ!D201</f>
        <v>0</v>
      </c>
      <c r="K201" s="31">
        <f>+E201-[1]МФ!E201</f>
        <v>0</v>
      </c>
      <c r="L201" s="31">
        <f>+F201-[1]МФ!F201</f>
        <v>0</v>
      </c>
      <c r="M201" s="31">
        <f>+G201-[1]МФ!G201</f>
        <v>0</v>
      </c>
    </row>
    <row r="202" spans="1:13" ht="16.5" thickBot="1" x14ac:dyDescent="0.3">
      <c r="A202" s="25"/>
      <c r="B202" s="20"/>
      <c r="C202" s="20"/>
      <c r="D202" s="20"/>
      <c r="E202" s="20"/>
      <c r="F202" s="20"/>
      <c r="G202" s="20"/>
      <c r="H202" s="31">
        <f>+B202-[1]МФ!B202</f>
        <v>0</v>
      </c>
      <c r="I202" s="31">
        <f>+C202-[1]МФ!C202</f>
        <v>0</v>
      </c>
      <c r="J202" s="31">
        <f>+D202-[1]МФ!D202</f>
        <v>0</v>
      </c>
      <c r="K202" s="31">
        <f>+E202-[1]МФ!E202</f>
        <v>0</v>
      </c>
      <c r="L202" s="31">
        <f>+F202-[1]МФ!F202</f>
        <v>0</v>
      </c>
      <c r="M202" s="31">
        <f>+G202-[1]МФ!G202</f>
        <v>0</v>
      </c>
    </row>
    <row r="203" spans="1:13" ht="26.25" thickBot="1" x14ac:dyDescent="0.3">
      <c r="A203" s="9" t="s">
        <v>50</v>
      </c>
      <c r="B203" s="19">
        <f>+B205+B206+B207+B208</f>
        <v>1605000</v>
      </c>
      <c r="C203" s="19">
        <f t="shared" ref="C203:G203" si="25">+C205+C206+C207+C208</f>
        <v>502715</v>
      </c>
      <c r="D203" s="19">
        <f t="shared" si="25"/>
        <v>25005</v>
      </c>
      <c r="E203" s="19">
        <f t="shared" si="25"/>
        <v>62061</v>
      </c>
      <c r="F203" s="19">
        <f t="shared" si="25"/>
        <v>309244</v>
      </c>
      <c r="G203" s="19">
        <f t="shared" si="25"/>
        <v>350859</v>
      </c>
      <c r="H203" s="31">
        <f>+B203-[1]МФ!B203</f>
        <v>0</v>
      </c>
      <c r="I203" s="31">
        <f>+C203-[1]МФ!C203</f>
        <v>0</v>
      </c>
      <c r="J203" s="31">
        <f>+D203-[1]МФ!D203</f>
        <v>0</v>
      </c>
      <c r="K203" s="31">
        <f>+E203-[1]МФ!E203</f>
        <v>0</v>
      </c>
      <c r="L203" s="31">
        <f>+F203-[1]МФ!F203</f>
        <v>0</v>
      </c>
      <c r="M203" s="31">
        <f>+G203-[1]МФ!G203</f>
        <v>0</v>
      </c>
    </row>
    <row r="204" spans="1:13" ht="16.5" thickBot="1" x14ac:dyDescent="0.3">
      <c r="A204" s="7" t="s">
        <v>10</v>
      </c>
      <c r="B204" s="20"/>
      <c r="C204" s="20"/>
      <c r="D204" s="20"/>
      <c r="E204" s="20"/>
      <c r="F204" s="20"/>
      <c r="G204" s="20"/>
      <c r="H204" s="31">
        <f>+B204-[1]МФ!B204</f>
        <v>0</v>
      </c>
      <c r="I204" s="31">
        <f>+C204-[1]МФ!C204</f>
        <v>0</v>
      </c>
      <c r="J204" s="31">
        <f>+D204-[1]МФ!D204</f>
        <v>0</v>
      </c>
      <c r="K204" s="31">
        <f>+E204-[1]МФ!E204</f>
        <v>0</v>
      </c>
      <c r="L204" s="31">
        <f>+F204-[1]МФ!F204</f>
        <v>0</v>
      </c>
      <c r="M204" s="31">
        <f>+G204-[1]МФ!G204</f>
        <v>0</v>
      </c>
    </row>
    <row r="205" spans="1:13" ht="16.5" thickBot="1" x14ac:dyDescent="0.3">
      <c r="A205" s="25" t="s">
        <v>42</v>
      </c>
      <c r="B205" s="20">
        <f>+[1]МФ!B205</f>
        <v>105000</v>
      </c>
      <c r="C205" s="20">
        <f>+[1]МФ!C205</f>
        <v>105000</v>
      </c>
      <c r="D205" s="20">
        <f>+[1]МФ!D205</f>
        <v>9362</v>
      </c>
      <c r="E205" s="20">
        <f>+[1]МФ!E205</f>
        <v>13943</v>
      </c>
      <c r="F205" s="20">
        <f>+[1]МФ!F205</f>
        <v>22566</v>
      </c>
      <c r="G205" s="20">
        <f>+[1]МФ!G205</f>
        <v>32340</v>
      </c>
      <c r="H205" s="31">
        <f>+B205-[1]МФ!B205</f>
        <v>0</v>
      </c>
      <c r="I205" s="31">
        <f>+C205-[1]МФ!C205</f>
        <v>0</v>
      </c>
      <c r="J205" s="31">
        <f>+D205-[1]МФ!D205</f>
        <v>0</v>
      </c>
      <c r="K205" s="31">
        <f>+E205-[1]МФ!E205</f>
        <v>0</v>
      </c>
      <c r="L205" s="31">
        <f>+F205-[1]МФ!F205</f>
        <v>0</v>
      </c>
      <c r="M205" s="31">
        <f>+G205-[1]МФ!G205</f>
        <v>0</v>
      </c>
    </row>
    <row r="206" spans="1:13" ht="16.5" thickBot="1" x14ac:dyDescent="0.3">
      <c r="A206" s="25" t="s">
        <v>43</v>
      </c>
      <c r="B206" s="20">
        <f>+[1]МФ!B206</f>
        <v>0</v>
      </c>
      <c r="C206" s="20">
        <f>+[1]МФ!C206</f>
        <v>97715</v>
      </c>
      <c r="D206" s="20">
        <f>+[1]МФ!D206</f>
        <v>15643</v>
      </c>
      <c r="E206" s="20">
        <f>+[1]МФ!E206</f>
        <v>48118</v>
      </c>
      <c r="F206" s="20">
        <f>+[1]МФ!F206</f>
        <v>65874</v>
      </c>
      <c r="G206" s="20">
        <f>+[1]МФ!G206</f>
        <v>97715</v>
      </c>
      <c r="H206" s="31">
        <f>+B206-[1]МФ!B206</f>
        <v>0</v>
      </c>
      <c r="I206" s="31">
        <f>+C206-[1]МФ!C206</f>
        <v>0</v>
      </c>
      <c r="J206" s="31">
        <f>+D206-[1]МФ!D206</f>
        <v>0</v>
      </c>
      <c r="K206" s="31">
        <f>+E206-[1]МФ!E206</f>
        <v>0</v>
      </c>
      <c r="L206" s="31">
        <f>+F206-[1]МФ!F206</f>
        <v>0</v>
      </c>
      <c r="M206" s="31">
        <f>+G206-[1]МФ!G206</f>
        <v>0</v>
      </c>
    </row>
    <row r="207" spans="1:13" ht="34.5" customHeight="1" thickBot="1" x14ac:dyDescent="0.3">
      <c r="A207" s="25" t="s">
        <v>79</v>
      </c>
      <c r="B207" s="20">
        <f>+[1]МФ!B207</f>
        <v>1500000</v>
      </c>
      <c r="C207" s="20">
        <f>+[1]МФ!C207</f>
        <v>300000</v>
      </c>
      <c r="D207" s="20">
        <f>+[1]МФ!D207</f>
        <v>0</v>
      </c>
      <c r="E207" s="20">
        <f>+[1]МФ!E207</f>
        <v>0</v>
      </c>
      <c r="F207" s="20">
        <f>+[1]МФ!F207</f>
        <v>220804</v>
      </c>
      <c r="G207" s="20">
        <f>+[1]МФ!G207</f>
        <v>220804</v>
      </c>
      <c r="H207" s="31">
        <f>+B207-[1]МФ!B207</f>
        <v>0</v>
      </c>
      <c r="I207" s="31">
        <f>+C207-[1]МФ!C207</f>
        <v>0</v>
      </c>
      <c r="J207" s="31">
        <f>+D207-[1]МФ!D207</f>
        <v>0</v>
      </c>
      <c r="K207" s="31">
        <f>+E207-[1]МФ!E207</f>
        <v>0</v>
      </c>
      <c r="L207" s="31">
        <f>+F207-[1]МФ!F207</f>
        <v>0</v>
      </c>
      <c r="M207" s="31">
        <f>+G207-[1]МФ!G207</f>
        <v>0</v>
      </c>
    </row>
    <row r="208" spans="1:13" ht="16.5" thickBot="1" x14ac:dyDescent="0.3">
      <c r="A208" s="26"/>
      <c r="B208" s="20"/>
      <c r="C208" s="20"/>
      <c r="D208" s="20"/>
      <c r="E208" s="20"/>
      <c r="F208" s="20"/>
      <c r="G208" s="20"/>
      <c r="H208" s="31">
        <f>+B208-[1]МФ!B208</f>
        <v>0</v>
      </c>
      <c r="I208" s="31">
        <f>+C208-[1]МФ!C208</f>
        <v>0</v>
      </c>
      <c r="J208" s="31">
        <f>+D208-[1]МФ!D208</f>
        <v>0</v>
      </c>
      <c r="K208" s="31">
        <f>+E208-[1]МФ!E208</f>
        <v>0</v>
      </c>
      <c r="L208" s="31">
        <f>+F208-[1]МФ!F208</f>
        <v>0</v>
      </c>
      <c r="M208" s="31">
        <f>+G208-[1]МФ!G208</f>
        <v>0</v>
      </c>
    </row>
    <row r="209" spans="1:13" ht="16.5" thickBot="1" x14ac:dyDescent="0.3">
      <c r="A209" s="9" t="s">
        <v>15</v>
      </c>
      <c r="B209" s="19">
        <f>+B195+B203</f>
        <v>34004700</v>
      </c>
      <c r="C209" s="19">
        <f t="shared" ref="C209:G209" si="26">+C195+C203</f>
        <v>27979224</v>
      </c>
      <c r="D209" s="19">
        <f t="shared" si="26"/>
        <v>3632332</v>
      </c>
      <c r="E209" s="19">
        <f t="shared" si="26"/>
        <v>9160973</v>
      </c>
      <c r="F209" s="19">
        <f t="shared" si="26"/>
        <v>14552841</v>
      </c>
      <c r="G209" s="19">
        <f t="shared" si="26"/>
        <v>23094195</v>
      </c>
      <c r="H209" s="31">
        <f>+B209-[1]МФ!B209</f>
        <v>0</v>
      </c>
      <c r="I209" s="31">
        <f>+C209-[1]МФ!C209</f>
        <v>0</v>
      </c>
      <c r="J209" s="31">
        <f>+D209-[1]МФ!D209</f>
        <v>0</v>
      </c>
      <c r="K209" s="31">
        <f>+E209-[1]МФ!E209</f>
        <v>0</v>
      </c>
      <c r="L209" s="31">
        <f>+F209-[1]МФ!F209</f>
        <v>0</v>
      </c>
      <c r="M209" s="31">
        <f>+G209-[1]МФ!G209</f>
        <v>0</v>
      </c>
    </row>
    <row r="210" spans="1:13" ht="16.5" thickBot="1" x14ac:dyDescent="0.3">
      <c r="A210" s="7"/>
      <c r="B210" s="5"/>
      <c r="C210" s="5"/>
      <c r="D210" s="5"/>
      <c r="E210" s="5"/>
      <c r="F210" s="5"/>
      <c r="G210" s="5"/>
      <c r="H210" s="31">
        <f>+B210-[1]МФ!B210</f>
        <v>0</v>
      </c>
      <c r="I210" s="31">
        <f>+C210-[1]МФ!C210</f>
        <v>0</v>
      </c>
      <c r="J210" s="31">
        <f>+D210-[1]МФ!D210</f>
        <v>0</v>
      </c>
      <c r="K210" s="31">
        <f>+E210-[1]МФ!E210</f>
        <v>0</v>
      </c>
      <c r="L210" s="31">
        <f>+F210-[1]МФ!F210</f>
        <v>0</v>
      </c>
      <c r="M210" s="31">
        <f>+G210-[1]МФ!G210</f>
        <v>0</v>
      </c>
    </row>
    <row r="211" spans="1:13" ht="16.5" thickBot="1" x14ac:dyDescent="0.3">
      <c r="A211" s="7" t="s">
        <v>16</v>
      </c>
      <c r="B211" s="20">
        <f>+[1]МФ!B211</f>
        <v>183</v>
      </c>
      <c r="C211" s="20">
        <f>+[1]МФ!C211</f>
        <v>186</v>
      </c>
      <c r="D211" s="20">
        <f>+[1]МФ!D211</f>
        <v>174</v>
      </c>
      <c r="E211" s="20">
        <f>+[1]МФ!E211</f>
        <v>172</v>
      </c>
      <c r="F211" s="20">
        <f>+[1]МФ!F211</f>
        <v>171</v>
      </c>
      <c r="G211" s="20">
        <f>+[1]МФ!G211</f>
        <v>170</v>
      </c>
      <c r="H211" s="31">
        <f>+B211-[1]МФ!B211</f>
        <v>0</v>
      </c>
      <c r="I211" s="31">
        <f>+C211-[1]МФ!C211</f>
        <v>0</v>
      </c>
      <c r="J211" s="31">
        <f>+D211-[1]МФ!D211</f>
        <v>0</v>
      </c>
      <c r="K211" s="31">
        <f>+E211-[1]МФ!E211</f>
        <v>0</v>
      </c>
      <c r="L211" s="31">
        <f>+F211-[1]МФ!F211</f>
        <v>0</v>
      </c>
      <c r="M211" s="31">
        <f>+G211-[1]МФ!G211</f>
        <v>0</v>
      </c>
    </row>
    <row r="212" spans="1:13" x14ac:dyDescent="0.25">
      <c r="H212" s="31"/>
      <c r="I212" s="31"/>
      <c r="J212" s="31"/>
      <c r="K212" s="31"/>
      <c r="L212" s="31"/>
      <c r="M212" s="31"/>
    </row>
    <row r="213" spans="1:13" ht="16.5" thickBot="1" x14ac:dyDescent="0.3">
      <c r="H213" s="31"/>
      <c r="I213" s="31"/>
      <c r="J213" s="31"/>
      <c r="K213" s="31"/>
      <c r="L213" s="31"/>
      <c r="M213" s="31"/>
    </row>
    <row r="214" spans="1:13" ht="16.5" thickBot="1" x14ac:dyDescent="0.3">
      <c r="A214" s="50" t="s">
        <v>45</v>
      </c>
      <c r="B214" s="51"/>
      <c r="C214" s="51"/>
      <c r="D214" s="51"/>
      <c r="E214" s="51"/>
      <c r="F214" s="51"/>
      <c r="G214" s="52"/>
      <c r="H214" s="31"/>
      <c r="I214" s="31"/>
      <c r="J214" s="31"/>
      <c r="K214" s="31"/>
      <c r="L214" s="31"/>
      <c r="M214" s="31"/>
    </row>
    <row r="215" spans="1:13" x14ac:dyDescent="0.25">
      <c r="A215" s="18" t="s">
        <v>7</v>
      </c>
      <c r="B215" s="1" t="s">
        <v>84</v>
      </c>
      <c r="C215" s="1" t="s">
        <v>2</v>
      </c>
      <c r="D215" s="1" t="s">
        <v>3</v>
      </c>
      <c r="E215" s="1" t="s">
        <v>3</v>
      </c>
      <c r="F215" s="1" t="s">
        <v>3</v>
      </c>
      <c r="G215" s="1" t="s">
        <v>3</v>
      </c>
      <c r="H215" s="31"/>
      <c r="I215" s="31"/>
      <c r="J215" s="31"/>
      <c r="K215" s="31"/>
      <c r="L215" s="31"/>
      <c r="M215" s="31"/>
    </row>
    <row r="216" spans="1:13" x14ac:dyDescent="0.25">
      <c r="A216" s="18" t="s">
        <v>8</v>
      </c>
      <c r="B216" s="2" t="s">
        <v>87</v>
      </c>
      <c r="C216" s="2" t="s">
        <v>85</v>
      </c>
      <c r="D216" s="2" t="s">
        <v>4</v>
      </c>
      <c r="E216" s="2" t="s">
        <v>4</v>
      </c>
      <c r="F216" s="2" t="s">
        <v>4</v>
      </c>
      <c r="G216" s="2" t="s">
        <v>4</v>
      </c>
      <c r="H216" s="31"/>
      <c r="I216" s="31"/>
      <c r="J216" s="31"/>
      <c r="K216" s="31"/>
      <c r="L216" s="31"/>
      <c r="M216" s="31"/>
    </row>
    <row r="217" spans="1:13" ht="26.25" thickBot="1" x14ac:dyDescent="0.3">
      <c r="A217" s="8"/>
      <c r="B217" s="41"/>
      <c r="C217" s="3" t="s">
        <v>87</v>
      </c>
      <c r="D217" s="3" t="s">
        <v>88</v>
      </c>
      <c r="E217" s="3" t="s">
        <v>89</v>
      </c>
      <c r="F217" s="3" t="s">
        <v>90</v>
      </c>
      <c r="G217" s="3" t="s">
        <v>91</v>
      </c>
      <c r="H217" s="31"/>
      <c r="I217" s="31"/>
      <c r="J217" s="31"/>
      <c r="K217" s="31"/>
      <c r="L217" s="31"/>
      <c r="M217" s="31"/>
    </row>
    <row r="218" spans="1:13" ht="16.5" thickBot="1" x14ac:dyDescent="0.3">
      <c r="A218" s="9" t="s">
        <v>9</v>
      </c>
      <c r="B218" s="19">
        <f>SUM(B220:B222)</f>
        <v>395704700</v>
      </c>
      <c r="C218" s="19">
        <f t="shared" ref="C218:G218" si="27">SUM(C220:C222)</f>
        <v>388703100</v>
      </c>
      <c r="D218" s="19">
        <f t="shared" si="27"/>
        <v>86627473</v>
      </c>
      <c r="E218" s="19">
        <f t="shared" si="27"/>
        <v>175041944</v>
      </c>
      <c r="F218" s="19">
        <f t="shared" si="27"/>
        <v>264335393</v>
      </c>
      <c r="G218" s="19">
        <f t="shared" si="27"/>
        <v>376803430</v>
      </c>
      <c r="H218" s="31">
        <f>+B218-[1]МФ!B218</f>
        <v>0</v>
      </c>
      <c r="I218" s="31">
        <f>+C218-[1]МФ!C218</f>
        <v>0</v>
      </c>
      <c r="J218" s="31">
        <f>+D218-[1]МФ!D218</f>
        <v>0</v>
      </c>
      <c r="K218" s="31">
        <f>+E218-[1]МФ!E218</f>
        <v>0</v>
      </c>
      <c r="L218" s="31">
        <f>+F218-[1]МФ!F218</f>
        <v>0</v>
      </c>
      <c r="M218" s="31">
        <f>+G218-[1]МФ!G218</f>
        <v>0</v>
      </c>
    </row>
    <row r="219" spans="1:13" ht="16.5" thickBot="1" x14ac:dyDescent="0.3">
      <c r="A219" s="7" t="s">
        <v>10</v>
      </c>
      <c r="B219" s="20"/>
      <c r="C219" s="20"/>
      <c r="D219" s="20"/>
      <c r="E219" s="20"/>
      <c r="F219" s="20"/>
      <c r="G219" s="20"/>
      <c r="H219" s="31">
        <f>+B219-[1]МФ!B219</f>
        <v>0</v>
      </c>
      <c r="I219" s="31">
        <f>+C219-[1]МФ!C219</f>
        <v>0</v>
      </c>
      <c r="J219" s="31">
        <f>+D219-[1]МФ!D219</f>
        <v>0</v>
      </c>
      <c r="K219" s="31">
        <f>+E219-[1]МФ!E219</f>
        <v>0</v>
      </c>
      <c r="L219" s="31">
        <f>+F219-[1]МФ!F219</f>
        <v>0</v>
      </c>
      <c r="M219" s="31">
        <f>+G219-[1]МФ!G219</f>
        <v>0</v>
      </c>
    </row>
    <row r="220" spans="1:13" ht="16.5" thickBot="1" x14ac:dyDescent="0.3">
      <c r="A220" s="10" t="s">
        <v>11</v>
      </c>
      <c r="B220" s="20">
        <f>+B11+B34+B58+B88+B110+B135+B157+B177+B197</f>
        <v>284984100</v>
      </c>
      <c r="C220" s="20">
        <f t="shared" ref="C220:G220" si="28">+C11+C34+C58+C88+C110+C135+C157+C177+C197</f>
        <v>285219044</v>
      </c>
      <c r="D220" s="20">
        <f t="shared" si="28"/>
        <v>70181630</v>
      </c>
      <c r="E220" s="20">
        <f t="shared" si="28"/>
        <v>139171850</v>
      </c>
      <c r="F220" s="20">
        <f t="shared" si="28"/>
        <v>208015000</v>
      </c>
      <c r="G220" s="20">
        <f t="shared" si="28"/>
        <v>280132084</v>
      </c>
      <c r="H220" s="31">
        <f>+B220-[1]МФ!B220</f>
        <v>0</v>
      </c>
      <c r="I220" s="31">
        <f>+C220-[1]МФ!C220</f>
        <v>0</v>
      </c>
      <c r="J220" s="31">
        <f>+D220-[1]МФ!D220</f>
        <v>0</v>
      </c>
      <c r="K220" s="31">
        <f>+E220-[1]МФ!E220</f>
        <v>0</v>
      </c>
      <c r="L220" s="31">
        <f>+F220-[1]МФ!F220</f>
        <v>0</v>
      </c>
      <c r="M220" s="31">
        <f>+G220-[1]МФ!G220</f>
        <v>0</v>
      </c>
    </row>
    <row r="221" spans="1:13" ht="16.5" thickBot="1" x14ac:dyDescent="0.3">
      <c r="A221" s="10" t="s">
        <v>12</v>
      </c>
      <c r="B221" s="20">
        <f>+B12+B35+B59+B89+B111+B136+B158+B178+B198</f>
        <v>91195900</v>
      </c>
      <c r="C221" s="20">
        <f t="shared" ref="C221:G222" si="29">+C12+C35+C59+C89+C111+C136+C158+C178+C198</f>
        <v>81261136</v>
      </c>
      <c r="D221" s="20">
        <f t="shared" si="29"/>
        <v>15728596</v>
      </c>
      <c r="E221" s="20">
        <f t="shared" si="29"/>
        <v>34113927</v>
      </c>
      <c r="F221" s="20">
        <f t="shared" si="29"/>
        <v>50272640</v>
      </c>
      <c r="G221" s="20">
        <f t="shared" si="29"/>
        <v>74994437</v>
      </c>
      <c r="H221" s="31">
        <f>+B221-[1]МФ!B221</f>
        <v>0</v>
      </c>
      <c r="I221" s="31">
        <f>+C221-[1]МФ!C221</f>
        <v>0</v>
      </c>
      <c r="J221" s="31">
        <f>+D221-[1]МФ!D221</f>
        <v>0</v>
      </c>
      <c r="K221" s="31">
        <f>+E221-[1]МФ!E221</f>
        <v>0</v>
      </c>
      <c r="L221" s="31">
        <f>+F221-[1]МФ!F221</f>
        <v>0</v>
      </c>
      <c r="M221" s="31">
        <f>+G221-[1]МФ!G221</f>
        <v>0</v>
      </c>
    </row>
    <row r="222" spans="1:13" ht="16.5" thickBot="1" x14ac:dyDescent="0.3">
      <c r="A222" s="10" t="s">
        <v>13</v>
      </c>
      <c r="B222" s="20">
        <f>+B13+B36+B60+B90+B112+B137+B159+B179+B199</f>
        <v>19524700</v>
      </c>
      <c r="C222" s="20">
        <f t="shared" si="29"/>
        <v>22222920</v>
      </c>
      <c r="D222" s="20">
        <f t="shared" si="29"/>
        <v>717247</v>
      </c>
      <c r="E222" s="20">
        <f t="shared" si="29"/>
        <v>1756167</v>
      </c>
      <c r="F222" s="20">
        <f t="shared" si="29"/>
        <v>6047753</v>
      </c>
      <c r="G222" s="20">
        <f t="shared" si="29"/>
        <v>21676909</v>
      </c>
      <c r="H222" s="31">
        <f>+B222-[1]МФ!B222</f>
        <v>0</v>
      </c>
      <c r="I222" s="31">
        <f>+C222-[1]МФ!C222</f>
        <v>0</v>
      </c>
      <c r="J222" s="31">
        <f>+D222-[1]МФ!D222</f>
        <v>0</v>
      </c>
      <c r="K222" s="31">
        <f>+E222-[1]МФ!E222</f>
        <v>0</v>
      </c>
      <c r="L222" s="31">
        <f>+F222-[1]МФ!F222</f>
        <v>0</v>
      </c>
      <c r="M222" s="31">
        <f>+G222-[1]МФ!G222</f>
        <v>0</v>
      </c>
    </row>
    <row r="223" spans="1:13" ht="16.5" thickBot="1" x14ac:dyDescent="0.3">
      <c r="A223" s="7" t="s">
        <v>31</v>
      </c>
      <c r="B223" s="20"/>
      <c r="C223" s="20"/>
      <c r="D223" s="20"/>
      <c r="E223" s="20"/>
      <c r="F223" s="20"/>
      <c r="G223" s="20"/>
      <c r="H223" s="31">
        <f>+B223-[1]МФ!B223</f>
        <v>0</v>
      </c>
      <c r="I223" s="31">
        <f>+C223-[1]МФ!C223</f>
        <v>0</v>
      </c>
      <c r="J223" s="31">
        <f>+D223-[1]МФ!D223</f>
        <v>0</v>
      </c>
      <c r="K223" s="31">
        <f>+E223-[1]МФ!E223</f>
        <v>0</v>
      </c>
      <c r="L223" s="31">
        <f>+F223-[1]МФ!F223</f>
        <v>0</v>
      </c>
      <c r="M223" s="31">
        <f>+G223-[1]МФ!G223</f>
        <v>0</v>
      </c>
    </row>
    <row r="224" spans="1:13" ht="23.25" thickBot="1" x14ac:dyDescent="0.3">
      <c r="A224" s="21" t="s">
        <v>93</v>
      </c>
      <c r="B224" s="20">
        <f>+B15+B65+B92</f>
        <v>0</v>
      </c>
      <c r="C224" s="20">
        <f t="shared" ref="C224:G224" si="30">+C15+C65+C92</f>
        <v>559215</v>
      </c>
      <c r="D224" s="20">
        <f t="shared" si="30"/>
        <v>0</v>
      </c>
      <c r="E224" s="20">
        <f t="shared" si="30"/>
        <v>0</v>
      </c>
      <c r="F224" s="20">
        <f t="shared" si="30"/>
        <v>559215</v>
      </c>
      <c r="G224" s="20">
        <f t="shared" si="30"/>
        <v>559215</v>
      </c>
      <c r="H224" s="31">
        <f>+B224-[1]МФ!B224</f>
        <v>0</v>
      </c>
      <c r="I224" s="31">
        <f>+C224-[1]МФ!C224</f>
        <v>0</v>
      </c>
      <c r="J224" s="31">
        <f>+D224-[1]МФ!D224</f>
        <v>0</v>
      </c>
      <c r="K224" s="31">
        <f>+E224-[1]МФ!E224</f>
        <v>0</v>
      </c>
      <c r="L224" s="31">
        <f>+F224-[1]МФ!F224</f>
        <v>0</v>
      </c>
      <c r="M224" s="31">
        <f>+G224-[1]МФ!G224</f>
        <v>0</v>
      </c>
    </row>
    <row r="225" spans="1:13" ht="16.5" hidden="1" thickBot="1" x14ac:dyDescent="0.3">
      <c r="A225" s="21" t="s">
        <v>80</v>
      </c>
      <c r="B225" s="20">
        <f>+B16+B38</f>
        <v>0</v>
      </c>
      <c r="C225" s="20">
        <f t="shared" ref="C225:G225" si="31">+C16+C38</f>
        <v>0</v>
      </c>
      <c r="D225" s="20">
        <f t="shared" si="31"/>
        <v>0</v>
      </c>
      <c r="E225" s="20">
        <f t="shared" si="31"/>
        <v>0</v>
      </c>
      <c r="F225" s="20">
        <f t="shared" si="31"/>
        <v>0</v>
      </c>
      <c r="G225" s="20">
        <f t="shared" si="31"/>
        <v>0</v>
      </c>
      <c r="H225" s="31">
        <f>+B225-[1]МФ!B225</f>
        <v>0</v>
      </c>
      <c r="I225" s="31">
        <f>+C225-[1]МФ!C225</f>
        <v>0</v>
      </c>
      <c r="J225" s="31">
        <f>+D225-[1]МФ!D225</f>
        <v>0</v>
      </c>
      <c r="K225" s="31">
        <f>+E225-[1]МФ!E225</f>
        <v>0</v>
      </c>
      <c r="L225" s="31">
        <f>+F225-[1]МФ!F225</f>
        <v>0</v>
      </c>
      <c r="M225" s="31">
        <f>+G225-[1]МФ!G225</f>
        <v>0</v>
      </c>
    </row>
    <row r="226" spans="1:13" ht="24" thickBot="1" x14ac:dyDescent="0.3">
      <c r="A226" s="25" t="s">
        <v>35</v>
      </c>
      <c r="B226" s="20">
        <f t="shared" ref="B226:G226" si="32">+B62</f>
        <v>0</v>
      </c>
      <c r="C226" s="20">
        <f t="shared" si="32"/>
        <v>10667</v>
      </c>
      <c r="D226" s="20">
        <f t="shared" si="32"/>
        <v>0</v>
      </c>
      <c r="E226" s="20">
        <f t="shared" si="32"/>
        <v>5534</v>
      </c>
      <c r="F226" s="20">
        <f t="shared" si="32"/>
        <v>5534</v>
      </c>
      <c r="G226" s="20">
        <f t="shared" si="32"/>
        <v>10667</v>
      </c>
      <c r="H226" s="31">
        <f>+B226-[1]МФ!B226</f>
        <v>0</v>
      </c>
      <c r="I226" s="31">
        <f>+C226-[1]МФ!C226</f>
        <v>0</v>
      </c>
      <c r="J226" s="31">
        <f>+D226-[1]МФ!D226</f>
        <v>0</v>
      </c>
      <c r="K226" s="31">
        <f>+E226-[1]МФ!E226</f>
        <v>0</v>
      </c>
      <c r="L226" s="31">
        <f>+F226-[1]МФ!F226</f>
        <v>0</v>
      </c>
      <c r="M226" s="31">
        <f>+G226-[1]МФ!G226</f>
        <v>0</v>
      </c>
    </row>
    <row r="227" spans="1:13" ht="16.5" hidden="1" thickBot="1" x14ac:dyDescent="0.3">
      <c r="A227" s="26" t="s">
        <v>48</v>
      </c>
      <c r="B227" s="20">
        <f>+B40</f>
        <v>0</v>
      </c>
      <c r="C227" s="20">
        <f t="shared" ref="C227:G227" si="33">+C40</f>
        <v>0</v>
      </c>
      <c r="D227" s="20">
        <f t="shared" si="33"/>
        <v>0</v>
      </c>
      <c r="E227" s="20">
        <f t="shared" si="33"/>
        <v>0</v>
      </c>
      <c r="F227" s="20">
        <f t="shared" si="33"/>
        <v>0</v>
      </c>
      <c r="G227" s="20">
        <f t="shared" si="33"/>
        <v>0</v>
      </c>
      <c r="H227" s="31">
        <f>+B227-[1]МФ!B227</f>
        <v>0</v>
      </c>
      <c r="I227" s="31">
        <f>+C227-[1]МФ!C227</f>
        <v>0</v>
      </c>
      <c r="J227" s="31">
        <f>+D227-[1]МФ!D227</f>
        <v>0</v>
      </c>
      <c r="K227" s="31">
        <f>+E227-[1]МФ!E227</f>
        <v>0</v>
      </c>
      <c r="L227" s="31">
        <f>+F227-[1]МФ!F227</f>
        <v>0</v>
      </c>
      <c r="M227" s="31">
        <f>+G227-[1]МФ!G227</f>
        <v>0</v>
      </c>
    </row>
    <row r="228" spans="1:13" ht="16.5" hidden="1" thickBot="1" x14ac:dyDescent="0.3">
      <c r="A228" s="26" t="s">
        <v>36</v>
      </c>
      <c r="B228" s="20">
        <f>+B66</f>
        <v>0</v>
      </c>
      <c r="C228" s="20">
        <f t="shared" ref="C228:G228" si="34">+C66</f>
        <v>0</v>
      </c>
      <c r="D228" s="20">
        <f t="shared" si="34"/>
        <v>0</v>
      </c>
      <c r="E228" s="20">
        <f t="shared" si="34"/>
        <v>0</v>
      </c>
      <c r="F228" s="20">
        <f t="shared" si="34"/>
        <v>0</v>
      </c>
      <c r="G228" s="20">
        <f t="shared" si="34"/>
        <v>0</v>
      </c>
      <c r="H228" s="31">
        <f>+B228-[1]МФ!B228</f>
        <v>0</v>
      </c>
      <c r="I228" s="31">
        <f>+C228-[1]МФ!C228</f>
        <v>0</v>
      </c>
      <c r="J228" s="31">
        <f>+D228-[1]МФ!D228</f>
        <v>0</v>
      </c>
      <c r="K228" s="31">
        <f>+E228-[1]МФ!E228</f>
        <v>0</v>
      </c>
      <c r="L228" s="31">
        <f>+F228-[1]МФ!F228</f>
        <v>0</v>
      </c>
      <c r="M228" s="31">
        <f>+G228-[1]МФ!G228</f>
        <v>0</v>
      </c>
    </row>
    <row r="229" spans="1:13" ht="23.25" hidden="1" thickBot="1" x14ac:dyDescent="0.3">
      <c r="A229" s="22" t="s">
        <v>49</v>
      </c>
      <c r="B229" s="20">
        <f>+B67</f>
        <v>0</v>
      </c>
      <c r="C229" s="20">
        <f t="shared" ref="C229:G230" si="35">+C67</f>
        <v>0</v>
      </c>
      <c r="D229" s="20">
        <f t="shared" si="35"/>
        <v>0</v>
      </c>
      <c r="E229" s="20">
        <f t="shared" si="35"/>
        <v>0</v>
      </c>
      <c r="F229" s="20">
        <f t="shared" si="35"/>
        <v>0</v>
      </c>
      <c r="G229" s="20">
        <f t="shared" si="35"/>
        <v>0</v>
      </c>
      <c r="H229" s="31">
        <f>+B229-[1]МФ!B229</f>
        <v>0</v>
      </c>
      <c r="I229" s="31">
        <f>+C229-[1]МФ!C229</f>
        <v>0</v>
      </c>
      <c r="J229" s="31">
        <f>+D229-[1]МФ!D229</f>
        <v>0</v>
      </c>
      <c r="K229" s="31">
        <f>+E229-[1]МФ!E229</f>
        <v>0</v>
      </c>
      <c r="L229" s="31">
        <f>+F229-[1]МФ!F229</f>
        <v>0</v>
      </c>
      <c r="M229" s="31">
        <f>+G229-[1]МФ!G229</f>
        <v>0</v>
      </c>
    </row>
    <row r="230" spans="1:13" ht="16.5" hidden="1" thickBot="1" x14ac:dyDescent="0.3">
      <c r="A230" s="22" t="s">
        <v>51</v>
      </c>
      <c r="B230" s="20">
        <f>+B68</f>
        <v>0</v>
      </c>
      <c r="C230" s="20">
        <f t="shared" si="35"/>
        <v>0</v>
      </c>
      <c r="D230" s="20">
        <f t="shared" si="35"/>
        <v>0</v>
      </c>
      <c r="E230" s="20">
        <f t="shared" si="35"/>
        <v>0</v>
      </c>
      <c r="F230" s="20">
        <f t="shared" si="35"/>
        <v>0</v>
      </c>
      <c r="G230" s="20">
        <f t="shared" si="35"/>
        <v>0</v>
      </c>
      <c r="H230" s="31">
        <f>+B230-[1]МФ!B230</f>
        <v>0</v>
      </c>
      <c r="I230" s="31">
        <f>+C230-[1]МФ!C230</f>
        <v>0</v>
      </c>
      <c r="J230" s="31">
        <f>+D230-[1]МФ!D230</f>
        <v>0</v>
      </c>
      <c r="K230" s="31">
        <f>+E230-[1]МФ!E230</f>
        <v>0</v>
      </c>
      <c r="L230" s="31">
        <f>+F230-[1]МФ!F230</f>
        <v>0</v>
      </c>
      <c r="M230" s="31">
        <f>+G230-[1]МФ!G230</f>
        <v>0</v>
      </c>
    </row>
    <row r="231" spans="1:13" ht="16.5" thickBot="1" x14ac:dyDescent="0.3">
      <c r="A231" s="22" t="s">
        <v>38</v>
      </c>
      <c r="B231" s="20">
        <f>+B114</f>
        <v>0</v>
      </c>
      <c r="C231" s="20">
        <f t="shared" ref="C231:G231" si="36">+C114</f>
        <v>3682</v>
      </c>
      <c r="D231" s="20">
        <f t="shared" si="36"/>
        <v>0</v>
      </c>
      <c r="E231" s="20">
        <f t="shared" si="36"/>
        <v>1901</v>
      </c>
      <c r="F231" s="20">
        <f t="shared" si="36"/>
        <v>1901</v>
      </c>
      <c r="G231" s="20">
        <f t="shared" si="36"/>
        <v>3682</v>
      </c>
      <c r="H231" s="31">
        <f>+B231-[1]МФ!B231</f>
        <v>0</v>
      </c>
      <c r="I231" s="31">
        <f>+C231-[1]МФ!C231</f>
        <v>0</v>
      </c>
      <c r="J231" s="31">
        <f>+D231-[1]МФ!D231</f>
        <v>0</v>
      </c>
      <c r="K231" s="31">
        <f>+E231-[1]МФ!E231</f>
        <v>0</v>
      </c>
      <c r="L231" s="31">
        <f>+F231-[1]МФ!F231</f>
        <v>0</v>
      </c>
      <c r="M231" s="31">
        <f>+G231-[1]МФ!G231</f>
        <v>0</v>
      </c>
    </row>
    <row r="232" spans="1:13" ht="16.5" thickBot="1" x14ac:dyDescent="0.3">
      <c r="A232" s="22" t="s">
        <v>39</v>
      </c>
      <c r="B232" s="20">
        <f>+B115</f>
        <v>0</v>
      </c>
      <c r="C232" s="20">
        <f t="shared" ref="C232:G232" si="37">+C115</f>
        <v>46275</v>
      </c>
      <c r="D232" s="20">
        <f t="shared" si="37"/>
        <v>0</v>
      </c>
      <c r="E232" s="20">
        <f t="shared" si="37"/>
        <v>23874</v>
      </c>
      <c r="F232" s="20">
        <f t="shared" si="37"/>
        <v>23874</v>
      </c>
      <c r="G232" s="20">
        <f t="shared" si="37"/>
        <v>46275</v>
      </c>
      <c r="H232" s="31">
        <f>+B232-[1]МФ!B232</f>
        <v>0</v>
      </c>
      <c r="I232" s="31">
        <f>+C232-[1]МФ!C232</f>
        <v>0</v>
      </c>
      <c r="J232" s="31">
        <f>+D232-[1]МФ!D232</f>
        <v>0</v>
      </c>
      <c r="K232" s="31">
        <f>+E232-[1]МФ!E232</f>
        <v>0</v>
      </c>
      <c r="L232" s="31">
        <f>+F232-[1]МФ!F232</f>
        <v>0</v>
      </c>
      <c r="M232" s="31">
        <f>+G232-[1]МФ!G232</f>
        <v>0</v>
      </c>
    </row>
    <row r="233" spans="1:13" ht="16.5" hidden="1" thickBot="1" x14ac:dyDescent="0.3">
      <c r="A233" s="22"/>
      <c r="B233" s="20"/>
      <c r="C233" s="20"/>
      <c r="D233" s="20"/>
      <c r="E233" s="20"/>
      <c r="F233" s="20"/>
      <c r="G233" s="20"/>
      <c r="H233" s="31">
        <f>+B233-[1]МФ!B233</f>
        <v>0</v>
      </c>
      <c r="I233" s="31">
        <f>+C233-[1]МФ!C233</f>
        <v>0</v>
      </c>
      <c r="J233" s="31">
        <f>+D233-[1]МФ!D233</f>
        <v>0</v>
      </c>
      <c r="K233" s="31">
        <f>+E233-[1]МФ!E233</f>
        <v>0</v>
      </c>
      <c r="L233" s="31">
        <f>+F233-[1]МФ!F233</f>
        <v>0</v>
      </c>
      <c r="M233" s="31">
        <f>+G233-[1]МФ!G233</f>
        <v>0</v>
      </c>
    </row>
    <row r="234" spans="1:13" ht="24" hidden="1" thickBot="1" x14ac:dyDescent="0.3">
      <c r="A234" s="26" t="s">
        <v>40</v>
      </c>
      <c r="B234" s="20">
        <f>+B117</f>
        <v>0</v>
      </c>
      <c r="C234" s="20">
        <f t="shared" ref="C234:G234" si="38">+C117</f>
        <v>0</v>
      </c>
      <c r="D234" s="20">
        <f t="shared" si="38"/>
        <v>0</v>
      </c>
      <c r="E234" s="20">
        <f t="shared" si="38"/>
        <v>0</v>
      </c>
      <c r="F234" s="20">
        <f t="shared" si="38"/>
        <v>0</v>
      </c>
      <c r="G234" s="20">
        <f t="shared" si="38"/>
        <v>0</v>
      </c>
      <c r="H234" s="31">
        <f>+B234-[1]МФ!B234</f>
        <v>0</v>
      </c>
      <c r="I234" s="31">
        <f>+C234-[1]МФ!C234</f>
        <v>0</v>
      </c>
      <c r="J234" s="31">
        <f>+D234-[1]МФ!D234</f>
        <v>0</v>
      </c>
      <c r="K234" s="31">
        <f>+E234-[1]МФ!E234</f>
        <v>0</v>
      </c>
      <c r="L234" s="31">
        <f>+F234-[1]МФ!F234</f>
        <v>0</v>
      </c>
      <c r="M234" s="31">
        <f>+G234-[1]МФ!G234</f>
        <v>0</v>
      </c>
    </row>
    <row r="235" spans="1:13" ht="51.75" hidden="1" customHeight="1" thickBot="1" x14ac:dyDescent="0.3">
      <c r="A235" s="28" t="s">
        <v>86</v>
      </c>
      <c r="B235" s="20">
        <f>+B63+B116</f>
        <v>0</v>
      </c>
      <c r="C235" s="20">
        <f t="shared" ref="C235:F235" si="39">+C63+C116</f>
        <v>46275</v>
      </c>
      <c r="D235" s="20">
        <f t="shared" si="39"/>
        <v>0</v>
      </c>
      <c r="E235" s="20">
        <f t="shared" si="39"/>
        <v>23874</v>
      </c>
      <c r="F235" s="20">
        <f t="shared" si="39"/>
        <v>23874</v>
      </c>
      <c r="G235" s="20">
        <f>+G63+G116</f>
        <v>46275</v>
      </c>
      <c r="H235" s="31">
        <f>+B235-[1]МФ!B235</f>
        <v>0</v>
      </c>
      <c r="I235" s="31">
        <f>+C235-[1]МФ!C235</f>
        <v>46275</v>
      </c>
      <c r="J235" s="31">
        <f>+D235-[1]МФ!D235</f>
        <v>0</v>
      </c>
      <c r="K235" s="31">
        <f>+E235-[1]МФ!E235</f>
        <v>23874</v>
      </c>
      <c r="L235" s="31">
        <f>+F235-[1]МФ!F235</f>
        <v>23874</v>
      </c>
      <c r="M235" s="31">
        <f>+G235-[1]МФ!G235</f>
        <v>46275</v>
      </c>
    </row>
    <row r="236" spans="1:13" ht="16.5" thickBot="1" x14ac:dyDescent="0.3">
      <c r="A236" s="28"/>
      <c r="B236" s="20"/>
      <c r="C236" s="20"/>
      <c r="D236" s="20"/>
      <c r="E236" s="20"/>
      <c r="F236" s="20"/>
      <c r="G236" s="20"/>
      <c r="H236" s="31">
        <f>+B236-[1]МФ!B236</f>
        <v>0</v>
      </c>
      <c r="I236" s="31">
        <f>+C236-[1]МФ!C236</f>
        <v>0</v>
      </c>
      <c r="J236" s="31">
        <f>+D236-[1]МФ!D236</f>
        <v>0</v>
      </c>
      <c r="K236" s="31">
        <f>+E236-[1]МФ!E236</f>
        <v>0</v>
      </c>
      <c r="L236" s="31">
        <f>+F236-[1]МФ!F236</f>
        <v>0</v>
      </c>
      <c r="M236" s="31">
        <f>+G236-[1]МФ!G236</f>
        <v>0</v>
      </c>
    </row>
    <row r="237" spans="1:13" ht="26.25" thickBot="1" x14ac:dyDescent="0.3">
      <c r="A237" s="9" t="s">
        <v>50</v>
      </c>
      <c r="B237" s="19">
        <f>SUM(B239:B250)</f>
        <v>85081300</v>
      </c>
      <c r="C237" s="19">
        <f t="shared" ref="C237:G237" si="40">SUM(C239:C250)</f>
        <v>88428524</v>
      </c>
      <c r="D237" s="19">
        <f t="shared" si="40"/>
        <v>5006660</v>
      </c>
      <c r="E237" s="19">
        <f t="shared" si="40"/>
        <v>15449175</v>
      </c>
      <c r="F237" s="19">
        <f t="shared" si="40"/>
        <v>25547140</v>
      </c>
      <c r="G237" s="19">
        <f t="shared" si="40"/>
        <v>51131896</v>
      </c>
      <c r="H237" s="31">
        <f>+B237-[1]МФ!B237</f>
        <v>0</v>
      </c>
      <c r="I237" s="31">
        <f>+C237-[1]МФ!C237</f>
        <v>0</v>
      </c>
      <c r="J237" s="31">
        <f>+D237-[1]МФ!D237</f>
        <v>0</v>
      </c>
      <c r="K237" s="31">
        <f>+E237-[1]МФ!E237</f>
        <v>0</v>
      </c>
      <c r="L237" s="31">
        <f>+F237-[1]МФ!F237</f>
        <v>0</v>
      </c>
      <c r="M237" s="31">
        <f>+G237-[1]МФ!G237</f>
        <v>0</v>
      </c>
    </row>
    <row r="238" spans="1:13" ht="16.5" thickBot="1" x14ac:dyDescent="0.3">
      <c r="A238" s="7" t="s">
        <v>10</v>
      </c>
      <c r="B238" s="20"/>
      <c r="C238" s="20"/>
      <c r="D238" s="20"/>
      <c r="E238" s="20"/>
      <c r="F238" s="20"/>
      <c r="G238" s="20"/>
      <c r="H238" s="31">
        <f>+B238-[1]МФ!B238</f>
        <v>0</v>
      </c>
      <c r="I238" s="31">
        <f>+C238-[1]МФ!C238</f>
        <v>0</v>
      </c>
      <c r="J238" s="31">
        <f>+D238-[1]МФ!D238</f>
        <v>0</v>
      </c>
      <c r="K238" s="31">
        <f>+E238-[1]МФ!E238</f>
        <v>0</v>
      </c>
      <c r="L238" s="31">
        <f>+F238-[1]МФ!F238</f>
        <v>0</v>
      </c>
      <c r="M238" s="31">
        <f>+G238-[1]МФ!G238</f>
        <v>0</v>
      </c>
    </row>
    <row r="239" spans="1:13" ht="16.5" thickBot="1" x14ac:dyDescent="0.3">
      <c r="A239" s="22" t="s">
        <v>32</v>
      </c>
      <c r="B239" s="20">
        <f t="shared" ref="B239:G239" si="41">+B20</f>
        <v>47600</v>
      </c>
      <c r="C239" s="20">
        <f t="shared" si="41"/>
        <v>47600</v>
      </c>
      <c r="D239" s="20">
        <f t="shared" si="41"/>
        <v>6142</v>
      </c>
      <c r="E239" s="20">
        <f t="shared" si="41"/>
        <v>11894</v>
      </c>
      <c r="F239" s="20">
        <f t="shared" si="41"/>
        <v>17705</v>
      </c>
      <c r="G239" s="20">
        <f t="shared" si="41"/>
        <v>23622</v>
      </c>
      <c r="H239" s="31">
        <f>+B239-[1]МФ!B239</f>
        <v>0</v>
      </c>
      <c r="I239" s="31">
        <f>+C239-[1]МФ!C239</f>
        <v>0</v>
      </c>
      <c r="J239" s="31">
        <f>+D239-[1]МФ!D239</f>
        <v>0</v>
      </c>
      <c r="K239" s="31">
        <f>+E239-[1]МФ!E239</f>
        <v>0</v>
      </c>
      <c r="L239" s="31">
        <f>+F239-[1]МФ!F239</f>
        <v>0</v>
      </c>
      <c r="M239" s="31">
        <f>+G239-[1]МФ!G239</f>
        <v>0</v>
      </c>
    </row>
    <row r="240" spans="1:13" ht="16.5" hidden="1" thickBot="1" x14ac:dyDescent="0.3">
      <c r="A240" s="22" t="s">
        <v>33</v>
      </c>
      <c r="B240" s="20">
        <f t="shared" ref="B240:G240" si="42">+B96+B121</f>
        <v>0</v>
      </c>
      <c r="C240" s="20">
        <f t="shared" si="42"/>
        <v>0</v>
      </c>
      <c r="D240" s="20">
        <f t="shared" si="42"/>
        <v>0</v>
      </c>
      <c r="E240" s="20">
        <f t="shared" si="42"/>
        <v>0</v>
      </c>
      <c r="F240" s="20">
        <f t="shared" si="42"/>
        <v>0</v>
      </c>
      <c r="G240" s="20">
        <f t="shared" si="42"/>
        <v>0</v>
      </c>
      <c r="H240" s="31">
        <f>+B240-[1]МФ!B240</f>
        <v>0</v>
      </c>
      <c r="I240" s="31">
        <f>+C240-[1]МФ!C240</f>
        <v>0</v>
      </c>
      <c r="J240" s="31">
        <f>+D240-[1]МФ!D240</f>
        <v>0</v>
      </c>
      <c r="K240" s="31">
        <f>+E240-[1]МФ!E240</f>
        <v>0</v>
      </c>
      <c r="L240" s="31">
        <f>+F240-[1]МФ!F240</f>
        <v>0</v>
      </c>
      <c r="M240" s="31">
        <f>+G240-[1]МФ!G240</f>
        <v>0</v>
      </c>
    </row>
    <row r="241" spans="1:13" ht="16.5" thickBot="1" x14ac:dyDescent="0.3">
      <c r="A241" s="22" t="s">
        <v>34</v>
      </c>
      <c r="B241" s="20">
        <f t="shared" ref="B241:G241" si="43">+B44</f>
        <v>65000000</v>
      </c>
      <c r="C241" s="20">
        <f t="shared" si="43"/>
        <v>65000000</v>
      </c>
      <c r="D241" s="20">
        <f t="shared" si="43"/>
        <v>1820950</v>
      </c>
      <c r="E241" s="20">
        <f t="shared" si="43"/>
        <v>9407893</v>
      </c>
      <c r="F241" s="20">
        <f t="shared" si="43"/>
        <v>16428339</v>
      </c>
      <c r="G241" s="20">
        <f t="shared" si="43"/>
        <v>29688691</v>
      </c>
      <c r="H241" s="31">
        <f>+B241-[1]МФ!B241</f>
        <v>0</v>
      </c>
      <c r="I241" s="31">
        <f>+C241-[1]МФ!C241</f>
        <v>0</v>
      </c>
      <c r="J241" s="31">
        <f>+D241-[1]МФ!D241</f>
        <v>0</v>
      </c>
      <c r="K241" s="31">
        <f>+E241-[1]МФ!E241</f>
        <v>0</v>
      </c>
      <c r="L241" s="31">
        <f>+F241-[1]МФ!F241</f>
        <v>0</v>
      </c>
      <c r="M241" s="31">
        <f>+G241-[1]МФ!G241</f>
        <v>0</v>
      </c>
    </row>
    <row r="242" spans="1:13" ht="16.5" thickBot="1" x14ac:dyDescent="0.3">
      <c r="A242" s="22" t="s">
        <v>37</v>
      </c>
      <c r="B242" s="20">
        <f t="shared" ref="B242:G242" si="44">+B72</f>
        <v>6088500</v>
      </c>
      <c r="C242" s="20">
        <f t="shared" si="44"/>
        <v>1519299</v>
      </c>
      <c r="D242" s="20">
        <f t="shared" si="44"/>
        <v>0</v>
      </c>
      <c r="E242" s="20">
        <f t="shared" si="44"/>
        <v>0</v>
      </c>
      <c r="F242" s="20">
        <f t="shared" si="44"/>
        <v>0</v>
      </c>
      <c r="G242" s="20">
        <f t="shared" si="44"/>
        <v>0</v>
      </c>
      <c r="H242" s="31">
        <f>+B242-[1]МФ!B242</f>
        <v>0</v>
      </c>
      <c r="I242" s="31">
        <f>+C242-[1]МФ!C242</f>
        <v>0</v>
      </c>
      <c r="J242" s="31">
        <f>+D242-[1]МФ!D242</f>
        <v>0</v>
      </c>
      <c r="K242" s="31">
        <f>+E242-[1]МФ!E242</f>
        <v>0</v>
      </c>
      <c r="L242" s="31">
        <f>+F242-[1]МФ!F242</f>
        <v>0</v>
      </c>
      <c r="M242" s="31">
        <f>+G242-[1]МФ!G242</f>
        <v>0</v>
      </c>
    </row>
    <row r="243" spans="1:13" ht="35.25" thickBot="1" x14ac:dyDescent="0.3">
      <c r="A243" s="27" t="s">
        <v>46</v>
      </c>
      <c r="B243" s="20">
        <f t="shared" ref="B243:G243" si="45">+B163</f>
        <v>710000</v>
      </c>
      <c r="C243" s="20">
        <f t="shared" si="45"/>
        <v>710000</v>
      </c>
      <c r="D243" s="20">
        <f t="shared" si="45"/>
        <v>222965</v>
      </c>
      <c r="E243" s="20">
        <f t="shared" si="45"/>
        <v>250346</v>
      </c>
      <c r="F243" s="20">
        <f t="shared" si="45"/>
        <v>277728</v>
      </c>
      <c r="G243" s="20">
        <f t="shared" si="45"/>
        <v>430478</v>
      </c>
      <c r="H243" s="31">
        <f>+B243-[1]МФ!B243</f>
        <v>0</v>
      </c>
      <c r="I243" s="31">
        <f>+C243-[1]МФ!C243</f>
        <v>0</v>
      </c>
      <c r="J243" s="31">
        <f>+D243-[1]МФ!D243</f>
        <v>0</v>
      </c>
      <c r="K243" s="31">
        <f>+E243-[1]МФ!E243</f>
        <v>0</v>
      </c>
      <c r="L243" s="31">
        <f>+F243-[1]МФ!F243</f>
        <v>0</v>
      </c>
      <c r="M243" s="31">
        <f>+G243-[1]МФ!G243</f>
        <v>0</v>
      </c>
    </row>
    <row r="244" spans="1:13" ht="24" thickBot="1" x14ac:dyDescent="0.3">
      <c r="A244" s="25" t="s">
        <v>41</v>
      </c>
      <c r="B244" s="20">
        <f t="shared" ref="B244:G244" si="46">+B183</f>
        <v>11130000</v>
      </c>
      <c r="C244" s="20">
        <f t="shared" si="46"/>
        <v>20130000</v>
      </c>
      <c r="D244" s="20">
        <f t="shared" si="46"/>
        <v>2780159</v>
      </c>
      <c r="E244" s="20">
        <f t="shared" si="46"/>
        <v>5561542</v>
      </c>
      <c r="F244" s="20">
        <f t="shared" si="46"/>
        <v>8337845</v>
      </c>
      <c r="G244" s="20">
        <f t="shared" si="46"/>
        <v>20129693</v>
      </c>
      <c r="H244" s="31">
        <f>+B244-[1]МФ!B244</f>
        <v>0</v>
      </c>
      <c r="I244" s="31">
        <f>+C244-[1]МФ!C244</f>
        <v>0</v>
      </c>
      <c r="J244" s="31">
        <f>+D244-[1]МФ!D244</f>
        <v>0</v>
      </c>
      <c r="K244" s="31">
        <f>+E244-[1]МФ!E244</f>
        <v>0</v>
      </c>
      <c r="L244" s="31">
        <f>+F244-[1]МФ!F244</f>
        <v>0</v>
      </c>
      <c r="M244" s="31">
        <f>+G244-[1]МФ!G244</f>
        <v>0</v>
      </c>
    </row>
    <row r="245" spans="1:13" ht="16.5" thickBot="1" x14ac:dyDescent="0.3">
      <c r="A245" s="25" t="s">
        <v>42</v>
      </c>
      <c r="B245" s="20">
        <f t="shared" ref="B245:G247" si="47">+B205</f>
        <v>105000</v>
      </c>
      <c r="C245" s="20">
        <f t="shared" si="47"/>
        <v>105000</v>
      </c>
      <c r="D245" s="20">
        <f t="shared" si="47"/>
        <v>9362</v>
      </c>
      <c r="E245" s="20">
        <f t="shared" si="47"/>
        <v>13943</v>
      </c>
      <c r="F245" s="20">
        <f t="shared" si="47"/>
        <v>22566</v>
      </c>
      <c r="G245" s="20">
        <f t="shared" si="47"/>
        <v>32340</v>
      </c>
      <c r="H245" s="31">
        <f>+B245-[1]МФ!B245</f>
        <v>0</v>
      </c>
      <c r="I245" s="31">
        <f>+C245-[1]МФ!C245</f>
        <v>0</v>
      </c>
      <c r="J245" s="31">
        <f>+D245-[1]МФ!D245</f>
        <v>0</v>
      </c>
      <c r="K245" s="31">
        <f>+E245-[1]МФ!E245</f>
        <v>0</v>
      </c>
      <c r="L245" s="31">
        <f>+F245-[1]МФ!F245</f>
        <v>0</v>
      </c>
      <c r="M245" s="31">
        <f>+G245-[1]МФ!G245</f>
        <v>0</v>
      </c>
    </row>
    <row r="246" spans="1:13" ht="16.5" thickBot="1" x14ac:dyDescent="0.3">
      <c r="A246" s="25" t="s">
        <v>43</v>
      </c>
      <c r="B246" s="20">
        <f t="shared" si="47"/>
        <v>0</v>
      </c>
      <c r="C246" s="20">
        <f t="shared" si="47"/>
        <v>97715</v>
      </c>
      <c r="D246" s="20">
        <f t="shared" si="47"/>
        <v>15643</v>
      </c>
      <c r="E246" s="20">
        <f t="shared" si="47"/>
        <v>48118</v>
      </c>
      <c r="F246" s="20">
        <f t="shared" si="47"/>
        <v>65874</v>
      </c>
      <c r="G246" s="20">
        <f t="shared" si="47"/>
        <v>97715</v>
      </c>
      <c r="H246" s="31">
        <f>+B246-[1]МФ!B246</f>
        <v>0</v>
      </c>
      <c r="I246" s="31">
        <f>+C246-[1]МФ!C246</f>
        <v>0</v>
      </c>
      <c r="J246" s="31">
        <f>+D246-[1]МФ!D246</f>
        <v>0</v>
      </c>
      <c r="K246" s="31">
        <f>+E246-[1]МФ!E246</f>
        <v>0</v>
      </c>
      <c r="L246" s="31">
        <f>+F246-[1]МФ!F246</f>
        <v>0</v>
      </c>
      <c r="M246" s="31">
        <f>+G246-[1]МФ!G246</f>
        <v>0</v>
      </c>
    </row>
    <row r="247" spans="1:13" ht="16.5" thickBot="1" x14ac:dyDescent="0.3">
      <c r="A247" s="25" t="s">
        <v>44</v>
      </c>
      <c r="B247" s="20">
        <f t="shared" si="47"/>
        <v>1500000</v>
      </c>
      <c r="C247" s="20">
        <f t="shared" si="47"/>
        <v>300000</v>
      </c>
      <c r="D247" s="20">
        <f t="shared" si="47"/>
        <v>0</v>
      </c>
      <c r="E247" s="20">
        <f t="shared" si="47"/>
        <v>0</v>
      </c>
      <c r="F247" s="20">
        <f t="shared" si="47"/>
        <v>220804</v>
      </c>
      <c r="G247" s="20">
        <f t="shared" si="47"/>
        <v>220804</v>
      </c>
      <c r="H247" s="31">
        <f>+B247-[1]МФ!B247</f>
        <v>0</v>
      </c>
      <c r="I247" s="31">
        <f>+C247-[1]МФ!C247</f>
        <v>0</v>
      </c>
      <c r="J247" s="31">
        <f>+D247-[1]МФ!D247</f>
        <v>0</v>
      </c>
      <c r="K247" s="31">
        <f>+E247-[1]МФ!E247</f>
        <v>0</v>
      </c>
      <c r="L247" s="31">
        <f>+F247-[1]МФ!F247</f>
        <v>0</v>
      </c>
      <c r="M247" s="31">
        <f>+G247-[1]МФ!G247</f>
        <v>0</v>
      </c>
    </row>
    <row r="248" spans="1:13" ht="35.25" thickBot="1" x14ac:dyDescent="0.3">
      <c r="A248" s="26" t="s">
        <v>83</v>
      </c>
      <c r="B248" s="20">
        <f t="shared" ref="B248:G249" si="48">+B73</f>
        <v>465600</v>
      </c>
      <c r="C248" s="20">
        <f t="shared" si="48"/>
        <v>480710</v>
      </c>
      <c r="D248" s="20">
        <f t="shared" si="48"/>
        <v>151439</v>
      </c>
      <c r="E248" s="20">
        <f t="shared" si="48"/>
        <v>155439</v>
      </c>
      <c r="F248" s="20">
        <f t="shared" si="48"/>
        <v>175559</v>
      </c>
      <c r="G248" s="20">
        <f t="shared" si="48"/>
        <v>347419</v>
      </c>
      <c r="H248" s="31">
        <f>+B248-[1]МФ!B248</f>
        <v>0</v>
      </c>
      <c r="I248" s="31">
        <f>+C248-[1]МФ!C248</f>
        <v>0</v>
      </c>
      <c r="J248" s="31">
        <f>+D248-[1]МФ!D248</f>
        <v>0</v>
      </c>
      <c r="K248" s="31">
        <f>+E248-[1]МФ!E248</f>
        <v>0</v>
      </c>
      <c r="L248" s="31">
        <f>+F248-[1]МФ!F248</f>
        <v>0</v>
      </c>
      <c r="M248" s="31">
        <f>+G248-[1]МФ!G248</f>
        <v>0</v>
      </c>
    </row>
    <row r="249" spans="1:13" ht="24" thickBot="1" x14ac:dyDescent="0.3">
      <c r="A249" s="26" t="s">
        <v>92</v>
      </c>
      <c r="B249" s="20">
        <f t="shared" si="48"/>
        <v>34600</v>
      </c>
      <c r="C249" s="20">
        <f t="shared" si="48"/>
        <v>38200</v>
      </c>
      <c r="D249" s="20">
        <f t="shared" si="48"/>
        <v>0</v>
      </c>
      <c r="E249" s="20">
        <f t="shared" si="48"/>
        <v>0</v>
      </c>
      <c r="F249" s="20">
        <f t="shared" si="48"/>
        <v>720</v>
      </c>
      <c r="G249" s="20">
        <f t="shared" si="48"/>
        <v>29515</v>
      </c>
      <c r="H249" s="31">
        <f>+B249-[1]МФ!B249</f>
        <v>0</v>
      </c>
      <c r="I249" s="31">
        <f>+C249-[1]МФ!C249</f>
        <v>0</v>
      </c>
      <c r="J249" s="31">
        <f>+D249-[1]МФ!D249</f>
        <v>0</v>
      </c>
      <c r="K249" s="31">
        <f>+E249-[1]МФ!E249</f>
        <v>0</v>
      </c>
      <c r="L249" s="31">
        <f>+F249-[1]МФ!F249</f>
        <v>0</v>
      </c>
      <c r="M249" s="31">
        <f>+G249-[1]МФ!G249</f>
        <v>0</v>
      </c>
    </row>
    <row r="250" spans="1:13" ht="24" thickBot="1" x14ac:dyDescent="0.3">
      <c r="A250" s="26" t="str">
        <f>+A75</f>
        <v>Провеждане на съвместна кампания на НАП, НОИ и партньори "Заплата в плик"</v>
      </c>
      <c r="B250" s="20">
        <f>+B75</f>
        <v>0</v>
      </c>
      <c r="C250" s="20">
        <f>+C75</f>
        <v>0</v>
      </c>
      <c r="D250" s="20">
        <f t="shared" ref="D250:G250" si="49">+D75</f>
        <v>0</v>
      </c>
      <c r="E250" s="20">
        <f t="shared" si="49"/>
        <v>0</v>
      </c>
      <c r="F250" s="20">
        <f t="shared" si="49"/>
        <v>0</v>
      </c>
      <c r="G250" s="20">
        <f t="shared" si="49"/>
        <v>131619</v>
      </c>
      <c r="H250" s="31"/>
      <c r="I250" s="31"/>
      <c r="J250" s="31"/>
      <c r="K250" s="31"/>
      <c r="L250" s="31"/>
      <c r="M250" s="31"/>
    </row>
    <row r="251" spans="1:13" ht="16.5" thickBot="1" x14ac:dyDescent="0.3">
      <c r="A251" s="7"/>
      <c r="B251" s="20"/>
      <c r="C251" s="20"/>
      <c r="D251" s="20"/>
      <c r="E251" s="20"/>
      <c r="F251" s="20"/>
      <c r="G251" s="20"/>
      <c r="H251" s="31">
        <f>+B251-[1]МФ!B251</f>
        <v>0</v>
      </c>
      <c r="I251" s="31">
        <f>+C251-[1]МФ!C251</f>
        <v>0</v>
      </c>
      <c r="J251" s="31">
        <f>+D251-[1]МФ!D251</f>
        <v>0</v>
      </c>
      <c r="K251" s="31">
        <f>+E251-[1]МФ!E251</f>
        <v>0</v>
      </c>
      <c r="L251" s="31">
        <f>+F251-[1]МФ!F251</f>
        <v>0</v>
      </c>
      <c r="M251" s="31">
        <f>+G251-[1]МФ!G251</f>
        <v>0</v>
      </c>
    </row>
    <row r="252" spans="1:13" ht="16.5" thickBot="1" x14ac:dyDescent="0.3">
      <c r="A252" s="9" t="s">
        <v>15</v>
      </c>
      <c r="B252" s="19">
        <f t="shared" ref="B252:G252" si="50">+B218+B237</f>
        <v>480786000</v>
      </c>
      <c r="C252" s="19">
        <f t="shared" si="50"/>
        <v>477131624</v>
      </c>
      <c r="D252" s="19">
        <f t="shared" si="50"/>
        <v>91634133</v>
      </c>
      <c r="E252" s="19">
        <f t="shared" si="50"/>
        <v>190491119</v>
      </c>
      <c r="F252" s="19">
        <f t="shared" si="50"/>
        <v>289882533</v>
      </c>
      <c r="G252" s="19">
        <f t="shared" si="50"/>
        <v>427935326</v>
      </c>
      <c r="H252" s="31">
        <f>+B252-[1]МФ!B252</f>
        <v>0</v>
      </c>
      <c r="I252" s="31">
        <f>+C252-[1]МФ!C252</f>
        <v>0</v>
      </c>
      <c r="J252" s="31">
        <f>+D252-[1]МФ!D252</f>
        <v>0</v>
      </c>
      <c r="K252" s="31">
        <f>+E252-[1]МФ!E252</f>
        <v>0</v>
      </c>
      <c r="L252" s="31">
        <f>+F252-[1]МФ!F252</f>
        <v>0</v>
      </c>
      <c r="M252" s="31">
        <f>+G252-[1]МФ!G252</f>
        <v>0</v>
      </c>
    </row>
    <row r="253" spans="1:13" ht="16.5" thickBot="1" x14ac:dyDescent="0.3">
      <c r="A253" s="7"/>
      <c r="B253" s="5"/>
      <c r="C253" s="5"/>
      <c r="D253" s="5"/>
      <c r="E253" s="5"/>
      <c r="F253" s="5"/>
      <c r="G253" s="5"/>
      <c r="H253" s="31">
        <f>+B253-[1]МФ!B253</f>
        <v>0</v>
      </c>
      <c r="I253" s="31">
        <f>+C253-[1]МФ!C253</f>
        <v>0</v>
      </c>
      <c r="J253" s="31">
        <f>+D253-[1]МФ!D253</f>
        <v>0</v>
      </c>
      <c r="K253" s="31">
        <f>+E253-[1]МФ!E253</f>
        <v>0</v>
      </c>
      <c r="L253" s="31">
        <f>+F253-[1]МФ!F253</f>
        <v>0</v>
      </c>
      <c r="M253" s="31">
        <f>+G253-[1]МФ!G253</f>
        <v>0</v>
      </c>
    </row>
    <row r="254" spans="1:13" ht="16.5" thickBot="1" x14ac:dyDescent="0.3">
      <c r="A254" s="7" t="s">
        <v>16</v>
      </c>
      <c r="B254" s="30">
        <f t="shared" ref="B254:G254" si="51">+B25+B49+B79+B101+B126+B148+B168+B188+B211</f>
        <v>12224</v>
      </c>
      <c r="C254" s="30">
        <f t="shared" si="51"/>
        <v>12224</v>
      </c>
      <c r="D254" s="30">
        <f t="shared" si="51"/>
        <v>11467</v>
      </c>
      <c r="E254" s="30">
        <f t="shared" si="51"/>
        <v>11453</v>
      </c>
      <c r="F254" s="30">
        <f t="shared" si="51"/>
        <v>11395</v>
      </c>
      <c r="G254" s="30">
        <f t="shared" si="51"/>
        <v>11419</v>
      </c>
      <c r="H254" s="31">
        <f>+B254-[1]МФ!B254</f>
        <v>0</v>
      </c>
      <c r="I254" s="31">
        <f>+C254-[1]МФ!C254</f>
        <v>0</v>
      </c>
      <c r="J254" s="31">
        <f>+D254-[1]МФ!D254</f>
        <v>0</v>
      </c>
      <c r="K254" s="31">
        <f>+E254-[1]МФ!E254</f>
        <v>0</v>
      </c>
      <c r="L254" s="31">
        <f>+F254-[1]МФ!F254</f>
        <v>0</v>
      </c>
      <c r="M254" s="31">
        <f>+G254-[1]МФ!G254</f>
        <v>0</v>
      </c>
    </row>
    <row r="255" spans="1:13" x14ac:dyDescent="0.25">
      <c r="H255" s="31"/>
      <c r="I255" s="31"/>
      <c r="J255" s="31"/>
      <c r="K255" s="31"/>
      <c r="L255" s="31"/>
      <c r="M255" s="31"/>
    </row>
    <row r="259" spans="3:3" x14ac:dyDescent="0.25">
      <c r="C259" s="31"/>
    </row>
  </sheetData>
  <mergeCells count="13">
    <mergeCell ref="A1:G1"/>
    <mergeCell ref="A171:G171"/>
    <mergeCell ref="A191:G191"/>
    <mergeCell ref="A214:G214"/>
    <mergeCell ref="A82:G82"/>
    <mergeCell ref="A104:G104"/>
    <mergeCell ref="A129:G129"/>
    <mergeCell ref="A151:G151"/>
    <mergeCell ref="A52:G52"/>
    <mergeCell ref="A2:G2"/>
    <mergeCell ref="A3:G3"/>
    <mergeCell ref="A5:G5"/>
    <mergeCell ref="A28:G2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6" orientation="portrait" r:id="rId1"/>
  <rowBreaks count="5" manualBreakCount="5">
    <brk id="50" max="16383" man="1"/>
    <brk id="102" max="16383" man="1"/>
    <brk id="149" max="16383" man="1"/>
    <brk id="190" max="6" man="1"/>
    <brk id="212" max="16383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Ue2Y+rKD7UqQ1LczpUuORIaDssg=</DigestValue>
    </Reference>
    <Reference URI="#idOfficeObject" Type="http://www.w3.org/2000/09/xmldsig#Object">
      <DigestMethod Algorithm="http://www.w3.org/2000/09/xmldsig#sha1"/>
      <DigestValue>/6epD3/D7HbHgDHZZgf/16mv0K4=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o2I7zztn85trrpe45NOyf0jPVHs=</DigestValue>
    </Reference>
  </SignedInfo>
  <SignatureValue>x1YdG8VHRn1YdwV1q6Aljcjphiq86btuIB5Qi0ikSKhYqN9RefhkCTlLr5WIRrl4ZWj8DX9fU3fN
zuibqq9y0LrNAUJEhM2QI9ojo+onOfQO5xi5NUeecfllsS49epk2kXrzlznDLw/GN9YaWGHARDDk
ejXwUq8v9TaRGyLouMno7aGgA3J8fvZdhfTgu32NzZlMMWM1/cR9p/QBd+iYGmcm1cEYBf7Kbwr/
q6G8xKgasoTWICPbKPi29cfWlPvOfSYlzWz+Z8oBcj4VASEmdQqxAFhXTJRBAuGgItgWIYwtcOMT
ik0XYRVbMXN9yQcuHcn6NopTyeMMSeXlYTT50A==</SignatureValue>
  <KeyInfo>
    <X509Data>
      <X509Certificate>MIIHODCCBSCgAwIBAgIIDAYqljrNLZQwDQYJKoZIhvcNAQELBQAwgYAxJDAiBgNVBAMMG1N0YW1w
SVQgR2xvYmFsIFF1YWxpZmllZCBDQTEYMBYGA1UEYQwPTlRSQkctODMxNjQxNzkxMSEwHwYDVQQK
DBhJbmZvcm1hdGlvbiBTZXJ2aWNlcyBKU0MxDjAMBgNVBAcMBVNvZmlhMQswCQYDVQQGEwJCRzAe
Fw0xODEwMTIxMTI3MzNaFw0xOTEwMTIxMTI3MzNaMIHfMSQwIgYJKoZIhvcNAQkBFhVzLnYua29z
dG92YUBtaW5maW4uYmcxIjAgBgNVBAMMGVN2ZXRsYW5hIFZpdGFub3ZhIEtvc3RvdmExGTAXBgNV
BAUTEFBOT0JHLTcxMDYxODE0MzIxETAPBgNVBCoMCFN2ZXRsYW5hMRAwDgYDVQQEDAdLb3N0b3Zh
MRgwFgYDVQRhDA9OVFJCRy0wMDA2OTU0MDYxHDAaBgNVBAoME01pbmlzdHJ5IG9mIEZpbmFuY2Ux
DjAMBgNVBAcMBVNvZmlhMQswCQYDVQQGEwJCRzCCASIwDQYJKoZIhvcNAQEBBQADggEPADCCAQoC
ggEBAOh3K3lWguQYZHxKNIExMyRFI+4ztw/lRYZEqdbzEajnMiLTEbwoNFewlMJPkyIqqzQWO/bE
TPgMfT6SsMCAN8NXL5CDSK75nsuv/C8m2rpt5XiiUWZo931/cVFAricb3k/bZsRh8jb9KsRBp7mi
25nZaPxSbLy0I3d9jeLQQ6EBqkQTgu6/he8WmJojrIpYQ8jBNDSix22OwIFbMjCa6MTxF9tqLBZ8
xQeg/ohAgqI/r0TLmmdcw5AxTPpq9deSFmhvnrjDujGfOYYjFjlwAcph9Cd8wTULBbWw/EOfeQMS
i8jx1W06YkXDbQnaRW/m4/1RKS3ShMj0YNmyJbKeQRkCAwEAAaOCAlMwggJPMIGABggrBgEFBQcB
AQR0MHIwSgYIKwYBBQUHMAKGPmh0dHA6Ly93d3cuc3RhbXBpdC5vcmcvcmVwb3NpdG9yeS9zdGFt
cGl0X2dsb2JhbF9xdWFsaWZpZWQuY3J0MCQGCCsGAQUFBzABhhhodHRwOi8vb2NzcC5zdGFtcGl0
Lm9yZy8wHQYDVR0OBBYEFPOGl5sSZ1sFyCBVJL6YAm0V+mjYMAwGA1UdEwEB/wQCMAAwHwYDVR0j
BBgwFoAUxtxulkER1h8y/xG9tlEq5OkRQ1AwgYgGCCsGAQUFBwEDBHwwejAVBggrBgEFBQcLAjAJ
BgcEAIvsSQEBMAgGBgQAjkYBATAIBgYEAI5GAQQwEwYGBACORgEGMAkGBwQAjkYBBgEwOAYGBACO
RgEFMC4wLBYmaHR0cHM6Ly93d3cuc3RhbXBpdC5vcmcvcGRzL3Bkc19lbi5wZGYTAmVuMGAGA1Ud
IARZMFcwCQYHBACL7EABAjAIBgYEAIswAQEwQAYLKwYBBAHYGgECAQIwMTAvBggrBgEFBQcCARYj
aHR0cHM6Ly93d3cuc3RhbXBpdC5vcmcvcmVwb3NpdG9yeS8wSAYDVR0fBEEwPzA9oDugOYY3aHR0
cDovL3d3dy5zdGFtcGl0Lm9yZy9jcmwvc3RhbXBpdF9nbG9iYWxfcXVhbGlmaWVkLmNybDAOBgNV
HQ8BAf8EBAMCBeAwNQYDVR0lBC4wLAYIKwYBBQUHAwIGCCsGAQUFBwMEBgorBgEEAYI3FAICBgor
BgEEAYI3CgMMMA0GCSqGSIb3DQEBCwUAA4ICAQA3ciqfcBmtP3RY+toiO8BT0LVezvlQmqTLfWUJ
DPtf2gTeQluX6EK5k4bpbXjJGI335oNtD6vZtZH8kUknspaFtlL/TdMwvnBD6HmNkCdWiM8Dr0Ao
pTrvAI7BC+W2yQnLRq5cPjYNW2ZfcGxljC8QslndYS9It5Yaa2gTXLEMmVUndU2D+n9hGpQTIwD9
kjP1/XlTptPJNCv/BIXVfQuIUVaWsEP1c4EHKZXC0tlj1RUjJC4Tph0pSZFexAUHQAYDlBB/qDLD
WhdUgAJpHA1ASD63rLeiXRNMPIGvhmCruupWdqmoF3ZvuInf8EH3Y80pWjRT1OipCXnBFPqMyZpV
pkVTO0n+e/ldiIFPaEzW8TmMh5ZHV+NZfsHb/4bURGZbneQSbcf745Np6dSy9HnuLlqJm6+2DGoJ
p8rpMxuOnyyaldiwNpwuUMFyI+hqW5BCg2mkn2axqpo9snXtaDXb88lOHX4RF3UGcv6HI2r4ZbMd
xQa3bEccMXKkenMGy6orVDCYviiD0eDmQ2AlXaiXq53/91ASZHBbIg4YCn626P9cVWw7ZoOxY2qK
tXM38VnT14cmOI6O2zxz/yFfGqMWbkNmcgAOnQrDFpkj3FQ4ZRc3UQrmtbiSzholENrySvQejsQw
8aq7AlMlBZyzz81JKyS/H6wcJssQ4yuKZDrGyw==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NgKsf7MvMZ3IbOm3kpGwdkCVRwk=</DigestValue>
      </Reference>
      <Reference URI="/xl/sharedStrings.xml?ContentType=application/vnd.openxmlformats-officedocument.spreadsheetml.sharedStrings+xml">
        <DigestMethod Algorithm="http://www.w3.org/2000/09/xmldsig#sha1"/>
        <DigestValue>Ez3E0qRMxtjWTaBlHubtr7UOYi4=</DigestValue>
      </Reference>
      <Reference URI="/xl/styles.xml?ContentType=application/vnd.openxmlformats-officedocument.spreadsheetml.styles+xml">
        <DigestMethod Algorithm="http://www.w3.org/2000/09/xmldsig#sha1"/>
        <DigestValue>DF5//3zq9SVlu8ZHmo2eIb2HeuY=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BlvgaVbqCRKWOHdEU6jvhGIpFjc=</DigestValue>
      </Reference>
      <Reference URI="/xl/worksheets/sheet1.xml?ContentType=application/vnd.openxmlformats-officedocument.spreadsheetml.worksheet+xml">
        <DigestMethod Algorithm="http://www.w3.org/2000/09/xmldsig#sha1"/>
        <DigestValue>9yhZtr7L2nrAf58L78EziH4klQo=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Ozvf4t1aVhH2aDjT0HU7/FtMP/U=</DigestValue>
      </Reference>
      <Reference URI="/xl/worksheets/sheet2.xml?ContentType=application/vnd.openxmlformats-officedocument.spreadsheetml.worksheet+xml">
        <DigestMethod Algorithm="http://www.w3.org/2000/09/xmldsig#sha1"/>
        <DigestValue>9J/GimYjSWi/ED2aJx6ThQrhnDA=</DigestValue>
      </Reference>
      <Reference URI="/xl/workbook.xml?ContentType=application/vnd.openxmlformats-officedocument.spreadsheetml.sheet.main+xml">
        <DigestMethod Algorithm="http://www.w3.org/2000/09/xmldsig#sha1"/>
        <DigestValue>6Pha4P92P0ZkeBGv6tLgzP33Nz8=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RaEJgVhH3yEGLzl+jC/yh0U7y90=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3ddYGS9LlBb7w/uxA0Z+db3bvkA=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2019-02-22T08:39:39Z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2019-02-22T08:39:39Z</xd:SigningTime>
          <xd:SigningCertificate>
            <xd:Cert>
              <xd:CertDigest>
                <DigestMethod Algorithm="http://www.w3.org/2000/09/xmldsig#sha1"/>
                <DigestValue>KWfQoT3opgOshOV/hcyhDYFHKQY=</DigestValue>
              </xd:CertDigest>
              <xd:IssuerSerial>
                <X509IssuerName>C=BG, L=Sofia, O=Information Services JSC, OID.2.5.4.97=NTRBG-831641791, CN=StampIT Global Qualified CA</X509IssuerName>
                <X509SerialNumber>866426803035385236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Pol+Pr</vt:lpstr>
      <vt:lpstr>Pr</vt:lpstr>
      <vt:lpstr>'Pol+Pr'!_Hlk194811156</vt:lpstr>
      <vt:lpstr>'Pol+Pr'!Print_Area</vt:lpstr>
      <vt:lpstr>Pr!Print_Area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Светлана Костова</cp:lastModifiedBy>
  <cp:lastPrinted>2018-10-29T09:15:17Z</cp:lastPrinted>
  <dcterms:created xsi:type="dcterms:W3CDTF">2014-04-04T08:25:26Z</dcterms:created>
  <dcterms:modified xsi:type="dcterms:W3CDTF">2019-02-22T08:39:16Z</dcterms:modified>
</cp:coreProperties>
</file>