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S-ENG" sheetId="1" r:id="rId1"/>
  </sheets>
  <externalReferences>
    <externalReference r:id="rId4"/>
    <externalReference r:id="rId5"/>
  </externalReferences>
  <definedNames>
    <definedName name="_xlnm.Print_Area" localSheetId="0">'SS-ENG'!$A$1:$Q$57</definedName>
    <definedName name="_xlnm.Print_Titles" localSheetId="0">'SS-ENG'!$A:$A</definedName>
    <definedName name="ф820">#REF!</definedName>
    <definedName name="х700">#REF!</definedName>
  </definedNames>
  <calcPr fullCalcOnLoad="1"/>
</workbook>
</file>

<file path=xl/sharedStrings.xml><?xml version="1.0" encoding="utf-8"?>
<sst xmlns="http://schemas.openxmlformats.org/spreadsheetml/2006/main" count="57" uniqueCount="57">
  <si>
    <t>BULGARIA</t>
  </si>
  <si>
    <t>Social Security</t>
  </si>
  <si>
    <t>millions of leva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</si>
  <si>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</si>
  <si>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</si>
  <si>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</si>
  <si>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</si>
  <si>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</si>
  <si>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</si>
  <si>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</si>
  <si>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</si>
  <si>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</si>
  <si>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</si>
  <si>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</si>
  <si>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</si>
  <si>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</si>
  <si>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</si>
  <si>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</si>
  <si>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</si>
  <si>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Total revenue and grants</t>
  </si>
  <si>
    <t xml:space="preserve">  Tax revenue</t>
  </si>
  <si>
    <t xml:space="preserve">     Profit taxes</t>
  </si>
  <si>
    <t xml:space="preserve">    Income taxes</t>
  </si>
  <si>
    <t xml:space="preserve">    VAT </t>
  </si>
  <si>
    <t xml:space="preserve">    Excises</t>
  </si>
  <si>
    <t xml:space="preserve">    Custom duties</t>
  </si>
  <si>
    <t xml:space="preserve">    Social and health insurance contributions </t>
  </si>
  <si>
    <t xml:space="preserve">    Other taxes</t>
  </si>
  <si>
    <t xml:space="preserve">    Sugar levy</t>
  </si>
  <si>
    <t xml:space="preserve">    Tax on insurance premium</t>
  </si>
  <si>
    <t xml:space="preserve">  Nontax revenues</t>
  </si>
  <si>
    <t xml:space="preserve">  Grants</t>
  </si>
  <si>
    <t>Total expenditure</t>
  </si>
  <si>
    <t xml:space="preserve">  Current expenditure</t>
  </si>
  <si>
    <t xml:space="preserve">   Compensation of employees</t>
  </si>
  <si>
    <t xml:space="preserve">   Maintenance and operating </t>
  </si>
  <si>
    <t xml:space="preserve">   Subsidies</t>
  </si>
  <si>
    <t xml:space="preserve">         Subsidies to non-financial enterprises </t>
  </si>
  <si>
    <t xml:space="preserve">         Subsidies to financial enterprises </t>
  </si>
  <si>
    <t xml:space="preserve">         Subsidies for health care and medical assistance</t>
  </si>
  <si>
    <t xml:space="preserve">   Interests</t>
  </si>
  <si>
    <t xml:space="preserve">        External</t>
  </si>
  <si>
    <t xml:space="preserve">        Domestic</t>
  </si>
  <si>
    <t xml:space="preserve">   Social expenditures, scholarships</t>
  </si>
  <si>
    <t xml:space="preserve">  Capital expenditures end state reserve gain</t>
  </si>
  <si>
    <t xml:space="preserve">  BG contribution to the EU budjet</t>
  </si>
  <si>
    <t>Transfers from Central Government (net)</t>
  </si>
  <si>
    <t>Budget Balance (Deficit(-) / Surplus(+))</t>
  </si>
  <si>
    <t>Financing</t>
  </si>
  <si>
    <t xml:space="preserve">   External (net)</t>
  </si>
  <si>
    <t xml:space="preserve">   Domestic(net)</t>
  </si>
  <si>
    <t xml:space="preserve">    Net acquisition and net lending 1/</t>
  </si>
  <si>
    <t xml:space="preserve">       o. w.: revenue from privatization</t>
  </si>
  <si>
    <t xml:space="preserve">   GSM licence</t>
  </si>
  <si>
    <t xml:space="preserve">   Receipts from BCC related to bank privatization</t>
  </si>
  <si>
    <t xml:space="preserve">     1/ Net lending to nonfinancial enterprises, net acquisition of shares and other equity and </t>
  </si>
  <si>
    <t xml:space="preserve">  privatization receipts  according to GFS 2001 and ESA 1995 as international standarts.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</si>
</sst>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_-* #,##0.00\ _л_в_-;\-* #,##0.00\ _л_в_-;_-* &quot;-&quot;??\ _л_в_-;_-@_-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3" fillId="33" borderId="10" xfId="63" applyNumberFormat="1" applyFont="1" applyFill="1" applyBorder="1" applyAlignment="1">
      <alignment horizontal="center"/>
      <protection/>
    </xf>
    <xf numFmtId="49" fontId="3" fillId="33" borderId="11" xfId="63" applyNumberFormat="1" applyFont="1" applyFill="1" applyBorder="1" applyAlignment="1">
      <alignment horizontal="center"/>
      <protection/>
    </xf>
    <xf numFmtId="49" fontId="3" fillId="33" borderId="12" xfId="63" applyNumberFormat="1" applyFont="1" applyFill="1" applyBorder="1" applyAlignment="1">
      <alignment horizontal="center"/>
      <protection/>
    </xf>
    <xf numFmtId="49" fontId="3" fillId="33" borderId="13" xfId="63" applyNumberFormat="1" applyFont="1" applyFill="1" applyBorder="1" applyAlignment="1">
      <alignment horizontal="center"/>
      <protection/>
    </xf>
    <xf numFmtId="49" fontId="3" fillId="33" borderId="14" xfId="63" applyNumberFormat="1" applyFont="1" applyFill="1" applyBorder="1" applyAlignment="1">
      <alignment horizontal="center"/>
      <protection/>
    </xf>
    <xf numFmtId="49" fontId="4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164" fontId="5" fillId="33" borderId="15" xfId="63" applyNumberFormat="1" applyFont="1" applyFill="1" applyBorder="1" applyAlignment="1">
      <alignment horizontal="right"/>
      <protection/>
    </xf>
    <xf numFmtId="49" fontId="3" fillId="33" borderId="16" xfId="63" applyNumberFormat="1" applyFont="1" applyFill="1" applyBorder="1" applyAlignment="1">
      <alignment horizontal="center"/>
      <protection/>
    </xf>
    <xf numFmtId="49" fontId="3" fillId="33" borderId="15" xfId="63" applyNumberFormat="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3" fillId="0" borderId="0" xfId="63" applyFont="1" applyBorder="1" applyAlignment="1" quotePrefix="1">
      <alignment horizontal="left"/>
      <protection/>
    </xf>
    <xf numFmtId="164" fontId="3" fillId="0" borderId="0" xfId="0" applyNumberFormat="1" applyFont="1" applyAlignment="1">
      <alignment/>
    </xf>
    <xf numFmtId="0" fontId="6" fillId="0" borderId="0" xfId="63" applyFont="1" applyBorder="1" applyAlignment="1" quotePrefix="1">
      <alignment horizontal="left"/>
      <protection/>
    </xf>
    <xf numFmtId="0" fontId="3" fillId="0" borderId="0" xfId="63" applyFont="1" applyBorder="1">
      <alignment/>
      <protection/>
    </xf>
    <xf numFmtId="0" fontId="6" fillId="0" borderId="0" xfId="63" applyFont="1" applyBorder="1">
      <alignment/>
      <protection/>
    </xf>
    <xf numFmtId="0" fontId="6" fillId="0" borderId="0" xfId="63" applyFont="1" applyBorder="1" applyAlignment="1">
      <alignment horizontal="left"/>
      <protection/>
    </xf>
    <xf numFmtId="0" fontId="6" fillId="0" borderId="0" xfId="63" applyFont="1" applyFill="1" applyBorder="1" applyAlignment="1" quotePrefix="1">
      <alignment horizontal="left"/>
      <protection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justify" wrapText="1"/>
    </xf>
    <xf numFmtId="0" fontId="6" fillId="0" borderId="0" xfId="63" applyFont="1" applyBorder="1" applyAlignment="1">
      <alignment horizontal="left" indent="1"/>
      <protection/>
    </xf>
    <xf numFmtId="0" fontId="8" fillId="0" borderId="0" xfId="0" applyFont="1" applyAlignment="1">
      <alignment/>
    </xf>
    <xf numFmtId="0" fontId="6" fillId="0" borderId="0" xfId="63" applyFont="1" applyFill="1" applyBorder="1">
      <alignment/>
      <protection/>
    </xf>
    <xf numFmtId="164" fontId="6" fillId="0" borderId="0" xfId="0" applyNumberFormat="1" applyFont="1" applyFill="1" applyAlignment="1">
      <alignment vertical="distributed"/>
    </xf>
    <xf numFmtId="0" fontId="6" fillId="0" borderId="0" xfId="0" applyFont="1" applyAlignment="1">
      <alignment/>
    </xf>
    <xf numFmtId="164" fontId="6" fillId="0" borderId="0" xfId="63" applyNumberFormat="1" applyFont="1" applyBorder="1" applyAlignment="1">
      <alignment horizontal="right" wrapText="1"/>
      <protection/>
    </xf>
    <xf numFmtId="0" fontId="6" fillId="0" borderId="0" xfId="0" applyFont="1" applyFill="1" applyBorder="1" applyAlignment="1">
      <alignment/>
    </xf>
    <xf numFmtId="164" fontId="6" fillId="0" borderId="0" xfId="42" applyNumberFormat="1" applyFont="1" applyFill="1" applyAlignment="1">
      <alignment horizontal="right"/>
    </xf>
    <xf numFmtId="164" fontId="6" fillId="0" borderId="0" xfId="63" applyNumberFormat="1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42" applyNumberFormat="1" applyFont="1" applyAlignment="1">
      <alignment horizontal="right"/>
    </xf>
    <xf numFmtId="0" fontId="6" fillId="0" borderId="0" xfId="63" applyFont="1" applyBorder="1" quotePrefix="1">
      <alignment/>
      <protection/>
    </xf>
    <xf numFmtId="164" fontId="6" fillId="0" borderId="0" xfId="0" applyNumberFormat="1" applyFont="1" applyAlignment="1" quotePrefix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6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-1998-2013_formu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OTCHETI\2012\Q4%202012\Quarterly%20Report%202012%20Q4%20-%20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"/>
      <sheetName val="Consolid-ENG"/>
      <sheetName val="Central"/>
      <sheetName val="Central-ENG"/>
      <sheetName val="Local"/>
      <sheetName val="Local-ENG"/>
      <sheetName val="SS"/>
      <sheetName val="SS-ENG"/>
      <sheetName val="Formulas"/>
      <sheetName val="Отчет_2015"/>
      <sheetName val="Отчет_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ЕВРОПЕЙСКИ СР-ВА -БЕНЕФИЦИЕНТИ"/>
      <sheetName val="FunkParOP"/>
      <sheetName val="VidPa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Zeros="0" tabSelected="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140625" defaultRowHeight="12.75"/>
  <cols>
    <col min="1" max="1" width="47.57421875" style="0" customWidth="1"/>
    <col min="2" max="17" width="8.57421875" style="0" customWidth="1"/>
  </cols>
  <sheetData>
    <row r="1" spans="1:17" ht="12.75">
      <c r="A1" s="1" t="s">
        <v>0</v>
      </c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6" t="s">
        <v>1</v>
      </c>
      <c r="B3" s="5"/>
      <c r="C3" s="5"/>
      <c r="D3" s="5"/>
      <c r="E3" s="5"/>
      <c r="F3" s="5"/>
      <c r="G3" s="5"/>
      <c r="H3" s="4"/>
      <c r="I3" s="4"/>
      <c r="J3" s="7"/>
      <c r="K3" s="4"/>
      <c r="L3" s="4"/>
      <c r="M3" s="4"/>
      <c r="N3" s="4"/>
      <c r="O3" s="4"/>
      <c r="P3" s="4"/>
      <c r="Q3" s="4"/>
    </row>
    <row r="4" spans="1:17" ht="13.5" thickBo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</row>
    <row r="5" spans="1:7" ht="12.75">
      <c r="A5" s="11"/>
      <c r="B5" s="12"/>
      <c r="D5" s="13"/>
      <c r="G5" s="12"/>
    </row>
    <row r="6" spans="1:5" ht="12.75">
      <c r="A6" s="11"/>
      <c r="B6" s="14"/>
      <c r="C6" s="14"/>
      <c r="D6" s="14"/>
      <c r="E6" s="14"/>
    </row>
    <row r="7" spans="1:17" ht="12.75">
      <c r="A7" s="15" t="s">
        <v>19</v>
      </c>
      <c r="B7" s="16">
        <v>2080.85065</v>
      </c>
      <c r="C7" s="16">
        <v>2432.2067</v>
      </c>
      <c r="D7" s="16">
        <v>3099.5881</v>
      </c>
      <c r="E7" s="16">
        <v>3162.6541</v>
      </c>
      <c r="F7" s="16">
        <v>3242.68</v>
      </c>
      <c r="G7" s="16">
        <v>3724.1332999999995</v>
      </c>
      <c r="H7" s="16">
        <v>4176.4088</v>
      </c>
      <c r="I7" s="16">
        <f>+I9+I20+I22</f>
        <v>4512.8189</v>
      </c>
      <c r="J7" s="16">
        <v>4374.4749</v>
      </c>
      <c r="K7" s="16">
        <v>4953.1268</v>
      </c>
      <c r="L7" s="16">
        <v>5463.284137000001</v>
      </c>
      <c r="M7" s="16">
        <v>5323.097564000001</v>
      </c>
      <c r="N7" s="16">
        <v>5028.776801</v>
      </c>
      <c r="O7" s="16">
        <v>5573.393222</v>
      </c>
      <c r="P7" s="16">
        <v>5646.951586</v>
      </c>
      <c r="Q7" s="16">
        <v>6157.050071</v>
      </c>
    </row>
    <row r="8" spans="1:17" ht="12.75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>
        <v>0</v>
      </c>
      <c r="M8" s="14">
        <v>0</v>
      </c>
      <c r="N8" s="14">
        <v>0</v>
      </c>
      <c r="O8" s="14">
        <v>0</v>
      </c>
      <c r="P8" s="14"/>
      <c r="Q8" s="14"/>
    </row>
    <row r="9" spans="1:17" ht="12.75">
      <c r="A9" s="18" t="s">
        <v>20</v>
      </c>
      <c r="B9" s="16">
        <v>2045.018096</v>
      </c>
      <c r="C9" s="16">
        <v>2368.0626</v>
      </c>
      <c r="D9" s="16">
        <v>2943.4357999999997</v>
      </c>
      <c r="E9" s="16">
        <v>2984.8881</v>
      </c>
      <c r="F9" s="16">
        <v>3075.6578</v>
      </c>
      <c r="G9" s="16">
        <v>3653.5802999999996</v>
      </c>
      <c r="H9" s="16">
        <v>4080.1774</v>
      </c>
      <c r="I9" s="16">
        <f>SUM(I10:I16)</f>
        <v>4409.6102</v>
      </c>
      <c r="J9" s="16">
        <v>4309.061900000001</v>
      </c>
      <c r="K9" s="16">
        <v>4890.2779</v>
      </c>
      <c r="L9" s="16">
        <v>5392.645518000001</v>
      </c>
      <c r="M9" s="16">
        <v>5273.072695000001</v>
      </c>
      <c r="N9" s="16">
        <v>4969.795046</v>
      </c>
      <c r="O9" s="16">
        <v>5509.588218000001</v>
      </c>
      <c r="P9" s="16">
        <v>5596.034915</v>
      </c>
      <c r="Q9" s="16">
        <v>6060.173156</v>
      </c>
    </row>
    <row r="10" spans="1:17" ht="12.75">
      <c r="A10" s="19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>
        <v>0</v>
      </c>
      <c r="M10" s="14">
        <v>0</v>
      </c>
      <c r="N10" s="14">
        <v>0</v>
      </c>
      <c r="O10" s="14">
        <v>0</v>
      </c>
      <c r="P10" s="14"/>
      <c r="Q10" s="14"/>
    </row>
    <row r="11" spans="1:17" ht="12.75">
      <c r="A11" s="19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>
        <v>0</v>
      </c>
      <c r="M11" s="14">
        <v>0</v>
      </c>
      <c r="N11" s="14">
        <v>0</v>
      </c>
      <c r="O11" s="14">
        <v>0</v>
      </c>
      <c r="P11" s="14"/>
      <c r="Q11" s="14"/>
    </row>
    <row r="12" spans="1:17" ht="12.75">
      <c r="A12" s="19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>
        <v>0</v>
      </c>
      <c r="M12" s="14">
        <v>0</v>
      </c>
      <c r="N12" s="14">
        <v>0</v>
      </c>
      <c r="O12" s="14">
        <v>0</v>
      </c>
      <c r="P12" s="14"/>
      <c r="Q12" s="14"/>
    </row>
    <row r="13" spans="1:17" ht="12.75">
      <c r="A13" s="19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0</v>
      </c>
      <c r="M13" s="14">
        <v>0</v>
      </c>
      <c r="N13" s="14">
        <v>0</v>
      </c>
      <c r="O13" s="14">
        <v>0</v>
      </c>
      <c r="P13" s="14"/>
      <c r="Q13" s="14"/>
    </row>
    <row r="14" spans="1:17" ht="12.75">
      <c r="A14" s="19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v>0</v>
      </c>
      <c r="M14" s="14">
        <v>0</v>
      </c>
      <c r="N14" s="14">
        <v>0</v>
      </c>
      <c r="O14" s="14">
        <v>0</v>
      </c>
      <c r="P14" s="14"/>
      <c r="Q14" s="14"/>
    </row>
    <row r="15" spans="1:17" ht="12.75">
      <c r="A15" s="19" t="s">
        <v>26</v>
      </c>
      <c r="B15" s="14">
        <v>2045.018096</v>
      </c>
      <c r="C15" s="14">
        <v>2368.0626</v>
      </c>
      <c r="D15" s="14">
        <v>2943.4357999999997</v>
      </c>
      <c r="E15" s="14">
        <v>2984.8881</v>
      </c>
      <c r="F15" s="14">
        <v>3075.6578</v>
      </c>
      <c r="G15" s="14">
        <v>3653.5802999999996</v>
      </c>
      <c r="H15" s="14">
        <v>4080.1774</v>
      </c>
      <c r="I15" s="14">
        <f>4409610.2/1000</f>
        <v>4409.6102</v>
      </c>
      <c r="J15" s="14">
        <v>4309.061900000001</v>
      </c>
      <c r="K15" s="14">
        <v>4890.2779</v>
      </c>
      <c r="L15" s="14">
        <v>5392.645518000001</v>
      </c>
      <c r="M15" s="14">
        <v>5273.072695000001</v>
      </c>
      <c r="N15" s="14">
        <v>4969.795046</v>
      </c>
      <c r="O15" s="14">
        <v>5509.588218000001</v>
      </c>
      <c r="P15" s="14">
        <v>5596.034915</v>
      </c>
      <c r="Q15" s="14">
        <v>6060.173156</v>
      </c>
    </row>
    <row r="16" spans="1:17" ht="12.75">
      <c r="A16" s="17" t="s">
        <v>27</v>
      </c>
      <c r="B16" s="14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0</v>
      </c>
      <c r="M16" s="14">
        <v>0</v>
      </c>
      <c r="N16" s="14">
        <v>0</v>
      </c>
      <c r="O16" s="14">
        <v>0</v>
      </c>
      <c r="P16" s="14"/>
      <c r="Q16" s="14"/>
    </row>
    <row r="17" spans="1:17" ht="12.75">
      <c r="A17" s="20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0</v>
      </c>
      <c r="M17" s="14">
        <v>0</v>
      </c>
      <c r="N17" s="14">
        <v>0</v>
      </c>
      <c r="O17" s="14">
        <v>0</v>
      </c>
      <c r="P17" s="14"/>
      <c r="Q17" s="14"/>
    </row>
    <row r="18" spans="1:17" ht="12.75">
      <c r="A18" s="20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>
        <v>0</v>
      </c>
      <c r="M18" s="14">
        <v>0</v>
      </c>
      <c r="N18" s="14">
        <v>0</v>
      </c>
      <c r="O18" s="14">
        <v>0</v>
      </c>
      <c r="P18" s="14"/>
      <c r="Q18" s="14"/>
    </row>
    <row r="19" spans="1:17" ht="12.75">
      <c r="A19" s="2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0</v>
      </c>
      <c r="P19" s="14"/>
      <c r="Q19" s="14"/>
    </row>
    <row r="20" spans="1:17" ht="12.75">
      <c r="A20" s="18" t="s">
        <v>30</v>
      </c>
      <c r="B20" s="16">
        <v>35.832553999999995</v>
      </c>
      <c r="C20" s="16">
        <v>64.1441</v>
      </c>
      <c r="D20" s="16">
        <v>156.1442</v>
      </c>
      <c r="E20" s="16">
        <v>177.7653</v>
      </c>
      <c r="F20" s="16">
        <v>167.0222</v>
      </c>
      <c r="G20" s="16">
        <v>70.553</v>
      </c>
      <c r="H20" s="16">
        <v>96.2312</v>
      </c>
      <c r="I20" s="16">
        <f>103208.7/1000</f>
        <v>103.2087</v>
      </c>
      <c r="J20" s="16">
        <v>65.413</v>
      </c>
      <c r="K20" s="16">
        <v>62.8489</v>
      </c>
      <c r="L20" s="16">
        <v>70.638619</v>
      </c>
      <c r="M20" s="16">
        <v>50.02486900000001</v>
      </c>
      <c r="N20" s="16">
        <v>58.98175500000001</v>
      </c>
      <c r="O20" s="16">
        <v>63.596084</v>
      </c>
      <c r="P20" s="16">
        <v>51.036873</v>
      </c>
      <c r="Q20" s="16">
        <v>96.87691500000001</v>
      </c>
    </row>
    <row r="21" spans="1:17" ht="12.75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0</v>
      </c>
      <c r="M21" s="14">
        <v>0</v>
      </c>
      <c r="N21" s="14">
        <v>0</v>
      </c>
      <c r="O21" s="14">
        <v>0</v>
      </c>
      <c r="P21" s="14"/>
      <c r="Q21" s="14"/>
    </row>
    <row r="22" spans="1:17" ht="12.75">
      <c r="A22" s="18" t="s">
        <v>31</v>
      </c>
      <c r="B22" s="16"/>
      <c r="C22" s="16"/>
      <c r="D22" s="16">
        <v>0.0081</v>
      </c>
      <c r="E22" s="16">
        <v>0.0007</v>
      </c>
      <c r="F22" s="16"/>
      <c r="G22" s="16"/>
      <c r="H22" s="16">
        <v>0.0002</v>
      </c>
      <c r="I22" s="16"/>
      <c r="J22" s="16"/>
      <c r="K22" s="16"/>
      <c r="L22" s="16">
        <v>0</v>
      </c>
      <c r="M22" s="16">
        <v>0</v>
      </c>
      <c r="N22" s="16">
        <v>0</v>
      </c>
      <c r="O22" s="16">
        <v>0.20892</v>
      </c>
      <c r="P22" s="16">
        <v>-0.12020200000000002</v>
      </c>
      <c r="Q22" s="16">
        <v>0</v>
      </c>
    </row>
    <row r="23" spans="1:17" ht="12.75">
      <c r="A23" s="1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v>0</v>
      </c>
      <c r="M23" s="14">
        <v>0</v>
      </c>
      <c r="N23" s="14">
        <v>0</v>
      </c>
      <c r="O23" s="14">
        <v>0</v>
      </c>
      <c r="P23" s="14"/>
      <c r="Q23" s="14"/>
    </row>
    <row r="24" spans="1:17" ht="12.75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0</v>
      </c>
      <c r="M24" s="14">
        <v>0</v>
      </c>
      <c r="N24" s="14">
        <v>0</v>
      </c>
      <c r="O24" s="14">
        <v>0</v>
      </c>
      <c r="P24" s="14"/>
      <c r="Q24" s="14"/>
    </row>
    <row r="25" spans="1:17" ht="12.75">
      <c r="A25" s="15" t="s">
        <v>32</v>
      </c>
      <c r="B25" s="16">
        <v>2219.9524504000005</v>
      </c>
      <c r="C25" s="16">
        <v>2668.5525999999995</v>
      </c>
      <c r="D25" s="16">
        <v>3409.4733</v>
      </c>
      <c r="E25" s="16">
        <v>3901.3212999999996</v>
      </c>
      <c r="F25" s="16">
        <v>4176.7600999999995</v>
      </c>
      <c r="G25" s="16">
        <v>4638.7605</v>
      </c>
      <c r="H25" s="16">
        <v>5079.9157</v>
      </c>
      <c r="I25" s="16">
        <f>I27+I40</f>
        <v>5579.5221</v>
      </c>
      <c r="J25" s="16">
        <v>6330.9569</v>
      </c>
      <c r="K25" s="16">
        <v>7059.263199999999</v>
      </c>
      <c r="L25" s="16">
        <v>8156.811675</v>
      </c>
      <c r="M25" s="16">
        <v>9359.405742</v>
      </c>
      <c r="N25" s="16">
        <v>10166.285034</v>
      </c>
      <c r="O25" s="16">
        <v>10460.000038999999</v>
      </c>
      <c r="P25" s="16">
        <v>10861.600511</v>
      </c>
      <c r="Q25" s="16">
        <v>11706.063095000003</v>
      </c>
    </row>
    <row r="26" spans="1:17" ht="12.75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>
        <v>0</v>
      </c>
      <c r="M26" s="14">
        <v>0</v>
      </c>
      <c r="N26" s="14">
        <v>0</v>
      </c>
      <c r="O26" s="14">
        <v>0</v>
      </c>
      <c r="P26" s="14"/>
      <c r="Q26" s="14"/>
    </row>
    <row r="27" spans="1:17" ht="12.75">
      <c r="A27" s="18" t="s">
        <v>33</v>
      </c>
      <c r="B27" s="16">
        <v>2213.9062504000003</v>
      </c>
      <c r="C27" s="16">
        <v>2570.1715999999997</v>
      </c>
      <c r="D27" s="16">
        <v>3381.9262000000003</v>
      </c>
      <c r="E27" s="16">
        <v>3883.59</v>
      </c>
      <c r="F27" s="16">
        <v>4172.5344</v>
      </c>
      <c r="G27" s="16">
        <v>4636.9139000000005</v>
      </c>
      <c r="H27" s="16">
        <v>5070.7246</v>
      </c>
      <c r="I27" s="16">
        <f>I29+I30+I31+I35+I38</f>
        <v>5569.782</v>
      </c>
      <c r="J27" s="16">
        <v>6323.439</v>
      </c>
      <c r="K27" s="16">
        <v>7047.7889</v>
      </c>
      <c r="L27" s="16">
        <v>8140.977282</v>
      </c>
      <c r="M27" s="16">
        <v>9352.483713000001</v>
      </c>
      <c r="N27" s="16">
        <v>10160.31277</v>
      </c>
      <c r="O27" s="16">
        <v>10455.571198</v>
      </c>
      <c r="P27" s="16">
        <v>10855.270715</v>
      </c>
      <c r="Q27" s="16">
        <v>11700.444853000003</v>
      </c>
    </row>
    <row r="28" spans="1:17" ht="12.75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>
        <v>0</v>
      </c>
      <c r="M28" s="14">
        <v>0</v>
      </c>
      <c r="N28" s="14">
        <v>0</v>
      </c>
      <c r="O28" s="14">
        <v>0</v>
      </c>
      <c r="P28" s="14"/>
      <c r="Q28" s="14"/>
    </row>
    <row r="29" spans="1:17" ht="12.75">
      <c r="A29" s="19" t="s">
        <v>34</v>
      </c>
      <c r="B29" s="22">
        <v>11.7422</v>
      </c>
      <c r="C29" s="22">
        <v>31.3579</v>
      </c>
      <c r="D29" s="22">
        <v>44.8009</v>
      </c>
      <c r="E29" s="22">
        <v>53.1039</v>
      </c>
      <c r="F29" s="22">
        <v>32.9855</v>
      </c>
      <c r="G29" s="22">
        <v>40.76</v>
      </c>
      <c r="H29" s="22">
        <v>51.0637</v>
      </c>
      <c r="I29" s="22">
        <f>55394.5/1000</f>
        <v>55.3945</v>
      </c>
      <c r="J29" s="22">
        <v>48.5989</v>
      </c>
      <c r="K29" s="22">
        <v>59.941100000000006</v>
      </c>
      <c r="L29" s="22">
        <v>68.185728</v>
      </c>
      <c r="M29" s="22">
        <v>72.325985</v>
      </c>
      <c r="N29" s="22">
        <v>72.679543</v>
      </c>
      <c r="O29" s="22">
        <v>73.831017</v>
      </c>
      <c r="P29" s="22">
        <v>73.31971300000001</v>
      </c>
      <c r="Q29" s="22">
        <v>74.768497</v>
      </c>
    </row>
    <row r="30" spans="1:17" ht="12.75">
      <c r="A30" s="19" t="s">
        <v>35</v>
      </c>
      <c r="B30" s="22">
        <v>7.001172400000001</v>
      </c>
      <c r="C30" s="22">
        <v>33.9306</v>
      </c>
      <c r="D30" s="22">
        <v>31.775599999999997</v>
      </c>
      <c r="E30" s="22">
        <v>36.1772</v>
      </c>
      <c r="F30" s="22">
        <v>22.6397</v>
      </c>
      <c r="G30" s="22">
        <v>23.612099999999998</v>
      </c>
      <c r="H30" s="22">
        <v>54.6805</v>
      </c>
      <c r="I30" s="22">
        <f>59011.3/1000</f>
        <v>59.011300000000006</v>
      </c>
      <c r="J30" s="22">
        <v>57.3075</v>
      </c>
      <c r="K30" s="22">
        <v>61.2741</v>
      </c>
      <c r="L30" s="22">
        <v>74.43965899999999</v>
      </c>
      <c r="M30" s="22">
        <v>77.218718</v>
      </c>
      <c r="N30" s="22">
        <v>70.27690100000001</v>
      </c>
      <c r="O30" s="22">
        <v>66.703805</v>
      </c>
      <c r="P30" s="22">
        <v>63.83478299999999</v>
      </c>
      <c r="Q30" s="22">
        <v>64.72625</v>
      </c>
    </row>
    <row r="31" spans="1:17" ht="12.75">
      <c r="A31" s="19" t="s">
        <v>36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/>
      <c r="H31" s="14"/>
      <c r="I31" s="14">
        <f>I32+I33</f>
        <v>0</v>
      </c>
      <c r="J31" s="14">
        <v>0</v>
      </c>
      <c r="K31" s="14">
        <v>1.1571</v>
      </c>
      <c r="L31" s="14">
        <v>0</v>
      </c>
      <c r="M31" s="14">
        <v>0.039228</v>
      </c>
      <c r="N31" s="14">
        <v>0.075032</v>
      </c>
      <c r="O31" s="14">
        <v>0.18335200000000001</v>
      </c>
      <c r="P31" s="14">
        <v>0.55625</v>
      </c>
      <c r="Q31" s="14">
        <v>0.37556900000000004</v>
      </c>
    </row>
    <row r="32" spans="1:17" ht="14.25" customHeight="1">
      <c r="A32" s="23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0</v>
      </c>
      <c r="M32" s="14">
        <v>0</v>
      </c>
      <c r="N32" s="14"/>
      <c r="O32" s="14">
        <v>0.18335200000000001</v>
      </c>
      <c r="P32" s="14">
        <v>0.55625</v>
      </c>
      <c r="Q32" s="14">
        <v>0.37556900000000004</v>
      </c>
    </row>
    <row r="33" spans="1:17" ht="15" customHeight="1">
      <c r="A33" s="23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0</v>
      </c>
      <c r="O33" s="14">
        <v>0</v>
      </c>
      <c r="P33" s="14">
        <v>0</v>
      </c>
      <c r="Q33" s="14">
        <v>0</v>
      </c>
    </row>
    <row r="34" spans="1:17" ht="23.25" customHeight="1">
      <c r="A34" s="23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>
        <v>1.1571</v>
      </c>
      <c r="L34" s="14">
        <v>0</v>
      </c>
      <c r="M34" s="14">
        <v>0.039228</v>
      </c>
      <c r="N34" s="14">
        <v>0.075032</v>
      </c>
      <c r="O34" s="14">
        <v>0</v>
      </c>
      <c r="P34" s="14"/>
      <c r="Q34" s="14"/>
    </row>
    <row r="35" spans="1:17" ht="12.75">
      <c r="A35" s="19" t="s">
        <v>40</v>
      </c>
      <c r="B35" s="14">
        <v>0.22340000000000002</v>
      </c>
      <c r="C35" s="14">
        <v>0.4713</v>
      </c>
      <c r="D35" s="14">
        <v>1.1036</v>
      </c>
      <c r="E35" s="14">
        <v>1.6056</v>
      </c>
      <c r="F35" s="14">
        <v>1.4939</v>
      </c>
      <c r="G35" s="14">
        <v>1.0384</v>
      </c>
      <c r="H35" s="14">
        <v>0.8824</v>
      </c>
      <c r="I35" s="14">
        <f>I36+I37</f>
        <v>0.793</v>
      </c>
      <c r="J35" s="14">
        <v>0.9259</v>
      </c>
      <c r="K35" s="14">
        <v>1.201</v>
      </c>
      <c r="L35" s="14">
        <v>1.3799659999999998</v>
      </c>
      <c r="M35" s="14">
        <v>0.670778</v>
      </c>
      <c r="N35" s="14">
        <v>0.269246</v>
      </c>
      <c r="O35" s="14">
        <v>0.325416</v>
      </c>
      <c r="P35" s="14">
        <v>0.257921</v>
      </c>
      <c r="Q35" s="14">
        <v>0.059018999999999995</v>
      </c>
    </row>
    <row r="36" spans="1:17" ht="12.75">
      <c r="A36" s="19" t="s">
        <v>41</v>
      </c>
      <c r="B36" s="14">
        <v>0.22340000000000002</v>
      </c>
      <c r="C36" s="14">
        <v>0.4713</v>
      </c>
      <c r="D36" s="14">
        <v>1.1036</v>
      </c>
      <c r="E36" s="14">
        <v>1.6056</v>
      </c>
      <c r="F36" s="14">
        <v>1.4939</v>
      </c>
      <c r="G36" s="14">
        <v>1.0384</v>
      </c>
      <c r="H36" s="14">
        <v>0.8824</v>
      </c>
      <c r="I36" s="14">
        <f>793/1000</f>
        <v>0.793</v>
      </c>
      <c r="J36" s="14">
        <v>0.9259</v>
      </c>
      <c r="K36" s="14">
        <v>1.201</v>
      </c>
      <c r="L36" s="14">
        <v>1.3799659999999998</v>
      </c>
      <c r="M36" s="14">
        <v>0.670778</v>
      </c>
      <c r="N36" s="14">
        <v>0.269246</v>
      </c>
      <c r="O36" s="14">
        <v>0.325416</v>
      </c>
      <c r="P36" s="14">
        <v>0.257921</v>
      </c>
      <c r="Q36" s="14">
        <v>0.059018999999999995</v>
      </c>
    </row>
    <row r="37" spans="1:17" ht="12.75">
      <c r="A37" s="19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v>0</v>
      </c>
      <c r="M37" s="14">
        <v>0</v>
      </c>
      <c r="N37" s="14">
        <v>0</v>
      </c>
      <c r="O37" s="14">
        <v>0</v>
      </c>
      <c r="P37" s="14"/>
      <c r="Q37" s="14"/>
    </row>
    <row r="38" spans="1:17" ht="12.75">
      <c r="A38" s="19" t="s">
        <v>43</v>
      </c>
      <c r="B38" s="14">
        <v>2194.9394780000002</v>
      </c>
      <c r="C38" s="14">
        <v>2504.4118</v>
      </c>
      <c r="D38" s="14">
        <v>3304.2461000000003</v>
      </c>
      <c r="E38" s="14">
        <v>3792.7032999999997</v>
      </c>
      <c r="F38" s="14">
        <v>4115.4153</v>
      </c>
      <c r="G38" s="14">
        <v>4571.5034000000005</v>
      </c>
      <c r="H38" s="14">
        <v>4964.098</v>
      </c>
      <c r="I38" s="14">
        <f>5454583.2/1000</f>
        <v>5454.5832</v>
      </c>
      <c r="J38" s="14">
        <v>6216.6067</v>
      </c>
      <c r="K38" s="14">
        <v>6924.2155999999995</v>
      </c>
      <c r="L38" s="14">
        <v>7996.971928999999</v>
      </c>
      <c r="M38" s="14">
        <v>9202.229004</v>
      </c>
      <c r="N38" s="14">
        <v>10017.012048</v>
      </c>
      <c r="O38" s="14">
        <v>10314.527607999999</v>
      </c>
      <c r="P38" s="14">
        <v>10717.302048</v>
      </c>
      <c r="Q38" s="14">
        <v>11560.515518000002</v>
      </c>
    </row>
    <row r="39" spans="1:17" ht="12.75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>
        <v>0</v>
      </c>
      <c r="M39" s="14">
        <v>0</v>
      </c>
      <c r="N39" s="14">
        <v>0</v>
      </c>
      <c r="O39" s="14">
        <v>0</v>
      </c>
      <c r="P39" s="14"/>
      <c r="Q39" s="14"/>
    </row>
    <row r="40" spans="1:17" ht="12.75">
      <c r="A40" s="18" t="s">
        <v>44</v>
      </c>
      <c r="B40" s="16">
        <v>6.0462</v>
      </c>
      <c r="C40" s="16">
        <v>98.381</v>
      </c>
      <c r="D40" s="16">
        <v>27.547099999999997</v>
      </c>
      <c r="E40" s="16">
        <v>17.7313</v>
      </c>
      <c r="F40" s="16">
        <v>4.2257</v>
      </c>
      <c r="G40" s="16">
        <v>1.8466</v>
      </c>
      <c r="H40" s="16">
        <v>9.1911</v>
      </c>
      <c r="I40" s="16">
        <f>9740.1/1000</f>
        <v>9.7401</v>
      </c>
      <c r="J40" s="16">
        <v>7.5179</v>
      </c>
      <c r="K40" s="16">
        <v>11.4743</v>
      </c>
      <c r="L40" s="16">
        <v>15.834393000000002</v>
      </c>
      <c r="M40" s="16">
        <v>6.922028999999999</v>
      </c>
      <c r="N40" s="16">
        <v>5.972264</v>
      </c>
      <c r="O40" s="16">
        <v>4.428841</v>
      </c>
      <c r="P40" s="16">
        <v>6.329796</v>
      </c>
      <c r="Q40" s="16">
        <v>5.618242</v>
      </c>
    </row>
    <row r="41" spans="1:16" ht="12.75">
      <c r="A41" s="18" t="s">
        <v>45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>
        <v>0</v>
      </c>
      <c r="M41" s="16">
        <v>0</v>
      </c>
      <c r="N41" s="16">
        <v>0</v>
      </c>
      <c r="O41" s="16">
        <v>0</v>
      </c>
      <c r="P41" s="16"/>
    </row>
    <row r="42" spans="1:17" ht="12.75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25" customFormat="1" ht="12.75">
      <c r="A43" s="15" t="s">
        <v>46</v>
      </c>
      <c r="B43" s="16">
        <v>136.3628</v>
      </c>
      <c r="C43" s="16">
        <v>341.0115</v>
      </c>
      <c r="D43" s="16">
        <v>615.6809000000001</v>
      </c>
      <c r="E43" s="16">
        <v>956.3791</v>
      </c>
      <c r="F43" s="16">
        <v>1021.5755</v>
      </c>
      <c r="G43" s="16">
        <v>921.3733000000001</v>
      </c>
      <c r="H43" s="16">
        <v>921.95</v>
      </c>
      <c r="I43" s="16">
        <f>1034988.2/1000</f>
        <v>1034.9882</v>
      </c>
      <c r="J43" s="16">
        <v>1720.5116</v>
      </c>
      <c r="K43" s="16">
        <v>2174.1267000000003</v>
      </c>
      <c r="L43" s="16">
        <v>2848.1159769999995</v>
      </c>
      <c r="M43" s="16">
        <v>4506.289892</v>
      </c>
      <c r="N43" s="16">
        <v>4309.951374000001</v>
      </c>
      <c r="O43" s="16">
        <v>4963.432621999999</v>
      </c>
      <c r="P43" s="16">
        <v>5341.952861</v>
      </c>
      <c r="Q43" s="14">
        <v>5587.280131</v>
      </c>
    </row>
    <row r="44" spans="1:17" ht="12.7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>
        <v>0</v>
      </c>
      <c r="M44" s="14">
        <v>0</v>
      </c>
      <c r="N44" s="14">
        <v>0</v>
      </c>
      <c r="O44" s="14">
        <v>0</v>
      </c>
      <c r="P44" s="14"/>
      <c r="Q44" s="14"/>
    </row>
    <row r="45" spans="1:17" ht="12.75">
      <c r="A45" s="15" t="s">
        <v>47</v>
      </c>
      <c r="B45" s="16">
        <v>-2.739000400000691</v>
      </c>
      <c r="C45" s="16">
        <v>104.66560000000067</v>
      </c>
      <c r="D45" s="16">
        <v>305.7956999999999</v>
      </c>
      <c r="E45" s="16">
        <v>217.71190000000058</v>
      </c>
      <c r="F45" s="16">
        <v>87.49540000000036</v>
      </c>
      <c r="G45" s="16">
        <v>6.746099999999274</v>
      </c>
      <c r="H45" s="16">
        <v>18.44310000000064</v>
      </c>
      <c r="I45" s="16">
        <f>I7-I25+I43</f>
        <v>-31.714999999999918</v>
      </c>
      <c r="J45" s="16">
        <v>-235.97039999999993</v>
      </c>
      <c r="K45" s="16">
        <v>67.99030000000084</v>
      </c>
      <c r="L45" s="16">
        <v>154.58843900000025</v>
      </c>
      <c r="M45" s="16">
        <v>469.98171399999967</v>
      </c>
      <c r="N45" s="16">
        <v>-827.5568589999991</v>
      </c>
      <c r="O45" s="16">
        <v>76.82580499999969</v>
      </c>
      <c r="P45" s="16">
        <v>127.30393599999975</v>
      </c>
      <c r="Q45" s="16">
        <v>38.26710699999705</v>
      </c>
    </row>
    <row r="46" spans="1:17" ht="12.75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>
        <v>0</v>
      </c>
      <c r="M46" s="16">
        <v>0</v>
      </c>
      <c r="N46" s="16">
        <v>0</v>
      </c>
      <c r="O46" s="16">
        <v>0</v>
      </c>
      <c r="P46" s="16"/>
      <c r="Q46" s="16"/>
    </row>
    <row r="47" spans="1:17" ht="12.75">
      <c r="A47" s="18" t="s">
        <v>48</v>
      </c>
      <c r="B47" s="16">
        <v>2.7390000000000008</v>
      </c>
      <c r="C47" s="16">
        <v>-104.6656</v>
      </c>
      <c r="D47" s="16">
        <v>-305.7957</v>
      </c>
      <c r="E47" s="16">
        <v>-217.7119</v>
      </c>
      <c r="F47" s="16">
        <v>-87.4954</v>
      </c>
      <c r="G47" s="16">
        <v>-6.7461</v>
      </c>
      <c r="H47" s="16">
        <v>-18.4431</v>
      </c>
      <c r="I47" s="16">
        <f>I48+I49+I51+I53</f>
        <v>31.715000000000003</v>
      </c>
      <c r="J47" s="16">
        <v>235.9704</v>
      </c>
      <c r="K47" s="16">
        <v>-67.9903</v>
      </c>
      <c r="L47" s="16">
        <v>-154.58843900000005</v>
      </c>
      <c r="M47" s="16">
        <v>-469.9817140000001</v>
      </c>
      <c r="N47" s="16">
        <v>827.556859</v>
      </c>
      <c r="O47" s="16">
        <v>-76.82580500000002</v>
      </c>
      <c r="P47" s="16">
        <v>-127.30393600000001</v>
      </c>
      <c r="Q47" s="16">
        <v>-38.267107</v>
      </c>
    </row>
    <row r="48" spans="1:17" ht="12.75">
      <c r="A48" s="26" t="s">
        <v>49</v>
      </c>
      <c r="B48" s="14">
        <v>0.7396</v>
      </c>
      <c r="C48" s="14">
        <v>14.537600000000001</v>
      </c>
      <c r="D48" s="14">
        <v>9.2521</v>
      </c>
      <c r="E48" s="14">
        <v>12.521799999999999</v>
      </c>
      <c r="F48" s="14">
        <v>-0.9598</v>
      </c>
      <c r="G48" s="14">
        <v>-1.7385</v>
      </c>
      <c r="H48" s="14">
        <v>-1.8608</v>
      </c>
      <c r="I48" s="14">
        <f>-1991.6/1000</f>
        <v>-1.9915999999999998</v>
      </c>
      <c r="J48" s="14">
        <v>-2.1302</v>
      </c>
      <c r="K48" s="14">
        <v>-2.2853000000000003</v>
      </c>
      <c r="L48" s="14">
        <v>-2.440522</v>
      </c>
      <c r="M48" s="14">
        <v>-2.620047</v>
      </c>
      <c r="N48" s="14">
        <v>-2.807794</v>
      </c>
      <c r="O48" s="14">
        <v>-3.003569</v>
      </c>
      <c r="P48" s="14">
        <v>-3.224011</v>
      </c>
      <c r="Q48" s="14">
        <v>-3.452675</v>
      </c>
    </row>
    <row r="49" spans="1:17" ht="12.75">
      <c r="A49" s="19" t="s">
        <v>50</v>
      </c>
      <c r="B49" s="14">
        <v>-19.6081</v>
      </c>
      <c r="C49" s="14">
        <v>-119.6075</v>
      </c>
      <c r="D49" s="14">
        <v>-315.2118</v>
      </c>
      <c r="E49" s="14">
        <v>-230.33360000000002</v>
      </c>
      <c r="F49" s="14">
        <v>-86.5356</v>
      </c>
      <c r="G49" s="14">
        <v>-5.0076</v>
      </c>
      <c r="H49" s="14">
        <v>-16.5823</v>
      </c>
      <c r="I49" s="14">
        <f>33706.6/1000</f>
        <v>33.7066</v>
      </c>
      <c r="J49" s="14">
        <v>238.10060000000001</v>
      </c>
      <c r="K49" s="14">
        <v>-65.705</v>
      </c>
      <c r="L49" s="14">
        <v>-152.14791700000006</v>
      </c>
      <c r="M49" s="14">
        <v>-467.36166700000007</v>
      </c>
      <c r="N49" s="14">
        <v>830.3646530000001</v>
      </c>
      <c r="O49" s="14">
        <v>-73.82223600000002</v>
      </c>
      <c r="P49" s="14">
        <v>-124.079925</v>
      </c>
      <c r="Q49" s="14">
        <v>-34.814432000000004</v>
      </c>
    </row>
    <row r="50" spans="1:15" ht="12.75">
      <c r="A50" s="13" t="s">
        <v>51</v>
      </c>
      <c r="B50" s="14">
        <v>21.6075</v>
      </c>
      <c r="C50" s="14">
        <v>0.4</v>
      </c>
      <c r="D50" s="14">
        <v>0.164</v>
      </c>
      <c r="E50" s="14">
        <v>0.0999</v>
      </c>
      <c r="F50" s="27"/>
      <c r="H50" s="28"/>
      <c r="I50" s="28"/>
      <c r="J50" s="29"/>
      <c r="L50">
        <v>0</v>
      </c>
      <c r="M50">
        <v>0</v>
      </c>
      <c r="N50">
        <v>0</v>
      </c>
      <c r="O50" s="14">
        <v>0</v>
      </c>
    </row>
    <row r="51" spans="1:15" ht="12.75">
      <c r="A51" s="30" t="s">
        <v>52</v>
      </c>
      <c r="B51" s="14">
        <v>21.6075</v>
      </c>
      <c r="C51" s="14">
        <v>-0.0297</v>
      </c>
      <c r="D51" s="14"/>
      <c r="E51" s="14"/>
      <c r="F51" s="14"/>
      <c r="G51" s="31"/>
      <c r="J51" s="32"/>
      <c r="M51">
        <v>0</v>
      </c>
      <c r="N51">
        <v>0</v>
      </c>
      <c r="O51" s="16">
        <v>0</v>
      </c>
    </row>
    <row r="52" spans="1:15" ht="12.75">
      <c r="A52" s="30" t="s">
        <v>53</v>
      </c>
      <c r="B52" s="28"/>
      <c r="E52" s="14"/>
      <c r="F52" s="28"/>
      <c r="G52" s="31"/>
      <c r="J52" s="32"/>
      <c r="K52" s="14"/>
      <c r="N52">
        <v>0</v>
      </c>
      <c r="O52">
        <v>0</v>
      </c>
    </row>
    <row r="53" spans="1:15" ht="12.75">
      <c r="A53" s="19" t="s">
        <v>54</v>
      </c>
      <c r="B53" s="28"/>
      <c r="F53" s="28"/>
      <c r="J53" s="32"/>
      <c r="K53" s="14"/>
      <c r="N53">
        <v>0</v>
      </c>
      <c r="O53">
        <v>0</v>
      </c>
    </row>
    <row r="54" spans="1:11" ht="12.75">
      <c r="A54" s="19"/>
      <c r="B54" s="28"/>
      <c r="F54" s="28"/>
      <c r="J54" s="32"/>
      <c r="K54" s="14"/>
    </row>
    <row r="55" spans="1:11" ht="12.75">
      <c r="A55" s="33"/>
      <c r="B55" s="28"/>
      <c r="E55" s="34"/>
      <c r="F55" s="28"/>
      <c r="G55" s="35"/>
      <c r="J55" s="32"/>
      <c r="K55" s="14"/>
    </row>
    <row r="56" spans="1:16" ht="12.75">
      <c r="A56" s="36"/>
      <c r="B56" s="36" t="s">
        <v>55</v>
      </c>
      <c r="C56" s="37"/>
      <c r="D56" s="37"/>
      <c r="E56" s="37"/>
      <c r="F56" s="37"/>
      <c r="G56" s="37"/>
      <c r="H56" s="37"/>
      <c r="J56" s="36"/>
      <c r="K56" s="37"/>
      <c r="L56" s="37"/>
      <c r="M56" s="37"/>
      <c r="N56" s="37"/>
      <c r="O56" s="37"/>
      <c r="P56" s="37"/>
    </row>
    <row r="57" spans="1:16" ht="12.75">
      <c r="A57" s="24"/>
      <c r="B57" s="24" t="s">
        <v>56</v>
      </c>
      <c r="C57" s="38"/>
      <c r="D57" s="38"/>
      <c r="E57" s="38"/>
      <c r="F57" s="38"/>
      <c r="G57" s="38"/>
      <c r="H57" s="38"/>
      <c r="J57" s="24"/>
      <c r="K57" s="38"/>
      <c r="L57" s="38"/>
      <c r="M57" s="38"/>
      <c r="N57" s="38"/>
      <c r="O57" s="38"/>
      <c r="P57" s="38"/>
    </row>
    <row r="58" ht="12.75">
      <c r="K58" s="14"/>
    </row>
    <row r="59" ht="12.75">
      <c r="K59" s="14"/>
    </row>
    <row r="60" ht="12.75">
      <c r="K60" s="14"/>
    </row>
    <row r="61" ht="12.75">
      <c r="K61" s="14"/>
    </row>
    <row r="62" ht="12.75">
      <c r="K62" s="14"/>
    </row>
    <row r="63" ht="12.75">
      <c r="K63" s="14"/>
    </row>
    <row r="64" ht="12.75">
      <c r="K64" s="14"/>
    </row>
    <row r="65" ht="12.75">
      <c r="K65" s="14"/>
    </row>
    <row r="66" ht="12.75">
      <c r="K66" s="14"/>
    </row>
    <row r="67" ht="12.75">
      <c r="K67" s="14"/>
    </row>
    <row r="68" ht="12.75">
      <c r="K68" s="14"/>
    </row>
    <row r="105" ht="12.75">
      <c r="L105" s="39"/>
    </row>
    <row r="106" ht="12.75">
      <c r="M106" s="39"/>
    </row>
    <row r="107" ht="12.75">
      <c r="K107" s="39"/>
    </row>
  </sheetData>
  <sheetProtection/>
  <printOptions/>
  <pageMargins left="0.5905511811023623" right="0.2755905511811024" top="0.5905511811023623" bottom="0.35433070866141736" header="0.2362204724409449" footer="0.2362204724409449"/>
  <pageSetup horizontalDpi="600" verticalDpi="600" orientation="portrait" paperSize="9" scale="80" r:id="rId1"/>
  <headerFooter alignWithMargins="0">
    <oddFooter>&amp;RPage &amp;P of &amp;N</oddFooter>
  </headerFooter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Мирела Живкова</cp:lastModifiedBy>
  <dcterms:created xsi:type="dcterms:W3CDTF">2017-08-30T07:57:12Z</dcterms:created>
  <dcterms:modified xsi:type="dcterms:W3CDTF">2017-08-30T08:07:23Z</dcterms:modified>
  <cp:category/>
  <cp:version/>
  <cp:contentType/>
  <cp:contentStatus/>
</cp:coreProperties>
</file>