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60" activeTab="0"/>
  </bookViews>
  <sheets>
    <sheet name="State_Bud" sheetId="1" r:id="rId1"/>
  </sheets>
  <externalReferences>
    <externalReference r:id="rId4"/>
  </externalReferences>
  <definedNames>
    <definedName name="_xlnm.Print_Area" localSheetId="0">'State_Bud'!$B$1:$E$79</definedName>
  </definedNames>
  <calcPr fullCalcOnLoad="1"/>
</workbook>
</file>

<file path=xl/sharedStrings.xml><?xml version="1.0" encoding="utf-8"?>
<sst xmlns="http://schemas.openxmlformats.org/spreadsheetml/2006/main" count="63" uniqueCount="60">
  <si>
    <t>Execution</t>
  </si>
  <si>
    <t>II.  EXPENDITURE AND TRANSFERS</t>
  </si>
  <si>
    <t>Note: Source of data - monthly reports of the spending units.</t>
  </si>
  <si>
    <t xml:space="preserve">  Grants</t>
  </si>
  <si>
    <t>I. REVENUE AND GRANTS</t>
  </si>
  <si>
    <t xml:space="preserve">               external </t>
  </si>
  <si>
    <t xml:space="preserve">               domestic </t>
  </si>
  <si>
    <t>EXPENDITURE</t>
  </si>
  <si>
    <t xml:space="preserve">   External (net)</t>
  </si>
  <si>
    <t xml:space="preserve">      Repayments from abroad</t>
  </si>
  <si>
    <t xml:space="preserve">      Securities (net)</t>
  </si>
  <si>
    <t xml:space="preserve">      Deposits (net)</t>
  </si>
  <si>
    <t xml:space="preserve">   Domestic (net)</t>
  </si>
  <si>
    <t xml:space="preserve">      Profit tax</t>
  </si>
  <si>
    <t xml:space="preserve">      Income tax</t>
  </si>
  <si>
    <t xml:space="preserve">      VAT </t>
  </si>
  <si>
    <t xml:space="preserve">      Custom duties</t>
  </si>
  <si>
    <t xml:space="preserve">      Other taxes</t>
  </si>
  <si>
    <t xml:space="preserve">   Extended to:</t>
  </si>
  <si>
    <t xml:space="preserve">      Municipalities </t>
  </si>
  <si>
    <t xml:space="preserve">   Received from:</t>
  </si>
  <si>
    <t xml:space="preserve">      Interests:</t>
  </si>
  <si>
    <t xml:space="preserve">      Social expenditure, scholarships </t>
  </si>
  <si>
    <t xml:space="preserve">      Subsidies </t>
  </si>
  <si>
    <t xml:space="preserve">         the execution is reported under the respective expenditure items</t>
  </si>
  <si>
    <t>Tax revenue</t>
  </si>
  <si>
    <t xml:space="preserve">      BNB profit's transfer</t>
  </si>
  <si>
    <t>%</t>
  </si>
  <si>
    <t xml:space="preserve">                receipts from BCC releted to bank privatization</t>
  </si>
  <si>
    <t xml:space="preserve">      Other nontax revenues </t>
  </si>
  <si>
    <t xml:space="preserve">      Fines, forfeits and penalties </t>
  </si>
  <si>
    <t xml:space="preserve">      Fees revenue </t>
  </si>
  <si>
    <t xml:space="preserve">      Entrepreneurial and property income </t>
  </si>
  <si>
    <t xml:space="preserve">      Excises </t>
  </si>
  <si>
    <t>V. FINANCING</t>
  </si>
  <si>
    <t xml:space="preserve">      Taxes on dividends, liquadation shares and incomes of foreign and local juridical entities</t>
  </si>
  <si>
    <t>(Million BGN)</t>
  </si>
  <si>
    <t>III. BG CONTRIBUTION TO THE EU BUDGET</t>
  </si>
  <si>
    <t>IV. BUDGET BALANCE - deficit(-)/surplus(+) = /I-II-II/</t>
  </si>
  <si>
    <t xml:space="preserve">      Tax on the insurance premium </t>
  </si>
  <si>
    <t>TRANSFERS  (net)</t>
  </si>
  <si>
    <t xml:space="preserve">      State Universities, Bulgarian Academy of Science, BNTV, BNR and BNA</t>
  </si>
  <si>
    <t xml:space="preserve">      Sugar production levies and the tax on isoglucose</t>
  </si>
  <si>
    <t xml:space="preserve">      Social Insurance Funds</t>
  </si>
  <si>
    <t xml:space="preserve">      Other budgets art.13 (4) of PFA - (net)</t>
  </si>
  <si>
    <t xml:space="preserve">      Other transfers</t>
  </si>
  <si>
    <t xml:space="preserve">      Borrowing from abroad (net)</t>
  </si>
  <si>
    <t xml:space="preserve">      Use of good and services</t>
  </si>
  <si>
    <t xml:space="preserve">   Nontax revenues</t>
  </si>
  <si>
    <t xml:space="preserve">       o. w.: privatization</t>
  </si>
  <si>
    <t xml:space="preserve">   Net acquisition and net lending</t>
  </si>
  <si>
    <t xml:space="preserve">         *The figure under the item "contingency"  is based on the law,  </t>
  </si>
  <si>
    <t xml:space="preserve">         * Net lending to nonfinancial enterprises and households, net acquisition of shares and other equity and privatization receipts</t>
  </si>
  <si>
    <t xml:space="preserve">     Capital expenditure </t>
  </si>
  <si>
    <t xml:space="preserve">     State reserve gain (net)</t>
  </si>
  <si>
    <t xml:space="preserve">     Contingency:  </t>
  </si>
  <si>
    <t>Program 2017</t>
  </si>
  <si>
    <t xml:space="preserve">      Compensation of employees</t>
  </si>
  <si>
    <t>30.04.2017</t>
  </si>
  <si>
    <t>BULGARIA:  STATE BUDGET  AS  OF  30.04.2017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</si>
</sst>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0.0"/>
    <numFmt numFmtId="191" formatCode="#,##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color indexed="10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88" fontId="3" fillId="0" borderId="10" xfId="0" applyNumberFormat="1" applyFont="1" applyBorder="1" applyAlignment="1">
      <alignment/>
    </xf>
    <xf numFmtId="190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 horizontal="left"/>
    </xf>
    <xf numFmtId="188" fontId="1" fillId="0" borderId="0" xfId="0" applyNumberFormat="1" applyFont="1" applyFill="1" applyBorder="1" applyAlignment="1">
      <alignment horizontal="left" indent="3"/>
    </xf>
    <xf numFmtId="188" fontId="1" fillId="0" borderId="0" xfId="0" applyNumberFormat="1" applyFont="1" applyFill="1" applyBorder="1" applyAlignment="1" quotePrefix="1">
      <alignment horizontal="left"/>
    </xf>
    <xf numFmtId="188" fontId="1" fillId="0" borderId="0" xfId="0" applyNumberFormat="1" applyFont="1" applyFill="1" applyBorder="1" applyAlignment="1">
      <alignment horizontal="justify"/>
    </xf>
    <xf numFmtId="188" fontId="1" fillId="0" borderId="11" xfId="0" applyNumberFormat="1" applyFont="1" applyFill="1" applyBorder="1" applyAlignment="1">
      <alignment/>
    </xf>
    <xf numFmtId="188" fontId="1" fillId="0" borderId="0" xfId="0" applyNumberFormat="1" applyFont="1" applyFill="1" applyBorder="1" applyAlignment="1" quotePrefix="1">
      <alignment horizontal="left" wrapText="1"/>
    </xf>
    <xf numFmtId="188" fontId="5" fillId="0" borderId="0" xfId="0" applyNumberFormat="1" applyFont="1" applyFill="1" applyBorder="1" applyAlignment="1">
      <alignment/>
    </xf>
    <xf numFmtId="188" fontId="1" fillId="0" borderId="12" xfId="0" applyNumberFormat="1" applyFont="1" applyBorder="1" applyAlignment="1" quotePrefix="1">
      <alignment horizontal="left" vertical="top"/>
    </xf>
    <xf numFmtId="188" fontId="1" fillId="0" borderId="12" xfId="0" applyNumberFormat="1" applyFont="1" applyBorder="1" applyAlignment="1">
      <alignment/>
    </xf>
    <xf numFmtId="188" fontId="1" fillId="0" borderId="0" xfId="0" applyNumberFormat="1" applyFont="1" applyBorder="1" applyAlignment="1" quotePrefix="1">
      <alignment horizontal="left" vertical="top"/>
    </xf>
    <xf numFmtId="188" fontId="1" fillId="0" borderId="0" xfId="0" applyNumberFormat="1" applyFont="1" applyBorder="1" applyAlignment="1">
      <alignment horizontal="left" vertical="top"/>
    </xf>
    <xf numFmtId="0" fontId="1" fillId="0" borderId="13" xfId="0" applyFont="1" applyBorder="1" applyAlignment="1">
      <alignment/>
    </xf>
    <xf numFmtId="188" fontId="3" fillId="0" borderId="14" xfId="0" applyNumberFormat="1" applyFont="1" applyFill="1" applyBorder="1" applyAlignment="1">
      <alignment/>
    </xf>
    <xf numFmtId="188" fontId="1" fillId="0" borderId="14" xfId="0" applyNumberFormat="1" applyFont="1" applyFill="1" applyBorder="1" applyAlignment="1" quotePrefix="1">
      <alignment horizontal="left"/>
    </xf>
    <xf numFmtId="188" fontId="1" fillId="0" borderId="14" xfId="0" applyNumberFormat="1" applyFont="1" applyFill="1" applyBorder="1" applyAlignment="1">
      <alignment/>
    </xf>
    <xf numFmtId="188" fontId="5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88" fontId="4" fillId="0" borderId="0" xfId="0" applyNumberFormat="1" applyFont="1" applyAlignment="1">
      <alignment/>
    </xf>
    <xf numFmtId="188" fontId="1" fillId="0" borderId="14" xfId="0" applyNumberFormat="1" applyFont="1" applyFill="1" applyBorder="1" applyAlignment="1">
      <alignment horizontal="left" indent="1"/>
    </xf>
    <xf numFmtId="188" fontId="4" fillId="0" borderId="14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188" fontId="6" fillId="0" borderId="14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188" fontId="1" fillId="0" borderId="16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21" xfId="0" applyFont="1" applyBorder="1" applyAlignment="1">
      <alignment horizontal="center"/>
    </xf>
    <xf numFmtId="188" fontId="7" fillId="0" borderId="10" xfId="0" applyNumberFormat="1" applyFont="1" applyBorder="1" applyAlignment="1">
      <alignment/>
    </xf>
    <xf numFmtId="188" fontId="7" fillId="0" borderId="10" xfId="0" applyNumberFormat="1" applyFont="1" applyFill="1" applyBorder="1" applyAlignment="1">
      <alignment/>
    </xf>
    <xf numFmtId="188" fontId="8" fillId="0" borderId="14" xfId="0" applyNumberFormat="1" applyFont="1" applyFill="1" applyBorder="1" applyAlignment="1">
      <alignment/>
    </xf>
    <xf numFmtId="188" fontId="9" fillId="0" borderId="14" xfId="0" applyNumberFormat="1" applyFont="1" applyFill="1" applyBorder="1" applyAlignment="1" applyProtection="1">
      <alignment/>
      <protection/>
    </xf>
    <xf numFmtId="188" fontId="8" fillId="0" borderId="14" xfId="0" applyNumberFormat="1" applyFont="1" applyFill="1" applyBorder="1" applyAlignment="1">
      <alignment horizontal="left" indent="1"/>
    </xf>
    <xf numFmtId="188" fontId="7" fillId="0" borderId="10" xfId="0" applyNumberFormat="1" applyFont="1" applyFill="1" applyBorder="1" applyAlignment="1">
      <alignment horizontal="right"/>
    </xf>
    <xf numFmtId="189" fontId="1" fillId="0" borderId="0" xfId="0" applyNumberFormat="1" applyFont="1" applyBorder="1" applyAlignment="1">
      <alignment/>
    </xf>
    <xf numFmtId="188" fontId="6" fillId="0" borderId="14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188" fontId="7" fillId="0" borderId="23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188" fontId="11" fillId="0" borderId="0" xfId="0" applyNumberFormat="1" applyFont="1" applyBorder="1" applyAlignment="1" quotePrefix="1">
      <alignment/>
    </xf>
    <xf numFmtId="188" fontId="1" fillId="0" borderId="24" xfId="0" applyNumberFormat="1" applyFont="1" applyFill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188" fontId="1" fillId="0" borderId="25" xfId="0" applyNumberFormat="1" applyFont="1" applyFill="1" applyBorder="1" applyAlignment="1" quotePrefix="1">
      <alignment horizontal="center"/>
    </xf>
    <xf numFmtId="0" fontId="1" fillId="0" borderId="25" xfId="0" applyFont="1" applyBorder="1" applyAlignment="1">
      <alignment/>
    </xf>
    <xf numFmtId="188" fontId="1" fillId="0" borderId="2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88" fontId="3" fillId="0" borderId="26" xfId="0" applyNumberFormat="1" applyFont="1" applyFill="1" applyBorder="1" applyAlignment="1" quotePrefix="1">
      <alignment horizontal="left"/>
    </xf>
    <xf numFmtId="188" fontId="6" fillId="0" borderId="16" xfId="0" applyNumberFormat="1" applyFont="1" applyFill="1" applyBorder="1" applyAlignment="1" applyProtection="1">
      <alignment horizontal="left"/>
      <protection/>
    </xf>
    <xf numFmtId="188" fontId="8" fillId="0" borderId="10" xfId="0" applyNumberFormat="1" applyFont="1" applyBorder="1" applyAlignment="1">
      <alignment/>
    </xf>
    <xf numFmtId="0" fontId="9" fillId="0" borderId="14" xfId="0" applyFont="1" applyBorder="1" applyAlignment="1">
      <alignment/>
    </xf>
    <xf numFmtId="188" fontId="8" fillId="0" borderId="10" xfId="0" applyNumberFormat="1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shrinkToFit="1"/>
    </xf>
    <xf numFmtId="188" fontId="1" fillId="0" borderId="10" xfId="0" applyNumberFormat="1" applyFont="1" applyFill="1" applyBorder="1" applyAlignment="1">
      <alignment/>
    </xf>
    <xf numFmtId="188" fontId="3" fillId="0" borderId="28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/>
    </xf>
    <xf numFmtId="188" fontId="10" fillId="0" borderId="0" xfId="0" applyNumberFormat="1" applyFont="1" applyBorder="1" applyAlignment="1" quotePrefix="1">
      <alignment horizontal="right"/>
    </xf>
    <xf numFmtId="188" fontId="7" fillId="0" borderId="29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7" fillId="0" borderId="30" xfId="0" applyNumberFormat="1" applyFont="1" applyBorder="1" applyAlignment="1">
      <alignment/>
    </xf>
    <xf numFmtId="188" fontId="7" fillId="0" borderId="24" xfId="0" applyNumberFormat="1" applyFont="1" applyFill="1" applyBorder="1" applyAlignment="1">
      <alignment/>
    </xf>
    <xf numFmtId="188" fontId="7" fillId="0" borderId="24" xfId="0" applyNumberFormat="1" applyFont="1" applyBorder="1" applyAlignment="1">
      <alignment/>
    </xf>
    <xf numFmtId="188" fontId="14" fillId="0" borderId="1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189" fontId="1" fillId="0" borderId="32" xfId="0" applyNumberFormat="1" applyFont="1" applyBorder="1" applyAlignment="1">
      <alignment/>
    </xf>
    <xf numFmtId="188" fontId="1" fillId="0" borderId="10" xfId="0" applyNumberFormat="1" applyFont="1" applyBorder="1" applyAlignment="1" applyProtection="1">
      <alignment/>
      <protection locked="0"/>
    </xf>
    <xf numFmtId="188" fontId="14" fillId="0" borderId="10" xfId="0" applyNumberFormat="1" applyFont="1" applyBorder="1" applyAlignment="1">
      <alignment/>
    </xf>
    <xf numFmtId="188" fontId="14" fillId="0" borderId="28" xfId="0" applyNumberFormat="1" applyFont="1" applyFill="1" applyBorder="1" applyAlignment="1">
      <alignment/>
    </xf>
    <xf numFmtId="189" fontId="3" fillId="0" borderId="33" xfId="0" applyNumberFormat="1" applyFont="1" applyBorder="1" applyAlignment="1">
      <alignment/>
    </xf>
    <xf numFmtId="189" fontId="8" fillId="0" borderId="34" xfId="0" applyNumberFormat="1" applyFont="1" applyBorder="1" applyAlignment="1">
      <alignment/>
    </xf>
    <xf numFmtId="189" fontId="1" fillId="0" borderId="34" xfId="0" applyNumberFormat="1" applyFont="1" applyBorder="1" applyAlignment="1">
      <alignment/>
    </xf>
    <xf numFmtId="189" fontId="3" fillId="0" borderId="34" xfId="0" applyNumberFormat="1" applyFont="1" applyBorder="1" applyAlignment="1">
      <alignment/>
    </xf>
    <xf numFmtId="188" fontId="1" fillId="0" borderId="34" xfId="0" applyNumberFormat="1" applyFont="1" applyBorder="1" applyAlignment="1">
      <alignment/>
    </xf>
    <xf numFmtId="189" fontId="8" fillId="0" borderId="35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188" fontId="3" fillId="0" borderId="10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188" fontId="1" fillId="33" borderId="14" xfId="0" applyNumberFormat="1" applyFont="1" applyFill="1" applyBorder="1" applyAlignment="1">
      <alignment/>
    </xf>
    <xf numFmtId="188" fontId="1" fillId="33" borderId="36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/>
    </xf>
    <xf numFmtId="189" fontId="1" fillId="33" borderId="3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Za%20publikuvane!!!\2017\June'17+FRAQ2\&#1052;&#1077;&#1089;&#1077;&#1095;&#1085;&#1080;%20&#1079;&#1072;%20&#1079;&#1072;&#1084;&#1103;&#1085;&#1072;\&#1040;&#1087;&#1088;&#1080;&#1083;\State_%20Bud%2004-BG1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_Bud"/>
      <sheetName val="State_ Bud 04-BG1NEW"/>
    </sheetNames>
    <sheetDataSet>
      <sheetData sheetId="0">
        <row r="11">
          <cell r="C11">
            <v>1973.9</v>
          </cell>
          <cell r="D11">
            <v>940.021235</v>
          </cell>
        </row>
        <row r="12">
          <cell r="C12">
            <v>62</v>
          </cell>
          <cell r="D12">
            <v>31.485251</v>
          </cell>
        </row>
        <row r="13">
          <cell r="C13">
            <v>3037</v>
          </cell>
          <cell r="D13">
            <v>1050.192856</v>
          </cell>
        </row>
        <row r="14">
          <cell r="C14">
            <v>8783.5</v>
          </cell>
          <cell r="D14">
            <v>3291.508062</v>
          </cell>
        </row>
        <row r="15">
          <cell r="C15">
            <v>5038</v>
          </cell>
          <cell r="D15">
            <v>1463.400337</v>
          </cell>
        </row>
        <row r="16">
          <cell r="C16">
            <v>30.9</v>
          </cell>
          <cell r="D16">
            <v>12.583773</v>
          </cell>
        </row>
        <row r="17">
          <cell r="C17">
            <v>166</v>
          </cell>
          <cell r="D17">
            <v>63.81295</v>
          </cell>
        </row>
        <row r="18">
          <cell r="C18">
            <v>1.0467</v>
          </cell>
          <cell r="D18">
            <v>1.046721</v>
          </cell>
        </row>
        <row r="19">
          <cell r="C19">
            <v>129.3</v>
          </cell>
          <cell r="D19">
            <v>98.772357</v>
          </cell>
        </row>
        <row r="21">
          <cell r="C21">
            <v>435.93379999999996</v>
          </cell>
          <cell r="D21">
            <v>131.194241</v>
          </cell>
        </row>
        <row r="22">
          <cell r="C22">
            <v>0</v>
          </cell>
          <cell r="D22">
            <v>0</v>
          </cell>
        </row>
        <row r="23">
          <cell r="C23">
            <v>1279.9533000000001</v>
          </cell>
          <cell r="D23">
            <v>507.038371</v>
          </cell>
        </row>
        <row r="25">
          <cell r="C25">
            <v>164.2015</v>
          </cell>
          <cell r="D25">
            <v>67.858007</v>
          </cell>
        </row>
        <row r="26">
          <cell r="C26">
            <v>830.2701</v>
          </cell>
          <cell r="D26">
            <v>34.71476</v>
          </cell>
        </row>
        <row r="27">
          <cell r="D27">
            <v>1.320213</v>
          </cell>
        </row>
        <row r="30">
          <cell r="C30">
            <v>4095.7</v>
          </cell>
          <cell r="D30">
            <v>1371.520369</v>
          </cell>
        </row>
        <row r="32">
          <cell r="C32">
            <v>2053.9499</v>
          </cell>
          <cell r="D32">
            <v>440.359144</v>
          </cell>
        </row>
        <row r="34">
          <cell r="C34">
            <v>542.1861</v>
          </cell>
          <cell r="D34">
            <v>257.751934</v>
          </cell>
        </row>
        <row r="35">
          <cell r="C35">
            <v>250.7361</v>
          </cell>
          <cell r="D35">
            <v>131.987695</v>
          </cell>
        </row>
        <row r="36">
          <cell r="C36">
            <v>1072.9045</v>
          </cell>
          <cell r="D36">
            <v>274.153147</v>
          </cell>
        </row>
        <row r="37">
          <cell r="C37">
            <v>908.4</v>
          </cell>
          <cell r="D37">
            <v>301.368438</v>
          </cell>
        </row>
        <row r="38">
          <cell r="C38">
            <v>2077.9282</v>
          </cell>
          <cell r="D38">
            <v>95.19456299999997</v>
          </cell>
        </row>
        <row r="39">
          <cell r="D39">
            <v>-25.127854</v>
          </cell>
        </row>
        <row r="40">
          <cell r="C40">
            <v>71.1</v>
          </cell>
        </row>
        <row r="46">
          <cell r="C46">
            <v>613.1557</v>
          </cell>
          <cell r="D46">
            <v>212.40591600000002</v>
          </cell>
        </row>
        <row r="47">
          <cell r="C47">
            <v>2881.3525</v>
          </cell>
          <cell r="D47">
            <v>1119.181829</v>
          </cell>
        </row>
        <row r="48">
          <cell r="C48">
            <v>5881.6618</v>
          </cell>
          <cell r="D48">
            <v>2036.611088</v>
          </cell>
        </row>
        <row r="49">
          <cell r="C49">
            <v>83.868</v>
          </cell>
          <cell r="D49">
            <v>41.690751</v>
          </cell>
        </row>
        <row r="51">
          <cell r="C51">
            <v>1518.8818999999999</v>
          </cell>
          <cell r="D51">
            <v>84.59279599999999</v>
          </cell>
        </row>
        <row r="53">
          <cell r="D53">
            <v>9.101519</v>
          </cell>
        </row>
        <row r="54">
          <cell r="C54">
            <v>267.454</v>
          </cell>
          <cell r="D54">
            <v>27.14830799999995</v>
          </cell>
        </row>
        <row r="57">
          <cell r="C57">
            <v>992.5716</v>
          </cell>
          <cell r="D57">
            <v>285.633576</v>
          </cell>
        </row>
        <row r="62">
          <cell r="C62">
            <v>-2133.6419</v>
          </cell>
        </row>
        <row r="63">
          <cell r="D63">
            <v>-69.273578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2.214471</v>
          </cell>
        </row>
        <row r="67">
          <cell r="C67">
            <v>2983.3548</v>
          </cell>
          <cell r="D67">
            <v>-1031.616978</v>
          </cell>
        </row>
        <row r="71">
          <cell r="C71">
            <v>14.443299999999999</v>
          </cell>
          <cell r="D71">
            <v>-5.242851</v>
          </cell>
        </row>
        <row r="72">
          <cell r="C72">
            <v>13.7</v>
          </cell>
          <cell r="D72">
            <v>0.5443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7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9" sqref="H59"/>
    </sheetView>
  </sheetViews>
  <sheetFormatPr defaultColWidth="9.00390625" defaultRowHeight="12.75"/>
  <cols>
    <col min="1" max="1" width="9.125" style="1" hidden="1" customWidth="1"/>
    <col min="2" max="2" width="85.00390625" style="2" customWidth="1"/>
    <col min="3" max="3" width="13.875" style="1" customWidth="1"/>
    <col min="4" max="4" width="16.125" style="1" customWidth="1"/>
    <col min="5" max="5" width="12.125" style="1" customWidth="1"/>
    <col min="6" max="6" width="11.875" style="1" customWidth="1"/>
    <col min="7" max="16384" width="9.125" style="1" customWidth="1"/>
  </cols>
  <sheetData>
    <row r="1" spans="2:5" ht="15">
      <c r="B1" s="99"/>
      <c r="C1" s="99"/>
      <c r="D1" s="99"/>
      <c r="E1" s="99"/>
    </row>
    <row r="2" spans="2:5" ht="15">
      <c r="B2" s="63"/>
      <c r="C2" s="63"/>
      <c r="D2" s="63"/>
      <c r="E2" s="63"/>
    </row>
    <row r="3" spans="2:5" ht="15">
      <c r="B3" s="99" t="s">
        <v>59</v>
      </c>
      <c r="C3" s="99"/>
      <c r="D3" s="99"/>
      <c r="E3" s="99"/>
    </row>
    <row r="4" spans="2:7" ht="13.5" thickBot="1">
      <c r="B4" s="60"/>
      <c r="C4" s="61"/>
      <c r="D4" s="62"/>
      <c r="E4" s="61"/>
      <c r="F4" s="3"/>
      <c r="G4" s="3"/>
    </row>
    <row r="5" spans="2:5" ht="13.5" thickTop="1">
      <c r="B5" s="35"/>
      <c r="C5" s="42"/>
      <c r="D5" s="40" t="s">
        <v>0</v>
      </c>
      <c r="E5" s="22"/>
    </row>
    <row r="6" spans="2:5" ht="15">
      <c r="B6" s="36"/>
      <c r="C6" s="43" t="s">
        <v>56</v>
      </c>
      <c r="D6" s="41" t="s">
        <v>58</v>
      </c>
      <c r="E6" s="70" t="s">
        <v>27</v>
      </c>
    </row>
    <row r="7" spans="2:5" ht="12.75">
      <c r="B7" s="37"/>
      <c r="C7" s="92" t="s">
        <v>36</v>
      </c>
      <c r="D7" s="92" t="s">
        <v>36</v>
      </c>
      <c r="E7" s="69"/>
    </row>
    <row r="8" spans="2:5" ht="13.5" thickBot="1">
      <c r="B8" s="38"/>
      <c r="C8" s="44"/>
      <c r="D8" s="44"/>
      <c r="E8" s="39"/>
    </row>
    <row r="9" spans="2:5" s="4" customFormat="1" ht="17.25" customHeight="1" thickTop="1">
      <c r="B9" s="64" t="s">
        <v>4</v>
      </c>
      <c r="C9" s="5">
        <f>C10+C20+C27</f>
        <v>21932.005400000002</v>
      </c>
      <c r="D9" s="5">
        <f>D10+D20+D27</f>
        <v>7694.9491339999995</v>
      </c>
      <c r="E9" s="86">
        <f aca="true" t="shared" si="0" ref="E9:E21">D9/C9</f>
        <v>0.350854789320816</v>
      </c>
    </row>
    <row r="10" spans="2:6" s="4" customFormat="1" ht="15.75" customHeight="1">
      <c r="B10" s="49" t="s">
        <v>25</v>
      </c>
      <c r="C10" s="66">
        <f>C11+C12+C13+C14+C15+C16+C17+C18+C19</f>
        <v>19221.6467</v>
      </c>
      <c r="D10" s="66">
        <f>D11+D12+D13+D14+D15+D16+D17+D18+D19</f>
        <v>6952.823541999999</v>
      </c>
      <c r="E10" s="87">
        <f t="shared" si="0"/>
        <v>0.36171841312638414</v>
      </c>
      <c r="F10" s="6"/>
    </row>
    <row r="11" spans="2:5" ht="14.25">
      <c r="B11" s="28" t="s">
        <v>13</v>
      </c>
      <c r="C11" s="45">
        <f>'[1]State_Bud'!$C$11</f>
        <v>1973.9</v>
      </c>
      <c r="D11" s="46">
        <f>'[1]State_Bud'!$D$11</f>
        <v>940.021235</v>
      </c>
      <c r="E11" s="88">
        <f t="shared" si="0"/>
        <v>0.4762253584274786</v>
      </c>
    </row>
    <row r="12" spans="2:5" ht="14.25">
      <c r="B12" s="28" t="s">
        <v>35</v>
      </c>
      <c r="C12" s="45">
        <f>'[1]State_Bud'!$C$12</f>
        <v>62</v>
      </c>
      <c r="D12" s="46">
        <f>'[1]State_Bud'!$D$12</f>
        <v>31.485251</v>
      </c>
      <c r="E12" s="88">
        <f t="shared" si="0"/>
        <v>0.5078266290322581</v>
      </c>
    </row>
    <row r="13" spans="2:5" ht="14.25">
      <c r="B13" s="28" t="s">
        <v>14</v>
      </c>
      <c r="C13" s="45">
        <f>'[1]State_Bud'!$C$13</f>
        <v>3037</v>
      </c>
      <c r="D13" s="46">
        <f>'[1]State_Bud'!$D$13</f>
        <v>1050.192856</v>
      </c>
      <c r="E13" s="88">
        <f t="shared" si="0"/>
        <v>0.34579942574909445</v>
      </c>
    </row>
    <row r="14" spans="2:5" ht="14.25">
      <c r="B14" s="31" t="s">
        <v>15</v>
      </c>
      <c r="C14" s="45">
        <f>'[1]State_Bud'!$C$14</f>
        <v>8783.5</v>
      </c>
      <c r="D14" s="46">
        <f>'[1]State_Bud'!$D$14</f>
        <v>3291.508062</v>
      </c>
      <c r="E14" s="88">
        <f t="shared" si="0"/>
        <v>0.3747376401206808</v>
      </c>
    </row>
    <row r="15" spans="2:5" ht="14.25">
      <c r="B15" s="28" t="s">
        <v>33</v>
      </c>
      <c r="C15" s="45">
        <f>'[1]State_Bud'!$C$15</f>
        <v>5038</v>
      </c>
      <c r="D15" s="46">
        <f>'[1]State_Bud'!$D$15</f>
        <v>1463.400337</v>
      </c>
      <c r="E15" s="88">
        <f t="shared" si="0"/>
        <v>0.2904724765780072</v>
      </c>
    </row>
    <row r="16" spans="2:5" ht="14.25">
      <c r="B16" s="28" t="s">
        <v>39</v>
      </c>
      <c r="C16" s="45">
        <f>'[1]State_Bud'!$C$16</f>
        <v>30.9</v>
      </c>
      <c r="D16" s="46">
        <f>'[1]State_Bud'!$D$16</f>
        <v>12.583773</v>
      </c>
      <c r="E16" s="88">
        <f t="shared" si="0"/>
        <v>0.4072418446601942</v>
      </c>
    </row>
    <row r="17" spans="2:5" ht="14.25">
      <c r="B17" s="28" t="s">
        <v>16</v>
      </c>
      <c r="C17" s="45">
        <f>'[1]State_Bud'!$C$17</f>
        <v>166</v>
      </c>
      <c r="D17" s="46">
        <f>'[1]State_Bud'!$D$17</f>
        <v>63.81295</v>
      </c>
      <c r="E17" s="88">
        <f t="shared" si="0"/>
        <v>0.38441536144578314</v>
      </c>
    </row>
    <row r="18" spans="2:5" ht="14.25">
      <c r="B18" s="28" t="s">
        <v>42</v>
      </c>
      <c r="C18" s="45">
        <f>'[1]State_Bud'!$C$18</f>
        <v>1.0467</v>
      </c>
      <c r="D18" s="46">
        <f>'[1]State_Bud'!$D$18</f>
        <v>1.046721</v>
      </c>
      <c r="E18" s="88">
        <f t="shared" si="0"/>
        <v>1.0000200630553167</v>
      </c>
    </row>
    <row r="19" spans="2:5" ht="14.25">
      <c r="B19" s="28" t="s">
        <v>17</v>
      </c>
      <c r="C19" s="45">
        <f>'[1]State_Bud'!$C$19</f>
        <v>129.3</v>
      </c>
      <c r="D19" s="46">
        <f>'[1]State_Bud'!$D$19</f>
        <v>98.772357</v>
      </c>
      <c r="E19" s="88">
        <f t="shared" si="0"/>
        <v>0.7639006728538282</v>
      </c>
    </row>
    <row r="20" spans="2:5" s="4" customFormat="1" ht="14.25">
      <c r="B20" s="48" t="s">
        <v>48</v>
      </c>
      <c r="C20" s="66">
        <f>C21+C22+C23+C25+C26</f>
        <v>2710.3586999999998</v>
      </c>
      <c r="D20" s="66">
        <f>D21+D22+D23+D25+D26</f>
        <v>740.805379</v>
      </c>
      <c r="E20" s="87">
        <f t="shared" si="0"/>
        <v>0.2733237408760693</v>
      </c>
    </row>
    <row r="21" spans="2:5" ht="14.25">
      <c r="B21" s="28" t="s">
        <v>32</v>
      </c>
      <c r="C21" s="73">
        <f>'[1]State_Bud'!$C$21</f>
        <v>435.93379999999996</v>
      </c>
      <c r="D21" s="46">
        <f>'[1]State_Bud'!$D$21</f>
        <v>131.194241</v>
      </c>
      <c r="E21" s="88">
        <f t="shared" si="0"/>
        <v>0.3009499171663221</v>
      </c>
    </row>
    <row r="22" spans="2:5" ht="14.25" hidden="1">
      <c r="B22" s="95" t="s">
        <v>26</v>
      </c>
      <c r="C22" s="96">
        <f>'[1]State_Bud'!$C$22</f>
        <v>0</v>
      </c>
      <c r="D22" s="97">
        <f>'[1]State_Bud'!$D$22</f>
        <v>0</v>
      </c>
      <c r="E22" s="98"/>
    </row>
    <row r="23" spans="2:5" ht="14.25">
      <c r="B23" s="28" t="s">
        <v>31</v>
      </c>
      <c r="C23" s="45">
        <f>'[1]State_Bud'!$C$23</f>
        <v>1279.9533000000001</v>
      </c>
      <c r="D23" s="46">
        <f>'[1]State_Bud'!$D$23</f>
        <v>507.038371</v>
      </c>
      <c r="E23" s="88">
        <f>D23/C23</f>
        <v>0.3961381801976681</v>
      </c>
    </row>
    <row r="24" spans="2:5" ht="14.25" hidden="1">
      <c r="B24" s="28"/>
      <c r="C24" s="45"/>
      <c r="D24" s="46"/>
      <c r="E24" s="88"/>
    </row>
    <row r="25" spans="2:5" ht="14.25">
      <c r="B25" s="28" t="s">
        <v>30</v>
      </c>
      <c r="C25" s="45">
        <f>'[1]State_Bud'!$C$25</f>
        <v>164.2015</v>
      </c>
      <c r="D25" s="46">
        <f>'[1]State_Bud'!$D$25</f>
        <v>67.858007</v>
      </c>
      <c r="E25" s="88">
        <f>D25/C25</f>
        <v>0.41326057922735177</v>
      </c>
    </row>
    <row r="26" spans="2:5" ht="14.25">
      <c r="B26" s="28" t="s">
        <v>29</v>
      </c>
      <c r="C26" s="45">
        <f>'[1]State_Bud'!$C$26</f>
        <v>830.2701</v>
      </c>
      <c r="D26" s="46">
        <f>'[1]State_Bud'!$D$26</f>
        <v>34.71476</v>
      </c>
      <c r="E26" s="88">
        <f>D26/C26</f>
        <v>0.04181140571002135</v>
      </c>
    </row>
    <row r="27" spans="2:5" ht="14.25">
      <c r="B27" s="47" t="s">
        <v>3</v>
      </c>
      <c r="C27" s="66">
        <f>'[1]State_Bud'!$C$27</f>
        <v>0</v>
      </c>
      <c r="D27" s="66">
        <f>'[1]State_Bud'!$D$27</f>
        <v>1.320213</v>
      </c>
      <c r="E27" s="87"/>
    </row>
    <row r="28" spans="2:5" s="4" customFormat="1" ht="15">
      <c r="B28" s="23" t="s">
        <v>1</v>
      </c>
      <c r="C28" s="5">
        <f>C29+C44</f>
        <v>21803.6038</v>
      </c>
      <c r="D28" s="5">
        <f>D29+D44</f>
        <v>6305.439989</v>
      </c>
      <c r="E28" s="89">
        <f aca="true" t="shared" si="1" ref="E28:E37">D28/C28</f>
        <v>0.28919255948872086</v>
      </c>
    </row>
    <row r="29" spans="2:6" s="4" customFormat="1" ht="14.25">
      <c r="B29" s="49" t="s">
        <v>7</v>
      </c>
      <c r="C29" s="66">
        <f>C30+C31+C32+C33+C36+C37+C38+C39+C40</f>
        <v>11092.1379</v>
      </c>
      <c r="D29" s="66">
        <f>D30+D31+D32+D33+D36+D37+D38+D39+D40</f>
        <v>2847.207436</v>
      </c>
      <c r="E29" s="87">
        <f t="shared" si="1"/>
        <v>0.2566869851122208</v>
      </c>
      <c r="F29" s="7"/>
    </row>
    <row r="30" spans="2:6" s="4" customFormat="1" ht="14.25">
      <c r="B30" s="32" t="s">
        <v>57</v>
      </c>
      <c r="C30" s="46">
        <f>'[1]State_Bud'!$C$30</f>
        <v>4095.7</v>
      </c>
      <c r="D30" s="50">
        <f>'[1]State_Bud'!$D$30</f>
        <v>1371.520369</v>
      </c>
      <c r="E30" s="88">
        <f t="shared" si="1"/>
        <v>0.3348683665795835</v>
      </c>
      <c r="F30" s="7"/>
    </row>
    <row r="31" spans="2:6" s="4" customFormat="1" ht="14.25" hidden="1">
      <c r="B31" s="33"/>
      <c r="C31" s="46"/>
      <c r="D31" s="50"/>
      <c r="E31" s="88"/>
      <c r="F31" s="7"/>
    </row>
    <row r="32" spans="2:6" s="4" customFormat="1" ht="14.25">
      <c r="B32" s="32" t="s">
        <v>47</v>
      </c>
      <c r="C32" s="46">
        <f>'[1]State_Bud'!$C$32</f>
        <v>2053.9499</v>
      </c>
      <c r="D32" s="50">
        <f>'[1]State_Bud'!$D$32</f>
        <v>440.359144</v>
      </c>
      <c r="E32" s="88">
        <f t="shared" si="1"/>
        <v>0.21439624403691637</v>
      </c>
      <c r="F32" s="7"/>
    </row>
    <row r="33" spans="2:6" s="4" customFormat="1" ht="15">
      <c r="B33" s="28" t="s">
        <v>21</v>
      </c>
      <c r="C33" s="80">
        <f>C34+C35</f>
        <v>792.9222</v>
      </c>
      <c r="D33" s="80">
        <f>D34+D35</f>
        <v>389.73962900000004</v>
      </c>
      <c r="E33" s="87">
        <f t="shared" si="1"/>
        <v>0.4915231645677218</v>
      </c>
      <c r="F33" s="7"/>
    </row>
    <row r="34" spans="2:6" s="4" customFormat="1" ht="14.25">
      <c r="B34" s="65" t="s">
        <v>5</v>
      </c>
      <c r="C34" s="46">
        <f>'[1]State_Bud'!$C$34</f>
        <v>542.1861</v>
      </c>
      <c r="D34" s="46">
        <f>'[1]State_Bud'!$D$34</f>
        <v>257.751934</v>
      </c>
      <c r="E34" s="88">
        <f t="shared" si="1"/>
        <v>0.4753938435529793</v>
      </c>
      <c r="F34" s="7"/>
    </row>
    <row r="35" spans="2:6" s="4" customFormat="1" ht="14.25">
      <c r="B35" s="52" t="s">
        <v>6</v>
      </c>
      <c r="C35" s="46">
        <f>'[1]State_Bud'!$C$35</f>
        <v>250.7361</v>
      </c>
      <c r="D35" s="46">
        <f>'[1]State_Bud'!$D$35</f>
        <v>131.987695</v>
      </c>
      <c r="E35" s="88">
        <f t="shared" si="1"/>
        <v>0.5264008453509487</v>
      </c>
      <c r="F35" s="7"/>
    </row>
    <row r="36" spans="2:6" s="4" customFormat="1" ht="14.25">
      <c r="B36" s="33" t="s">
        <v>22</v>
      </c>
      <c r="C36" s="46">
        <f>'[1]State_Bud'!$C$36</f>
        <v>1072.9045</v>
      </c>
      <c r="D36" s="46">
        <f>'[1]State_Bud'!$D$36</f>
        <v>274.153147</v>
      </c>
      <c r="E36" s="88">
        <f t="shared" si="1"/>
        <v>0.2555242773238438</v>
      </c>
      <c r="F36" s="7"/>
    </row>
    <row r="37" spans="2:6" s="4" customFormat="1" ht="14.25">
      <c r="B37" s="32" t="s">
        <v>23</v>
      </c>
      <c r="C37" s="46">
        <f>'[1]State_Bud'!$C$37</f>
        <v>908.4</v>
      </c>
      <c r="D37" s="46">
        <f>'[1]State_Bud'!$D$37</f>
        <v>301.368438</v>
      </c>
      <c r="E37" s="88">
        <f t="shared" si="1"/>
        <v>0.33175741743725234</v>
      </c>
      <c r="F37" s="7"/>
    </row>
    <row r="38" spans="2:6" s="4" customFormat="1" ht="14.25">
      <c r="B38" s="32" t="s">
        <v>53</v>
      </c>
      <c r="C38" s="46">
        <f>'[1]State_Bud'!$C$38</f>
        <v>2077.9282</v>
      </c>
      <c r="D38" s="46">
        <f>'[1]State_Bud'!$D$38</f>
        <v>95.19456299999997</v>
      </c>
      <c r="E38" s="88">
        <f>D38/C38</f>
        <v>0.04581224846941294</v>
      </c>
      <c r="F38" s="7"/>
    </row>
    <row r="39" spans="2:6" s="4" customFormat="1" ht="14.25">
      <c r="B39" s="32" t="s">
        <v>54</v>
      </c>
      <c r="C39" s="46">
        <v>19.2331</v>
      </c>
      <c r="D39" s="46">
        <f>'[1]State_Bud'!$D$39</f>
        <v>-25.127854</v>
      </c>
      <c r="E39" s="88">
        <f>D39/C39</f>
        <v>-1.3064900614045578</v>
      </c>
      <c r="F39" s="7"/>
    </row>
    <row r="40" spans="2:6" s="4" customFormat="1" ht="12.75">
      <c r="B40" s="28" t="s">
        <v>55</v>
      </c>
      <c r="C40" s="71">
        <f>'[1]State_Bud'!$C$40</f>
        <v>71.1</v>
      </c>
      <c r="D40" s="71"/>
      <c r="E40" s="88"/>
      <c r="F40" s="7"/>
    </row>
    <row r="41" spans="2:6" ht="12.75" hidden="1">
      <c r="B41" s="30"/>
      <c r="C41" s="71"/>
      <c r="D41" s="71"/>
      <c r="E41" s="88"/>
      <c r="F41" s="7"/>
    </row>
    <row r="42" spans="2:6" ht="12.75" hidden="1">
      <c r="B42" s="24"/>
      <c r="C42" s="71"/>
      <c r="D42" s="9"/>
      <c r="E42" s="88"/>
      <c r="F42" s="7"/>
    </row>
    <row r="43" spans="2:6" ht="12.75" hidden="1">
      <c r="B43" s="24"/>
      <c r="C43" s="71"/>
      <c r="D43" s="71"/>
      <c r="E43" s="88"/>
      <c r="F43" s="7"/>
    </row>
    <row r="44" spans="2:6" s="4" customFormat="1" ht="15">
      <c r="B44" s="49" t="s">
        <v>40</v>
      </c>
      <c r="C44" s="93">
        <f>C45-C52</f>
        <v>10711.465900000001</v>
      </c>
      <c r="D44" s="93">
        <f>D45-D52</f>
        <v>3458.2325530000003</v>
      </c>
      <c r="E44" s="89">
        <f aca="true" t="shared" si="2" ref="E44:E51">D44/C44</f>
        <v>0.3228533410165643</v>
      </c>
      <c r="F44" s="7"/>
    </row>
    <row r="45" spans="2:5" ht="14.25">
      <c r="B45" s="47" t="s">
        <v>18</v>
      </c>
      <c r="C45" s="68">
        <f>C46+C47+C48+C49+C51</f>
        <v>10978.9199</v>
      </c>
      <c r="D45" s="68">
        <f>D46+D47+D48+D49+D51</f>
        <v>3494.4823800000004</v>
      </c>
      <c r="E45" s="87">
        <f t="shared" si="2"/>
        <v>0.31829017898199624</v>
      </c>
    </row>
    <row r="46" spans="2:5" ht="14.25">
      <c r="B46" s="28" t="s">
        <v>41</v>
      </c>
      <c r="C46" s="45">
        <f>'[1]State_Bud'!$C$46</f>
        <v>613.1557</v>
      </c>
      <c r="D46" s="46">
        <f>'[1]State_Bud'!$D$46</f>
        <v>212.40591600000002</v>
      </c>
      <c r="E46" s="88">
        <f t="shared" si="2"/>
        <v>0.34641432184353826</v>
      </c>
    </row>
    <row r="47" spans="2:6" ht="14.25">
      <c r="B47" s="28" t="s">
        <v>19</v>
      </c>
      <c r="C47" s="74">
        <f>'[1]State_Bud'!$C$47</f>
        <v>2881.3525</v>
      </c>
      <c r="D47" s="46">
        <f>'[1]State_Bud'!$D$47</f>
        <v>1119.181829</v>
      </c>
      <c r="E47" s="88">
        <f t="shared" si="2"/>
        <v>0.3884223915678488</v>
      </c>
      <c r="F47" s="8"/>
    </row>
    <row r="48" spans="2:6" ht="14.25">
      <c r="B48" s="28" t="s">
        <v>43</v>
      </c>
      <c r="C48" s="46">
        <f>'[1]State_Bud'!$C$48</f>
        <v>5881.6618</v>
      </c>
      <c r="D48" s="46">
        <f>'[1]State_Bud'!$D$48</f>
        <v>2036.611088</v>
      </c>
      <c r="E48" s="88">
        <f t="shared" si="2"/>
        <v>0.3462645689692665</v>
      </c>
      <c r="F48" s="8"/>
    </row>
    <row r="49" spans="2:6" ht="14.25">
      <c r="B49" s="28" t="s">
        <v>44</v>
      </c>
      <c r="C49" s="46">
        <f>'[1]State_Bud'!$C$49</f>
        <v>83.868</v>
      </c>
      <c r="D49" s="46">
        <f>'[1]State_Bud'!$D$49</f>
        <v>41.690751</v>
      </c>
      <c r="E49" s="88">
        <f t="shared" si="2"/>
        <v>0.4970996208327372</v>
      </c>
      <c r="F49" s="8"/>
    </row>
    <row r="50" spans="2:6" ht="14.25" hidden="1">
      <c r="B50" s="28"/>
      <c r="C50" s="46"/>
      <c r="D50" s="46"/>
      <c r="E50" s="88"/>
      <c r="F50" s="8"/>
    </row>
    <row r="51" spans="2:5" ht="14.25">
      <c r="B51" s="28" t="s">
        <v>45</v>
      </c>
      <c r="C51" s="94">
        <f>'[1]State_Bud'!$C$51</f>
        <v>1518.8818999999999</v>
      </c>
      <c r="D51" s="46">
        <f>'[1]State_Bud'!$D$51</f>
        <v>84.59279599999999</v>
      </c>
      <c r="E51" s="88">
        <f t="shared" si="2"/>
        <v>0.05569412342065568</v>
      </c>
    </row>
    <row r="52" spans="2:5" ht="15">
      <c r="B52" s="47" t="s">
        <v>20</v>
      </c>
      <c r="C52" s="66">
        <f>C53+C54</f>
        <v>267.454</v>
      </c>
      <c r="D52" s="66">
        <f>D53+D54</f>
        <v>36.249826999999954</v>
      </c>
      <c r="E52" s="89">
        <f>D52/C52</f>
        <v>0.1355366792046481</v>
      </c>
    </row>
    <row r="53" spans="2:5" ht="14.25">
      <c r="B53" s="28" t="s">
        <v>19</v>
      </c>
      <c r="C53" s="45">
        <f>'[1]State_Bud'!$C$53</f>
        <v>0</v>
      </c>
      <c r="D53" s="46">
        <f>'[1]State_Bud'!$D$53</f>
        <v>9.101519</v>
      </c>
      <c r="E53" s="88"/>
    </row>
    <row r="54" spans="2:5" ht="14.25">
      <c r="B54" s="28" t="s">
        <v>45</v>
      </c>
      <c r="C54" s="45">
        <f>'[1]State_Bud'!$C$54</f>
        <v>267.454</v>
      </c>
      <c r="D54" s="46">
        <f>'[1]State_Bud'!$D$54</f>
        <v>27.14830799999995</v>
      </c>
      <c r="E54" s="88">
        <f>D54/C54</f>
        <v>0.10150645718516062</v>
      </c>
    </row>
    <row r="55" spans="2:5" ht="14.25" hidden="1">
      <c r="B55" s="28"/>
      <c r="C55" s="45"/>
      <c r="D55" s="46"/>
      <c r="E55" s="88"/>
    </row>
    <row r="56" spans="2:5" ht="14.25" hidden="1">
      <c r="B56" s="28"/>
      <c r="C56" s="45"/>
      <c r="D56" s="46"/>
      <c r="E56" s="88"/>
    </row>
    <row r="57" spans="2:5" ht="15">
      <c r="B57" s="23" t="s">
        <v>37</v>
      </c>
      <c r="C57" s="84">
        <f>'[1]State_Bud'!$C$57</f>
        <v>992.5716</v>
      </c>
      <c r="D57" s="5">
        <f>'[1]State_Bud'!$D$57</f>
        <v>285.633576</v>
      </c>
      <c r="E57" s="89">
        <f>D57/C57</f>
        <v>0.287771255998056</v>
      </c>
    </row>
    <row r="58" spans="2:5" ht="14.25">
      <c r="B58" s="25"/>
      <c r="C58" s="45"/>
      <c r="D58" s="45"/>
      <c r="E58" s="88"/>
    </row>
    <row r="59" spans="2:5" s="4" customFormat="1" ht="15">
      <c r="B59" s="27" t="s">
        <v>38</v>
      </c>
      <c r="C59" s="5">
        <f>C9-C28-C57</f>
        <v>-864.1699999999989</v>
      </c>
      <c r="D59" s="5">
        <f>D9-D28-D57</f>
        <v>1103.8755689999991</v>
      </c>
      <c r="E59" s="89">
        <f>D59/C59</f>
        <v>-1.2773824235972095</v>
      </c>
    </row>
    <row r="60" spans="2:5" ht="12.75">
      <c r="B60" s="26"/>
      <c r="C60" s="73"/>
      <c r="D60" s="83"/>
      <c r="E60" s="90"/>
    </row>
    <row r="61" spans="2:5" s="4" customFormat="1" ht="15">
      <c r="B61" s="27" t="s">
        <v>34</v>
      </c>
      <c r="C61" s="72">
        <f>C62+C67+C70</f>
        <v>864.1562</v>
      </c>
      <c r="D61" s="72">
        <f>D62+D67+D70-0.019</f>
        <v>-1103.937936</v>
      </c>
      <c r="E61" s="89">
        <f>D61/C61</f>
        <v>-1.277474993525476</v>
      </c>
    </row>
    <row r="62" spans="2:5" ht="14.25">
      <c r="B62" s="48" t="s">
        <v>8</v>
      </c>
      <c r="C62" s="66">
        <f>'[1]State_Bud'!$C$62</f>
        <v>-2133.6419</v>
      </c>
      <c r="D62" s="66">
        <f>D63+D64+D65+D66</f>
        <v>-67.059107</v>
      </c>
      <c r="E62" s="87">
        <f>D62/C62</f>
        <v>0.03142941043668106</v>
      </c>
    </row>
    <row r="63" spans="2:5" ht="14.25">
      <c r="B63" s="52" t="s">
        <v>46</v>
      </c>
      <c r="C63" s="66"/>
      <c r="D63" s="46">
        <f>'[1]State_Bud'!$D$63</f>
        <v>-69.273578</v>
      </c>
      <c r="E63" s="87"/>
    </row>
    <row r="64" spans="2:5" ht="14.25" hidden="1">
      <c r="B64" s="53" t="s">
        <v>9</v>
      </c>
      <c r="C64" s="75"/>
      <c r="D64" s="46">
        <f>'[1]State_Bud'!$D$64</f>
        <v>0</v>
      </c>
      <c r="E64" s="87"/>
    </row>
    <row r="65" spans="2:5" ht="14.25" hidden="1">
      <c r="B65" s="52" t="s">
        <v>10</v>
      </c>
      <c r="C65" s="75"/>
      <c r="D65" s="46">
        <f>'[1]State_Bud'!$D$65</f>
        <v>0</v>
      </c>
      <c r="E65" s="87"/>
    </row>
    <row r="66" spans="2:5" ht="14.25">
      <c r="B66" s="52" t="s">
        <v>11</v>
      </c>
      <c r="C66" s="75"/>
      <c r="D66" s="46">
        <f>'[1]State_Bud'!$D$66</f>
        <v>2.214471</v>
      </c>
      <c r="E66" s="88"/>
    </row>
    <row r="67" spans="2:5" ht="14.25">
      <c r="B67" s="48" t="s">
        <v>12</v>
      </c>
      <c r="C67" s="66">
        <f>'[1]State_Bud'!$C$67</f>
        <v>2983.3548</v>
      </c>
      <c r="D67" s="66">
        <f>'[1]State_Bud'!$D$67</f>
        <v>-1031.616978</v>
      </c>
      <c r="E67" s="87">
        <f>D67/C67</f>
        <v>-0.3457909122977931</v>
      </c>
    </row>
    <row r="68" spans="2:5" ht="12.75" customHeight="1" hidden="1">
      <c r="B68" s="34"/>
      <c r="C68" s="75"/>
      <c r="D68" s="46"/>
      <c r="E68" s="88"/>
    </row>
    <row r="69" spans="2:5" ht="12.75" customHeight="1" hidden="1">
      <c r="B69" s="34"/>
      <c r="C69" s="75"/>
      <c r="D69" s="46"/>
      <c r="E69" s="88"/>
    </row>
    <row r="70" spans="2:6" ht="15">
      <c r="B70" s="67" t="s">
        <v>50</v>
      </c>
      <c r="C70" s="76">
        <f>'[1]State_Bud'!$C$71</f>
        <v>14.443299999999999</v>
      </c>
      <c r="D70" s="85">
        <f>'[1]State_Bud'!$D$71</f>
        <v>-5.242851</v>
      </c>
      <c r="E70" s="87">
        <f>D70/C70</f>
        <v>-0.3629953680945491</v>
      </c>
      <c r="F70" s="8"/>
    </row>
    <row r="71" spans="2:5" ht="15" thickBot="1">
      <c r="B71" s="54" t="s">
        <v>49</v>
      </c>
      <c r="C71" s="77">
        <f>'[1]State_Bud'!$C$72</f>
        <v>13.7</v>
      </c>
      <c r="D71" s="55">
        <f>'[1]State_Bud'!$D$72</f>
        <v>0.5443</v>
      </c>
      <c r="E71" s="91">
        <f>D71/C71</f>
        <v>0.03972992700729927</v>
      </c>
    </row>
    <row r="72" spans="2:5" ht="15.75" hidden="1" thickBot="1" thickTop="1">
      <c r="B72" s="81" t="s">
        <v>28</v>
      </c>
      <c r="C72" s="77">
        <f>225000/1000</f>
        <v>225</v>
      </c>
      <c r="D72" s="55">
        <f>'[1]State_Bud'!D69</f>
        <v>0</v>
      </c>
      <c r="E72" s="82"/>
    </row>
    <row r="73" spans="2:5" ht="15" thickTop="1">
      <c r="B73" s="58"/>
      <c r="C73" s="79"/>
      <c r="D73" s="78"/>
      <c r="E73" s="51"/>
    </row>
    <row r="74" spans="2:10" ht="12.75">
      <c r="B74" s="56" t="s">
        <v>2</v>
      </c>
      <c r="C74" s="2"/>
      <c r="D74" s="9"/>
      <c r="E74" s="51"/>
      <c r="F74"/>
      <c r="G74"/>
      <c r="H74"/>
      <c r="I74"/>
      <c r="J74"/>
    </row>
    <row r="75" spans="2:10" ht="12.75">
      <c r="B75" s="59" t="s">
        <v>51</v>
      </c>
      <c r="C75" s="3"/>
      <c r="D75" s="3"/>
      <c r="E75" s="3"/>
      <c r="F75"/>
      <c r="G75"/>
      <c r="H75"/>
      <c r="I75"/>
      <c r="J75"/>
    </row>
    <row r="76" spans="2:10" ht="12.75">
      <c r="B76" s="59" t="s">
        <v>24</v>
      </c>
      <c r="C76" s="3"/>
      <c r="D76" s="3"/>
      <c r="E76" s="3"/>
      <c r="F76"/>
      <c r="G76"/>
      <c r="H76"/>
      <c r="I76"/>
      <c r="J76"/>
    </row>
    <row r="77" spans="2:5" ht="12.75">
      <c r="B77" s="57" t="s">
        <v>52</v>
      </c>
      <c r="C77" s="2"/>
      <c r="D77" s="2"/>
      <c r="E77" s="51"/>
    </row>
    <row r="78" spans="2:5" ht="12.75">
      <c r="B78" s="12"/>
      <c r="C78" s="8"/>
      <c r="D78" s="8"/>
      <c r="E78" s="10"/>
    </row>
    <row r="79" spans="2:4" ht="12.75">
      <c r="B79" s="9"/>
      <c r="C79" s="8"/>
      <c r="D79" s="8"/>
    </row>
    <row r="80" spans="2:5" ht="12.75">
      <c r="B80" s="29"/>
      <c r="C80" s="8"/>
      <c r="D80" s="8"/>
      <c r="E80" s="8"/>
    </row>
    <row r="81" spans="2:5" ht="12.75">
      <c r="B81" s="9"/>
      <c r="C81" s="8"/>
      <c r="D81" s="8"/>
      <c r="E81" s="8"/>
    </row>
    <row r="82" spans="2:5" ht="12.75">
      <c r="B82" s="9"/>
      <c r="C82" s="8"/>
      <c r="D82" s="8"/>
      <c r="E82" s="8"/>
    </row>
    <row r="83" spans="2:5" ht="12.75">
      <c r="B83" s="9"/>
      <c r="C83" s="8"/>
      <c r="D83" s="8"/>
      <c r="E83" s="8"/>
    </row>
    <row r="84" spans="2:5" ht="12.75">
      <c r="B84" s="9"/>
      <c r="C84" s="8"/>
      <c r="D84" s="8"/>
      <c r="E84" s="8"/>
    </row>
    <row r="85" spans="2:5" ht="12.75">
      <c r="B85" s="9"/>
      <c r="C85" s="8"/>
      <c r="D85" s="8"/>
      <c r="E85" s="8"/>
    </row>
    <row r="86" spans="2:5" ht="12.75">
      <c r="B86" s="9"/>
      <c r="C86" s="8"/>
      <c r="D86" s="8"/>
      <c r="E86" s="8"/>
    </row>
    <row r="87" spans="2:5" ht="12.75">
      <c r="B87" s="9"/>
      <c r="C87" s="8"/>
      <c r="D87" s="8"/>
      <c r="E87" s="8"/>
    </row>
    <row r="88" spans="2:5" ht="12.75">
      <c r="B88" s="9"/>
      <c r="C88" s="8"/>
      <c r="D88" s="8"/>
      <c r="E88" s="8"/>
    </row>
    <row r="89" spans="2:5" ht="12.75">
      <c r="B89" s="9"/>
      <c r="C89" s="8"/>
      <c r="D89" s="8"/>
      <c r="E89" s="8"/>
    </row>
    <row r="90" spans="2:5" ht="12.75">
      <c r="B90" s="9"/>
      <c r="C90" s="8"/>
      <c r="D90" s="8"/>
      <c r="E90" s="8"/>
    </row>
    <row r="91" spans="2:5" ht="12.75">
      <c r="B91" s="9"/>
      <c r="C91" s="8"/>
      <c r="D91" s="8"/>
      <c r="E91" s="8"/>
    </row>
    <row r="92" spans="2:5" ht="12.75">
      <c r="B92" s="9"/>
      <c r="C92" s="8"/>
      <c r="D92" s="8"/>
      <c r="E92" s="8"/>
    </row>
    <row r="93" spans="2:5" ht="12.75">
      <c r="B93" s="9"/>
      <c r="C93" s="8"/>
      <c r="D93" s="8"/>
      <c r="E93" s="8"/>
    </row>
    <row r="94" spans="2:5" ht="12.75">
      <c r="B94" s="9"/>
      <c r="C94" s="8"/>
      <c r="D94" s="8"/>
      <c r="E94" s="8"/>
    </row>
    <row r="95" spans="2:5" ht="12.75">
      <c r="B95" s="9"/>
      <c r="C95" s="8"/>
      <c r="D95" s="8"/>
      <c r="E95" s="8"/>
    </row>
    <row r="96" spans="2:5" ht="12.75">
      <c r="B96" s="9"/>
      <c r="C96" s="8"/>
      <c r="D96" s="8"/>
      <c r="E96" s="8"/>
    </row>
    <row r="97" spans="2:5" ht="12.75">
      <c r="B97" s="13"/>
      <c r="C97" s="8"/>
      <c r="D97" s="8"/>
      <c r="E97" s="8"/>
    </row>
    <row r="98" spans="2:5" ht="12.75">
      <c r="B98" s="13"/>
      <c r="C98" s="8"/>
      <c r="D98" s="8"/>
      <c r="E98" s="8"/>
    </row>
    <row r="99" spans="2:5" ht="12.75">
      <c r="B99" s="13"/>
      <c r="C99" s="8"/>
      <c r="D99" s="8"/>
      <c r="E99" s="8"/>
    </row>
    <row r="100" spans="2:5" ht="12.75">
      <c r="B100" s="9"/>
      <c r="C100" s="8"/>
      <c r="D100" s="8"/>
      <c r="E100" s="8"/>
    </row>
    <row r="101" spans="2:5" ht="12.75">
      <c r="B101" s="13"/>
      <c r="C101" s="8"/>
      <c r="D101" s="8"/>
      <c r="E101" s="8"/>
    </row>
    <row r="102" spans="2:5" ht="12.75">
      <c r="B102" s="13"/>
      <c r="C102" s="8"/>
      <c r="D102" s="8"/>
      <c r="E102" s="8"/>
    </row>
    <row r="103" spans="2:5" ht="12.75">
      <c r="B103" s="13"/>
      <c r="C103" s="8"/>
      <c r="D103" s="8"/>
      <c r="E103" s="8"/>
    </row>
    <row r="104" spans="2:5" ht="12.75">
      <c r="B104" s="9"/>
      <c r="C104" s="8"/>
      <c r="D104" s="8"/>
      <c r="E104" s="8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13"/>
    </row>
    <row r="112" ht="12.75">
      <c r="B112" s="9"/>
    </row>
    <row r="113" ht="12.75">
      <c r="B113" s="13"/>
    </row>
    <row r="114" ht="12.75">
      <c r="B114" s="9"/>
    </row>
    <row r="115" ht="12.75">
      <c r="B115" s="9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1"/>
    </row>
    <row r="122" ht="12.75">
      <c r="B122" s="13"/>
    </row>
    <row r="123" ht="12.75">
      <c r="B123" s="9"/>
    </row>
    <row r="124" ht="12.75">
      <c r="B124" s="9"/>
    </row>
    <row r="125" ht="12.75">
      <c r="B125" s="13"/>
    </row>
    <row r="126" ht="12.75">
      <c r="B126" s="13"/>
    </row>
    <row r="127" ht="12.75">
      <c r="B127" s="9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9"/>
    </row>
    <row r="135" ht="12.75">
      <c r="B135" s="9"/>
    </row>
    <row r="136" ht="12.75">
      <c r="B136" s="9"/>
    </row>
    <row r="137" ht="12.75">
      <c r="B137" s="14"/>
    </row>
    <row r="138" ht="12.75">
      <c r="B138" s="9"/>
    </row>
    <row r="139" ht="12.75">
      <c r="B139" s="13"/>
    </row>
    <row r="140" ht="12.75">
      <c r="B140" s="9"/>
    </row>
    <row r="141" ht="12.75">
      <c r="B141" s="9"/>
    </row>
    <row r="142" ht="12.75">
      <c r="B142" s="9"/>
    </row>
    <row r="143" ht="12.75">
      <c r="B143" s="13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13"/>
    </row>
    <row r="151" ht="12.75">
      <c r="B151" s="9"/>
    </row>
    <row r="152" ht="12.75">
      <c r="B152" s="9"/>
    </row>
    <row r="153" ht="12.75">
      <c r="B153" s="13"/>
    </row>
    <row r="154" ht="12.75">
      <c r="B154" s="9"/>
    </row>
    <row r="155" ht="12.75">
      <c r="B155" s="9"/>
    </row>
    <row r="156" ht="12.75">
      <c r="B156" s="13"/>
    </row>
    <row r="157" ht="12.75">
      <c r="B157" s="9"/>
    </row>
    <row r="158" ht="12.75">
      <c r="B158" s="13"/>
    </row>
    <row r="159" ht="12.75">
      <c r="B159" s="13"/>
    </row>
    <row r="160" ht="12.75">
      <c r="B160" s="13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13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13"/>
    </row>
    <row r="192" ht="12.75">
      <c r="B192" s="9"/>
    </row>
    <row r="193" ht="12.75">
      <c r="B193" s="9"/>
    </row>
    <row r="194" ht="12.75">
      <c r="B194" s="13"/>
    </row>
    <row r="195" ht="12.75">
      <c r="B195" s="13"/>
    </row>
    <row r="196" ht="12.75">
      <c r="B196" s="9"/>
    </row>
    <row r="197" ht="12.75">
      <c r="B197" s="13"/>
    </row>
    <row r="198" ht="12.75">
      <c r="B198" s="13"/>
    </row>
    <row r="199" ht="12.75">
      <c r="B199" s="13"/>
    </row>
    <row r="200" ht="12.75">
      <c r="B200" s="9"/>
    </row>
    <row r="201" ht="12.75">
      <c r="B201" s="9"/>
    </row>
    <row r="202" ht="12.75">
      <c r="B202" s="13"/>
    </row>
    <row r="203" ht="12.75">
      <c r="B203" s="13"/>
    </row>
    <row r="204" ht="12.75">
      <c r="B204" s="13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11"/>
    </row>
    <row r="212" ht="12.75">
      <c r="B212" s="11"/>
    </row>
    <row r="213" ht="12.75">
      <c r="B213" s="9"/>
    </row>
    <row r="214" ht="12.75">
      <c r="B214" s="15"/>
    </row>
    <row r="215" ht="12.75">
      <c r="B215" s="9"/>
    </row>
    <row r="216" ht="12.75">
      <c r="B216" s="13"/>
    </row>
    <row r="217" ht="12.75">
      <c r="B217" s="13"/>
    </row>
    <row r="218" ht="12.75">
      <c r="B218" s="9"/>
    </row>
    <row r="219" ht="12.75">
      <c r="B219" s="13"/>
    </row>
    <row r="220" ht="12.75">
      <c r="B220" s="13"/>
    </row>
    <row r="221" ht="12.75">
      <c r="B221" s="9"/>
    </row>
    <row r="222" ht="12.75">
      <c r="B222" s="13"/>
    </row>
    <row r="223" ht="12.75">
      <c r="B223" s="13"/>
    </row>
    <row r="224" ht="12.75">
      <c r="B224" s="11"/>
    </row>
    <row r="225" ht="12.75">
      <c r="B225" s="11"/>
    </row>
    <row r="226" ht="12.75">
      <c r="B226" s="11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13"/>
    </row>
    <row r="240" ht="12.75">
      <c r="B240" s="13"/>
    </row>
    <row r="241" ht="12.75">
      <c r="B241" s="9"/>
    </row>
    <row r="242" ht="12.75">
      <c r="B242" s="9"/>
    </row>
    <row r="243" ht="12.75">
      <c r="B243" s="13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13"/>
    </row>
    <row r="249" ht="12.75">
      <c r="B249" s="13"/>
    </row>
    <row r="250" ht="12.75">
      <c r="B250" s="9"/>
    </row>
    <row r="251" ht="12.75">
      <c r="B251" s="9"/>
    </row>
    <row r="252" ht="12.75">
      <c r="B252" s="9"/>
    </row>
    <row r="253" ht="12.75">
      <c r="B253" s="13"/>
    </row>
    <row r="254" ht="12.75">
      <c r="B254" s="9"/>
    </row>
    <row r="255" ht="12.75">
      <c r="B255" s="9"/>
    </row>
    <row r="256" ht="12.75">
      <c r="B256" s="9"/>
    </row>
    <row r="257" ht="12.75">
      <c r="B257" s="13"/>
    </row>
    <row r="258" ht="12.75">
      <c r="B258" s="13"/>
    </row>
    <row r="259" ht="12.75">
      <c r="B259" s="9"/>
    </row>
    <row r="260" ht="12.75">
      <c r="B260" s="9"/>
    </row>
    <row r="261" ht="12.75">
      <c r="B261" s="13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13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13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13"/>
    </row>
    <row r="279" ht="12.75">
      <c r="B279" s="13"/>
    </row>
    <row r="280" ht="12.75">
      <c r="B280" s="9"/>
    </row>
    <row r="281" ht="12.75">
      <c r="B281" s="9"/>
    </row>
    <row r="282" ht="12.75">
      <c r="B282" s="13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13"/>
    </row>
    <row r="288" ht="12.75">
      <c r="B288" s="9"/>
    </row>
    <row r="289" ht="12.75">
      <c r="B289" s="9"/>
    </row>
    <row r="290" ht="12.75">
      <c r="B290" s="13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13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13"/>
    </row>
    <row r="307" ht="12.75">
      <c r="B307" s="13"/>
    </row>
    <row r="308" ht="12.75">
      <c r="B308" s="13"/>
    </row>
    <row r="309" ht="12.75">
      <c r="B309" s="9"/>
    </row>
    <row r="310" ht="12.75">
      <c r="B310" s="16"/>
    </row>
    <row r="311" ht="12.75">
      <c r="B311" s="16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9"/>
    </row>
    <row r="323" ht="12.75">
      <c r="B323" s="13"/>
    </row>
    <row r="324" ht="12.75">
      <c r="B324" s="13"/>
    </row>
    <row r="325" ht="12.75">
      <c r="B325" s="9"/>
    </row>
    <row r="326" ht="12.75">
      <c r="B326" s="13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9"/>
    </row>
    <row r="333" ht="12.75">
      <c r="B333" s="13"/>
    </row>
    <row r="334" ht="12.75">
      <c r="B334" s="11"/>
    </row>
    <row r="335" ht="12.75">
      <c r="B335" s="11"/>
    </row>
    <row r="336" ht="12.75">
      <c r="B336" s="11"/>
    </row>
    <row r="337" ht="12.75">
      <c r="B337" s="9"/>
    </row>
    <row r="338" ht="12.75">
      <c r="B338" s="13"/>
    </row>
    <row r="339" ht="12.75">
      <c r="B339" s="13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3"/>
    </row>
    <row r="352" ht="12.75">
      <c r="B352" s="11"/>
    </row>
    <row r="353" ht="12.75">
      <c r="B353" s="9"/>
    </row>
    <row r="354" ht="12.75">
      <c r="B354" s="9"/>
    </row>
    <row r="355" ht="12.75">
      <c r="B355" s="13"/>
    </row>
    <row r="356" ht="12.75">
      <c r="B356" s="13"/>
    </row>
    <row r="357" ht="12.75">
      <c r="B357" s="13"/>
    </row>
    <row r="358" ht="12.75">
      <c r="B358" s="9"/>
    </row>
    <row r="359" ht="12.75">
      <c r="B359" s="13"/>
    </row>
    <row r="360" ht="12.75">
      <c r="B360" s="9"/>
    </row>
    <row r="361" ht="12.75">
      <c r="B361" s="9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13"/>
    </row>
    <row r="367" ht="12.75">
      <c r="B367" s="9"/>
    </row>
    <row r="368" ht="12.75">
      <c r="B368" s="9"/>
    </row>
    <row r="369" ht="12.75">
      <c r="B369" s="9"/>
    </row>
    <row r="370" ht="12.75">
      <c r="B370" s="13"/>
    </row>
    <row r="371" ht="12.75">
      <c r="B371" s="13"/>
    </row>
    <row r="372" ht="12.75">
      <c r="B372" s="9"/>
    </row>
    <row r="373" ht="12.75">
      <c r="B373" s="9"/>
    </row>
    <row r="374" ht="12.75">
      <c r="B374" s="13"/>
    </row>
    <row r="375" ht="12.75">
      <c r="B375" s="9"/>
    </row>
    <row r="376" ht="12.75">
      <c r="B376" s="13"/>
    </row>
    <row r="377" ht="12.75">
      <c r="B377" s="13"/>
    </row>
    <row r="378" ht="12.75">
      <c r="B378" s="9"/>
    </row>
    <row r="379" ht="12.75">
      <c r="B379" s="9"/>
    </row>
    <row r="380" ht="12.75">
      <c r="B380" s="13"/>
    </row>
    <row r="381" ht="12.75">
      <c r="B381" s="13"/>
    </row>
    <row r="382" ht="12.75">
      <c r="B382" s="9"/>
    </row>
    <row r="383" ht="12.75">
      <c r="B383" s="9"/>
    </row>
    <row r="384" ht="12.75">
      <c r="B384" s="13"/>
    </row>
    <row r="385" ht="12.75">
      <c r="B385" s="17"/>
    </row>
    <row r="386" ht="12.75">
      <c r="B386" s="13"/>
    </row>
    <row r="387" ht="12.75">
      <c r="B387" s="9"/>
    </row>
    <row r="388" ht="12.75">
      <c r="B388" s="9"/>
    </row>
    <row r="389" ht="12.75">
      <c r="B389" s="13"/>
    </row>
    <row r="390" ht="12.75">
      <c r="B390" s="13"/>
    </row>
    <row r="391" ht="12.75">
      <c r="B391" s="13"/>
    </row>
    <row r="392" ht="12.75">
      <c r="B392" s="13"/>
    </row>
    <row r="393" ht="12.75">
      <c r="B393" s="9"/>
    </row>
    <row r="394" ht="12.75">
      <c r="B394" s="9"/>
    </row>
    <row r="395" ht="12.75">
      <c r="B395" s="9"/>
    </row>
    <row r="396" ht="12.75">
      <c r="B396" s="13"/>
    </row>
    <row r="397" ht="12.75">
      <c r="B397" s="13"/>
    </row>
    <row r="398" ht="12.75">
      <c r="B398" s="13"/>
    </row>
    <row r="399" ht="12.75">
      <c r="B399" s="13"/>
    </row>
    <row r="400" ht="12.75">
      <c r="B400" s="13"/>
    </row>
    <row r="401" ht="12.75">
      <c r="B401" s="9"/>
    </row>
    <row r="402" ht="12.75">
      <c r="B402" s="9"/>
    </row>
    <row r="403" ht="12.75">
      <c r="B403" s="13"/>
    </row>
    <row r="404" ht="12.75">
      <c r="B404" s="13"/>
    </row>
    <row r="405" ht="12.75">
      <c r="B405" s="13"/>
    </row>
    <row r="406" ht="12.75">
      <c r="B406" s="9"/>
    </row>
    <row r="407" ht="12.75">
      <c r="B407" s="9"/>
    </row>
    <row r="408" ht="12.75">
      <c r="B408" s="9"/>
    </row>
    <row r="409" ht="12.75">
      <c r="B409" s="9"/>
    </row>
    <row r="410" ht="12.75">
      <c r="B410" s="13"/>
    </row>
    <row r="411" ht="12.75">
      <c r="B411" s="13"/>
    </row>
    <row r="412" ht="12.75">
      <c r="B412" s="13"/>
    </row>
    <row r="413" ht="12.75">
      <c r="B413" s="13"/>
    </row>
    <row r="414" ht="12.75">
      <c r="B414" s="13"/>
    </row>
    <row r="415" ht="12.75">
      <c r="B415" s="13"/>
    </row>
    <row r="416" ht="12.75">
      <c r="B416" s="13"/>
    </row>
    <row r="417" ht="12.75">
      <c r="B417" s="13"/>
    </row>
    <row r="418" ht="12.75">
      <c r="B418" s="13"/>
    </row>
    <row r="419" ht="12.75">
      <c r="B419" s="13"/>
    </row>
    <row r="420" ht="12.75">
      <c r="B420" s="13"/>
    </row>
    <row r="421" ht="12.75">
      <c r="B421" s="13"/>
    </row>
    <row r="422" ht="12.75">
      <c r="B422" s="11"/>
    </row>
    <row r="423" ht="12.75">
      <c r="B423" s="13"/>
    </row>
    <row r="424" ht="12.75">
      <c r="B424" s="9"/>
    </row>
    <row r="425" ht="12.75">
      <c r="B425" s="9"/>
    </row>
    <row r="426" ht="12.75">
      <c r="B426" s="9"/>
    </row>
    <row r="427" ht="12.75">
      <c r="B427" s="13"/>
    </row>
    <row r="428" ht="12.75">
      <c r="B428" s="9"/>
    </row>
    <row r="429" ht="12.75">
      <c r="B429" s="13"/>
    </row>
    <row r="432" ht="13.5" thickBot="1">
      <c r="B432" s="18"/>
    </row>
    <row r="435" ht="13.5" thickBot="1">
      <c r="B435" s="19"/>
    </row>
    <row r="439" ht="12.75">
      <c r="B439" s="20"/>
    </row>
    <row r="440" ht="12.75">
      <c r="B440" s="20"/>
    </row>
    <row r="446" ht="12.75">
      <c r="B446" s="20"/>
    </row>
    <row r="447" ht="12.75">
      <c r="B447" s="21"/>
    </row>
    <row r="450" ht="12.75">
      <c r="B450" s="20"/>
    </row>
    <row r="451" ht="12.75">
      <c r="B451" s="20"/>
    </row>
    <row r="457" ht="12.75">
      <c r="B457" s="20"/>
    </row>
    <row r="458" ht="12.75">
      <c r="B458" s="21"/>
    </row>
    <row r="463" ht="12.75">
      <c r="B463" s="20"/>
    </row>
    <row r="464" ht="12.75">
      <c r="B464" s="21"/>
    </row>
    <row r="480" ht="12.75">
      <c r="B480" s="20"/>
    </row>
    <row r="482" ht="12.75">
      <c r="B482" s="20"/>
    </row>
    <row r="483" ht="12.75">
      <c r="B483" s="20"/>
    </row>
    <row r="486" ht="12.75">
      <c r="B486" s="20"/>
    </row>
    <row r="489" ht="12.75">
      <c r="B489" s="20"/>
    </row>
    <row r="490" ht="12.75">
      <c r="B490" s="21"/>
    </row>
    <row r="493" ht="12.75">
      <c r="B493" s="20"/>
    </row>
    <row r="494" ht="12.75">
      <c r="B494" s="20"/>
    </row>
    <row r="500" ht="12.75">
      <c r="B500" s="20"/>
    </row>
    <row r="501" ht="12.75">
      <c r="B501" s="21"/>
    </row>
    <row r="506" ht="12.75">
      <c r="B506" s="20"/>
    </row>
    <row r="507" ht="12.75">
      <c r="B507" s="21"/>
    </row>
  </sheetData>
  <sheetProtection/>
  <mergeCells count="2">
    <mergeCell ref="B1:E1"/>
    <mergeCell ref="B3:E3"/>
  </mergeCells>
  <printOptions/>
  <pageMargins left="0.77" right="0.24" top="0.17" bottom="0.2" header="0.17" footer="0.17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VMihailova</dc:creator>
  <cp:keywords/>
  <dc:description/>
  <cp:lastModifiedBy>Мирела Живкова</cp:lastModifiedBy>
  <cp:lastPrinted>2017-07-07T13:13:40Z</cp:lastPrinted>
  <dcterms:created xsi:type="dcterms:W3CDTF">2003-02-26T13:40:24Z</dcterms:created>
  <dcterms:modified xsi:type="dcterms:W3CDTF">2017-07-31T11:30:16Z</dcterms:modified>
  <cp:category/>
  <cp:version/>
  <cp:contentType/>
  <cp:contentStatus/>
</cp:coreProperties>
</file>