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670" yWindow="30" windowWidth="13440" windowHeight="12795"/>
  </bookViews>
  <sheets>
    <sheet name="Pril.1" sheetId="2" r:id="rId1"/>
    <sheet name="Pril.2" sheetId="3" r:id="rId2"/>
    <sheet name="СК" sheetId="6" r:id="rId3"/>
    <sheet name="PP" sheetId="5" r:id="rId4"/>
    <sheet name="Pril.5" sheetId="1" r:id="rId5"/>
  </sheets>
  <definedNames>
    <definedName name="_xlnm.Print_Area" localSheetId="4">Pril.5!$B$1:$Q$46</definedName>
    <definedName name="_xlnm.Print_Titles" localSheetId="0">Pril.1!$8:$11</definedName>
    <definedName name="_xlnm.Print_Titles" localSheetId="1">Pril.2!$8:$10</definedName>
  </definedNames>
  <calcPr calcId="125725"/>
</workbook>
</file>

<file path=xl/calcChain.xml><?xml version="1.0" encoding="utf-8"?>
<calcChain xmlns="http://schemas.openxmlformats.org/spreadsheetml/2006/main">
  <c r="D78" i="2"/>
  <c r="C78"/>
  <c r="F34" i="5"/>
  <c r="E34"/>
  <c r="G33"/>
  <c r="G32"/>
  <c r="G31"/>
  <c r="G30"/>
  <c r="G29"/>
  <c r="G28"/>
  <c r="G27"/>
  <c r="F25"/>
  <c r="E25"/>
  <c r="G24"/>
  <c r="G23"/>
  <c r="G22"/>
  <c r="G21"/>
  <c r="G20"/>
  <c r="G19"/>
  <c r="G25" s="1"/>
  <c r="F17"/>
  <c r="E17"/>
  <c r="G16"/>
  <c r="G15"/>
  <c r="G14"/>
  <c r="G13"/>
  <c r="G12"/>
  <c r="G11"/>
  <c r="G10"/>
  <c r="G9"/>
  <c r="G74" i="2"/>
  <c r="G35"/>
  <c r="G27"/>
  <c r="G22"/>
  <c r="D81"/>
  <c r="D77"/>
  <c r="D72"/>
  <c r="D57"/>
  <c r="D61" s="1"/>
  <c r="D50"/>
  <c r="D38"/>
  <c r="D23"/>
  <c r="C48" i="3"/>
  <c r="C21"/>
  <c r="C17"/>
  <c r="C13"/>
  <c r="G39"/>
  <c r="G49" s="1"/>
  <c r="G36"/>
  <c r="G23"/>
  <c r="D21"/>
  <c r="D17"/>
  <c r="D32" s="1"/>
  <c r="D13"/>
  <c r="E35" i="5" l="1"/>
  <c r="G34"/>
  <c r="F35"/>
  <c r="G17"/>
  <c r="G35" s="1"/>
  <c r="G29" i="2"/>
  <c r="D82"/>
  <c r="D52"/>
  <c r="D84" s="1"/>
  <c r="D44" i="3"/>
  <c r="D49" s="1"/>
  <c r="C32"/>
  <c r="C44"/>
  <c r="C49" l="1"/>
  <c r="F41"/>
  <c r="L19" i="6"/>
  <c r="I17"/>
  <c r="I19" s="1"/>
  <c r="F17"/>
  <c r="F19" s="1"/>
  <c r="C17"/>
  <c r="M14"/>
  <c r="M13"/>
  <c r="M12"/>
  <c r="M11"/>
  <c r="M17" s="1"/>
  <c r="M10"/>
  <c r="M19" l="1"/>
  <c r="C34" i="5"/>
  <c r="B34"/>
  <c r="D33"/>
  <c r="D32"/>
  <c r="D31"/>
  <c r="D30"/>
  <c r="D29"/>
  <c r="D28"/>
  <c r="D27"/>
  <c r="C25"/>
  <c r="B25"/>
  <c r="D24"/>
  <c r="D23"/>
  <c r="D22"/>
  <c r="D21"/>
  <c r="D20"/>
  <c r="D19"/>
  <c r="D25" s="1"/>
  <c r="C17"/>
  <c r="B17"/>
  <c r="B35" s="1"/>
  <c r="D16"/>
  <c r="D15"/>
  <c r="D14"/>
  <c r="D13"/>
  <c r="D12"/>
  <c r="D11"/>
  <c r="D10"/>
  <c r="G37"/>
  <c r="D36" s="1"/>
  <c r="D9"/>
  <c r="F39" i="3"/>
  <c r="F36"/>
  <c r="F23"/>
  <c r="F74" i="2"/>
  <c r="F35"/>
  <c r="F27"/>
  <c r="F22"/>
  <c r="C50"/>
  <c r="C81"/>
  <c r="C77"/>
  <c r="C72"/>
  <c r="C57"/>
  <c r="C61" s="1"/>
  <c r="C38"/>
  <c r="C23"/>
  <c r="K20" i="1"/>
  <c r="K23"/>
  <c r="O42"/>
  <c r="N42"/>
  <c r="L42"/>
  <c r="E42"/>
  <c r="G42"/>
  <c r="H42"/>
  <c r="D42"/>
  <c r="J23"/>
  <c r="M23" s="1"/>
  <c r="P23" s="1"/>
  <c r="J20"/>
  <c r="F20"/>
  <c r="D30"/>
  <c r="E30"/>
  <c r="G30"/>
  <c r="H30"/>
  <c r="L30"/>
  <c r="N30"/>
  <c r="O30"/>
  <c r="F21"/>
  <c r="I21" s="1"/>
  <c r="M21"/>
  <c r="P21" s="1"/>
  <c r="F22"/>
  <c r="I22"/>
  <c r="M22"/>
  <c r="P22" s="1"/>
  <c r="F23"/>
  <c r="I23" s="1"/>
  <c r="F24"/>
  <c r="I24"/>
  <c r="M24"/>
  <c r="P24" s="1"/>
  <c r="F25"/>
  <c r="I25" s="1"/>
  <c r="M25"/>
  <c r="P25" s="1"/>
  <c r="F26"/>
  <c r="I26"/>
  <c r="M26"/>
  <c r="P26"/>
  <c r="F27"/>
  <c r="I27" s="1"/>
  <c r="M27"/>
  <c r="P27" s="1"/>
  <c r="F28"/>
  <c r="I28"/>
  <c r="M28"/>
  <c r="P28"/>
  <c r="F29"/>
  <c r="I29" s="1"/>
  <c r="M29"/>
  <c r="P29" s="1"/>
  <c r="I20"/>
  <c r="Q13"/>
  <c r="Q15"/>
  <c r="Q16"/>
  <c r="Q12"/>
  <c r="F13"/>
  <c r="F14"/>
  <c r="F18" s="1"/>
  <c r="F15"/>
  <c r="F16"/>
  <c r="F17"/>
  <c r="F12"/>
  <c r="I13"/>
  <c r="I15"/>
  <c r="I16"/>
  <c r="I17"/>
  <c r="I12"/>
  <c r="P13"/>
  <c r="P15"/>
  <c r="P16"/>
  <c r="P12"/>
  <c r="M13"/>
  <c r="M14"/>
  <c r="P14" s="1"/>
  <c r="M15"/>
  <c r="M16"/>
  <c r="M17"/>
  <c r="P17" s="1"/>
  <c r="Q17" s="1"/>
  <c r="M12"/>
  <c r="C18"/>
  <c r="C23"/>
  <c r="C20"/>
  <c r="C30" s="1"/>
  <c r="C42" l="1"/>
  <c r="F42"/>
  <c r="F30"/>
  <c r="M20"/>
  <c r="P20" s="1"/>
  <c r="D34" i="5"/>
  <c r="C35"/>
  <c r="I14" i="1"/>
  <c r="I18" s="1"/>
  <c r="D17" i="5"/>
  <c r="G84" i="2"/>
  <c r="F29"/>
  <c r="F84" s="1"/>
  <c r="C82"/>
  <c r="C52"/>
  <c r="Q14" i="1"/>
  <c r="Q18" s="1"/>
  <c r="P18"/>
  <c r="M18"/>
  <c r="K30"/>
  <c r="K42" s="1"/>
  <c r="J30"/>
  <c r="J42" s="1"/>
  <c r="Q20"/>
  <c r="I30"/>
  <c r="P30"/>
  <c r="Q28"/>
  <c r="Q26"/>
  <c r="Q24"/>
  <c r="Q21"/>
  <c r="Q29"/>
  <c r="Q27"/>
  <c r="Q25"/>
  <c r="Q23"/>
  <c r="M30"/>
  <c r="Q22"/>
  <c r="I42" l="1"/>
  <c r="P42"/>
  <c r="D35" i="5"/>
  <c r="D37" s="1"/>
  <c r="M42" i="1"/>
  <c r="F49" i="3"/>
  <c r="C84" i="2"/>
  <c r="Q30" i="1"/>
  <c r="Q42" s="1"/>
</calcChain>
</file>

<file path=xl/comments1.xml><?xml version="1.0" encoding="utf-8"?>
<comments xmlns="http://schemas.openxmlformats.org/spreadsheetml/2006/main">
  <authors>
    <author>Author</author>
  </authors>
  <commentList>
    <comment ref="I16" author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тантием на Чалъкова</t>
        </r>
      </text>
    </comment>
  </commentList>
</comments>
</file>

<file path=xl/sharedStrings.xml><?xml version="1.0" encoding="utf-8"?>
<sst xmlns="http://schemas.openxmlformats.org/spreadsheetml/2006/main" count="400" uniqueCount="322">
  <si>
    <t>Справка за нетекущите (дълготрайни) активи</t>
  </si>
  <si>
    <t>Приложение № 5 към СС 1</t>
  </si>
  <si>
    <t>ПОКАЗАТЕЛИ</t>
  </si>
  <si>
    <t>Отчетна стойност на нетекущите активи</t>
  </si>
  <si>
    <t>Последваща оценка</t>
  </si>
  <si>
    <t>Преоценена стойност (4+5-6)</t>
  </si>
  <si>
    <t>Амортизация</t>
  </si>
  <si>
    <t>Преоценена амортизация в края на периода (11+12-13)</t>
  </si>
  <si>
    <t>В началото на периода</t>
  </si>
  <si>
    <t>На излезли през периода</t>
  </si>
  <si>
    <t>В края на периода (1+2-3)</t>
  </si>
  <si>
    <t>Отписана през периода</t>
  </si>
  <si>
    <t>В края на периода (8+9-10)</t>
  </si>
  <si>
    <t>а</t>
  </si>
  <si>
    <t>1. Продукти от развойна дейност</t>
  </si>
  <si>
    <t>3. Търговска репутация</t>
  </si>
  <si>
    <t>Общо за група I</t>
  </si>
  <si>
    <t>II. Дълготрайни материални активи</t>
  </si>
  <si>
    <t>1. Земи и сгради, в т.ч.:</t>
  </si>
  <si>
    <t>- земи</t>
  </si>
  <si>
    <t>- сгради</t>
  </si>
  <si>
    <t>3. Съоръжения и други</t>
  </si>
  <si>
    <t>Общо за група II</t>
  </si>
  <si>
    <t>III. Дългосрочни финансови активи</t>
  </si>
  <si>
    <t>1. Акции и дялове в предприятия от група</t>
  </si>
  <si>
    <t>2. Предоставени заеми на предприятия от група</t>
  </si>
  <si>
    <t>3. Акции и дялове в асоциирани и смесени предприятия</t>
  </si>
  <si>
    <t>Балансова стойност в края на периода 
(7-14)</t>
  </si>
  <si>
    <t>4. Предоставени заеми, свързани</t>
  </si>
  <si>
    <t>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</si>
  <si>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</si>
  <si>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</si>
  <si>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</si>
  <si>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III</t>
  </si>
  <si>
    <t>IV. Отсрочени данъци</t>
  </si>
  <si>
    <t>на: "МОБА" ЕООД</t>
  </si>
  <si>
    <t>Общо нетекущи (дълготрайни) активи
(І+ІІ+ІІІ+ІV)</t>
  </si>
  <si>
    <t>На постъпи-ли през периода</t>
  </si>
  <si>
    <t>Увеличе-ние</t>
  </si>
  <si>
    <t>Намале-ние</t>
  </si>
  <si>
    <t>Начисле-на през периода</t>
  </si>
  <si>
    <t>4. Транспортни средства</t>
  </si>
  <si>
    <t>5. Предоставени аванси и дълготрайни материални активи в процес на изграждане</t>
  </si>
  <si>
    <t>- офис обзавеждане</t>
  </si>
  <si>
    <t>- компютърна техника</t>
  </si>
  <si>
    <t>2. Машини, производствено оборудване и апаратура, в т.ч.:</t>
  </si>
  <si>
    <t>6. Други ДМА</t>
  </si>
  <si>
    <t>4. Предоставени аванси и нематериални активи в процес на изграждане</t>
  </si>
  <si>
    <t>I. Дълготрайни нематериални активи</t>
  </si>
  <si>
    <t>2. Концесии, патенти, лицензии, търговски марки, програмни продукти и други подобни права и активи, в т.ч.:</t>
  </si>
  <si>
    <t>- програмни продукти</t>
  </si>
  <si>
    <t>5. Други ДНМА</t>
  </si>
  <si>
    <t>Съставил: ……………………………………….</t>
  </si>
  <si>
    <t>(Станислава Иванова)</t>
  </si>
  <si>
    <t>Приложение № 1 към СС 1 </t>
  </si>
  <si>
    <t>СЧЕТОВОДЕН БАЛАНС</t>
  </si>
  <si>
    <t> I. Записан капитал</t>
  </si>
  <si>
    <t> I. Нематериални активи</t>
  </si>
  <si>
    <t> II. Премии от емисии</t>
  </si>
  <si>
    <t> 1. Продукти от развойна дейност</t>
  </si>
  <si>
    <t> III. Резерв от последващи оценки</t>
  </si>
  <si>
    <t> IV. Резерви</t>
  </si>
  <si>
    <t> 3. Търговска репутация</t>
  </si>
  <si>
    <t> 1. Законови резерви</t>
  </si>
  <si>
    <t> Общо за група I:</t>
  </si>
  <si>
    <t> 3. Резерв съгласно учредителен акт</t>
  </si>
  <si>
    <t> II. Дълготрайни материални активи</t>
  </si>
  <si>
    <t> 4. Други резерви</t>
  </si>
  <si>
    <t> 1. Земи и сгради, в т. ч.:</t>
  </si>
  <si>
    <t> Общо за група IV:</t>
  </si>
  <si>
    <t> – земи</t>
  </si>
  <si>
    <t> – сгради</t>
  </si>
  <si>
    <t> – неразпределена печалба</t>
  </si>
  <si>
    <t> – непокрита загуба</t>
  </si>
  <si>
    <t> Общо за група V:</t>
  </si>
  <si>
    <t> VI. Текуща печалба (загуба)</t>
  </si>
  <si>
    <t> Общо за група II:</t>
  </si>
  <si>
    <t> Общо за раздел А:</t>
  </si>
  <si>
    <t> III. Дългосрочни финансови активи</t>
  </si>
  <si>
    <t> 1. Акции и дялове в предприятия от група</t>
  </si>
  <si>
    <t> 2. Провизии за данъци, в т. ч.:</t>
  </si>
  <si>
    <t> – отсрочени данъци</t>
  </si>
  <si>
    <t> 3. Други провизии и сходни задължения</t>
  </si>
  <si>
    <t> 5. Дългосрочни инвестиции</t>
  </si>
  <si>
    <t> Общо за раздел Б:</t>
  </si>
  <si>
    <t> 6. Други заеми</t>
  </si>
  <si>
    <t> 7. Изкупени собствени акции</t>
  </si>
  <si>
    <t> до 1 година</t>
  </si>
  <si>
    <t> Общо за група III:</t>
  </si>
  <si>
    <t> над 1 година</t>
  </si>
  <si>
    <t> IV. Отсрочени данъци</t>
  </si>
  <si>
    <t> I. Материални запаси</t>
  </si>
  <si>
    <t> 3. Получени аванси, в т. ч.:</t>
  </si>
  <si>
    <t> 1. Суровини и материали</t>
  </si>
  <si>
    <t> 2. Незавършено производство</t>
  </si>
  <si>
    <t> 3. Продукция и стоки, в т. ч.:</t>
  </si>
  <si>
    <t> 4. Задължения към доставчици, в т. ч.:</t>
  </si>
  <si>
    <t> – продукция</t>
  </si>
  <si>
    <t> – стоки</t>
  </si>
  <si>
    <t> 4. Предоставени аванси</t>
  </si>
  <si>
    <t> 5. Задължения по полици, в т. ч.:</t>
  </si>
  <si>
    <t> II. Вземания</t>
  </si>
  <si>
    <t> 2. Вземания от предприятия в група, в т. ч.:</t>
  </si>
  <si>
    <t> 4. Други вземания, в т. ч.:</t>
  </si>
  <si>
    <t> Общо за група II</t>
  </si>
  <si>
    <t> III. Инвестиции</t>
  </si>
  <si>
    <t> – към персонал, в т. ч.:</t>
  </si>
  <si>
    <t> 2. Изкупени собствени акции</t>
  </si>
  <si>
    <t> – осигурителни задължения, в т. ч.:</t>
  </si>
  <si>
    <t> 3. Други инвестиции</t>
  </si>
  <si>
    <t> IV. Парични средства, в т. ч.:</t>
  </si>
  <si>
    <t> – данъчни задължения, в т. ч.:</t>
  </si>
  <si>
    <t> – в брой</t>
  </si>
  <si>
    <t> – в безсрочни сметки (депозити)</t>
  </si>
  <si>
    <t> Общо за раздел В, в т. ч.:</t>
  </si>
  <si>
    <t> Общо за раздел В:</t>
  </si>
  <si>
    <t> – финансирания</t>
  </si>
  <si>
    <t> – приходи за бъдещи периоди</t>
  </si>
  <si>
    <r>
      <t> </t>
    </r>
    <r>
      <rPr>
        <b/>
        <sz val="10"/>
        <color rgb="FF362F2D"/>
        <rFont val="Times New Roman"/>
        <family val="1"/>
        <charset val="204"/>
      </rPr>
      <t>Раздели, групи, статии</t>
    </r>
  </si>
  <si>
    <r>
      <t> </t>
    </r>
    <r>
      <rPr>
        <b/>
        <sz val="10"/>
        <color rgb="FF362F2D"/>
        <rFont val="Times New Roman"/>
        <family val="1"/>
        <charset val="204"/>
      </rPr>
      <t>Сума (хил. лв.)</t>
    </r>
  </si>
  <si>
    <r>
      <t> </t>
    </r>
    <r>
      <rPr>
        <b/>
        <sz val="10"/>
        <color rgb="FF362F2D"/>
        <rFont val="Times New Roman"/>
        <family val="1"/>
        <charset val="204"/>
      </rPr>
      <t>Текуща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</si>
  <si>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</t>
    </r>
  </si>
  <si>
    <r>
      <t> </t>
    </r>
    <r>
      <rPr>
        <b/>
        <sz val="10"/>
        <color rgb="FF362F2D"/>
        <rFont val="Times New Roman"/>
        <family val="1"/>
        <charset val="204"/>
      </rPr>
      <t>1</t>
    </r>
  </si>
  <si>
    <r>
      <t> </t>
    </r>
    <r>
      <rPr>
        <b/>
        <sz val="10"/>
        <color rgb="FF362F2D"/>
        <rFont val="Times New Roman"/>
        <family val="1"/>
        <charset val="204"/>
      </rPr>
      <t>2</t>
    </r>
  </si>
  <si>
    <r>
      <t> </t>
    </r>
    <r>
      <rPr>
        <b/>
        <sz val="10"/>
        <color rgb="FF362F2D"/>
        <rFont val="Times New Roman"/>
        <family val="1"/>
        <charset val="204"/>
      </rPr>
      <t>А. Записан, но невнесен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</si>
  <si>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А. Собствен капитал</t>
    </r>
  </si>
  <si>
    <r>
      <t> </t>
    </r>
    <r>
      <rPr>
        <b/>
        <sz val="10"/>
        <color rgb="FF362F2D"/>
        <rFont val="Times New Roman"/>
        <family val="1"/>
        <charset val="204"/>
      </rPr>
      <t>Б. Нетекущи (дълготрайни) активи</t>
    </r>
  </si>
  <si>
    <r>
      <t> </t>
    </r>
    <r>
      <rPr>
        <b/>
        <sz val="10"/>
        <color rgb="FF362F2D"/>
        <rFont val="Times New Roman"/>
        <family val="1"/>
        <charset val="204"/>
      </rPr>
      <t>Б. Провизии и сходни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</si>
  <si>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Задължения</t>
    </r>
  </si>
  <si>
    <r>
      <t> </t>
    </r>
    <r>
      <rPr>
        <b/>
        <sz val="10"/>
        <color rgb="FF362F2D"/>
        <rFont val="Times New Roman"/>
        <family val="1"/>
        <charset val="204"/>
      </rPr>
      <t>В. Текущи (краткотрайни) активи</t>
    </r>
  </si>
  <si>
    <t>СУМА НА ПАСИВА (А+Б+В+Г)</t>
  </si>
  <si>
    <t> Г. Разходи за бъдещи периоди</t>
  </si>
  <si>
    <t> 8. Други задължения, в т. ч.:</t>
  </si>
  <si>
    <t> АКТИВ</t>
  </si>
  <si>
    <t> ПАСИВ</t>
  </si>
  <si>
    <r>
      <t> </t>
    </r>
    <r>
      <rPr>
        <b/>
        <sz val="10"/>
        <color rgb="FF362F2D"/>
        <rFont val="Times New Roman"/>
        <family val="1"/>
        <charset val="204"/>
      </rPr>
      <t>Предход-на година</t>
    </r>
  </si>
  <si>
    <t>и други подобни права и активи</t>
  </si>
  <si>
    <t xml:space="preserve"> 2. Концесии, патенти, лицензии,  </t>
  </si>
  <si>
    <t>търговски марки, програмни продукти</t>
  </si>
  <si>
    <t>активи в процес на изграждане</t>
  </si>
  <si>
    <t> 4. Предоставени аванси и нематериални</t>
  </si>
  <si>
    <t>2. Машини, производствено оборудване</t>
  </si>
  <si>
    <t xml:space="preserve"> и апаратура, в т.ч.:</t>
  </si>
  <si>
    <t>материални активи в процес</t>
  </si>
  <si>
    <t xml:space="preserve">5. Предоставени аванси и дълготрайни  </t>
  </si>
  <si>
    <t>на изграждане</t>
  </si>
  <si>
    <t>група</t>
  </si>
  <si>
    <t> 2. Предоставени заеми на предприятия от</t>
  </si>
  <si>
    <t>предприятия</t>
  </si>
  <si>
    <t> асоциирани и смесени предприятия</t>
  </si>
  <si>
    <t xml:space="preserve">4. Предоставени заеми, свързани с </t>
  </si>
  <si>
    <t>1. Вземания от клиенти и доставчици, в т.ч.:</t>
  </si>
  <si>
    <t xml:space="preserve"> 3. Вземания, свързани с асоциирани и </t>
  </si>
  <si>
    <t>смесени предприятия, в т. ч.:</t>
  </si>
  <si>
    <t xml:space="preserve"> 2. Резерв, свързан с изкупени </t>
  </si>
  <si>
    <t>собствени акции</t>
  </si>
  <si>
    <t xml:space="preserve"> V. Натрупана печалба (загуба) от </t>
  </si>
  <si>
    <t>минали години, в т. ч.:</t>
  </si>
  <si>
    <t> 1. Пенсии и други подобни</t>
  </si>
  <si>
    <t xml:space="preserve"> 1. Облигационни заеми с отделно </t>
  </si>
  <si>
    <t>посочване на конвентируемите, в т.ч.:</t>
  </si>
  <si>
    <t xml:space="preserve"> 2. Задължения към финансови </t>
  </si>
  <si>
    <t>предприятия, в т. ч.:</t>
  </si>
  <si>
    <t>3. Акции и дялове в асоциирани и смесени</t>
  </si>
  <si>
    <t xml:space="preserve"> 6. Задължения към предприятия </t>
  </si>
  <si>
    <t>от група, в т. ч.:</t>
  </si>
  <si>
    <t xml:space="preserve"> 7. Задължения, свързани с асоциирани </t>
  </si>
  <si>
    <t>и смесени предприятия, в т. ч.:</t>
  </si>
  <si>
    <t> Г. Финансирания и приходи за бъдещи</t>
  </si>
  <si>
    <t xml:space="preserve"> периоди, в т. ч.:</t>
  </si>
  <si>
    <t>Съставил: ……………………………………</t>
  </si>
  <si>
    <t> СУМА НА АКТИВА (А+Б+В+Г)</t>
  </si>
  <si>
    <t>Приложение № 2 към СС 1 </t>
  </si>
  <si>
    <t>ОТЧЕТ ЗА ПРИХОДИТЕ И РАЗХОДИТЕ</t>
  </si>
  <si>
    <t> 1. Намаление на запасите от продукция и незавършено производство</t>
  </si>
  <si>
    <t> 1. Нетни приходи от продажби, в т. ч.:</t>
  </si>
  <si>
    <t> а) продукция</t>
  </si>
  <si>
    <t> а) суровини и материали</t>
  </si>
  <si>
    <t> б) стоки</t>
  </si>
  <si>
    <t> б) външни услуги</t>
  </si>
  <si>
    <t> в) услуги</t>
  </si>
  <si>
    <t> 3. Разходи за персонала, в т. ч.:</t>
  </si>
  <si>
    <t> а) разходи за възнаграждения</t>
  </si>
  <si>
    <t> б) разходи за осигуровки, в т. ч.:</t>
  </si>
  <si>
    <t> 4. Други приходи, в т. ч.:</t>
  </si>
  <si>
    <t> – осигуровки, свързани с пенсии</t>
  </si>
  <si>
    <t> – приходи от финансирания</t>
  </si>
  <si>
    <t> – разходи за амортизация</t>
  </si>
  <si>
    <t> – приходи от участия в предприятия от група</t>
  </si>
  <si>
    <t> – разходи от обезценка</t>
  </si>
  <si>
    <t> – приходи от предприятия от група</t>
  </si>
  <si>
    <t> 5. Други разходи, в т. ч.:</t>
  </si>
  <si>
    <t> 7. Други лихви и финансови приходи, в т. ч.:</t>
  </si>
  <si>
    <t> а) балансова стойност на продадените активи</t>
  </si>
  <si>
    <t> а) приходи от предприятия от група</t>
  </si>
  <si>
    <t> б) провизии</t>
  </si>
  <si>
    <t> б) положителни разлики от операции с финансови активи</t>
  </si>
  <si>
    <t> Общо разходи за оперативна дейност (1 + 2 + 3 + 4 + 5)</t>
  </si>
  <si>
    <t> в) положителни разлики от промяна на валутни курсов</t>
  </si>
  <si>
    <t> – отрицателни разлики от промяна във валутни курсове</t>
  </si>
  <si>
    <t> б) отрицателни разлики от операции с финансови активи</t>
  </si>
  <si>
    <t> Общо финансови разходи (6 + 7)</t>
  </si>
  <si>
    <t> 8. Печалба от обичайна дейност</t>
  </si>
  <si>
    <t> 8. Загуба от обичайна дейност</t>
  </si>
  <si>
    <t> 9. Извънредни разходи</t>
  </si>
  <si>
    <t> 9. Извънредни приходи</t>
  </si>
  <si>
    <t> 10. Счетоводна печалба (общо приходи – общо разходи)</t>
  </si>
  <si>
    <t> 10. Счетоводна загуба (общо приходи – общо разходи)</t>
  </si>
  <si>
    <t> 11. Разходи за данъци от печалбата</t>
  </si>
  <si>
    <t> 12. Други данъци, алтернативни на корпоративния данък</t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</si>
  <si>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разходите</t>
    </r>
  </si>
  <si>
    <r>
      <t> </t>
    </r>
    <r>
      <rPr>
        <b/>
        <sz val="10"/>
        <color rgb="FF362F2D"/>
        <rFont val="Times New Roman"/>
        <family val="1"/>
        <charset val="204"/>
      </rPr>
      <t>Наименование на приходите</t>
    </r>
  </si>
  <si>
    <r>
      <t> </t>
    </r>
    <r>
      <rPr>
        <b/>
        <sz val="10"/>
        <color rgb="FF362F2D"/>
        <rFont val="Times New Roman"/>
        <family val="1"/>
        <charset val="204"/>
      </rPr>
      <t>Предходна година</t>
    </r>
  </si>
  <si>
    <r>
      <t> </t>
    </r>
    <r>
      <rPr>
        <b/>
        <sz val="10"/>
        <color rgb="FF362F2D"/>
        <rFont val="Times New Roman"/>
        <family val="1"/>
        <charset val="204"/>
      </rPr>
      <t>А. Разходи за обичайната дейност</t>
    </r>
  </si>
  <si>
    <r>
      <t> </t>
    </r>
    <r>
      <rPr>
        <b/>
        <sz val="10"/>
        <color rgb="FF362F2D"/>
        <rFont val="Times New Roman"/>
        <family val="1"/>
        <charset val="204"/>
      </rPr>
      <t>Б. Приходи</t>
    </r>
  </si>
  <si>
    <t> б) разходи от обезценка на текущи (краткотрайни) активи</t>
  </si>
  <si>
    <t>Съставил: …………………………</t>
  </si>
  <si>
    <t xml:space="preserve"> 11. Загуба </t>
  </si>
  <si>
    <t xml:space="preserve"> 13. Печалба </t>
  </si>
  <si>
    <t xml:space="preserve"> Общо приходи </t>
  </si>
  <si>
    <t xml:space="preserve"> Общо разходи </t>
  </si>
  <si>
    <t xml:space="preserve"> Общо финансови приходи </t>
  </si>
  <si>
    <t xml:space="preserve"> 2. Разходи за суровини, материали и </t>
  </si>
  <si>
    <t>външни услуги, в т. ч.:</t>
  </si>
  <si>
    <t xml:space="preserve">продукция и незавършено </t>
  </si>
  <si>
    <t xml:space="preserve"> 2. Увеличение на запасите от </t>
  </si>
  <si>
    <t>производство</t>
  </si>
  <si>
    <t xml:space="preserve"> 3. Разходи за придобиване на </t>
  </si>
  <si>
    <t>активи по стопански начин</t>
  </si>
  <si>
    <t>обезценка, в т. ч.:</t>
  </si>
  <si>
    <t xml:space="preserve"> 4. Разходи за амортизация и </t>
  </si>
  <si>
    <t>на дълготрайни материални и</t>
  </si>
  <si>
    <t xml:space="preserve"> а) разходи за амортизация и обезценка  </t>
  </si>
  <si>
    <t>нематериални активи, в т. ч.:</t>
  </si>
  <si>
    <t xml:space="preserve"> Общо приходи от оперативна </t>
  </si>
  <si>
    <t>дейност (1 + 2 + 3 + 4)</t>
  </si>
  <si>
    <t>асоциирани и смесени предприятия,</t>
  </si>
  <si>
    <t> 5. Приходи от участия в дъщерни,</t>
  </si>
  <si>
    <t>в т. ч.:</t>
  </si>
  <si>
    <t> 6. Приходи от други инвестиции и</t>
  </si>
  <si>
    <t>заеми, признати като нетекущи (дългосрочни) активи, в т. ч.:</t>
  </si>
  <si>
    <t xml:space="preserve"> 6. Разходи от обезценка на финансови активи, включи-телно инвестициите, </t>
  </si>
  <si>
    <t>признати като текущи (краткосрочни) активи, в т. ч.:</t>
  </si>
  <si>
    <t> 7. Разходи за лихви и други финансови</t>
  </si>
  <si>
    <t xml:space="preserve"> разходи, в т. ч.:</t>
  </si>
  <si>
    <t> а) разходи, свързани с предприятия от</t>
  </si>
  <si>
    <t xml:space="preserve"> Всичко </t>
  </si>
  <si>
    <t>ОТЧЕТ ЗА ПАРИЧНИТЕ ПОТОЦИ по ПРЕКИЯ МЕТОД</t>
  </si>
  <si>
    <t>(хил.лв.)</t>
  </si>
  <si>
    <t>НАИМЕНОВАНИЕ НА ПАРИЧНИТЕ ПОТОЦИ</t>
  </si>
  <si>
    <t>Текущ период</t>
  </si>
  <si>
    <t>Предходна година</t>
  </si>
  <si>
    <t>постъпл.</t>
  </si>
  <si>
    <t>плащания</t>
  </si>
  <si>
    <t>нетен
поток</t>
  </si>
  <si>
    <t>А. Парични потоци от основна дейност</t>
  </si>
  <si>
    <t>Парични потоци, свързани с търговски контрагенти</t>
  </si>
  <si>
    <t>Парични потоци, свързани с краткосрочни финансови активи</t>
  </si>
  <si>
    <t>Парични потоци, свързани с трудови възнаграждения</t>
  </si>
  <si>
    <t>Парични потоци, свързани с лихви,комисионни, дивиденти и др.</t>
  </si>
  <si>
    <t>Парични потоци от полож.и отрицателни валутни курс.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</si>
  <si>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</si>
  <si>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</si>
  <si>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основната дейност</t>
  </si>
  <si>
    <t>Всичко парични потоци от основната дейност  ( А )</t>
  </si>
  <si>
    <t>Б. 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</si>
  <si>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</si>
  <si>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 финансови  активи</t>
  </si>
  <si>
    <t>Парични потоци от бизнескомбинации - придобивания</t>
  </si>
  <si>
    <t>Парични потоци от полож.и отрицателни валутни курсови разл.</t>
  </si>
  <si>
    <t>Други парични потоци от инвестиционна дейност</t>
  </si>
  <si>
    <t>Всичко парични потоци от инвестиц. дейност  ( Б )</t>
  </si>
  <si>
    <t>В. Парични потоци от финансова дейност</t>
  </si>
  <si>
    <t>Парични потоци от емисия и обр.придобиване на ценни книжа</t>
  </si>
  <si>
    <t>Парични потоци от доп. вноски и връщането им на собствениците</t>
  </si>
  <si>
    <t>Парични потоци, свъзани с получени или предоставени заеми</t>
  </si>
  <si>
    <t>Плащания на задължения по лизингови договори</t>
  </si>
  <si>
    <t>Други парични потоци от финансовата  дейност</t>
  </si>
  <si>
    <t>Всичко парични потоци от финансовата дейност  ( В )</t>
  </si>
  <si>
    <t>Г. Изменение на паричните средства през периода  
     ( А + Б + В )</t>
  </si>
  <si>
    <t>Д. Парични средства в началото на периода</t>
  </si>
  <si>
    <t>Е. Парични средства в края на периода</t>
  </si>
  <si>
    <t>"МОБА" ЕООД</t>
  </si>
  <si>
    <t>(Хил.лв)</t>
  </si>
  <si>
    <t>Показатели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</si>
  <si>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</si>
  <si>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</si>
  <si>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</si>
  <si>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</si>
  <si>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</si>
  <si>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Текуща печалба/ загуба</t>
  </si>
  <si>
    <t>Общо собствен капитал</t>
  </si>
  <si>
    <t>Общи резерви</t>
  </si>
  <si>
    <t>Резерв, свързан с изкупени особствени акции</t>
  </si>
  <si>
    <t>Резерв, съгласно учредителен акт</t>
  </si>
  <si>
    <t>Допълнителни резерви</t>
  </si>
  <si>
    <t>Неразпределена печалба</t>
  </si>
  <si>
    <t>Непокрита загуба</t>
  </si>
  <si>
    <t>1. Салдо в началото на отчетния период</t>
  </si>
  <si>
    <t>2.Салдо след промени в счетоводната политика и грешки</t>
  </si>
  <si>
    <t>3. Финансов резултат от текущия период</t>
  </si>
  <si>
    <t>4.Покриване на загуба</t>
  </si>
  <si>
    <t>5.Други изменения в собствения капитал</t>
  </si>
  <si>
    <t>6. Салдо към края на отчетния период</t>
  </si>
  <si>
    <t xml:space="preserve">7.Собствен капитал към края на отчетния </t>
  </si>
  <si>
    <t xml:space="preserve">     период </t>
  </si>
  <si>
    <t>Съставител:</t>
  </si>
  <si>
    <t>Управител:</t>
  </si>
  <si>
    <t>Станислава Иванова</t>
  </si>
  <si>
    <t>МОБА ЕООД</t>
  </si>
  <si>
    <t xml:space="preserve">Дата на съставяне: </t>
  </si>
  <si>
    <t xml:space="preserve">Съставител: _____________                                          </t>
  </si>
  <si>
    <t xml:space="preserve"> Ръководител: ____________</t>
  </si>
  <si>
    <t xml:space="preserve">                                </t>
  </si>
  <si>
    <t>01.01.2016г. - 30.06.2016г.</t>
  </si>
  <si>
    <t>Управители: …………………………………….</t>
  </si>
  <si>
    <t>Управители: ………………………………..</t>
  </si>
  <si>
    <t>за период: 01.01.2017г. - 31.03.2017г.</t>
  </si>
  <si>
    <t>Дата на съставяне: 21.04.2017г.</t>
  </si>
  <si>
    <t>21.04.2017г.</t>
  </si>
  <si>
    <t>Дата: 21.04.2017 г.</t>
  </si>
  <si>
    <t>ОТЧЕТ ЗА  СОБСТВЕНИЯ КАПИТАЛ  за периода 01.01.2017г. - 31.03.2017г.</t>
  </si>
</sst>
</file>

<file path=xl/styles.xml><?xml version="1.0" encoding="utf-8"?>
<styleSheet xmlns="http://schemas.openxmlformats.org/spreadsheetml/2006/main">
  <numFmts count="4">
    <numFmt numFmtId="164" formatCode="_-* #,##0.00\ _л_в_-;\-* #,##0.00\ _л_в_-;_-* &quot;-&quot;??\ _л_в_-;_-@_-"/>
    <numFmt numFmtId="165" formatCode="0;\(0\)"/>
    <numFmt numFmtId="166" formatCode="_(* #,##0_);_(* \(#,##0\);_(* &quot;-&quot;??_);_(@_)"/>
    <numFmt numFmtId="167" formatCode="[$-F800]dddd\,\ mmmm\ dd\,\ yyyy"/>
  </numFmts>
  <fonts count="4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8.5"/>
      <color rgb="FF362F2D"/>
      <name val="Times New Roman"/>
      <family val="1"/>
      <charset val="204"/>
    </font>
    <font>
      <sz val="8.5"/>
      <color rgb="FF362F2D"/>
      <name val="Times New Roman"/>
      <family val="1"/>
      <charset val="204"/>
    </font>
    <font>
      <b/>
      <sz val="10"/>
      <color rgb="FF362F2D"/>
      <name val="Times New Roman"/>
      <family val="1"/>
      <charset val="204"/>
    </font>
    <font>
      <sz val="10"/>
      <color rgb="FF362F2D"/>
      <name val="Times New Roman"/>
      <family val="1"/>
      <charset val="204"/>
    </font>
    <font>
      <b/>
      <sz val="12"/>
      <color rgb="FF362F2D"/>
      <name val="Times New Roman"/>
      <family val="1"/>
      <charset val="204"/>
    </font>
    <font>
      <b/>
      <sz val="14"/>
      <color rgb="FF362F2D"/>
      <name val="Times New Roman"/>
      <family val="1"/>
      <charset val="204"/>
    </font>
    <font>
      <b/>
      <u/>
      <sz val="11"/>
      <color indexed="8"/>
      <name val="Times New Roman Cyr"/>
      <family val="1"/>
      <charset val="204"/>
    </font>
    <font>
      <sz val="20"/>
      <color indexed="8"/>
      <name val="HelvDL"/>
      <charset val="204"/>
    </font>
    <font>
      <b/>
      <sz val="10"/>
      <color indexed="8"/>
      <name val="HelvDL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sz val="7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sz val="8"/>
      <color indexed="8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fgColor indexed="1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0" xfId="0" applyFont="1"/>
    <xf numFmtId="49" fontId="3" fillId="0" borderId="17" xfId="0" applyNumberFormat="1" applyFont="1" applyBorder="1" applyAlignment="1">
      <alignment wrapText="1"/>
    </xf>
    <xf numFmtId="2" fontId="5" fillId="2" borderId="5" xfId="0" applyNumberFormat="1" applyFont="1" applyFill="1" applyBorder="1" applyAlignment="1">
      <alignment vertical="top" wrapText="1"/>
    </xf>
    <xf numFmtId="2" fontId="5" fillId="2" borderId="10" xfId="0" applyNumberFormat="1" applyFont="1" applyFill="1" applyBorder="1" applyAlignment="1">
      <alignment vertical="top" wrapText="1"/>
    </xf>
    <xf numFmtId="2" fontId="5" fillId="2" borderId="13" xfId="0" applyNumberFormat="1" applyFont="1" applyFill="1" applyBorder="1" applyAlignment="1">
      <alignment vertical="top" wrapText="1"/>
    </xf>
    <xf numFmtId="2" fontId="5" fillId="2" borderId="14" xfId="0" applyNumberFormat="1" applyFont="1" applyFill="1" applyBorder="1" applyAlignment="1">
      <alignment vertical="top" wrapText="1"/>
    </xf>
    <xf numFmtId="49" fontId="0" fillId="0" borderId="0" xfId="0" applyNumberFormat="1"/>
    <xf numFmtId="49" fontId="3" fillId="0" borderId="0" xfId="0" applyNumberFormat="1" applyFont="1"/>
    <xf numFmtId="49" fontId="3" fillId="0" borderId="18" xfId="0" applyNumberFormat="1" applyFont="1" applyBorder="1" applyAlignment="1">
      <alignment horizontal="center" vertical="top" wrapText="1"/>
    </xf>
    <xf numFmtId="49" fontId="5" fillId="2" borderId="16" xfId="0" applyNumberFormat="1" applyFont="1" applyFill="1" applyBorder="1" applyAlignment="1">
      <alignment wrapText="1"/>
    </xf>
    <xf numFmtId="49" fontId="5" fillId="0" borderId="18" xfId="0" applyNumberFormat="1" applyFont="1" applyBorder="1" applyAlignment="1">
      <alignment horizontal="right" wrapText="1"/>
    </xf>
    <xf numFmtId="49" fontId="3" fillId="0" borderId="17" xfId="0" applyNumberFormat="1" applyFont="1" applyBorder="1" applyAlignment="1">
      <alignment horizontal="left" wrapText="1"/>
    </xf>
    <xf numFmtId="49" fontId="5" fillId="2" borderId="3" xfId="0" applyNumberFormat="1" applyFont="1" applyFill="1" applyBorder="1" applyAlignment="1">
      <alignment wrapText="1"/>
    </xf>
    <xf numFmtId="49" fontId="3" fillId="0" borderId="19" xfId="0" applyNumberFormat="1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vertical="top" wrapText="1"/>
    </xf>
    <xf numFmtId="2" fontId="5" fillId="2" borderId="12" xfId="0" applyNumberFormat="1" applyFont="1" applyFill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2" fontId="5" fillId="2" borderId="24" xfId="0" applyNumberFormat="1" applyFont="1" applyFill="1" applyBorder="1" applyAlignment="1">
      <alignment vertical="top" wrapText="1"/>
    </xf>
    <xf numFmtId="2" fontId="5" fillId="2" borderId="26" xfId="0" applyNumberFormat="1" applyFont="1" applyFill="1" applyBorder="1" applyAlignment="1">
      <alignment vertical="top" wrapText="1"/>
    </xf>
    <xf numFmtId="2" fontId="5" fillId="0" borderId="12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vertical="center" wrapText="1"/>
    </xf>
    <xf numFmtId="2" fontId="5" fillId="0" borderId="13" xfId="0" applyNumberFormat="1" applyFont="1" applyBorder="1" applyAlignment="1">
      <alignment vertical="center" wrapText="1"/>
    </xf>
    <xf numFmtId="2" fontId="5" fillId="0" borderId="14" xfId="0" applyNumberFormat="1" applyFont="1" applyBorder="1" applyAlignment="1">
      <alignment vertical="center" wrapText="1"/>
    </xf>
    <xf numFmtId="2" fontId="5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29" xfId="0" applyFont="1" applyBorder="1"/>
    <xf numFmtId="0" fontId="9" fillId="0" borderId="0" xfId="0" applyFont="1" applyAlignment="1">
      <alignment horizontal="left" wrapText="1"/>
    </xf>
    <xf numFmtId="0" fontId="2" fillId="0" borderId="0" xfId="0" applyFont="1" applyAlignment="1"/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/>
    <xf numFmtId="0" fontId="11" fillId="0" borderId="30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20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4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wrapText="1"/>
    </xf>
    <xf numFmtId="0" fontId="11" fillId="2" borderId="10" xfId="0" applyFont="1" applyFill="1" applyBorder="1" applyAlignment="1">
      <alignment wrapText="1"/>
    </xf>
    <xf numFmtId="0" fontId="11" fillId="0" borderId="6" xfId="0" applyFont="1" applyBorder="1" applyAlignment="1">
      <alignment horizontal="left" wrapText="1"/>
    </xf>
    <xf numFmtId="0" fontId="11" fillId="0" borderId="11" xfId="0" applyFont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1" fillId="0" borderId="20" xfId="0" applyFont="1" applyBorder="1" applyAlignment="1">
      <alignment horizontal="left" wrapText="1"/>
    </xf>
    <xf numFmtId="0" fontId="11" fillId="0" borderId="35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0" fillId="0" borderId="6" xfId="0" applyFont="1" applyBorder="1" applyAlignment="1">
      <alignment horizontal="right" wrapText="1"/>
    </xf>
    <xf numFmtId="49" fontId="3" fillId="0" borderId="6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10" fillId="0" borderId="8" xfId="0" applyFont="1" applyBorder="1" applyAlignment="1">
      <alignment wrapText="1"/>
    </xf>
    <xf numFmtId="0" fontId="10" fillId="0" borderId="12" xfId="0" applyFont="1" applyBorder="1" applyAlignment="1">
      <alignment horizontal="left"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20" xfId="0" applyFont="1" applyBorder="1" applyAlignment="1">
      <alignment horizontal="left" wrapText="1"/>
    </xf>
    <xf numFmtId="0" fontId="10" fillId="0" borderId="36" xfId="0" applyFont="1" applyBorder="1" applyAlignment="1">
      <alignment horizontal="left" wrapText="1"/>
    </xf>
    <xf numFmtId="49" fontId="3" fillId="0" borderId="20" xfId="0" applyNumberFormat="1" applyFont="1" applyBorder="1" applyAlignment="1">
      <alignment wrapText="1"/>
    </xf>
    <xf numFmtId="49" fontId="3" fillId="0" borderId="36" xfId="0" applyNumberFormat="1" applyFont="1" applyBorder="1" applyAlignment="1">
      <alignment wrapText="1"/>
    </xf>
    <xf numFmtId="49" fontId="3" fillId="0" borderId="35" xfId="0" applyNumberFormat="1" applyFont="1" applyBorder="1" applyAlignment="1">
      <alignment wrapText="1"/>
    </xf>
    <xf numFmtId="0" fontId="10" fillId="2" borderId="20" xfId="0" applyFont="1" applyFill="1" applyBorder="1" applyAlignment="1">
      <alignment horizontal="left" wrapText="1"/>
    </xf>
    <xf numFmtId="0" fontId="10" fillId="2" borderId="36" xfId="0" applyFont="1" applyFill="1" applyBorder="1" applyAlignment="1">
      <alignment horizontal="left" wrapText="1"/>
    </xf>
    <xf numFmtId="2" fontId="3" fillId="0" borderId="6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2" fontId="3" fillId="0" borderId="25" xfId="0" applyNumberFormat="1" applyFont="1" applyBorder="1" applyAlignment="1">
      <alignment wrapText="1"/>
    </xf>
    <xf numFmtId="2" fontId="3" fillId="0" borderId="20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5" fillId="0" borderId="7" xfId="0" applyNumberFormat="1" applyFont="1" applyBorder="1" applyAlignment="1">
      <alignment wrapText="1"/>
    </xf>
    <xf numFmtId="2" fontId="5" fillId="0" borderId="8" xfId="0" applyNumberFormat="1" applyFont="1" applyBorder="1" applyAlignment="1">
      <alignment wrapText="1"/>
    </xf>
    <xf numFmtId="2" fontId="5" fillId="0" borderId="9" xfId="0" applyNumberFormat="1" applyFont="1" applyBorder="1" applyAlignment="1">
      <alignment wrapText="1"/>
    </xf>
    <xf numFmtId="2" fontId="5" fillId="0" borderId="23" xfId="0" applyNumberFormat="1" applyFont="1" applyBorder="1" applyAlignment="1">
      <alignment wrapText="1"/>
    </xf>
    <xf numFmtId="2" fontId="5" fillId="2" borderId="4" xfId="0" applyNumberFormat="1" applyFont="1" applyFill="1" applyBorder="1" applyAlignment="1">
      <alignment wrapText="1"/>
    </xf>
    <xf numFmtId="2" fontId="5" fillId="2" borderId="5" xfId="0" applyNumberFormat="1" applyFont="1" applyFill="1" applyBorder="1" applyAlignment="1">
      <alignment wrapText="1"/>
    </xf>
    <xf numFmtId="2" fontId="5" fillId="2" borderId="10" xfId="0" applyNumberFormat="1" applyFont="1" applyFill="1" applyBorder="1" applyAlignment="1">
      <alignment wrapText="1"/>
    </xf>
    <xf numFmtId="2" fontId="5" fillId="2" borderId="24" xfId="0" applyNumberFormat="1" applyFont="1" applyFill="1" applyBorder="1" applyAlignment="1">
      <alignment wrapText="1"/>
    </xf>
    <xf numFmtId="2" fontId="5" fillId="0" borderId="27" xfId="0" applyNumberFormat="1" applyFont="1" applyBorder="1" applyAlignment="1">
      <alignment wrapText="1"/>
    </xf>
    <xf numFmtId="2" fontId="5" fillId="0" borderId="28" xfId="0" applyNumberFormat="1" applyFont="1" applyBorder="1" applyAlignment="1">
      <alignment wrapText="1"/>
    </xf>
    <xf numFmtId="2" fontId="5" fillId="0" borderId="15" xfId="0" applyNumberFormat="1" applyFont="1" applyBorder="1" applyAlignment="1">
      <alignment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15" xfId="0" applyFont="1" applyBorder="1" applyAlignment="1">
      <alignment horizontal="center" vertical="center" wrapText="1"/>
    </xf>
    <xf numFmtId="0" fontId="11" fillId="0" borderId="20" xfId="0" applyFont="1" applyBorder="1" applyAlignment="1">
      <alignment wrapText="1"/>
    </xf>
    <xf numFmtId="0" fontId="11" fillId="0" borderId="36" xfId="0" applyFont="1" applyBorder="1" applyAlignment="1">
      <alignment wrapText="1"/>
    </xf>
    <xf numFmtId="0" fontId="11" fillId="0" borderId="47" xfId="0" applyFont="1" applyBorder="1" applyAlignment="1">
      <alignment wrapText="1"/>
    </xf>
    <xf numFmtId="0" fontId="11" fillId="0" borderId="35" xfId="0" applyFont="1" applyBorder="1" applyAlignment="1">
      <alignment wrapText="1"/>
    </xf>
    <xf numFmtId="0" fontId="10" fillId="2" borderId="12" xfId="0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right"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46" xfId="0" applyFont="1" applyFill="1" applyBorder="1" applyAlignment="1">
      <alignment horizontal="right" vertical="center" wrapText="1"/>
    </xf>
    <xf numFmtId="165" fontId="14" fillId="0" borderId="0" xfId="0" applyNumberFormat="1" applyFont="1" applyAlignment="1" applyProtection="1">
      <alignment horizontal="centerContinuous" vertical="center"/>
      <protection locked="0"/>
    </xf>
    <xf numFmtId="165" fontId="15" fillId="0" borderId="0" xfId="0" applyNumberFormat="1" applyFont="1" applyAlignment="1" applyProtection="1">
      <alignment horizontal="centerContinuous" vertical="center"/>
      <protection locked="0"/>
    </xf>
    <xf numFmtId="165" fontId="0" fillId="0" borderId="0" xfId="0" applyNumberFormat="1" applyFont="1" applyAlignment="1" applyProtection="1">
      <alignment horizontal="centerContinuous" vertical="center"/>
      <protection locked="0"/>
    </xf>
    <xf numFmtId="165" fontId="0" fillId="0" borderId="0" xfId="0" applyNumberFormat="1" applyProtection="1">
      <protection locked="0"/>
    </xf>
    <xf numFmtId="165" fontId="18" fillId="0" borderId="0" xfId="0" applyNumberFormat="1" applyFont="1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5" fontId="0" fillId="0" borderId="0" xfId="0" applyNumberFormat="1" applyFont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vertical="center"/>
      <protection locked="0"/>
    </xf>
    <xf numFmtId="165" fontId="20" fillId="4" borderId="50" xfId="0" applyNumberFormat="1" applyFont="1" applyFill="1" applyBorder="1" applyAlignment="1" applyProtection="1">
      <alignment horizontal="center" vertical="center"/>
      <protection locked="0"/>
    </xf>
    <xf numFmtId="165" fontId="0" fillId="4" borderId="53" xfId="0" applyNumberFormat="1" applyFont="1" applyFill="1" applyBorder="1" applyAlignment="1" applyProtection="1">
      <alignment horizontal="center" vertical="center"/>
      <protection locked="0"/>
    </xf>
    <xf numFmtId="165" fontId="21" fillId="4" borderId="54" xfId="0" applyNumberFormat="1" applyFont="1" applyFill="1" applyBorder="1" applyAlignment="1" applyProtection="1">
      <alignment horizontal="center" vertical="center" wrapText="1"/>
      <protection locked="0"/>
    </xf>
    <xf numFmtId="165" fontId="22" fillId="4" borderId="54" xfId="0" applyNumberFormat="1" applyFont="1" applyFill="1" applyBorder="1" applyAlignment="1" applyProtection="1">
      <alignment horizontal="center" vertical="center" wrapText="1"/>
      <protection locked="0"/>
    </xf>
    <xf numFmtId="165" fontId="22" fillId="4" borderId="55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0" applyNumberFormat="1" applyFont="1" applyBorder="1" applyAlignment="1" applyProtection="1">
      <alignment vertical="center"/>
      <protection locked="0"/>
    </xf>
    <xf numFmtId="165" fontId="24" fillId="0" borderId="57" xfId="0" applyNumberFormat="1" applyFont="1" applyBorder="1" applyAlignment="1" applyProtection="1">
      <alignment vertical="center"/>
    </xf>
    <xf numFmtId="165" fontId="24" fillId="0" borderId="58" xfId="0" applyNumberFormat="1" applyFont="1" applyBorder="1" applyAlignment="1" applyProtection="1">
      <alignment vertical="center"/>
    </xf>
    <xf numFmtId="165" fontId="25" fillId="0" borderId="59" xfId="0" applyNumberFormat="1" applyFont="1" applyBorder="1" applyAlignment="1" applyProtection="1">
      <alignment vertical="center"/>
      <protection locked="0"/>
    </xf>
    <xf numFmtId="165" fontId="24" fillId="0" borderId="60" xfId="0" applyNumberFormat="1" applyFont="1" applyBorder="1" applyAlignment="1" applyProtection="1">
      <alignment vertical="center"/>
      <protection locked="0"/>
    </xf>
    <xf numFmtId="165" fontId="24" fillId="5" borderId="60" xfId="0" applyNumberFormat="1" applyFont="1" applyFill="1" applyBorder="1" applyAlignment="1" applyProtection="1">
      <alignment vertical="center"/>
    </xf>
    <xf numFmtId="165" fontId="24" fillId="5" borderId="61" xfId="0" applyNumberFormat="1" applyFont="1" applyFill="1" applyBorder="1" applyAlignment="1" applyProtection="1">
      <alignment vertical="center"/>
    </xf>
    <xf numFmtId="165" fontId="23" fillId="4" borderId="53" xfId="0" applyNumberFormat="1" applyFont="1" applyFill="1" applyBorder="1" applyAlignment="1" applyProtection="1">
      <alignment horizontal="right" vertical="center"/>
      <protection locked="0"/>
    </xf>
    <xf numFmtId="165" fontId="24" fillId="4" borderId="54" xfId="0" applyNumberFormat="1" applyFont="1" applyFill="1" applyBorder="1" applyAlignment="1" applyProtection="1">
      <alignment vertical="center"/>
    </xf>
    <xf numFmtId="165" fontId="24" fillId="4" borderId="55" xfId="0" applyNumberFormat="1" applyFont="1" applyFill="1" applyBorder="1" applyAlignment="1" applyProtection="1">
      <alignment vertical="center"/>
    </xf>
    <xf numFmtId="165" fontId="24" fillId="0" borderId="60" xfId="0" applyNumberFormat="1" applyFont="1" applyFill="1" applyBorder="1" applyAlignment="1" applyProtection="1">
      <alignment vertical="center"/>
      <protection locked="0"/>
    </xf>
    <xf numFmtId="165" fontId="25" fillId="0" borderId="59" xfId="0" applyNumberFormat="1" applyFont="1" applyFill="1" applyBorder="1" applyAlignment="1" applyProtection="1">
      <alignment vertical="center"/>
      <protection locked="0"/>
    </xf>
    <xf numFmtId="165" fontId="23" fillId="4" borderId="56" xfId="0" applyNumberFormat="1" applyFont="1" applyFill="1" applyBorder="1" applyAlignment="1" applyProtection="1">
      <alignment horizontal="left" vertical="center" wrapText="1"/>
      <protection locked="0"/>
    </xf>
    <xf numFmtId="165" fontId="24" fillId="4" borderId="57" xfId="0" applyNumberFormat="1" applyFont="1" applyFill="1" applyBorder="1" applyAlignment="1" applyProtection="1">
      <alignment vertical="center"/>
    </xf>
    <xf numFmtId="165" fontId="24" fillId="4" borderId="58" xfId="0" applyNumberFormat="1" applyFont="1" applyFill="1" applyBorder="1" applyAlignment="1" applyProtection="1">
      <alignment vertical="center"/>
    </xf>
    <xf numFmtId="165" fontId="23" fillId="4" borderId="59" xfId="0" applyNumberFormat="1" applyFont="1" applyFill="1" applyBorder="1" applyAlignment="1" applyProtection="1">
      <alignment horizontal="left" vertical="center"/>
      <protection locked="0"/>
    </xf>
    <xf numFmtId="165" fontId="24" fillId="4" borderId="60" xfId="0" applyNumberFormat="1" applyFont="1" applyFill="1" applyBorder="1" applyAlignment="1" applyProtection="1">
      <alignment vertical="center"/>
      <protection locked="0"/>
    </xf>
    <xf numFmtId="165" fontId="24" fillId="0" borderId="61" xfId="0" applyNumberFormat="1" applyFont="1" applyFill="1" applyBorder="1" applyAlignment="1" applyProtection="1">
      <alignment vertical="center"/>
      <protection locked="0"/>
    </xf>
    <xf numFmtId="165" fontId="23" fillId="4" borderId="53" xfId="0" applyNumberFormat="1" applyFont="1" applyFill="1" applyBorder="1" applyAlignment="1" applyProtection="1">
      <alignment horizontal="left" vertical="center"/>
      <protection locked="0"/>
    </xf>
    <xf numFmtId="165" fontId="24" fillId="4" borderId="54" xfId="0" applyNumberFormat="1" applyFont="1" applyFill="1" applyBorder="1" applyAlignment="1" applyProtection="1">
      <alignment vertical="center"/>
      <protection locked="0"/>
    </xf>
    <xf numFmtId="165" fontId="24" fillId="0" borderId="0" xfId="0" applyNumberFormat="1" applyFont="1" applyBorder="1" applyAlignment="1" applyProtection="1">
      <alignment vertical="center"/>
      <protection locked="0"/>
    </xf>
    <xf numFmtId="165" fontId="24" fillId="0" borderId="0" xfId="0" applyNumberFormat="1" applyFont="1" applyAlignment="1" applyProtection="1">
      <alignment vertical="center"/>
      <protection locked="0"/>
    </xf>
    <xf numFmtId="166" fontId="27" fillId="0" borderId="0" xfId="0" applyNumberFormat="1" applyFont="1" applyFill="1" applyBorder="1"/>
    <xf numFmtId="166" fontId="29" fillId="0" borderId="0" xfId="2" applyNumberFormat="1" applyFont="1" applyFill="1" applyBorder="1" applyAlignment="1" applyProtection="1">
      <alignment horizontal="left"/>
    </xf>
    <xf numFmtId="166" fontId="27" fillId="0" borderId="0" xfId="0" applyNumberFormat="1" applyFont="1" applyFill="1" applyBorder="1" applyAlignment="1"/>
    <xf numFmtId="166" fontId="31" fillId="0" borderId="0" xfId="0" applyNumberFormat="1" applyFont="1" applyFill="1" applyBorder="1"/>
    <xf numFmtId="166" fontId="31" fillId="0" borderId="0" xfId="0" applyNumberFormat="1" applyFont="1" applyFill="1" applyBorder="1" applyAlignment="1">
      <alignment horizontal="right"/>
    </xf>
    <xf numFmtId="166" fontId="32" fillId="0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/>
    <xf numFmtId="166" fontId="34" fillId="0" borderId="1" xfId="0" applyNumberFormat="1" applyFont="1" applyFill="1" applyBorder="1"/>
    <xf numFmtId="166" fontId="32" fillId="5" borderId="1" xfId="0" applyNumberFormat="1" applyFont="1" applyFill="1" applyBorder="1" applyAlignment="1">
      <alignment horizontal="center"/>
    </xf>
    <xf numFmtId="166" fontId="32" fillId="5" borderId="1" xfId="0" applyNumberFormat="1" applyFont="1" applyFill="1" applyBorder="1"/>
    <xf numFmtId="166" fontId="35" fillId="0" borderId="1" xfId="0" applyNumberFormat="1" applyFont="1" applyFill="1" applyBorder="1" applyAlignment="1">
      <alignment wrapText="1"/>
    </xf>
    <xf numFmtId="166" fontId="34" fillId="5" borderId="1" xfId="0" applyNumberFormat="1" applyFont="1" applyFill="1" applyBorder="1" applyAlignment="1">
      <alignment horizontal="center"/>
    </xf>
    <xf numFmtId="166" fontId="31" fillId="0" borderId="1" xfId="0" applyNumberFormat="1" applyFont="1" applyFill="1" applyBorder="1"/>
    <xf numFmtId="166" fontId="32" fillId="0" borderId="1" xfId="0" applyNumberFormat="1" applyFont="1" applyFill="1" applyBorder="1"/>
    <xf numFmtId="166" fontId="33" fillId="5" borderId="1" xfId="0" applyNumberFormat="1" applyFont="1" applyFill="1" applyBorder="1"/>
    <xf numFmtId="166" fontId="34" fillId="0" borderId="1" xfId="0" applyNumberFormat="1" applyFont="1" applyFill="1" applyBorder="1" applyAlignment="1">
      <alignment horizontal="center"/>
    </xf>
    <xf numFmtId="166" fontId="35" fillId="0" borderId="1" xfId="0" applyNumberFormat="1" applyFont="1" applyFill="1" applyBorder="1"/>
    <xf numFmtId="166" fontId="34" fillId="5" borderId="1" xfId="0" applyNumberFormat="1" applyFont="1" applyFill="1" applyBorder="1"/>
    <xf numFmtId="166" fontId="33" fillId="0" borderId="0" xfId="0" applyNumberFormat="1" applyFont="1" applyFill="1" applyBorder="1"/>
    <xf numFmtId="166" fontId="34" fillId="0" borderId="0" xfId="0" applyNumberFormat="1" applyFont="1" applyFill="1" applyBorder="1" applyAlignment="1">
      <alignment horizontal="center"/>
    </xf>
    <xf numFmtId="166" fontId="32" fillId="0" borderId="0" xfId="0" applyNumberFormat="1" applyFont="1" applyFill="1" applyBorder="1"/>
    <xf numFmtId="166" fontId="34" fillId="0" borderId="0" xfId="0" applyNumberFormat="1" applyFont="1" applyFill="1" applyBorder="1"/>
    <xf numFmtId="166" fontId="37" fillId="0" borderId="0" xfId="0" applyNumberFormat="1" applyFont="1" applyFill="1" applyBorder="1"/>
    <xf numFmtId="166" fontId="33" fillId="0" borderId="0" xfId="0" applyNumberFormat="1" applyFont="1" applyFill="1"/>
    <xf numFmtId="166" fontId="35" fillId="0" borderId="0" xfId="0" applyNumberFormat="1" applyFont="1" applyFill="1" applyBorder="1" applyAlignment="1">
      <alignment horizontal="left"/>
    </xf>
    <xf numFmtId="166" fontId="34" fillId="0" borderId="0" xfId="0" applyNumberFormat="1" applyFont="1" applyFill="1" applyBorder="1" applyAlignment="1"/>
    <xf numFmtId="166" fontId="36" fillId="0" borderId="0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0" fillId="0" borderId="8" xfId="0" applyFont="1" applyFill="1" applyBorder="1" applyAlignment="1">
      <alignment wrapText="1"/>
    </xf>
    <xf numFmtId="0" fontId="35" fillId="0" borderId="1" xfId="0" applyNumberFormat="1" applyFont="1" applyFill="1" applyBorder="1" applyAlignment="1">
      <alignment wrapText="1"/>
    </xf>
    <xf numFmtId="167" fontId="35" fillId="0" borderId="0" xfId="0" applyNumberFormat="1" applyFont="1" applyBorder="1" applyAlignment="1">
      <alignment wrapText="1"/>
    </xf>
    <xf numFmtId="166" fontId="3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1" fillId="0" borderId="0" xfId="0" applyFont="1"/>
    <xf numFmtId="0" fontId="11" fillId="0" borderId="2" xfId="0" applyFont="1" applyBorder="1" applyAlignment="1">
      <alignment horizontal="right" wrapText="1"/>
    </xf>
    <xf numFmtId="0" fontId="11" fillId="0" borderId="32" xfId="0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1" fillId="0" borderId="31" xfId="0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0" fillId="2" borderId="2" xfId="0" applyFont="1" applyFill="1" applyBorder="1" applyAlignment="1">
      <alignment horizontal="right" wrapText="1"/>
    </xf>
    <xf numFmtId="0" fontId="10" fillId="2" borderId="32" xfId="0" applyFont="1" applyFill="1" applyBorder="1" applyAlignment="1">
      <alignment horizontal="right" wrapText="1"/>
    </xf>
    <xf numFmtId="0" fontId="11" fillId="0" borderId="37" xfId="0" applyFont="1" applyBorder="1" applyAlignment="1">
      <alignment horizontal="center" wrapText="1"/>
    </xf>
    <xf numFmtId="0" fontId="11" fillId="0" borderId="33" xfId="0" applyFont="1" applyBorder="1" applyAlignment="1">
      <alignment horizontal="center" wrapText="1"/>
    </xf>
    <xf numFmtId="0" fontId="11" fillId="0" borderId="38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39" xfId="0" applyFont="1" applyBorder="1" applyAlignment="1">
      <alignment horizontal="center" wrapText="1"/>
    </xf>
    <xf numFmtId="0" fontId="11" fillId="0" borderId="40" xfId="0" applyFont="1" applyBorder="1" applyAlignment="1">
      <alignment horizontal="center" wrapText="1"/>
    </xf>
    <xf numFmtId="0" fontId="11" fillId="0" borderId="41" xfId="0" applyFont="1" applyBorder="1" applyAlignment="1">
      <alignment horizontal="center" wrapText="1"/>
    </xf>
    <xf numFmtId="0" fontId="11" fillId="0" borderId="4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right" wrapText="1"/>
    </xf>
    <xf numFmtId="0" fontId="10" fillId="0" borderId="32" xfId="0" applyFont="1" applyFill="1" applyBorder="1" applyAlignment="1">
      <alignment horizontal="right" wrapText="1"/>
    </xf>
    <xf numFmtId="0" fontId="13" fillId="0" borderId="0" xfId="0" applyFont="1" applyAlignment="1">
      <alignment horizontal="center"/>
    </xf>
    <xf numFmtId="0" fontId="11" fillId="0" borderId="4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2" borderId="48" xfId="0" applyFont="1" applyFill="1" applyBorder="1" applyAlignment="1">
      <alignment horizontal="left" wrapText="1"/>
    </xf>
    <xf numFmtId="0" fontId="11" fillId="2" borderId="49" xfId="0" applyFont="1" applyFill="1" applyBorder="1" applyAlignment="1">
      <alignment horizontal="left" wrapText="1"/>
    </xf>
    <xf numFmtId="0" fontId="11" fillId="2" borderId="24" xfId="0" applyFont="1" applyFill="1" applyBorder="1" applyAlignment="1">
      <alignment horizontal="left" wrapText="1"/>
    </xf>
    <xf numFmtId="0" fontId="11" fillId="2" borderId="49" xfId="0" applyFont="1" applyFill="1" applyBorder="1" applyAlignment="1">
      <alignment wrapText="1"/>
    </xf>
    <xf numFmtId="0" fontId="11" fillId="2" borderId="24" xfId="0" applyFont="1" applyFill="1" applyBorder="1" applyAlignment="1">
      <alignment wrapText="1"/>
    </xf>
    <xf numFmtId="0" fontId="7" fillId="0" borderId="33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166" fontId="38" fillId="0" borderId="0" xfId="0" applyNumberFormat="1" applyFont="1" applyFill="1" applyBorder="1" applyAlignment="1"/>
    <xf numFmtId="0" fontId="0" fillId="0" borderId="0" xfId="0" applyAlignment="1"/>
    <xf numFmtId="166" fontId="35" fillId="0" borderId="0" xfId="0" applyNumberFormat="1" applyFont="1" applyFill="1" applyBorder="1" applyAlignment="1">
      <alignment horizontal="center"/>
    </xf>
    <xf numFmtId="166" fontId="35" fillId="0" borderId="0" xfId="0" applyNumberFormat="1" applyFont="1" applyFill="1" applyBorder="1" applyAlignment="1">
      <alignment horizontal="right"/>
    </xf>
    <xf numFmtId="164" fontId="33" fillId="0" borderId="66" xfId="1" applyNumberFormat="1" applyFont="1" applyBorder="1" applyAlignment="1" applyProtection="1">
      <alignment horizontal="center" vertical="center" wrapText="1"/>
    </xf>
    <xf numFmtId="164" fontId="33" fillId="0" borderId="2" xfId="1" applyNumberFormat="1" applyFont="1" applyBorder="1" applyAlignment="1" applyProtection="1">
      <alignment horizontal="center" vertical="center" wrapText="1"/>
    </xf>
    <xf numFmtId="164" fontId="33" fillId="0" borderId="31" xfId="1" applyNumberFormat="1" applyFont="1" applyBorder="1" applyAlignment="1" applyProtection="1">
      <alignment horizontal="center" vertical="center" wrapText="1"/>
    </xf>
    <xf numFmtId="166" fontId="32" fillId="6" borderId="67" xfId="0" applyNumberFormat="1" applyFont="1" applyFill="1" applyBorder="1" applyAlignment="1">
      <alignment horizontal="center" vertical="center" wrapText="1"/>
    </xf>
    <xf numFmtId="166" fontId="32" fillId="6" borderId="69" xfId="0" applyNumberFormat="1" applyFont="1" applyFill="1" applyBorder="1" applyAlignment="1">
      <alignment horizontal="center" vertical="center" wrapText="1"/>
    </xf>
    <xf numFmtId="164" fontId="33" fillId="0" borderId="1" xfId="1" applyNumberFormat="1" applyFont="1" applyBorder="1" applyAlignment="1" applyProtection="1">
      <alignment horizontal="center" vertical="center" wrapText="1"/>
    </xf>
    <xf numFmtId="166" fontId="27" fillId="0" borderId="0" xfId="0" applyNumberFormat="1" applyFont="1" applyFill="1" applyBorder="1" applyAlignment="1">
      <alignment horizontal="right"/>
    </xf>
    <xf numFmtId="166" fontId="30" fillId="0" borderId="0" xfId="0" applyNumberFormat="1" applyFont="1" applyFill="1" applyBorder="1" applyAlignment="1">
      <alignment horizontal="left"/>
    </xf>
    <xf numFmtId="166" fontId="30" fillId="0" borderId="0" xfId="0" applyNumberFormat="1" applyFont="1" applyFill="1" applyBorder="1" applyAlignment="1">
      <alignment horizontal="center"/>
    </xf>
    <xf numFmtId="166" fontId="32" fillId="6" borderId="1" xfId="0" applyNumberFormat="1" applyFont="1" applyFill="1" applyBorder="1" applyAlignment="1">
      <alignment horizontal="center" vertical="center"/>
    </xf>
    <xf numFmtId="166" fontId="32" fillId="6" borderId="2" xfId="0" applyNumberFormat="1" applyFont="1" applyFill="1" applyBorder="1" applyAlignment="1">
      <alignment horizontal="center" vertical="center"/>
    </xf>
    <xf numFmtId="166" fontId="32" fillId="6" borderId="1" xfId="0" applyNumberFormat="1" applyFont="1" applyFill="1" applyBorder="1" applyAlignment="1">
      <alignment horizontal="center" vertical="center" wrapText="1"/>
    </xf>
    <xf numFmtId="166" fontId="32" fillId="6" borderId="2" xfId="0" applyNumberFormat="1" applyFont="1" applyFill="1" applyBorder="1" applyAlignment="1">
      <alignment horizontal="center" vertical="center" wrapText="1"/>
    </xf>
    <xf numFmtId="166" fontId="32" fillId="6" borderId="62" xfId="0" applyNumberFormat="1" applyFont="1" applyFill="1" applyBorder="1" applyAlignment="1">
      <alignment horizontal="center" vertical="center"/>
    </xf>
    <xf numFmtId="166" fontId="32" fillId="6" borderId="63" xfId="0" applyNumberFormat="1" applyFont="1" applyFill="1" applyBorder="1" applyAlignment="1">
      <alignment horizontal="center" vertical="center"/>
    </xf>
    <xf numFmtId="166" fontId="32" fillId="6" borderId="64" xfId="0" applyNumberFormat="1" applyFont="1" applyFill="1" applyBorder="1" applyAlignment="1">
      <alignment horizontal="center" vertical="center"/>
    </xf>
    <xf numFmtId="166" fontId="32" fillId="6" borderId="65" xfId="0" applyNumberFormat="1" applyFont="1" applyFill="1" applyBorder="1" applyAlignment="1">
      <alignment horizontal="center" vertical="center" wrapText="1"/>
    </xf>
    <xf numFmtId="166" fontId="32" fillId="6" borderId="68" xfId="0" applyNumberFormat="1" applyFont="1" applyFill="1" applyBorder="1" applyAlignment="1">
      <alignment horizontal="center" vertical="center" wrapText="1"/>
    </xf>
    <xf numFmtId="165" fontId="20" fillId="4" borderId="51" xfId="0" applyNumberFormat="1" applyFont="1" applyFill="1" applyBorder="1" applyAlignment="1" applyProtection="1">
      <alignment horizontal="center" vertical="center"/>
      <protection locked="0"/>
    </xf>
    <xf numFmtId="165" fontId="20" fillId="4" borderId="52" xfId="0" applyNumberFormat="1" applyFont="1" applyFill="1" applyBorder="1" applyAlignment="1" applyProtection="1">
      <alignment horizontal="center" vertical="center"/>
      <protection locked="0"/>
    </xf>
    <xf numFmtId="165" fontId="16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11" fillId="0" borderId="34" xfId="0" applyFont="1" applyBorder="1" applyAlignment="1">
      <alignment horizontal="right" wrapText="1"/>
    </xf>
    <xf numFmtId="0" fontId="11" fillId="0" borderId="70" xfId="0" applyFont="1" applyBorder="1" applyAlignment="1">
      <alignment horizontal="right" wrapText="1"/>
    </xf>
    <xf numFmtId="0" fontId="11" fillId="0" borderId="71" xfId="0" applyFont="1" applyBorder="1" applyAlignment="1">
      <alignment horizontal="right" wrapText="1"/>
    </xf>
    <xf numFmtId="0" fontId="11" fillId="0" borderId="34" xfId="0" applyFont="1" applyBorder="1" applyAlignment="1">
      <alignment horizontal="center" wrapText="1"/>
    </xf>
    <xf numFmtId="0" fontId="11" fillId="0" borderId="71" xfId="0" applyFont="1" applyBorder="1" applyAlignment="1">
      <alignment horizontal="center" wrapText="1"/>
    </xf>
    <xf numFmtId="0" fontId="10" fillId="0" borderId="34" xfId="0" applyFont="1" applyFill="1" applyBorder="1" applyAlignment="1">
      <alignment horizontal="right" wrapText="1"/>
    </xf>
    <xf numFmtId="0" fontId="10" fillId="0" borderId="71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wrapText="1"/>
    </xf>
    <xf numFmtId="0" fontId="11" fillId="0" borderId="72" xfId="0" applyFont="1" applyBorder="1" applyAlignment="1">
      <alignment wrapText="1"/>
    </xf>
    <xf numFmtId="0" fontId="11" fillId="0" borderId="45" xfId="0" applyFont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0" fillId="0" borderId="9" xfId="0" applyFont="1" applyFill="1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right" wrapText="1"/>
    </xf>
    <xf numFmtId="0" fontId="10" fillId="2" borderId="11" xfId="0" applyFont="1" applyFill="1" applyBorder="1" applyAlignment="1">
      <alignment wrapText="1"/>
    </xf>
    <xf numFmtId="0" fontId="10" fillId="2" borderId="34" xfId="0" applyFont="1" applyFill="1" applyBorder="1" applyAlignment="1">
      <alignment horizontal="right" wrapText="1"/>
    </xf>
    <xf numFmtId="0" fontId="10" fillId="2" borderId="71" xfId="0" applyFont="1" applyFill="1" applyBorder="1" applyAlignment="1">
      <alignment horizontal="right" wrapText="1"/>
    </xf>
  </cellXfs>
  <cellStyles count="3">
    <cellStyle name="Comma" xfId="1" builtinId="3"/>
    <cellStyle name="Hyperlink" xfId="2" builtinId="8"/>
    <cellStyle name="Normal" xfId="0" builtinId="0"/>
  </cellStyles>
  <dxfs count="8">
    <dxf>
      <font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104"/>
  <sheetViews>
    <sheetView tabSelected="1" zoomScaleNormal="100" workbookViewId="0">
      <selection activeCell="L41" sqref="L41"/>
    </sheetView>
  </sheetViews>
  <sheetFormatPr defaultRowHeight="15"/>
  <cols>
    <col min="1" max="1" width="5.28515625" style="37" customWidth="1"/>
    <col min="2" max="2" width="35.28515625" style="39" customWidth="1"/>
    <col min="3" max="4" width="8.7109375" style="37" customWidth="1"/>
    <col min="5" max="5" width="33.28515625" style="34" customWidth="1"/>
    <col min="6" max="7" width="8.7109375" style="37" customWidth="1"/>
    <col min="8" max="16384" width="9.140625" style="37"/>
  </cols>
  <sheetData>
    <row r="1" spans="2:7">
      <c r="E1" s="195" t="s">
        <v>54</v>
      </c>
      <c r="F1" s="195"/>
      <c r="G1" s="195"/>
    </row>
    <row r="2" spans="2:7">
      <c r="B2" s="36"/>
    </row>
    <row r="3" spans="2:7" ht="18.75">
      <c r="B3" s="196" t="s">
        <v>55</v>
      </c>
      <c r="C3" s="196"/>
      <c r="D3" s="196"/>
      <c r="E3" s="196"/>
      <c r="F3" s="196"/>
      <c r="G3" s="196"/>
    </row>
    <row r="5" spans="2:7" ht="15.75">
      <c r="B5" s="203" t="s">
        <v>35</v>
      </c>
      <c r="C5" s="203"/>
      <c r="D5" s="203"/>
      <c r="E5" s="203"/>
      <c r="F5" s="203"/>
      <c r="G5" s="203"/>
    </row>
    <row r="6" spans="2:7" ht="15.75">
      <c r="B6" s="203" t="s">
        <v>317</v>
      </c>
      <c r="C6" s="203"/>
      <c r="D6" s="203"/>
      <c r="E6" s="203"/>
      <c r="F6" s="203"/>
      <c r="G6" s="203"/>
    </row>
    <row r="7" spans="2:7" ht="15.75" thickBot="1">
      <c r="B7" s="36"/>
    </row>
    <row r="8" spans="2:7">
      <c r="B8" s="197" t="s">
        <v>133</v>
      </c>
      <c r="C8" s="198"/>
      <c r="D8" s="199"/>
      <c r="E8" s="197" t="s">
        <v>134</v>
      </c>
      <c r="F8" s="198"/>
      <c r="G8" s="199"/>
    </row>
    <row r="9" spans="2:7">
      <c r="B9" s="200" t="s">
        <v>118</v>
      </c>
      <c r="C9" s="201" t="s">
        <v>119</v>
      </c>
      <c r="D9" s="202"/>
      <c r="E9" s="200" t="s">
        <v>118</v>
      </c>
      <c r="F9" s="201" t="s">
        <v>119</v>
      </c>
      <c r="G9" s="202"/>
    </row>
    <row r="10" spans="2:7" ht="38.25">
      <c r="B10" s="200"/>
      <c r="C10" s="46" t="s">
        <v>120</v>
      </c>
      <c r="D10" s="47" t="s">
        <v>135</v>
      </c>
      <c r="E10" s="200"/>
      <c r="F10" s="46" t="s">
        <v>120</v>
      </c>
      <c r="G10" s="47" t="s">
        <v>135</v>
      </c>
    </row>
    <row r="11" spans="2:7" ht="15.75" thickBot="1">
      <c r="B11" s="53" t="s">
        <v>121</v>
      </c>
      <c r="C11" s="54" t="s">
        <v>122</v>
      </c>
      <c r="D11" s="55" t="s">
        <v>123</v>
      </c>
      <c r="E11" s="53" t="s">
        <v>121</v>
      </c>
      <c r="F11" s="54" t="s">
        <v>122</v>
      </c>
      <c r="G11" s="55" t="s">
        <v>123</v>
      </c>
    </row>
    <row r="12" spans="2:7" ht="15.75" customHeight="1">
      <c r="B12" s="56" t="s">
        <v>124</v>
      </c>
      <c r="C12" s="57"/>
      <c r="D12" s="58"/>
      <c r="E12" s="56" t="s">
        <v>125</v>
      </c>
      <c r="F12" s="57"/>
      <c r="G12" s="58"/>
    </row>
    <row r="13" spans="2:7" ht="15.75" customHeight="1">
      <c r="B13" s="59" t="s">
        <v>126</v>
      </c>
      <c r="C13" s="38"/>
      <c r="D13" s="60"/>
      <c r="E13" s="61" t="s">
        <v>56</v>
      </c>
      <c r="F13" s="40">
        <v>1108</v>
      </c>
      <c r="G13" s="293">
        <v>1108</v>
      </c>
    </row>
    <row r="14" spans="2:7" ht="15.75" customHeight="1">
      <c r="B14" s="61" t="s">
        <v>57</v>
      </c>
      <c r="C14" s="38"/>
      <c r="D14" s="60"/>
      <c r="E14" s="61" t="s">
        <v>58</v>
      </c>
      <c r="F14" s="40"/>
      <c r="G14" s="293"/>
    </row>
    <row r="15" spans="2:7" ht="15.75" customHeight="1">
      <c r="B15" s="59" t="s">
        <v>59</v>
      </c>
      <c r="C15" s="38"/>
      <c r="D15" s="60"/>
      <c r="E15" s="61" t="s">
        <v>60</v>
      </c>
      <c r="F15" s="40"/>
      <c r="G15" s="293"/>
    </row>
    <row r="16" spans="2:7" ht="15.75" customHeight="1">
      <c r="B16" s="62" t="s">
        <v>137</v>
      </c>
      <c r="C16" s="193"/>
      <c r="D16" s="193"/>
      <c r="E16" s="61" t="s">
        <v>61</v>
      </c>
      <c r="F16" s="105"/>
      <c r="G16" s="60"/>
    </row>
    <row r="17" spans="2:7" ht="15.75" customHeight="1">
      <c r="B17" s="63" t="s">
        <v>138</v>
      </c>
      <c r="C17" s="204"/>
      <c r="D17" s="204"/>
      <c r="E17" s="59" t="s">
        <v>63</v>
      </c>
      <c r="F17" s="105">
        <v>149</v>
      </c>
      <c r="G17" s="60">
        <v>149</v>
      </c>
    </row>
    <row r="18" spans="2:7" ht="15.75" customHeight="1">
      <c r="B18" s="64" t="s">
        <v>136</v>
      </c>
      <c r="C18" s="194"/>
      <c r="D18" s="194"/>
      <c r="E18" s="62" t="s">
        <v>154</v>
      </c>
      <c r="F18" s="193"/>
      <c r="G18" s="281"/>
    </row>
    <row r="19" spans="2:7" ht="15.75" customHeight="1">
      <c r="B19" s="59" t="s">
        <v>62</v>
      </c>
      <c r="C19" s="38"/>
      <c r="D19" s="105"/>
      <c r="E19" s="64" t="s">
        <v>155</v>
      </c>
      <c r="F19" s="194"/>
      <c r="G19" s="283"/>
    </row>
    <row r="20" spans="2:7" ht="15.75" customHeight="1">
      <c r="B20" s="62" t="s">
        <v>140</v>
      </c>
      <c r="C20" s="193"/>
      <c r="D20" s="193"/>
      <c r="E20" s="59" t="s">
        <v>65</v>
      </c>
      <c r="F20" s="105"/>
      <c r="G20" s="60"/>
    </row>
    <row r="21" spans="2:7" ht="15.75" customHeight="1">
      <c r="B21" s="64" t="s">
        <v>139</v>
      </c>
      <c r="C21" s="194"/>
      <c r="D21" s="194"/>
      <c r="E21" s="59" t="s">
        <v>67</v>
      </c>
      <c r="F21" s="105"/>
      <c r="G21" s="60"/>
    </row>
    <row r="22" spans="2:7" ht="15.75" customHeight="1">
      <c r="B22" s="59" t="s">
        <v>51</v>
      </c>
      <c r="C22" s="38"/>
      <c r="D22" s="105"/>
      <c r="E22" s="65" t="s">
        <v>69</v>
      </c>
      <c r="F22" s="43">
        <f>SUM(F17:F21)</f>
        <v>149</v>
      </c>
      <c r="G22" s="294">
        <f>SUM(G17:G21)</f>
        <v>149</v>
      </c>
    </row>
    <row r="23" spans="2:7" ht="15.75" customHeight="1">
      <c r="B23" s="65" t="s">
        <v>64</v>
      </c>
      <c r="C23" s="40">
        <f>SUM(C15:C22)</f>
        <v>0</v>
      </c>
      <c r="D23" s="40">
        <f>SUM(D15:D22)</f>
        <v>0</v>
      </c>
      <c r="E23" s="74" t="s">
        <v>156</v>
      </c>
      <c r="F23" s="193"/>
      <c r="G23" s="281"/>
    </row>
    <row r="24" spans="2:7" ht="15.75" customHeight="1">
      <c r="B24" s="61" t="s">
        <v>66</v>
      </c>
      <c r="C24" s="38"/>
      <c r="D24" s="105"/>
      <c r="E24" s="75" t="s">
        <v>157</v>
      </c>
      <c r="F24" s="194"/>
      <c r="G24" s="283"/>
    </row>
    <row r="25" spans="2:7" ht="15.75" customHeight="1">
      <c r="B25" s="59" t="s">
        <v>68</v>
      </c>
      <c r="C25" s="38">
        <v>117</v>
      </c>
      <c r="D25" s="105">
        <v>120</v>
      </c>
      <c r="E25" s="59" t="s">
        <v>72</v>
      </c>
      <c r="F25" s="105"/>
      <c r="G25" s="60"/>
    </row>
    <row r="26" spans="2:7" ht="15.75" customHeight="1">
      <c r="B26" s="59" t="s">
        <v>70</v>
      </c>
      <c r="C26" s="38"/>
      <c r="D26" s="105"/>
      <c r="E26" s="59" t="s">
        <v>73</v>
      </c>
      <c r="F26" s="105">
        <v>-1094</v>
      </c>
      <c r="G26" s="60">
        <v>-877</v>
      </c>
    </row>
    <row r="27" spans="2:7" ht="15.75" customHeight="1">
      <c r="B27" s="59" t="s">
        <v>71</v>
      </c>
      <c r="C27" s="38">
        <v>117</v>
      </c>
      <c r="D27" s="105">
        <v>120</v>
      </c>
      <c r="E27" s="65" t="s">
        <v>74</v>
      </c>
      <c r="F27" s="43">
        <f>SUM(F25:F26)</f>
        <v>-1094</v>
      </c>
      <c r="G27" s="294">
        <f>SUM(G25:G26)</f>
        <v>-877</v>
      </c>
    </row>
    <row r="28" spans="2:7" ht="15.75" customHeight="1">
      <c r="B28" s="76" t="s">
        <v>141</v>
      </c>
      <c r="C28" s="193">
        <v>1</v>
      </c>
      <c r="D28" s="193">
        <v>1</v>
      </c>
      <c r="E28" s="61" t="s">
        <v>75</v>
      </c>
      <c r="F28" s="43">
        <v>-213</v>
      </c>
      <c r="G28" s="294">
        <v>-217</v>
      </c>
    </row>
    <row r="29" spans="2:7" ht="15.75" customHeight="1">
      <c r="B29" s="77" t="s">
        <v>142</v>
      </c>
      <c r="C29" s="194"/>
      <c r="D29" s="194"/>
      <c r="E29" s="67" t="s">
        <v>77</v>
      </c>
      <c r="F29" s="44">
        <f>F13+F14+F15+F22+F27+F28</f>
        <v>-50</v>
      </c>
      <c r="G29" s="295">
        <f>G13+G14+G15+G22+G27+G28</f>
        <v>163</v>
      </c>
    </row>
    <row r="30" spans="2:7" ht="15.75" customHeight="1">
      <c r="B30" s="66" t="s">
        <v>43</v>
      </c>
      <c r="C30" s="42"/>
      <c r="D30" s="42"/>
      <c r="E30" s="59" t="s">
        <v>127</v>
      </c>
      <c r="F30" s="105"/>
      <c r="G30" s="60"/>
    </row>
    <row r="31" spans="2:7" ht="15.75" customHeight="1">
      <c r="B31" s="66" t="s">
        <v>44</v>
      </c>
      <c r="C31" s="42">
        <v>1</v>
      </c>
      <c r="D31" s="42">
        <v>1</v>
      </c>
      <c r="E31" s="59" t="s">
        <v>158</v>
      </c>
      <c r="F31" s="105"/>
      <c r="G31" s="60"/>
    </row>
    <row r="32" spans="2:7" ht="15.75" customHeight="1">
      <c r="B32" s="66" t="s">
        <v>21</v>
      </c>
      <c r="C32" s="42"/>
      <c r="D32" s="42"/>
      <c r="E32" s="59" t="s">
        <v>80</v>
      </c>
      <c r="F32" s="105"/>
      <c r="G32" s="60"/>
    </row>
    <row r="33" spans="2:7" ht="15.75" customHeight="1">
      <c r="B33" s="66" t="s">
        <v>41</v>
      </c>
      <c r="C33" s="42">
        <v>1</v>
      </c>
      <c r="D33" s="42">
        <v>4</v>
      </c>
      <c r="E33" s="59" t="s">
        <v>81</v>
      </c>
      <c r="F33" s="105"/>
      <c r="G33" s="60"/>
    </row>
    <row r="34" spans="2:7" ht="15.75" customHeight="1">
      <c r="B34" s="76" t="s">
        <v>144</v>
      </c>
      <c r="C34" s="193"/>
      <c r="D34" s="193"/>
      <c r="E34" s="59" t="s">
        <v>82</v>
      </c>
      <c r="F34" s="105"/>
      <c r="G34" s="60"/>
    </row>
    <row r="35" spans="2:7" ht="15.75" customHeight="1">
      <c r="B35" s="78" t="s">
        <v>143</v>
      </c>
      <c r="C35" s="204"/>
      <c r="D35" s="204"/>
      <c r="E35" s="67" t="s">
        <v>84</v>
      </c>
      <c r="F35" s="44">
        <f>SUM(F31:F34)</f>
        <v>0</v>
      </c>
      <c r="G35" s="295">
        <f>SUM(G31:G34)</f>
        <v>0</v>
      </c>
    </row>
    <row r="36" spans="2:7" ht="15.75" customHeight="1">
      <c r="B36" s="77" t="s">
        <v>145</v>
      </c>
      <c r="C36" s="194"/>
      <c r="D36" s="194"/>
      <c r="E36" s="59" t="s">
        <v>128</v>
      </c>
      <c r="F36" s="105"/>
      <c r="G36" s="60"/>
    </row>
    <row r="37" spans="2:7" ht="15.75" customHeight="1">
      <c r="B37" s="66" t="s">
        <v>46</v>
      </c>
      <c r="C37" s="42">
        <v>3</v>
      </c>
      <c r="D37" s="42"/>
      <c r="E37" s="62" t="s">
        <v>159</v>
      </c>
      <c r="F37" s="193"/>
      <c r="G37" s="281"/>
    </row>
    <row r="38" spans="2:7" ht="15.75" customHeight="1">
      <c r="B38" s="65" t="s">
        <v>76</v>
      </c>
      <c r="C38" s="40">
        <f>C25+C28+C32+C33+C37</f>
        <v>122</v>
      </c>
      <c r="D38" s="40">
        <f>D25+D28+D32+D33+D37</f>
        <v>125</v>
      </c>
      <c r="E38" s="64" t="s">
        <v>160</v>
      </c>
      <c r="F38" s="194"/>
      <c r="G38" s="283"/>
    </row>
    <row r="39" spans="2:7" ht="15.75" customHeight="1">
      <c r="B39" s="61" t="s">
        <v>78</v>
      </c>
      <c r="C39" s="38"/>
      <c r="D39" s="105"/>
      <c r="E39" s="59" t="s">
        <v>87</v>
      </c>
      <c r="F39" s="105"/>
      <c r="G39" s="60"/>
    </row>
    <row r="40" spans="2:7" ht="15.75" customHeight="1">
      <c r="B40" s="59" t="s">
        <v>79</v>
      </c>
      <c r="C40" s="38"/>
      <c r="D40" s="105"/>
      <c r="E40" s="59" t="s">
        <v>89</v>
      </c>
      <c r="F40" s="105"/>
      <c r="G40" s="60"/>
    </row>
    <row r="41" spans="2:7" ht="15.75" customHeight="1">
      <c r="B41" s="62" t="s">
        <v>147</v>
      </c>
      <c r="C41" s="193"/>
      <c r="D41" s="193"/>
      <c r="E41" s="62" t="s">
        <v>161</v>
      </c>
      <c r="F41" s="193"/>
      <c r="G41" s="281"/>
    </row>
    <row r="42" spans="2:7" ht="15.75" customHeight="1">
      <c r="B42" s="64" t="s">
        <v>146</v>
      </c>
      <c r="C42" s="194"/>
      <c r="D42" s="194"/>
      <c r="E42" s="64" t="s">
        <v>162</v>
      </c>
      <c r="F42" s="194"/>
      <c r="G42" s="283"/>
    </row>
    <row r="43" spans="2:7" ht="15.75" customHeight="1">
      <c r="B43" s="62" t="s">
        <v>163</v>
      </c>
      <c r="C43" s="193"/>
      <c r="D43" s="193"/>
      <c r="E43" s="59" t="s">
        <v>87</v>
      </c>
      <c r="F43" s="105"/>
      <c r="G43" s="60"/>
    </row>
    <row r="44" spans="2:7" ht="15.75" customHeight="1">
      <c r="B44" s="64" t="s">
        <v>148</v>
      </c>
      <c r="C44" s="194"/>
      <c r="D44" s="194"/>
      <c r="E44" s="59" t="s">
        <v>89</v>
      </c>
      <c r="F44" s="105"/>
      <c r="G44" s="60"/>
    </row>
    <row r="45" spans="2:7" ht="15.75" customHeight="1">
      <c r="B45" s="62" t="s">
        <v>150</v>
      </c>
      <c r="C45" s="193"/>
      <c r="D45" s="193"/>
      <c r="E45" s="59" t="s">
        <v>92</v>
      </c>
      <c r="F45" s="105"/>
      <c r="G45" s="60"/>
    </row>
    <row r="46" spans="2:7" ht="15.75" customHeight="1">
      <c r="B46" s="64" t="s">
        <v>149</v>
      </c>
      <c r="C46" s="194"/>
      <c r="D46" s="194"/>
      <c r="E46" s="59" t="s">
        <v>87</v>
      </c>
      <c r="F46" s="105"/>
      <c r="G46" s="60"/>
    </row>
    <row r="47" spans="2:7" ht="15.75" customHeight="1">
      <c r="B47" s="59" t="s">
        <v>83</v>
      </c>
      <c r="C47" s="38"/>
      <c r="D47" s="105"/>
      <c r="E47" s="59" t="s">
        <v>89</v>
      </c>
      <c r="F47" s="105"/>
      <c r="G47" s="60"/>
    </row>
    <row r="48" spans="2:7" ht="15.75" customHeight="1">
      <c r="B48" s="59" t="s">
        <v>85</v>
      </c>
      <c r="C48" s="38"/>
      <c r="D48" s="105"/>
      <c r="E48" s="59" t="s">
        <v>96</v>
      </c>
      <c r="F48" s="105">
        <v>10</v>
      </c>
      <c r="G48" s="60">
        <v>20</v>
      </c>
    </row>
    <row r="49" spans="2:7" ht="15.75" customHeight="1">
      <c r="B49" s="59" t="s">
        <v>86</v>
      </c>
      <c r="C49" s="38"/>
      <c r="D49" s="105"/>
      <c r="E49" s="59" t="s">
        <v>87</v>
      </c>
      <c r="F49" s="105">
        <v>10</v>
      </c>
      <c r="G49" s="60">
        <v>20</v>
      </c>
    </row>
    <row r="50" spans="2:7" ht="15.75" customHeight="1">
      <c r="B50" s="65" t="s">
        <v>88</v>
      </c>
      <c r="C50" s="43">
        <f>SUM(C40:C49)</f>
        <v>0</v>
      </c>
      <c r="D50" s="43">
        <f>SUM(D40:D49)</f>
        <v>0</v>
      </c>
      <c r="E50" s="59" t="s">
        <v>89</v>
      </c>
      <c r="F50" s="105"/>
      <c r="G50" s="60"/>
    </row>
    <row r="51" spans="2:7" ht="15.75" customHeight="1">
      <c r="B51" s="61" t="s">
        <v>90</v>
      </c>
      <c r="C51" s="38">
        <v>43</v>
      </c>
      <c r="D51" s="105">
        <v>43</v>
      </c>
      <c r="E51" s="59" t="s">
        <v>100</v>
      </c>
      <c r="F51" s="105"/>
      <c r="G51" s="60"/>
    </row>
    <row r="52" spans="2:7" ht="15.75" customHeight="1">
      <c r="B52" s="67" t="s">
        <v>84</v>
      </c>
      <c r="C52" s="44">
        <f>C23+C38+C50+C51</f>
        <v>165</v>
      </c>
      <c r="D52" s="44">
        <f>D23+D38+D50+D51</f>
        <v>168</v>
      </c>
      <c r="E52" s="59" t="s">
        <v>87</v>
      </c>
      <c r="F52" s="105"/>
      <c r="G52" s="60"/>
    </row>
    <row r="53" spans="2:7" ht="15.75" customHeight="1">
      <c r="B53" s="59" t="s">
        <v>129</v>
      </c>
      <c r="C53" s="38"/>
      <c r="D53" s="105"/>
      <c r="E53" s="59" t="s">
        <v>89</v>
      </c>
      <c r="F53" s="105"/>
      <c r="G53" s="60"/>
    </row>
    <row r="54" spans="2:7" ht="15.75" customHeight="1">
      <c r="B54" s="61" t="s">
        <v>91</v>
      </c>
      <c r="C54" s="38"/>
      <c r="D54" s="105"/>
      <c r="E54" s="62" t="s">
        <v>164</v>
      </c>
      <c r="F54" s="193">
        <v>34</v>
      </c>
      <c r="G54" s="281">
        <v>54</v>
      </c>
    </row>
    <row r="55" spans="2:7" ht="15.75" customHeight="1">
      <c r="B55" s="59" t="s">
        <v>93</v>
      </c>
      <c r="C55" s="38">
        <v>469</v>
      </c>
      <c r="D55" s="105">
        <v>468</v>
      </c>
      <c r="E55" s="64" t="s">
        <v>165</v>
      </c>
      <c r="F55" s="194"/>
      <c r="G55" s="283"/>
    </row>
    <row r="56" spans="2:7" ht="15.75" customHeight="1">
      <c r="B56" s="59" t="s">
        <v>94</v>
      </c>
      <c r="C56" s="38"/>
      <c r="D56" s="105">
        <v>0</v>
      </c>
      <c r="E56" s="59" t="s">
        <v>87</v>
      </c>
      <c r="F56" s="105">
        <v>34</v>
      </c>
      <c r="G56" s="60">
        <v>54</v>
      </c>
    </row>
    <row r="57" spans="2:7" ht="15.75" customHeight="1">
      <c r="B57" s="59" t="s">
        <v>95</v>
      </c>
      <c r="C57" s="38">
        <f>C58+C59</f>
        <v>0</v>
      </c>
      <c r="D57" s="105">
        <f>D58+D59</f>
        <v>0</v>
      </c>
      <c r="E57" s="59" t="s">
        <v>89</v>
      </c>
      <c r="F57" s="105"/>
      <c r="G57" s="60"/>
    </row>
    <row r="58" spans="2:7" ht="15.75" customHeight="1">
      <c r="B58" s="59" t="s">
        <v>97</v>
      </c>
      <c r="C58" s="38"/>
      <c r="D58" s="105"/>
      <c r="E58" s="62" t="s">
        <v>166</v>
      </c>
      <c r="F58" s="193"/>
      <c r="G58" s="281"/>
    </row>
    <row r="59" spans="2:7" ht="15.75" customHeight="1">
      <c r="B59" s="59" t="s">
        <v>98</v>
      </c>
      <c r="C59" s="38"/>
      <c r="D59" s="105"/>
      <c r="E59" s="64" t="s">
        <v>167</v>
      </c>
      <c r="F59" s="194"/>
      <c r="G59" s="283"/>
    </row>
    <row r="60" spans="2:7" ht="15.75" customHeight="1">
      <c r="B60" s="59" t="s">
        <v>99</v>
      </c>
      <c r="C60" s="38">
        <v>2</v>
      </c>
      <c r="D60" s="105">
        <v>2</v>
      </c>
      <c r="E60" s="59" t="s">
        <v>87</v>
      </c>
      <c r="F60" s="105"/>
      <c r="G60" s="60"/>
    </row>
    <row r="61" spans="2:7" ht="15.75" customHeight="1">
      <c r="B61" s="65" t="s">
        <v>64</v>
      </c>
      <c r="C61" s="40">
        <f>C55+C56+C57+C60</f>
        <v>471</v>
      </c>
      <c r="D61" s="40">
        <f>D55+D56+D57+D60</f>
        <v>470</v>
      </c>
      <c r="E61" s="59" t="s">
        <v>89</v>
      </c>
      <c r="F61" s="105"/>
      <c r="G61" s="60"/>
    </row>
    <row r="62" spans="2:7" ht="15.75" customHeight="1">
      <c r="B62" s="61" t="s">
        <v>101</v>
      </c>
      <c r="C62" s="38"/>
      <c r="D62" s="105"/>
      <c r="E62" s="59" t="s">
        <v>132</v>
      </c>
      <c r="F62" s="105">
        <v>1266</v>
      </c>
      <c r="G62" s="60">
        <v>1426</v>
      </c>
    </row>
    <row r="63" spans="2:7" ht="15.75" customHeight="1">
      <c r="B63" s="59" t="s">
        <v>151</v>
      </c>
      <c r="C63" s="38">
        <v>589</v>
      </c>
      <c r="D63" s="105">
        <v>16</v>
      </c>
      <c r="E63" s="59" t="s">
        <v>87</v>
      </c>
      <c r="F63" s="105"/>
      <c r="G63" s="60"/>
    </row>
    <row r="64" spans="2:7" ht="15.75" customHeight="1">
      <c r="B64" s="59" t="s">
        <v>89</v>
      </c>
      <c r="C64" s="38"/>
      <c r="D64" s="105"/>
      <c r="E64" s="59" t="s">
        <v>89</v>
      </c>
      <c r="F64" s="105"/>
      <c r="G64" s="60"/>
    </row>
    <row r="65" spans="2:7" ht="15.75" customHeight="1">
      <c r="B65" s="59" t="s">
        <v>102</v>
      </c>
      <c r="C65" s="38"/>
      <c r="D65" s="105"/>
      <c r="E65" s="59" t="s">
        <v>106</v>
      </c>
      <c r="F65" s="105">
        <v>477</v>
      </c>
      <c r="G65" s="60">
        <v>381</v>
      </c>
    </row>
    <row r="66" spans="2:7" ht="15.75" customHeight="1">
      <c r="B66" s="59" t="s">
        <v>89</v>
      </c>
      <c r="C66" s="38"/>
      <c r="D66" s="105"/>
      <c r="E66" s="59" t="s">
        <v>87</v>
      </c>
      <c r="F66" s="105"/>
      <c r="G66" s="60"/>
    </row>
    <row r="67" spans="2:7" ht="15.75" customHeight="1">
      <c r="B67" s="62" t="s">
        <v>152</v>
      </c>
      <c r="C67" s="193"/>
      <c r="D67" s="193"/>
      <c r="E67" s="59" t="s">
        <v>89</v>
      </c>
      <c r="F67" s="105"/>
      <c r="G67" s="60"/>
    </row>
    <row r="68" spans="2:7" ht="15.75" customHeight="1">
      <c r="B68" s="64" t="s">
        <v>153</v>
      </c>
      <c r="C68" s="194"/>
      <c r="D68" s="194"/>
      <c r="E68" s="59" t="s">
        <v>108</v>
      </c>
      <c r="F68" s="105">
        <v>497</v>
      </c>
      <c r="G68" s="60">
        <v>597</v>
      </c>
    </row>
    <row r="69" spans="2:7" ht="15.75" customHeight="1">
      <c r="B69" s="59" t="s">
        <v>89</v>
      </c>
      <c r="C69" s="38"/>
      <c r="D69" s="105"/>
      <c r="E69" s="59" t="s">
        <v>87</v>
      </c>
      <c r="F69" s="105"/>
      <c r="G69" s="60"/>
    </row>
    <row r="70" spans="2:7" ht="15.75" customHeight="1">
      <c r="B70" s="59" t="s">
        <v>103</v>
      </c>
      <c r="C70" s="38">
        <v>10</v>
      </c>
      <c r="D70" s="105">
        <v>614</v>
      </c>
      <c r="E70" s="59" t="s">
        <v>89</v>
      </c>
      <c r="F70" s="105"/>
      <c r="G70" s="60"/>
    </row>
    <row r="71" spans="2:7" ht="15.75" customHeight="1">
      <c r="B71" s="59" t="s">
        <v>89</v>
      </c>
      <c r="C71" s="38"/>
      <c r="D71" s="105"/>
      <c r="E71" s="59" t="s">
        <v>111</v>
      </c>
      <c r="F71" s="105">
        <v>283</v>
      </c>
      <c r="G71" s="60">
        <v>439</v>
      </c>
    </row>
    <row r="72" spans="2:7" ht="15.75" customHeight="1">
      <c r="B72" s="65" t="s">
        <v>104</v>
      </c>
      <c r="C72" s="43">
        <f>C63+C65+C67+C70</f>
        <v>599</v>
      </c>
      <c r="D72" s="43">
        <f>D63+D65+D67+D70</f>
        <v>630</v>
      </c>
      <c r="E72" s="59" t="s">
        <v>87</v>
      </c>
      <c r="F72" s="105"/>
      <c r="G72" s="60"/>
    </row>
    <row r="73" spans="2:7" ht="15.75" customHeight="1">
      <c r="B73" s="61" t="s">
        <v>105</v>
      </c>
      <c r="C73" s="38"/>
      <c r="D73" s="105"/>
      <c r="E73" s="59" t="s">
        <v>89</v>
      </c>
      <c r="F73" s="105"/>
      <c r="G73" s="60"/>
    </row>
    <row r="74" spans="2:7" s="41" customFormat="1" ht="15.75" customHeight="1">
      <c r="B74" s="59" t="s">
        <v>79</v>
      </c>
      <c r="C74" s="38"/>
      <c r="D74" s="105"/>
      <c r="E74" s="67" t="s">
        <v>114</v>
      </c>
      <c r="F74" s="44">
        <f>F37+F41+F45+F48+F51+F54+F58+F62</f>
        <v>1310</v>
      </c>
      <c r="G74" s="295">
        <f>G37+G41+G45+G48+G51+G58+G58+G62+G54</f>
        <v>1500</v>
      </c>
    </row>
    <row r="75" spans="2:7" ht="15.75" customHeight="1">
      <c r="B75" s="59" t="s">
        <v>107</v>
      </c>
      <c r="C75" s="38"/>
      <c r="D75" s="105"/>
      <c r="E75" s="59" t="s">
        <v>87</v>
      </c>
      <c r="F75" s="105"/>
      <c r="G75" s="60"/>
    </row>
    <row r="76" spans="2:7" ht="15.75" customHeight="1">
      <c r="B76" s="59" t="s">
        <v>109</v>
      </c>
      <c r="C76" s="38"/>
      <c r="D76" s="105"/>
      <c r="E76" s="59" t="s">
        <v>89</v>
      </c>
      <c r="F76" s="105"/>
      <c r="G76" s="60"/>
    </row>
    <row r="77" spans="2:7" ht="15.75" customHeight="1">
      <c r="B77" s="65" t="s">
        <v>88</v>
      </c>
      <c r="C77" s="43">
        <f>SUM(C74:C76)</f>
        <v>0</v>
      </c>
      <c r="D77" s="43">
        <f>SUM(D74:D76)</f>
        <v>0</v>
      </c>
      <c r="E77" s="79" t="s">
        <v>168</v>
      </c>
      <c r="F77" s="206"/>
      <c r="G77" s="296"/>
    </row>
    <row r="78" spans="2:7" ht="15.75" customHeight="1">
      <c r="B78" s="61" t="s">
        <v>110</v>
      </c>
      <c r="C78" s="38">
        <f>C79+C80</f>
        <v>15</v>
      </c>
      <c r="D78" s="105">
        <f>D79+D80</f>
        <v>384</v>
      </c>
      <c r="E78" s="80" t="s">
        <v>169</v>
      </c>
      <c r="F78" s="207"/>
      <c r="G78" s="297"/>
    </row>
    <row r="79" spans="2:7" ht="15.75" customHeight="1">
      <c r="B79" s="59" t="s">
        <v>112</v>
      </c>
      <c r="C79" s="38">
        <v>1</v>
      </c>
      <c r="D79" s="105">
        <v>1</v>
      </c>
      <c r="E79" s="59" t="s">
        <v>116</v>
      </c>
      <c r="F79" s="105"/>
      <c r="G79" s="60"/>
    </row>
    <row r="80" spans="2:7" ht="15.75" customHeight="1">
      <c r="B80" s="59" t="s">
        <v>113</v>
      </c>
      <c r="C80" s="38">
        <v>14</v>
      </c>
      <c r="D80" s="105">
        <v>383</v>
      </c>
      <c r="E80" s="59" t="s">
        <v>117</v>
      </c>
      <c r="F80" s="105"/>
      <c r="G80" s="60"/>
    </row>
    <row r="81" spans="2:7" ht="15.75" customHeight="1">
      <c r="B81" s="65" t="s">
        <v>69</v>
      </c>
      <c r="C81" s="43">
        <f>SUM(C78)</f>
        <v>15</v>
      </c>
      <c r="D81" s="43">
        <f>SUM(D78)</f>
        <v>384</v>
      </c>
      <c r="E81" s="208"/>
      <c r="F81" s="209"/>
      <c r="G81" s="210"/>
    </row>
    <row r="82" spans="2:7" ht="15.75" customHeight="1">
      <c r="B82" s="67" t="s">
        <v>115</v>
      </c>
      <c r="C82" s="44">
        <f>C61+C72+C77+C81</f>
        <v>1085</v>
      </c>
      <c r="D82" s="44">
        <f>D61+D72+D77+D81</f>
        <v>1484</v>
      </c>
      <c r="E82" s="211"/>
      <c r="F82" s="212"/>
      <c r="G82" s="213"/>
    </row>
    <row r="83" spans="2:7" ht="15.75" customHeight="1" thickBot="1">
      <c r="B83" s="68" t="s">
        <v>131</v>
      </c>
      <c r="C83" s="69">
        <v>10</v>
      </c>
      <c r="D83" s="69">
        <v>11</v>
      </c>
      <c r="E83" s="214"/>
      <c r="F83" s="215"/>
      <c r="G83" s="216"/>
    </row>
    <row r="84" spans="2:7" ht="15.75" thickBot="1">
      <c r="B84" s="70" t="s">
        <v>171</v>
      </c>
      <c r="C84" s="71">
        <f>C12+C52+C82+C83</f>
        <v>1260</v>
      </c>
      <c r="D84" s="71">
        <f>D12+D52+D82+D83</f>
        <v>1663</v>
      </c>
      <c r="E84" s="73" t="s">
        <v>130</v>
      </c>
      <c r="F84" s="71">
        <f>F29+F35+F74+F77</f>
        <v>1260</v>
      </c>
      <c r="G84" s="72">
        <f>G29+G35+G74+G77</f>
        <v>1663</v>
      </c>
    </row>
    <row r="86" spans="2:7">
      <c r="B86" s="48" t="s">
        <v>318</v>
      </c>
      <c r="C86" s="49"/>
      <c r="D86" s="49"/>
      <c r="E86" s="50"/>
      <c r="F86" s="49"/>
      <c r="G86" s="49"/>
    </row>
    <row r="87" spans="2:7">
      <c r="B87" s="45"/>
      <c r="C87" s="49"/>
      <c r="D87" s="49"/>
      <c r="E87" s="50"/>
      <c r="F87" s="49"/>
      <c r="G87" s="49"/>
    </row>
    <row r="88" spans="2:7">
      <c r="F88" s="49"/>
      <c r="G88" s="49"/>
    </row>
    <row r="89" spans="2:7">
      <c r="B89" s="45" t="s">
        <v>170</v>
      </c>
      <c r="C89" s="49"/>
      <c r="D89" s="49"/>
      <c r="E89" s="50" t="s">
        <v>316</v>
      </c>
      <c r="F89" s="49"/>
      <c r="G89" s="49"/>
    </row>
    <row r="90" spans="2:7">
      <c r="B90" s="51" t="s">
        <v>53</v>
      </c>
      <c r="C90" s="49"/>
      <c r="D90" s="49"/>
      <c r="E90" s="205"/>
      <c r="F90" s="205"/>
      <c r="G90" s="49"/>
    </row>
    <row r="91" spans="2:7">
      <c r="F91" s="49"/>
      <c r="G91" s="49"/>
    </row>
    <row r="92" spans="2:7">
      <c r="B92" s="48"/>
      <c r="C92" s="49"/>
      <c r="D92" s="49"/>
      <c r="E92" s="50"/>
      <c r="F92" s="49"/>
      <c r="G92" s="49"/>
    </row>
    <row r="93" spans="2:7">
      <c r="B93" s="48"/>
      <c r="C93" s="49"/>
      <c r="D93" s="49"/>
      <c r="E93" s="205"/>
      <c r="F93" s="205"/>
      <c r="G93" s="49"/>
    </row>
    <row r="94" spans="2:7">
      <c r="B94" s="48"/>
      <c r="C94" s="49"/>
      <c r="D94" s="49"/>
      <c r="E94" s="52"/>
      <c r="G94" s="49"/>
    </row>
    <row r="95" spans="2:7">
      <c r="B95" s="48"/>
      <c r="C95" s="49"/>
      <c r="D95" s="49"/>
      <c r="E95" s="50"/>
      <c r="F95" s="49"/>
      <c r="G95" s="49"/>
    </row>
    <row r="96" spans="2:7">
      <c r="B96" s="48"/>
      <c r="C96" s="49"/>
      <c r="D96" s="49"/>
      <c r="E96" s="50"/>
      <c r="F96" s="49"/>
      <c r="G96" s="49"/>
    </row>
    <row r="97" spans="2:7">
      <c r="B97" s="48"/>
      <c r="C97" s="49"/>
      <c r="D97" s="49"/>
      <c r="E97" s="50"/>
      <c r="F97" s="49"/>
      <c r="G97" s="49"/>
    </row>
    <row r="98" spans="2:7">
      <c r="B98" s="48"/>
      <c r="C98" s="49"/>
      <c r="D98" s="49"/>
      <c r="E98" s="50"/>
      <c r="F98" s="49"/>
      <c r="G98" s="49"/>
    </row>
    <row r="99" spans="2:7">
      <c r="B99" s="48"/>
      <c r="C99" s="49"/>
      <c r="D99" s="49"/>
      <c r="E99" s="50"/>
      <c r="F99" s="49"/>
      <c r="G99" s="49"/>
    </row>
    <row r="100" spans="2:7">
      <c r="B100" s="48"/>
      <c r="C100" s="49"/>
      <c r="D100" s="49"/>
      <c r="E100" s="50"/>
      <c r="F100" s="49"/>
      <c r="G100" s="49"/>
    </row>
    <row r="101" spans="2:7">
      <c r="B101" s="48"/>
      <c r="C101" s="49"/>
      <c r="D101" s="49"/>
      <c r="E101" s="50"/>
      <c r="F101" s="49"/>
      <c r="G101" s="49"/>
    </row>
    <row r="102" spans="2:7">
      <c r="B102" s="48"/>
      <c r="C102" s="49"/>
      <c r="D102" s="49"/>
      <c r="E102" s="50"/>
      <c r="F102" s="49"/>
      <c r="G102" s="49"/>
    </row>
    <row r="103" spans="2:7">
      <c r="B103" s="48"/>
      <c r="C103" s="49"/>
      <c r="D103" s="49"/>
      <c r="E103" s="50"/>
      <c r="F103" s="49"/>
      <c r="G103" s="49"/>
    </row>
    <row r="104" spans="2:7">
      <c r="B104" s="48"/>
      <c r="C104" s="49"/>
      <c r="D104" s="49"/>
      <c r="E104" s="50"/>
      <c r="F104" s="49"/>
      <c r="G104" s="49"/>
    </row>
  </sheetData>
  <mergeCells count="43">
    <mergeCell ref="E93:F93"/>
    <mergeCell ref="F37:F38"/>
    <mergeCell ref="G37:G38"/>
    <mergeCell ref="F77:F78"/>
    <mergeCell ref="G77:G78"/>
    <mergeCell ref="E81:G83"/>
    <mergeCell ref="G41:G42"/>
    <mergeCell ref="F54:F55"/>
    <mergeCell ref="G54:G55"/>
    <mergeCell ref="F58:F59"/>
    <mergeCell ref="G58:G59"/>
    <mergeCell ref="E90:F90"/>
    <mergeCell ref="C45:C46"/>
    <mergeCell ref="D45:D46"/>
    <mergeCell ref="C67:C68"/>
    <mergeCell ref="D67:D68"/>
    <mergeCell ref="F18:F19"/>
    <mergeCell ref="F41:F42"/>
    <mergeCell ref="C34:C36"/>
    <mergeCell ref="D34:D36"/>
    <mergeCell ref="C41:C42"/>
    <mergeCell ref="D41:D42"/>
    <mergeCell ref="C43:C44"/>
    <mergeCell ref="D43:D44"/>
    <mergeCell ref="D16:D18"/>
    <mergeCell ref="C16:C18"/>
    <mergeCell ref="C20:C21"/>
    <mergeCell ref="D20:D21"/>
    <mergeCell ref="C28:C29"/>
    <mergeCell ref="D28:D29"/>
    <mergeCell ref="E1:G1"/>
    <mergeCell ref="B3:G3"/>
    <mergeCell ref="B8:D8"/>
    <mergeCell ref="E8:G8"/>
    <mergeCell ref="B9:B10"/>
    <mergeCell ref="C9:D9"/>
    <mergeCell ref="E9:E10"/>
    <mergeCell ref="F9:G9"/>
    <mergeCell ref="B5:G5"/>
    <mergeCell ref="B6:G6"/>
    <mergeCell ref="G18:G19"/>
    <mergeCell ref="F23:F24"/>
    <mergeCell ref="G23:G24"/>
  </mergeCells>
  <conditionalFormatting sqref="E93:F94">
    <cfRule type="beginsWith" dxfId="7" priority="1" stopIfTrue="1" operator="beginsWith" text="(*=)">
      <formula>LEFT(E93,4)="(*=)"</formula>
    </cfRule>
  </conditionalFormatting>
  <pageMargins left="0.15748031496062992" right="0.27559055118110237" top="0.43307086614173229" bottom="0.56999999999999995" header="0.31496062992125984" footer="0.15748031496062992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9"/>
  <sheetViews>
    <sheetView zoomScaleNormal="100" workbookViewId="0">
      <selection activeCell="J52" sqref="J52"/>
    </sheetView>
  </sheetViews>
  <sheetFormatPr defaultRowHeight="15"/>
  <cols>
    <col min="1" max="1" width="4.140625" style="37" customWidth="1"/>
    <col min="2" max="2" width="35.5703125" style="37" customWidth="1"/>
    <col min="3" max="3" width="7.7109375" style="37" customWidth="1"/>
    <col min="4" max="4" width="8.28515625" style="37" customWidth="1"/>
    <col min="5" max="5" width="31.7109375" style="37" customWidth="1"/>
    <col min="6" max="6" width="8" style="37" customWidth="1"/>
    <col min="7" max="7" width="8.85546875" style="37" bestFit="1" customWidth="1"/>
    <col min="8" max="16384" width="9.140625" style="37"/>
  </cols>
  <sheetData>
    <row r="1" spans="2:7">
      <c r="G1" s="98" t="s">
        <v>172</v>
      </c>
    </row>
    <row r="3" spans="2:7" ht="18.75">
      <c r="B3" s="221" t="s">
        <v>173</v>
      </c>
      <c r="C3" s="221"/>
      <c r="D3" s="221"/>
      <c r="E3" s="221"/>
      <c r="F3" s="221"/>
      <c r="G3" s="221"/>
    </row>
    <row r="4" spans="2:7">
      <c r="B4" s="99"/>
    </row>
    <row r="5" spans="2:7" ht="15.75">
      <c r="B5" s="203" t="s">
        <v>35</v>
      </c>
      <c r="C5" s="203"/>
      <c r="D5" s="203"/>
      <c r="E5" s="203"/>
      <c r="F5" s="203"/>
      <c r="G5" s="203"/>
    </row>
    <row r="6" spans="2:7" ht="15.75" customHeight="1">
      <c r="B6" s="203" t="s">
        <v>317</v>
      </c>
      <c r="C6" s="203"/>
      <c r="D6" s="203"/>
      <c r="E6" s="203"/>
      <c r="F6" s="203"/>
      <c r="G6" s="203"/>
    </row>
    <row r="7" spans="2:7" ht="15.75" thickBot="1">
      <c r="B7" s="100"/>
    </row>
    <row r="8" spans="2:7">
      <c r="B8" s="222" t="s">
        <v>210</v>
      </c>
      <c r="C8" s="224" t="s">
        <v>119</v>
      </c>
      <c r="D8" s="225"/>
      <c r="E8" s="226" t="s">
        <v>211</v>
      </c>
      <c r="F8" s="224" t="s">
        <v>119</v>
      </c>
      <c r="G8" s="225"/>
    </row>
    <row r="9" spans="2:7" s="106" customFormat="1" ht="38.25">
      <c r="B9" s="223"/>
      <c r="C9" s="102" t="s">
        <v>120</v>
      </c>
      <c r="D9" s="103" t="s">
        <v>212</v>
      </c>
      <c r="E9" s="227"/>
      <c r="F9" s="102" t="s">
        <v>120</v>
      </c>
      <c r="G9" s="103" t="s">
        <v>212</v>
      </c>
    </row>
    <row r="10" spans="2:7" s="106" customFormat="1" ht="15.75" thickBot="1">
      <c r="B10" s="107" t="s">
        <v>121</v>
      </c>
      <c r="C10" s="108" t="s">
        <v>122</v>
      </c>
      <c r="D10" s="109" t="s">
        <v>123</v>
      </c>
      <c r="E10" s="112" t="s">
        <v>121</v>
      </c>
      <c r="F10" s="108" t="s">
        <v>122</v>
      </c>
      <c r="G10" s="109" t="s">
        <v>123</v>
      </c>
    </row>
    <row r="11" spans="2:7">
      <c r="B11" s="228" t="s">
        <v>213</v>
      </c>
      <c r="C11" s="229"/>
      <c r="D11" s="230"/>
      <c r="E11" s="231" t="s">
        <v>214</v>
      </c>
      <c r="F11" s="231"/>
      <c r="G11" s="232"/>
    </row>
    <row r="12" spans="2:7" ht="29.25" customHeight="1">
      <c r="B12" s="110" t="s">
        <v>174</v>
      </c>
      <c r="C12" s="105"/>
      <c r="D12" s="60"/>
      <c r="E12" s="42" t="s">
        <v>175</v>
      </c>
      <c r="F12" s="105">
        <v>1737</v>
      </c>
      <c r="G12" s="60">
        <v>7152</v>
      </c>
    </row>
    <row r="13" spans="2:7">
      <c r="B13" s="113" t="s">
        <v>222</v>
      </c>
      <c r="C13" s="219">
        <f>C15+C16</f>
        <v>60</v>
      </c>
      <c r="D13" s="286">
        <f>D15+D16</f>
        <v>242</v>
      </c>
      <c r="E13" s="42" t="s">
        <v>176</v>
      </c>
      <c r="F13" s="105"/>
      <c r="G13" s="60"/>
    </row>
    <row r="14" spans="2:7">
      <c r="B14" s="114" t="s">
        <v>223</v>
      </c>
      <c r="C14" s="220"/>
      <c r="D14" s="287"/>
      <c r="E14" s="42" t="s">
        <v>178</v>
      </c>
      <c r="F14" s="105"/>
      <c r="G14" s="60"/>
    </row>
    <row r="15" spans="2:7">
      <c r="B15" s="110" t="s">
        <v>177</v>
      </c>
      <c r="C15" s="105">
        <v>19</v>
      </c>
      <c r="D15" s="60">
        <v>88</v>
      </c>
      <c r="E15" s="42" t="s">
        <v>180</v>
      </c>
      <c r="F15" s="105">
        <v>1737</v>
      </c>
      <c r="G15" s="60">
        <v>7152</v>
      </c>
    </row>
    <row r="16" spans="2:7">
      <c r="B16" s="110" t="s">
        <v>179</v>
      </c>
      <c r="C16" s="105">
        <v>41</v>
      </c>
      <c r="D16" s="60">
        <v>154</v>
      </c>
      <c r="E16" s="115" t="s">
        <v>225</v>
      </c>
      <c r="F16" s="193"/>
      <c r="G16" s="281"/>
    </row>
    <row r="17" spans="2:7">
      <c r="B17" s="110" t="s">
        <v>181</v>
      </c>
      <c r="C17" s="184">
        <f>C18+C19</f>
        <v>1869</v>
      </c>
      <c r="D17" s="288">
        <f>D18+D19</f>
        <v>7049</v>
      </c>
      <c r="E17" s="289" t="s">
        <v>224</v>
      </c>
      <c r="F17" s="204"/>
      <c r="G17" s="282"/>
    </row>
    <row r="18" spans="2:7">
      <c r="B18" s="110" t="s">
        <v>182</v>
      </c>
      <c r="C18" s="105">
        <v>1579</v>
      </c>
      <c r="D18" s="60">
        <v>5977</v>
      </c>
      <c r="E18" s="290" t="s">
        <v>226</v>
      </c>
      <c r="F18" s="194"/>
      <c r="G18" s="283"/>
    </row>
    <row r="19" spans="2:7">
      <c r="B19" s="110" t="s">
        <v>183</v>
      </c>
      <c r="C19" s="105">
        <v>290</v>
      </c>
      <c r="D19" s="60">
        <v>1072</v>
      </c>
      <c r="E19" s="115" t="s">
        <v>227</v>
      </c>
      <c r="F19" s="217"/>
      <c r="G19" s="284"/>
    </row>
    <row r="20" spans="2:7">
      <c r="B20" s="110" t="s">
        <v>185</v>
      </c>
      <c r="C20" s="105"/>
      <c r="D20" s="60"/>
      <c r="E20" s="290" t="s">
        <v>228</v>
      </c>
      <c r="F20" s="218"/>
      <c r="G20" s="285"/>
    </row>
    <row r="21" spans="2:7">
      <c r="B21" s="113" t="s">
        <v>230</v>
      </c>
      <c r="C21" s="219">
        <f>C23+C28</f>
        <v>3</v>
      </c>
      <c r="D21" s="286">
        <f>D23+D28</f>
        <v>14</v>
      </c>
      <c r="E21" s="42" t="s">
        <v>184</v>
      </c>
      <c r="F21" s="105"/>
      <c r="G21" s="60">
        <v>10</v>
      </c>
    </row>
    <row r="22" spans="2:7">
      <c r="B22" s="114" t="s">
        <v>229</v>
      </c>
      <c r="C22" s="220"/>
      <c r="D22" s="287"/>
      <c r="E22" s="42" t="s">
        <v>186</v>
      </c>
      <c r="F22" s="105"/>
      <c r="G22" s="60"/>
    </row>
    <row r="23" spans="2:7" ht="14.25" customHeight="1">
      <c r="B23" s="113" t="s">
        <v>232</v>
      </c>
      <c r="C23" s="193">
        <v>3</v>
      </c>
      <c r="D23" s="281">
        <v>14</v>
      </c>
      <c r="E23" s="115" t="s">
        <v>234</v>
      </c>
      <c r="F23" s="219">
        <f>F12+F16+F19+F21</f>
        <v>1737</v>
      </c>
      <c r="G23" s="286">
        <f>G12+G16+G19+G21</f>
        <v>7162</v>
      </c>
    </row>
    <row r="24" spans="2:7">
      <c r="B24" s="116" t="s">
        <v>231</v>
      </c>
      <c r="C24" s="204"/>
      <c r="D24" s="282"/>
      <c r="E24" s="290" t="s">
        <v>235</v>
      </c>
      <c r="F24" s="220"/>
      <c r="G24" s="287"/>
    </row>
    <row r="25" spans="2:7" ht="14.25" customHeight="1">
      <c r="B25" s="114" t="s">
        <v>233</v>
      </c>
      <c r="C25" s="194"/>
      <c r="D25" s="283"/>
      <c r="E25" s="42" t="s">
        <v>237</v>
      </c>
      <c r="F25" s="193"/>
      <c r="G25" s="281"/>
    </row>
    <row r="26" spans="2:7" ht="14.25" customHeight="1">
      <c r="B26" s="110" t="s">
        <v>187</v>
      </c>
      <c r="C26" s="105"/>
      <c r="D26" s="60">
        <v>14</v>
      </c>
      <c r="E26" s="42" t="s">
        <v>236</v>
      </c>
      <c r="F26" s="204"/>
      <c r="G26" s="282"/>
    </row>
    <row r="27" spans="2:7" ht="14.25" customHeight="1">
      <c r="B27" s="110" t="s">
        <v>189</v>
      </c>
      <c r="C27" s="105"/>
      <c r="D27" s="60"/>
      <c r="E27" s="42" t="s">
        <v>238</v>
      </c>
      <c r="F27" s="194"/>
      <c r="G27" s="283"/>
    </row>
    <row r="28" spans="2:7" ht="26.25">
      <c r="B28" s="110" t="s">
        <v>215</v>
      </c>
      <c r="C28" s="105"/>
      <c r="D28" s="60"/>
      <c r="E28" s="42" t="s">
        <v>188</v>
      </c>
      <c r="F28" s="105"/>
      <c r="G28" s="60"/>
    </row>
    <row r="29" spans="2:7" ht="15" customHeight="1">
      <c r="B29" s="110" t="s">
        <v>191</v>
      </c>
      <c r="C29" s="185">
        <v>1</v>
      </c>
      <c r="D29" s="291">
        <v>37</v>
      </c>
      <c r="E29" s="115" t="s">
        <v>239</v>
      </c>
      <c r="F29" s="193"/>
      <c r="G29" s="281"/>
    </row>
    <row r="30" spans="2:7" ht="26.25">
      <c r="B30" s="110" t="s">
        <v>193</v>
      </c>
      <c r="C30" s="105"/>
      <c r="D30" s="60"/>
      <c r="E30" s="290" t="s">
        <v>240</v>
      </c>
      <c r="F30" s="194"/>
      <c r="G30" s="283"/>
    </row>
    <row r="31" spans="2:7" ht="15.75" customHeight="1">
      <c r="B31" s="110" t="s">
        <v>195</v>
      </c>
      <c r="C31" s="105"/>
      <c r="D31" s="60"/>
      <c r="E31" s="42" t="s">
        <v>190</v>
      </c>
      <c r="F31" s="105"/>
      <c r="G31" s="60"/>
    </row>
    <row r="32" spans="2:7" ht="26.25">
      <c r="B32" s="110" t="s">
        <v>197</v>
      </c>
      <c r="C32" s="184">
        <f>C12+C13+C17+C21+C29</f>
        <v>1933</v>
      </c>
      <c r="D32" s="288">
        <f>D12+D13+D17+D21+D29</f>
        <v>7342</v>
      </c>
      <c r="E32" s="42" t="s">
        <v>192</v>
      </c>
      <c r="F32" s="105"/>
      <c r="G32" s="60">
        <v>1</v>
      </c>
    </row>
    <row r="33" spans="2:7" ht="27.75" customHeight="1">
      <c r="B33" s="113" t="s">
        <v>241</v>
      </c>
      <c r="C33" s="217"/>
      <c r="D33" s="284"/>
      <c r="E33" s="42" t="s">
        <v>194</v>
      </c>
      <c r="F33" s="105"/>
      <c r="G33" s="60"/>
    </row>
    <row r="34" spans="2:7" ht="26.25">
      <c r="B34" s="114" t="s">
        <v>242</v>
      </c>
      <c r="C34" s="218"/>
      <c r="D34" s="285"/>
      <c r="E34" s="42" t="s">
        <v>196</v>
      </c>
      <c r="F34" s="105"/>
      <c r="G34" s="60"/>
    </row>
    <row r="35" spans="2:7" ht="26.25">
      <c r="B35" s="110" t="s">
        <v>199</v>
      </c>
      <c r="C35" s="105"/>
      <c r="D35" s="60"/>
      <c r="E35" s="42" t="s">
        <v>198</v>
      </c>
      <c r="F35" s="105"/>
      <c r="G35" s="60"/>
    </row>
    <row r="36" spans="2:7" ht="14.25" customHeight="1">
      <c r="B36" s="113" t="s">
        <v>243</v>
      </c>
      <c r="C36" s="193">
        <v>17</v>
      </c>
      <c r="D36" s="281">
        <v>47</v>
      </c>
      <c r="E36" s="42" t="s">
        <v>221</v>
      </c>
      <c r="F36" s="184">
        <f>F25+F29+F32</f>
        <v>0</v>
      </c>
      <c r="G36" s="288">
        <f>G25+G29+G32</f>
        <v>1</v>
      </c>
    </row>
    <row r="37" spans="2:7">
      <c r="B37" s="114" t="s">
        <v>244</v>
      </c>
      <c r="C37" s="194"/>
      <c r="D37" s="283"/>
      <c r="E37" s="42" t="s">
        <v>203</v>
      </c>
      <c r="F37" s="105"/>
      <c r="G37" s="60"/>
    </row>
    <row r="38" spans="2:7" ht="15" customHeight="1">
      <c r="B38" s="113" t="s">
        <v>245</v>
      </c>
      <c r="C38" s="193"/>
      <c r="D38" s="281"/>
      <c r="E38" s="42" t="s">
        <v>205</v>
      </c>
      <c r="F38" s="105"/>
      <c r="G38" s="60"/>
    </row>
    <row r="39" spans="2:7">
      <c r="B39" s="114" t="s">
        <v>146</v>
      </c>
      <c r="C39" s="194"/>
      <c r="D39" s="283"/>
      <c r="E39" s="42" t="s">
        <v>219</v>
      </c>
      <c r="F39" s="184">
        <f>F12+F16+F19+F21+F25+F29+F32+F42+F38</f>
        <v>1737</v>
      </c>
      <c r="G39" s="288">
        <f>G12+G16+G19+G21+G25+G29+G32+G42+G38</f>
        <v>7163</v>
      </c>
    </row>
    <row r="40" spans="2:7" ht="26.25">
      <c r="B40" s="110" t="s">
        <v>200</v>
      </c>
      <c r="C40" s="105"/>
      <c r="D40" s="60"/>
      <c r="E40" s="42" t="s">
        <v>207</v>
      </c>
      <c r="F40" s="187">
        <v>-213</v>
      </c>
      <c r="G40" s="288">
        <v>-226</v>
      </c>
    </row>
    <row r="41" spans="2:7">
      <c r="B41" s="110" t="s">
        <v>201</v>
      </c>
      <c r="C41" s="105"/>
      <c r="D41" s="60"/>
      <c r="E41" s="42" t="s">
        <v>217</v>
      </c>
      <c r="F41" s="187">
        <f>F39-C44</f>
        <v>-213</v>
      </c>
      <c r="G41" s="288">
        <v>-217</v>
      </c>
    </row>
    <row r="42" spans="2:7" s="41" customFormat="1" ht="14.25">
      <c r="B42" s="110" t="s">
        <v>202</v>
      </c>
      <c r="C42" s="105"/>
      <c r="D42" s="60"/>
      <c r="E42" s="233"/>
      <c r="F42" s="233"/>
      <c r="G42" s="234"/>
    </row>
    <row r="43" spans="2:7">
      <c r="B43" s="110" t="s">
        <v>204</v>
      </c>
      <c r="C43" s="105"/>
      <c r="D43" s="60"/>
      <c r="E43" s="235"/>
      <c r="F43" s="235"/>
      <c r="G43" s="236"/>
    </row>
    <row r="44" spans="2:7">
      <c r="B44" s="110" t="s">
        <v>220</v>
      </c>
      <c r="C44" s="184">
        <f>C43+C42+C36+C33+C29+C21+C17+C13+C12</f>
        <v>1950</v>
      </c>
      <c r="D44" s="288">
        <f>D43+D42+D36+D33+D29+D21+D17+D13+D12</f>
        <v>7389</v>
      </c>
      <c r="E44" s="235"/>
      <c r="F44" s="235"/>
      <c r="G44" s="236"/>
    </row>
    <row r="45" spans="2:7" ht="26.25">
      <c r="B45" s="110" t="s">
        <v>206</v>
      </c>
      <c r="C45" s="105"/>
      <c r="D45" s="60"/>
      <c r="E45" s="235"/>
      <c r="F45" s="235"/>
      <c r="G45" s="236"/>
    </row>
    <row r="46" spans="2:7">
      <c r="B46" s="110" t="s">
        <v>208</v>
      </c>
      <c r="C46" s="105"/>
      <c r="D46" s="60">
        <v>-9</v>
      </c>
      <c r="E46" s="235"/>
      <c r="F46" s="235"/>
      <c r="G46" s="236"/>
    </row>
    <row r="47" spans="2:7" ht="26.25">
      <c r="B47" s="110" t="s">
        <v>209</v>
      </c>
      <c r="C47" s="105"/>
      <c r="D47" s="60"/>
      <c r="E47" s="235"/>
      <c r="F47" s="235"/>
      <c r="G47" s="236"/>
    </row>
    <row r="48" spans="2:7" ht="15.75" thickBot="1">
      <c r="B48" s="111" t="s">
        <v>218</v>
      </c>
      <c r="C48" s="186">
        <f>C45-C46-C47</f>
        <v>0</v>
      </c>
      <c r="D48" s="292">
        <v>0</v>
      </c>
      <c r="E48" s="237"/>
      <c r="F48" s="237"/>
      <c r="G48" s="238"/>
    </row>
    <row r="49" spans="2:7" ht="15.75" thickBot="1">
      <c r="B49" s="117" t="s">
        <v>246</v>
      </c>
      <c r="C49" s="118">
        <f>C44+C46+C47+C48</f>
        <v>1950</v>
      </c>
      <c r="D49" s="118">
        <f>D44+D46+D47+D48</f>
        <v>7380</v>
      </c>
      <c r="E49" s="120" t="s">
        <v>246</v>
      </c>
      <c r="F49" s="118">
        <f>F39-F41</f>
        <v>1950</v>
      </c>
      <c r="G49" s="119">
        <f>G39-G41</f>
        <v>7380</v>
      </c>
    </row>
    <row r="50" spans="2:7">
      <c r="B50" s="101"/>
    </row>
    <row r="51" spans="2:7">
      <c r="B51" s="48" t="s">
        <v>318</v>
      </c>
      <c r="C51" s="49"/>
      <c r="D51" s="49"/>
      <c r="E51" s="50"/>
    </row>
    <row r="52" spans="2:7">
      <c r="B52" s="45"/>
      <c r="C52" s="49"/>
      <c r="D52" s="49"/>
      <c r="E52" s="50"/>
    </row>
    <row r="53" spans="2:7">
      <c r="B53" s="39"/>
      <c r="E53" s="104"/>
    </row>
    <row r="54" spans="2:7">
      <c r="B54" s="45" t="s">
        <v>216</v>
      </c>
      <c r="C54" s="49"/>
      <c r="D54" s="49"/>
      <c r="E54" s="50" t="s">
        <v>316</v>
      </c>
    </row>
    <row r="55" spans="2:7">
      <c r="B55" s="51" t="s">
        <v>53</v>
      </c>
      <c r="C55" s="49"/>
      <c r="D55" s="49"/>
      <c r="E55" s="205"/>
      <c r="F55" s="205"/>
    </row>
    <row r="56" spans="2:7">
      <c r="B56" s="39"/>
      <c r="E56" s="104"/>
    </row>
    <row r="58" spans="2:7">
      <c r="E58" s="205"/>
      <c r="F58" s="205"/>
    </row>
    <row r="59" spans="2:7">
      <c r="E59" s="52"/>
    </row>
  </sheetData>
  <mergeCells count="34">
    <mergeCell ref="C21:C22"/>
    <mergeCell ref="G29:G30"/>
    <mergeCell ref="D21:D22"/>
    <mergeCell ref="C33:C34"/>
    <mergeCell ref="E58:F58"/>
    <mergeCell ref="C23:C25"/>
    <mergeCell ref="D23:D25"/>
    <mergeCell ref="F23:F24"/>
    <mergeCell ref="E42:G48"/>
    <mergeCell ref="C38:C39"/>
    <mergeCell ref="D38:D39"/>
    <mergeCell ref="E55:F55"/>
    <mergeCell ref="B3:G3"/>
    <mergeCell ref="B5:G5"/>
    <mergeCell ref="B6:G6"/>
    <mergeCell ref="G16:G18"/>
    <mergeCell ref="F19:F20"/>
    <mergeCell ref="G19:G20"/>
    <mergeCell ref="B8:B9"/>
    <mergeCell ref="C8:D8"/>
    <mergeCell ref="E8:E9"/>
    <mergeCell ref="F8:G8"/>
    <mergeCell ref="D13:D14"/>
    <mergeCell ref="C13:C14"/>
    <mergeCell ref="F16:F18"/>
    <mergeCell ref="B11:D11"/>
    <mergeCell ref="E11:G11"/>
    <mergeCell ref="D33:D34"/>
    <mergeCell ref="C36:C37"/>
    <mergeCell ref="D36:D37"/>
    <mergeCell ref="G23:G24"/>
    <mergeCell ref="F25:F27"/>
    <mergeCell ref="G25:G27"/>
    <mergeCell ref="F29:F30"/>
  </mergeCells>
  <conditionalFormatting sqref="E58:F59">
    <cfRule type="beginsWith" dxfId="6" priority="5" stopIfTrue="1" operator="beginsWith" text="(*=)">
      <formula>LEFT(E58,4)="(*=)"</formula>
    </cfRule>
  </conditionalFormatting>
  <conditionalFormatting sqref="D13:D49">
    <cfRule type="beginsWith" dxfId="5" priority="4" stopIfTrue="1" operator="beginsWith" text="(*=)">
      <formula>LEFT(D13,4)="(*=)"</formula>
    </cfRule>
  </conditionalFormatting>
  <conditionalFormatting sqref="G12:G41">
    <cfRule type="beginsWith" dxfId="4" priority="3" stopIfTrue="1" operator="beginsWith" text="(*=)">
      <formula>LEFT(G12,4)="(*=)"</formula>
    </cfRule>
  </conditionalFormatting>
  <conditionalFormatting sqref="C13:C49">
    <cfRule type="beginsWith" dxfId="3" priority="2" stopIfTrue="1" operator="beginsWith" text="(*=)">
      <formula>LEFT(C13,4)="(*=)"</formula>
    </cfRule>
  </conditionalFormatting>
  <conditionalFormatting sqref="F12:F41">
    <cfRule type="beginsWith" dxfId="2" priority="1" stopIfTrue="1" operator="beginsWith" text="(*=)">
      <formula>LEFT(F12,4)="(*=)"</formula>
    </cfRule>
  </conditionalFormatting>
  <pageMargins left="0.70866141732283472" right="0.27559055118110237" top="0.31" bottom="0.28000000000000003" header="0.17" footer="0.16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28"/>
  <sheetViews>
    <sheetView zoomScale="85" zoomScaleNormal="85" workbookViewId="0">
      <selection activeCell="L28" sqref="L28"/>
    </sheetView>
  </sheetViews>
  <sheetFormatPr defaultRowHeight="15"/>
  <cols>
    <col min="1" max="1" width="2.5703125" customWidth="1"/>
    <col min="2" max="2" width="37.5703125" bestFit="1" customWidth="1"/>
  </cols>
  <sheetData>
    <row r="2" spans="2:13">
      <c r="B2" s="158" t="s">
        <v>309</v>
      </c>
      <c r="C2" s="159"/>
      <c r="D2" s="159"/>
      <c r="E2" s="159"/>
      <c r="F2" s="159"/>
      <c r="G2" s="159"/>
      <c r="H2" s="159"/>
      <c r="I2" s="159"/>
      <c r="J2" s="159"/>
      <c r="K2" s="159"/>
      <c r="L2" s="249"/>
      <c r="M2" s="249"/>
    </row>
    <row r="3" spans="2:13">
      <c r="B3" s="250" t="s">
        <v>321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5" spans="2:13"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1" t="s">
        <v>283</v>
      </c>
    </row>
    <row r="6" spans="2:13" s="3" customFormat="1" ht="30" customHeight="1">
      <c r="B6" s="252" t="s">
        <v>284</v>
      </c>
      <c r="C6" s="254" t="s">
        <v>285</v>
      </c>
      <c r="D6" s="248" t="s">
        <v>286</v>
      </c>
      <c r="E6" s="248" t="s">
        <v>287</v>
      </c>
      <c r="F6" s="256" t="s">
        <v>288</v>
      </c>
      <c r="G6" s="257"/>
      <c r="H6" s="257"/>
      <c r="I6" s="258"/>
      <c r="J6" s="248" t="s">
        <v>289</v>
      </c>
      <c r="K6" s="248"/>
      <c r="L6" s="254" t="s">
        <v>290</v>
      </c>
      <c r="M6" s="254" t="s">
        <v>291</v>
      </c>
    </row>
    <row r="7" spans="2:13" s="3" customFormat="1" ht="30.75" customHeight="1">
      <c r="B7" s="252"/>
      <c r="C7" s="254"/>
      <c r="D7" s="248"/>
      <c r="E7" s="248"/>
      <c r="F7" s="259" t="s">
        <v>292</v>
      </c>
      <c r="G7" s="243" t="s">
        <v>293</v>
      </c>
      <c r="H7" s="244" t="s">
        <v>294</v>
      </c>
      <c r="I7" s="246" t="s">
        <v>295</v>
      </c>
      <c r="J7" s="248" t="s">
        <v>296</v>
      </c>
      <c r="K7" s="248" t="s">
        <v>297</v>
      </c>
      <c r="L7" s="254"/>
      <c r="M7" s="254"/>
    </row>
    <row r="8" spans="2:13" s="3" customFormat="1" ht="30.75" customHeight="1">
      <c r="B8" s="253"/>
      <c r="C8" s="255"/>
      <c r="D8" s="244"/>
      <c r="E8" s="244"/>
      <c r="F8" s="260"/>
      <c r="G8" s="243"/>
      <c r="H8" s="245"/>
      <c r="I8" s="247"/>
      <c r="J8" s="244"/>
      <c r="K8" s="244"/>
      <c r="L8" s="255"/>
      <c r="M8" s="255"/>
    </row>
    <row r="9" spans="2:13">
      <c r="B9" s="162" t="s">
        <v>13</v>
      </c>
      <c r="C9" s="163">
        <v>1</v>
      </c>
      <c r="D9" s="163">
        <v>2</v>
      </c>
      <c r="E9" s="163">
        <v>3</v>
      </c>
      <c r="F9" s="163">
        <v>4</v>
      </c>
      <c r="G9" s="163">
        <v>5</v>
      </c>
      <c r="H9" s="163">
        <v>6</v>
      </c>
      <c r="I9" s="163">
        <v>7</v>
      </c>
      <c r="J9" s="163">
        <v>8</v>
      </c>
      <c r="K9" s="163">
        <v>9</v>
      </c>
      <c r="L9" s="163">
        <v>10</v>
      </c>
      <c r="M9" s="163">
        <v>11</v>
      </c>
    </row>
    <row r="10" spans="2:13">
      <c r="B10" s="164" t="s">
        <v>298</v>
      </c>
      <c r="C10" s="165">
        <v>1108</v>
      </c>
      <c r="D10" s="165">
        <v>0</v>
      </c>
      <c r="E10" s="165">
        <v>0</v>
      </c>
      <c r="F10" s="165">
        <v>149</v>
      </c>
      <c r="G10" s="165">
        <v>0</v>
      </c>
      <c r="H10" s="165">
        <v>0</v>
      </c>
      <c r="I10" s="165"/>
      <c r="J10" s="165">
        <v>0</v>
      </c>
      <c r="K10" s="165">
        <v>-877</v>
      </c>
      <c r="L10" s="166">
        <v>-217</v>
      </c>
      <c r="M10" s="166">
        <f>SUM(C10:L10)</f>
        <v>163</v>
      </c>
    </row>
    <row r="11" spans="2:13" ht="26.25">
      <c r="B11" s="167" t="s">
        <v>299</v>
      </c>
      <c r="C11" s="168">
        <v>1108</v>
      </c>
      <c r="D11" s="168">
        <v>0</v>
      </c>
      <c r="E11" s="168">
        <v>0</v>
      </c>
      <c r="F11" s="168">
        <v>149</v>
      </c>
      <c r="G11" s="168">
        <v>0</v>
      </c>
      <c r="H11" s="168">
        <v>0</v>
      </c>
      <c r="I11" s="168"/>
      <c r="J11" s="168">
        <v>0</v>
      </c>
      <c r="K11" s="168"/>
      <c r="L11" s="166">
        <v>-873</v>
      </c>
      <c r="M11" s="166">
        <f>SUM(C11:L11)</f>
        <v>384</v>
      </c>
    </row>
    <row r="12" spans="2:13">
      <c r="B12" s="169"/>
      <c r="C12" s="168"/>
      <c r="D12" s="168"/>
      <c r="E12" s="168"/>
      <c r="F12" s="168"/>
      <c r="G12" s="168"/>
      <c r="H12" s="168"/>
      <c r="I12" s="168"/>
      <c r="J12" s="168"/>
      <c r="K12" s="168"/>
      <c r="L12" s="166"/>
      <c r="M12" s="166">
        <f>SUM(C12:L12)</f>
        <v>0</v>
      </c>
    </row>
    <row r="13" spans="2:13">
      <c r="B13" s="170" t="s">
        <v>300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6">
        <v>-140</v>
      </c>
      <c r="M13" s="166">
        <f>SUM(C13:L13)</f>
        <v>-140</v>
      </c>
    </row>
    <row r="14" spans="2:13">
      <c r="B14" s="170" t="s">
        <v>301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6"/>
      <c r="M14" s="171">
        <f>SUM(C14:L14)</f>
        <v>0</v>
      </c>
    </row>
    <row r="15" spans="2:13">
      <c r="B15" s="170" t="s">
        <v>302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171"/>
      <c r="M15" s="171"/>
    </row>
    <row r="16" spans="2:13">
      <c r="B16" s="164"/>
      <c r="C16" s="165"/>
      <c r="D16" s="165"/>
      <c r="E16" s="165"/>
      <c r="F16" s="165"/>
      <c r="G16" s="165"/>
      <c r="H16" s="165"/>
      <c r="I16" s="165"/>
      <c r="J16" s="165"/>
      <c r="K16" s="165"/>
      <c r="L16" s="171"/>
      <c r="M16" s="166"/>
    </row>
    <row r="17" spans="1:13">
      <c r="B17" s="164" t="s">
        <v>303</v>
      </c>
      <c r="C17" s="168">
        <f>C11+C13+C14</f>
        <v>1108</v>
      </c>
      <c r="D17" s="168">
        <v>0</v>
      </c>
      <c r="E17" s="168">
        <v>0</v>
      </c>
      <c r="F17" s="168">
        <f>SUM(F11:F15)</f>
        <v>149</v>
      </c>
      <c r="G17" s="168">
        <v>0</v>
      </c>
      <c r="H17" s="168">
        <v>0</v>
      </c>
      <c r="I17" s="168">
        <f>SUM(I11:I16)</f>
        <v>0</v>
      </c>
      <c r="J17" s="168">
        <v>0</v>
      </c>
      <c r="K17" s="168">
        <v>-1094</v>
      </c>
      <c r="L17" s="168">
        <v>-213</v>
      </c>
      <c r="M17" s="168">
        <f>M11+M13+M14+M16+M15</f>
        <v>244</v>
      </c>
    </row>
    <row r="18" spans="1:13">
      <c r="B18" s="164" t="s">
        <v>304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0"/>
      <c r="M18" s="170"/>
    </row>
    <row r="19" spans="1:13">
      <c r="B19" s="173" t="s">
        <v>305</v>
      </c>
      <c r="C19" s="168">
        <v>1108</v>
      </c>
      <c r="D19" s="168">
        <v>0</v>
      </c>
      <c r="E19" s="168">
        <v>0</v>
      </c>
      <c r="F19" s="168">
        <f>F17</f>
        <v>149</v>
      </c>
      <c r="G19" s="168">
        <v>0</v>
      </c>
      <c r="H19" s="168">
        <v>0</v>
      </c>
      <c r="I19" s="168">
        <f>I17</f>
        <v>0</v>
      </c>
      <c r="J19" s="168">
        <v>0</v>
      </c>
      <c r="K19" s="168">
        <v>-1094</v>
      </c>
      <c r="L19" s="174">
        <f>L17</f>
        <v>-213</v>
      </c>
      <c r="M19" s="174">
        <f>SUM(C19:L19)</f>
        <v>-50</v>
      </c>
    </row>
    <row r="20" spans="1:13">
      <c r="B20" s="175"/>
      <c r="C20" s="176"/>
      <c r="D20" s="176"/>
      <c r="E20" s="176"/>
      <c r="F20" s="176"/>
      <c r="G20" s="176"/>
      <c r="H20" s="176"/>
      <c r="I20" s="176"/>
      <c r="J20" s="176"/>
      <c r="K20" s="176"/>
      <c r="L20" s="177"/>
      <c r="M20" s="177"/>
    </row>
    <row r="21" spans="1:13">
      <c r="B21" s="179"/>
      <c r="C21" s="178"/>
      <c r="D21" s="178"/>
      <c r="E21" s="178"/>
      <c r="F21" s="178"/>
      <c r="G21" s="178"/>
      <c r="H21" s="178"/>
      <c r="I21" s="178"/>
      <c r="J21" s="178"/>
      <c r="K21" s="178"/>
      <c r="L21" s="180"/>
      <c r="M21" s="177"/>
    </row>
    <row r="22" spans="1:13"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5"/>
      <c r="M22" s="175"/>
    </row>
    <row r="23" spans="1:13">
      <c r="A23" s="183"/>
      <c r="B23" s="183" t="s">
        <v>310</v>
      </c>
      <c r="C23" s="182" t="s">
        <v>306</v>
      </c>
      <c r="D23" s="182"/>
      <c r="G23" s="176"/>
      <c r="H23" s="181" t="s">
        <v>307</v>
      </c>
      <c r="I23" s="176"/>
      <c r="J23" s="176"/>
      <c r="L23" s="181"/>
      <c r="M23" s="157"/>
    </row>
    <row r="24" spans="1:13">
      <c r="B24" s="188" t="s">
        <v>319</v>
      </c>
      <c r="C24" s="189"/>
      <c r="D24" s="239" t="s">
        <v>308</v>
      </c>
      <c r="E24" s="240"/>
      <c r="F24" s="240"/>
      <c r="I24" s="241"/>
      <c r="J24" s="241"/>
      <c r="K24" s="242"/>
      <c r="L24" s="242"/>
      <c r="M24" s="242"/>
    </row>
    <row r="25" spans="1:13">
      <c r="B25" s="190"/>
    </row>
    <row r="26" spans="1:13">
      <c r="B26" s="190"/>
    </row>
    <row r="27" spans="1:13">
      <c r="B27" s="190"/>
      <c r="K27" s="181"/>
      <c r="L27" s="181"/>
      <c r="M27" s="157"/>
    </row>
    <row r="28" spans="1:13">
      <c r="B28" s="190"/>
    </row>
  </sheetData>
  <mergeCells count="20">
    <mergeCell ref="L2:M2"/>
    <mergeCell ref="B3:M3"/>
    <mergeCell ref="B4:M4"/>
    <mergeCell ref="B6:B8"/>
    <mergeCell ref="C6:C8"/>
    <mergeCell ref="D6:D8"/>
    <mergeCell ref="E6:E8"/>
    <mergeCell ref="F6:I6"/>
    <mergeCell ref="J6:K6"/>
    <mergeCell ref="L6:L8"/>
    <mergeCell ref="M6:M8"/>
    <mergeCell ref="F7:F8"/>
    <mergeCell ref="D24:F24"/>
    <mergeCell ref="I24:J24"/>
    <mergeCell ref="K24:M24"/>
    <mergeCell ref="G7:G8"/>
    <mergeCell ref="H7:H8"/>
    <mergeCell ref="I7:I8"/>
    <mergeCell ref="J7:J8"/>
    <mergeCell ref="K7:K8"/>
  </mergeCells>
  <conditionalFormatting sqref="D6:E6 G7:H7 J6:K7">
    <cfRule type="cellIs" dxfId="1" priority="2" stopIfTrue="1" operator="equal">
      <formula>0</formula>
    </cfRule>
  </conditionalFormatting>
  <pageMargins left="0.2" right="0.2" top="0.74803149606299213" bottom="0.53" header="0.31496062992125984" footer="0.31496062992125984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3"/>
  <sheetViews>
    <sheetView topLeftCell="A16" zoomScale="115" zoomScaleNormal="115" workbookViewId="0">
      <selection activeCell="A45" sqref="A45"/>
    </sheetView>
  </sheetViews>
  <sheetFormatPr defaultRowHeight="15"/>
  <cols>
    <col min="1" max="1" width="47.28515625" customWidth="1"/>
    <col min="2" max="3" width="6.5703125" customWidth="1"/>
    <col min="4" max="4" width="6" customWidth="1"/>
    <col min="5" max="5" width="7" customWidth="1"/>
    <col min="6" max="6" width="7.5703125" customWidth="1"/>
    <col min="257" max="257" width="47.28515625" customWidth="1"/>
    <col min="258" max="259" width="6.5703125" customWidth="1"/>
    <col min="260" max="260" width="6" customWidth="1"/>
    <col min="261" max="261" width="7" customWidth="1"/>
    <col min="262" max="262" width="7.5703125" customWidth="1"/>
    <col min="513" max="513" width="47.28515625" customWidth="1"/>
    <col min="514" max="515" width="6.5703125" customWidth="1"/>
    <col min="516" max="516" width="6" customWidth="1"/>
    <col min="517" max="517" width="7" customWidth="1"/>
    <col min="518" max="518" width="7.5703125" customWidth="1"/>
    <col min="769" max="769" width="47.28515625" customWidth="1"/>
    <col min="770" max="771" width="6.5703125" customWidth="1"/>
    <col min="772" max="772" width="6" customWidth="1"/>
    <col min="773" max="773" width="7" customWidth="1"/>
    <col min="774" max="774" width="7.5703125" customWidth="1"/>
    <col min="1025" max="1025" width="47.28515625" customWidth="1"/>
    <col min="1026" max="1027" width="6.5703125" customWidth="1"/>
    <col min="1028" max="1028" width="6" customWidth="1"/>
    <col min="1029" max="1029" width="7" customWidth="1"/>
    <col min="1030" max="1030" width="7.5703125" customWidth="1"/>
    <col min="1281" max="1281" width="47.28515625" customWidth="1"/>
    <col min="1282" max="1283" width="6.5703125" customWidth="1"/>
    <col min="1284" max="1284" width="6" customWidth="1"/>
    <col min="1285" max="1285" width="7" customWidth="1"/>
    <col min="1286" max="1286" width="7.5703125" customWidth="1"/>
    <col min="1537" max="1537" width="47.28515625" customWidth="1"/>
    <col min="1538" max="1539" width="6.5703125" customWidth="1"/>
    <col min="1540" max="1540" width="6" customWidth="1"/>
    <col min="1541" max="1541" width="7" customWidth="1"/>
    <col min="1542" max="1542" width="7.5703125" customWidth="1"/>
    <col min="1793" max="1793" width="47.28515625" customWidth="1"/>
    <col min="1794" max="1795" width="6.5703125" customWidth="1"/>
    <col min="1796" max="1796" width="6" customWidth="1"/>
    <col min="1797" max="1797" width="7" customWidth="1"/>
    <col min="1798" max="1798" width="7.5703125" customWidth="1"/>
    <col min="2049" max="2049" width="47.28515625" customWidth="1"/>
    <col min="2050" max="2051" width="6.5703125" customWidth="1"/>
    <col min="2052" max="2052" width="6" customWidth="1"/>
    <col min="2053" max="2053" width="7" customWidth="1"/>
    <col min="2054" max="2054" width="7.5703125" customWidth="1"/>
    <col min="2305" max="2305" width="47.28515625" customWidth="1"/>
    <col min="2306" max="2307" width="6.5703125" customWidth="1"/>
    <col min="2308" max="2308" width="6" customWidth="1"/>
    <col min="2309" max="2309" width="7" customWidth="1"/>
    <col min="2310" max="2310" width="7.5703125" customWidth="1"/>
    <col min="2561" max="2561" width="47.28515625" customWidth="1"/>
    <col min="2562" max="2563" width="6.5703125" customWidth="1"/>
    <col min="2564" max="2564" width="6" customWidth="1"/>
    <col min="2565" max="2565" width="7" customWidth="1"/>
    <col min="2566" max="2566" width="7.5703125" customWidth="1"/>
    <col min="2817" max="2817" width="47.28515625" customWidth="1"/>
    <col min="2818" max="2819" width="6.5703125" customWidth="1"/>
    <col min="2820" max="2820" width="6" customWidth="1"/>
    <col min="2821" max="2821" width="7" customWidth="1"/>
    <col min="2822" max="2822" width="7.5703125" customWidth="1"/>
    <col min="3073" max="3073" width="47.28515625" customWidth="1"/>
    <col min="3074" max="3075" width="6.5703125" customWidth="1"/>
    <col min="3076" max="3076" width="6" customWidth="1"/>
    <col min="3077" max="3077" width="7" customWidth="1"/>
    <col min="3078" max="3078" width="7.5703125" customWidth="1"/>
    <col min="3329" max="3329" width="47.28515625" customWidth="1"/>
    <col min="3330" max="3331" width="6.5703125" customWidth="1"/>
    <col min="3332" max="3332" width="6" customWidth="1"/>
    <col min="3333" max="3333" width="7" customWidth="1"/>
    <col min="3334" max="3334" width="7.5703125" customWidth="1"/>
    <col min="3585" max="3585" width="47.28515625" customWidth="1"/>
    <col min="3586" max="3587" width="6.5703125" customWidth="1"/>
    <col min="3588" max="3588" width="6" customWidth="1"/>
    <col min="3589" max="3589" width="7" customWidth="1"/>
    <col min="3590" max="3590" width="7.5703125" customWidth="1"/>
    <col min="3841" max="3841" width="47.28515625" customWidth="1"/>
    <col min="3842" max="3843" width="6.5703125" customWidth="1"/>
    <col min="3844" max="3844" width="6" customWidth="1"/>
    <col min="3845" max="3845" width="7" customWidth="1"/>
    <col min="3846" max="3846" width="7.5703125" customWidth="1"/>
    <col min="4097" max="4097" width="47.28515625" customWidth="1"/>
    <col min="4098" max="4099" width="6.5703125" customWidth="1"/>
    <col min="4100" max="4100" width="6" customWidth="1"/>
    <col min="4101" max="4101" width="7" customWidth="1"/>
    <col min="4102" max="4102" width="7.5703125" customWidth="1"/>
    <col min="4353" max="4353" width="47.28515625" customWidth="1"/>
    <col min="4354" max="4355" width="6.5703125" customWidth="1"/>
    <col min="4356" max="4356" width="6" customWidth="1"/>
    <col min="4357" max="4357" width="7" customWidth="1"/>
    <col min="4358" max="4358" width="7.5703125" customWidth="1"/>
    <col min="4609" max="4609" width="47.28515625" customWidth="1"/>
    <col min="4610" max="4611" width="6.5703125" customWidth="1"/>
    <col min="4612" max="4612" width="6" customWidth="1"/>
    <col min="4613" max="4613" width="7" customWidth="1"/>
    <col min="4614" max="4614" width="7.5703125" customWidth="1"/>
    <col min="4865" max="4865" width="47.28515625" customWidth="1"/>
    <col min="4866" max="4867" width="6.5703125" customWidth="1"/>
    <col min="4868" max="4868" width="6" customWidth="1"/>
    <col min="4869" max="4869" width="7" customWidth="1"/>
    <col min="4870" max="4870" width="7.5703125" customWidth="1"/>
    <col min="5121" max="5121" width="47.28515625" customWidth="1"/>
    <col min="5122" max="5123" width="6.5703125" customWidth="1"/>
    <col min="5124" max="5124" width="6" customWidth="1"/>
    <col min="5125" max="5125" width="7" customWidth="1"/>
    <col min="5126" max="5126" width="7.5703125" customWidth="1"/>
    <col min="5377" max="5377" width="47.28515625" customWidth="1"/>
    <col min="5378" max="5379" width="6.5703125" customWidth="1"/>
    <col min="5380" max="5380" width="6" customWidth="1"/>
    <col min="5381" max="5381" width="7" customWidth="1"/>
    <col min="5382" max="5382" width="7.5703125" customWidth="1"/>
    <col min="5633" max="5633" width="47.28515625" customWidth="1"/>
    <col min="5634" max="5635" width="6.5703125" customWidth="1"/>
    <col min="5636" max="5636" width="6" customWidth="1"/>
    <col min="5637" max="5637" width="7" customWidth="1"/>
    <col min="5638" max="5638" width="7.5703125" customWidth="1"/>
    <col min="5889" max="5889" width="47.28515625" customWidth="1"/>
    <col min="5890" max="5891" width="6.5703125" customWidth="1"/>
    <col min="5892" max="5892" width="6" customWidth="1"/>
    <col min="5893" max="5893" width="7" customWidth="1"/>
    <col min="5894" max="5894" width="7.5703125" customWidth="1"/>
    <col min="6145" max="6145" width="47.28515625" customWidth="1"/>
    <col min="6146" max="6147" width="6.5703125" customWidth="1"/>
    <col min="6148" max="6148" width="6" customWidth="1"/>
    <col min="6149" max="6149" width="7" customWidth="1"/>
    <col min="6150" max="6150" width="7.5703125" customWidth="1"/>
    <col min="6401" max="6401" width="47.28515625" customWidth="1"/>
    <col min="6402" max="6403" width="6.5703125" customWidth="1"/>
    <col min="6404" max="6404" width="6" customWidth="1"/>
    <col min="6405" max="6405" width="7" customWidth="1"/>
    <col min="6406" max="6406" width="7.5703125" customWidth="1"/>
    <col min="6657" max="6657" width="47.28515625" customWidth="1"/>
    <col min="6658" max="6659" width="6.5703125" customWidth="1"/>
    <col min="6660" max="6660" width="6" customWidth="1"/>
    <col min="6661" max="6661" width="7" customWidth="1"/>
    <col min="6662" max="6662" width="7.5703125" customWidth="1"/>
    <col min="6913" max="6913" width="47.28515625" customWidth="1"/>
    <col min="6914" max="6915" width="6.5703125" customWidth="1"/>
    <col min="6916" max="6916" width="6" customWidth="1"/>
    <col min="6917" max="6917" width="7" customWidth="1"/>
    <col min="6918" max="6918" width="7.5703125" customWidth="1"/>
    <col min="7169" max="7169" width="47.28515625" customWidth="1"/>
    <col min="7170" max="7171" width="6.5703125" customWidth="1"/>
    <col min="7172" max="7172" width="6" customWidth="1"/>
    <col min="7173" max="7173" width="7" customWidth="1"/>
    <col min="7174" max="7174" width="7.5703125" customWidth="1"/>
    <col min="7425" max="7425" width="47.28515625" customWidth="1"/>
    <col min="7426" max="7427" width="6.5703125" customWidth="1"/>
    <col min="7428" max="7428" width="6" customWidth="1"/>
    <col min="7429" max="7429" width="7" customWidth="1"/>
    <col min="7430" max="7430" width="7.5703125" customWidth="1"/>
    <col min="7681" max="7681" width="47.28515625" customWidth="1"/>
    <col min="7682" max="7683" width="6.5703125" customWidth="1"/>
    <col min="7684" max="7684" width="6" customWidth="1"/>
    <col min="7685" max="7685" width="7" customWidth="1"/>
    <col min="7686" max="7686" width="7.5703125" customWidth="1"/>
    <col min="7937" max="7937" width="47.28515625" customWidth="1"/>
    <col min="7938" max="7939" width="6.5703125" customWidth="1"/>
    <col min="7940" max="7940" width="6" customWidth="1"/>
    <col min="7941" max="7941" width="7" customWidth="1"/>
    <col min="7942" max="7942" width="7.5703125" customWidth="1"/>
    <col min="8193" max="8193" width="47.28515625" customWidth="1"/>
    <col min="8194" max="8195" width="6.5703125" customWidth="1"/>
    <col min="8196" max="8196" width="6" customWidth="1"/>
    <col min="8197" max="8197" width="7" customWidth="1"/>
    <col min="8198" max="8198" width="7.5703125" customWidth="1"/>
    <col min="8449" max="8449" width="47.28515625" customWidth="1"/>
    <col min="8450" max="8451" width="6.5703125" customWidth="1"/>
    <col min="8452" max="8452" width="6" customWidth="1"/>
    <col min="8453" max="8453" width="7" customWidth="1"/>
    <col min="8454" max="8454" width="7.5703125" customWidth="1"/>
    <col min="8705" max="8705" width="47.28515625" customWidth="1"/>
    <col min="8706" max="8707" width="6.5703125" customWidth="1"/>
    <col min="8708" max="8708" width="6" customWidth="1"/>
    <col min="8709" max="8709" width="7" customWidth="1"/>
    <col min="8710" max="8710" width="7.5703125" customWidth="1"/>
    <col min="8961" max="8961" width="47.28515625" customWidth="1"/>
    <col min="8962" max="8963" width="6.5703125" customWidth="1"/>
    <col min="8964" max="8964" width="6" customWidth="1"/>
    <col min="8965" max="8965" width="7" customWidth="1"/>
    <col min="8966" max="8966" width="7.5703125" customWidth="1"/>
    <col min="9217" max="9217" width="47.28515625" customWidth="1"/>
    <col min="9218" max="9219" width="6.5703125" customWidth="1"/>
    <col min="9220" max="9220" width="6" customWidth="1"/>
    <col min="9221" max="9221" width="7" customWidth="1"/>
    <col min="9222" max="9222" width="7.5703125" customWidth="1"/>
    <col min="9473" max="9473" width="47.28515625" customWidth="1"/>
    <col min="9474" max="9475" width="6.5703125" customWidth="1"/>
    <col min="9476" max="9476" width="6" customWidth="1"/>
    <col min="9477" max="9477" width="7" customWidth="1"/>
    <col min="9478" max="9478" width="7.5703125" customWidth="1"/>
    <col min="9729" max="9729" width="47.28515625" customWidth="1"/>
    <col min="9730" max="9731" width="6.5703125" customWidth="1"/>
    <col min="9732" max="9732" width="6" customWidth="1"/>
    <col min="9733" max="9733" width="7" customWidth="1"/>
    <col min="9734" max="9734" width="7.5703125" customWidth="1"/>
    <col min="9985" max="9985" width="47.28515625" customWidth="1"/>
    <col min="9986" max="9987" width="6.5703125" customWidth="1"/>
    <col min="9988" max="9988" width="6" customWidth="1"/>
    <col min="9989" max="9989" width="7" customWidth="1"/>
    <col min="9990" max="9990" width="7.5703125" customWidth="1"/>
    <col min="10241" max="10241" width="47.28515625" customWidth="1"/>
    <col min="10242" max="10243" width="6.5703125" customWidth="1"/>
    <col min="10244" max="10244" width="6" customWidth="1"/>
    <col min="10245" max="10245" width="7" customWidth="1"/>
    <col min="10246" max="10246" width="7.5703125" customWidth="1"/>
    <col min="10497" max="10497" width="47.28515625" customWidth="1"/>
    <col min="10498" max="10499" width="6.5703125" customWidth="1"/>
    <col min="10500" max="10500" width="6" customWidth="1"/>
    <col min="10501" max="10501" width="7" customWidth="1"/>
    <col min="10502" max="10502" width="7.5703125" customWidth="1"/>
    <col min="10753" max="10753" width="47.28515625" customWidth="1"/>
    <col min="10754" max="10755" width="6.5703125" customWidth="1"/>
    <col min="10756" max="10756" width="6" customWidth="1"/>
    <col min="10757" max="10757" width="7" customWidth="1"/>
    <col min="10758" max="10758" width="7.5703125" customWidth="1"/>
    <col min="11009" max="11009" width="47.28515625" customWidth="1"/>
    <col min="11010" max="11011" width="6.5703125" customWidth="1"/>
    <col min="11012" max="11012" width="6" customWidth="1"/>
    <col min="11013" max="11013" width="7" customWidth="1"/>
    <col min="11014" max="11014" width="7.5703125" customWidth="1"/>
    <col min="11265" max="11265" width="47.28515625" customWidth="1"/>
    <col min="11266" max="11267" width="6.5703125" customWidth="1"/>
    <col min="11268" max="11268" width="6" customWidth="1"/>
    <col min="11269" max="11269" width="7" customWidth="1"/>
    <col min="11270" max="11270" width="7.5703125" customWidth="1"/>
    <col min="11521" max="11521" width="47.28515625" customWidth="1"/>
    <col min="11522" max="11523" width="6.5703125" customWidth="1"/>
    <col min="11524" max="11524" width="6" customWidth="1"/>
    <col min="11525" max="11525" width="7" customWidth="1"/>
    <col min="11526" max="11526" width="7.5703125" customWidth="1"/>
    <col min="11777" max="11777" width="47.28515625" customWidth="1"/>
    <col min="11778" max="11779" width="6.5703125" customWidth="1"/>
    <col min="11780" max="11780" width="6" customWidth="1"/>
    <col min="11781" max="11781" width="7" customWidth="1"/>
    <col min="11782" max="11782" width="7.5703125" customWidth="1"/>
    <col min="12033" max="12033" width="47.28515625" customWidth="1"/>
    <col min="12034" max="12035" width="6.5703125" customWidth="1"/>
    <col min="12036" max="12036" width="6" customWidth="1"/>
    <col min="12037" max="12037" width="7" customWidth="1"/>
    <col min="12038" max="12038" width="7.5703125" customWidth="1"/>
    <col min="12289" max="12289" width="47.28515625" customWidth="1"/>
    <col min="12290" max="12291" width="6.5703125" customWidth="1"/>
    <col min="12292" max="12292" width="6" customWidth="1"/>
    <col min="12293" max="12293" width="7" customWidth="1"/>
    <col min="12294" max="12294" width="7.5703125" customWidth="1"/>
    <col min="12545" max="12545" width="47.28515625" customWidth="1"/>
    <col min="12546" max="12547" width="6.5703125" customWidth="1"/>
    <col min="12548" max="12548" width="6" customWidth="1"/>
    <col min="12549" max="12549" width="7" customWidth="1"/>
    <col min="12550" max="12550" width="7.5703125" customWidth="1"/>
    <col min="12801" max="12801" width="47.28515625" customWidth="1"/>
    <col min="12802" max="12803" width="6.5703125" customWidth="1"/>
    <col min="12804" max="12804" width="6" customWidth="1"/>
    <col min="12805" max="12805" width="7" customWidth="1"/>
    <col min="12806" max="12806" width="7.5703125" customWidth="1"/>
    <col min="13057" max="13057" width="47.28515625" customWidth="1"/>
    <col min="13058" max="13059" width="6.5703125" customWidth="1"/>
    <col min="13060" max="13060" width="6" customWidth="1"/>
    <col min="13061" max="13061" width="7" customWidth="1"/>
    <col min="13062" max="13062" width="7.5703125" customWidth="1"/>
    <col min="13313" max="13313" width="47.28515625" customWidth="1"/>
    <col min="13314" max="13315" width="6.5703125" customWidth="1"/>
    <col min="13316" max="13316" width="6" customWidth="1"/>
    <col min="13317" max="13317" width="7" customWidth="1"/>
    <col min="13318" max="13318" width="7.5703125" customWidth="1"/>
    <col min="13569" max="13569" width="47.28515625" customWidth="1"/>
    <col min="13570" max="13571" width="6.5703125" customWidth="1"/>
    <col min="13572" max="13572" width="6" customWidth="1"/>
    <col min="13573" max="13573" width="7" customWidth="1"/>
    <col min="13574" max="13574" width="7.5703125" customWidth="1"/>
    <col min="13825" max="13825" width="47.28515625" customWidth="1"/>
    <col min="13826" max="13827" width="6.5703125" customWidth="1"/>
    <col min="13828" max="13828" width="6" customWidth="1"/>
    <col min="13829" max="13829" width="7" customWidth="1"/>
    <col min="13830" max="13830" width="7.5703125" customWidth="1"/>
    <col min="14081" max="14081" width="47.28515625" customWidth="1"/>
    <col min="14082" max="14083" width="6.5703125" customWidth="1"/>
    <col min="14084" max="14084" width="6" customWidth="1"/>
    <col min="14085" max="14085" width="7" customWidth="1"/>
    <col min="14086" max="14086" width="7.5703125" customWidth="1"/>
    <col min="14337" max="14337" width="47.28515625" customWidth="1"/>
    <col min="14338" max="14339" width="6.5703125" customWidth="1"/>
    <col min="14340" max="14340" width="6" customWidth="1"/>
    <col min="14341" max="14341" width="7" customWidth="1"/>
    <col min="14342" max="14342" width="7.5703125" customWidth="1"/>
    <col min="14593" max="14593" width="47.28515625" customWidth="1"/>
    <col min="14594" max="14595" width="6.5703125" customWidth="1"/>
    <col min="14596" max="14596" width="6" customWidth="1"/>
    <col min="14597" max="14597" width="7" customWidth="1"/>
    <col min="14598" max="14598" width="7.5703125" customWidth="1"/>
    <col min="14849" max="14849" width="47.28515625" customWidth="1"/>
    <col min="14850" max="14851" width="6.5703125" customWidth="1"/>
    <col min="14852" max="14852" width="6" customWidth="1"/>
    <col min="14853" max="14853" width="7" customWidth="1"/>
    <col min="14854" max="14854" width="7.5703125" customWidth="1"/>
    <col min="15105" max="15105" width="47.28515625" customWidth="1"/>
    <col min="15106" max="15107" width="6.5703125" customWidth="1"/>
    <col min="15108" max="15108" width="6" customWidth="1"/>
    <col min="15109" max="15109" width="7" customWidth="1"/>
    <col min="15110" max="15110" width="7.5703125" customWidth="1"/>
    <col min="15361" max="15361" width="47.28515625" customWidth="1"/>
    <col min="15362" max="15363" width="6.5703125" customWidth="1"/>
    <col min="15364" max="15364" width="6" customWidth="1"/>
    <col min="15365" max="15365" width="7" customWidth="1"/>
    <col min="15366" max="15366" width="7.5703125" customWidth="1"/>
    <col min="15617" max="15617" width="47.28515625" customWidth="1"/>
    <col min="15618" max="15619" width="6.5703125" customWidth="1"/>
    <col min="15620" max="15620" width="6" customWidth="1"/>
    <col min="15621" max="15621" width="7" customWidth="1"/>
    <col min="15622" max="15622" width="7.5703125" customWidth="1"/>
    <col min="15873" max="15873" width="47.28515625" customWidth="1"/>
    <col min="15874" max="15875" width="6.5703125" customWidth="1"/>
    <col min="15876" max="15876" width="6" customWidth="1"/>
    <col min="15877" max="15877" width="7" customWidth="1"/>
    <col min="15878" max="15878" width="7.5703125" customWidth="1"/>
    <col min="16129" max="16129" width="47.28515625" customWidth="1"/>
    <col min="16130" max="16131" width="6.5703125" customWidth="1"/>
    <col min="16132" max="16132" width="6" customWidth="1"/>
    <col min="16133" max="16133" width="7" customWidth="1"/>
    <col min="16134" max="16134" width="7.5703125" customWidth="1"/>
  </cols>
  <sheetData>
    <row r="1" spans="1:8" ht="25.5">
      <c r="A1" s="121" t="s">
        <v>247</v>
      </c>
      <c r="B1" s="122"/>
      <c r="C1" s="122"/>
      <c r="D1" s="123"/>
      <c r="E1" s="122"/>
      <c r="F1" s="122"/>
      <c r="G1" s="123"/>
      <c r="H1" s="124"/>
    </row>
    <row r="2" spans="1:8">
      <c r="A2" s="263" t="s">
        <v>282</v>
      </c>
      <c r="B2" s="263"/>
      <c r="C2" s="263"/>
      <c r="D2" s="263"/>
      <c r="E2" s="263"/>
      <c r="F2" s="263"/>
      <c r="G2" s="263"/>
      <c r="H2" s="124"/>
    </row>
    <row r="3" spans="1:8">
      <c r="A3" s="263" t="s">
        <v>314</v>
      </c>
      <c r="B3" s="263"/>
      <c r="C3" s="263"/>
      <c r="D3" s="263"/>
      <c r="E3" s="263"/>
      <c r="F3" s="263"/>
      <c r="G3" s="263"/>
      <c r="H3" s="124"/>
    </row>
    <row r="4" spans="1:8" ht="15.75">
      <c r="A4" s="125"/>
      <c r="B4" s="126"/>
      <c r="C4" s="126"/>
      <c r="D4" s="127"/>
      <c r="E4" s="126"/>
      <c r="F4" s="126"/>
      <c r="G4" s="128"/>
      <c r="H4" s="124"/>
    </row>
    <row r="5" spans="1:8" ht="15.75" thickBot="1">
      <c r="A5" s="126"/>
      <c r="B5" s="126"/>
      <c r="C5" s="126"/>
      <c r="D5" s="128"/>
      <c r="E5" s="126"/>
      <c r="G5" s="129" t="s">
        <v>248</v>
      </c>
      <c r="H5" s="124"/>
    </row>
    <row r="6" spans="1:8" ht="15.75" thickTop="1">
      <c r="A6" s="130" t="s">
        <v>249</v>
      </c>
      <c r="B6" s="261" t="s">
        <v>250</v>
      </c>
      <c r="C6" s="261"/>
      <c r="D6" s="261"/>
      <c r="E6" s="261" t="s">
        <v>251</v>
      </c>
      <c r="F6" s="261"/>
      <c r="G6" s="262"/>
      <c r="H6" s="124"/>
    </row>
    <row r="7" spans="1:8" ht="23.25" thickBot="1">
      <c r="A7" s="131"/>
      <c r="B7" s="132" t="s">
        <v>252</v>
      </c>
      <c r="C7" s="132" t="s">
        <v>253</v>
      </c>
      <c r="D7" s="132" t="s">
        <v>254</v>
      </c>
      <c r="E7" s="133" t="s">
        <v>252</v>
      </c>
      <c r="F7" s="133" t="s">
        <v>253</v>
      </c>
      <c r="G7" s="134" t="s">
        <v>254</v>
      </c>
      <c r="H7" s="124"/>
    </row>
    <row r="8" spans="1:8" ht="15.75" thickTop="1">
      <c r="A8" s="135" t="s">
        <v>255</v>
      </c>
      <c r="B8" s="136"/>
      <c r="C8" s="136"/>
      <c r="D8" s="136"/>
      <c r="E8" s="136"/>
      <c r="F8" s="136"/>
      <c r="G8" s="137"/>
      <c r="H8" s="124"/>
    </row>
    <row r="9" spans="1:8">
      <c r="A9" s="138" t="s">
        <v>256</v>
      </c>
      <c r="B9" s="139">
        <v>1737</v>
      </c>
      <c r="C9" s="139">
        <v>506</v>
      </c>
      <c r="D9" s="140">
        <f t="shared" ref="D9:D16" si="0">B9-C9</f>
        <v>1231</v>
      </c>
      <c r="E9" s="139">
        <v>8367</v>
      </c>
      <c r="F9" s="139">
        <v>323</v>
      </c>
      <c r="G9" s="141">
        <f t="shared" ref="G9:G16" si="1">E9-F9</f>
        <v>8044</v>
      </c>
      <c r="H9" s="124"/>
    </row>
    <row r="10" spans="1:8">
      <c r="A10" s="138" t="s">
        <v>257</v>
      </c>
      <c r="B10" s="139"/>
      <c r="C10" s="139"/>
      <c r="D10" s="140">
        <f t="shared" si="0"/>
        <v>0</v>
      </c>
      <c r="E10" s="139"/>
      <c r="F10" s="139"/>
      <c r="G10" s="141">
        <f t="shared" si="1"/>
        <v>0</v>
      </c>
      <c r="H10" s="124"/>
    </row>
    <row r="11" spans="1:8">
      <c r="A11" s="138" t="s">
        <v>258</v>
      </c>
      <c r="B11" s="139"/>
      <c r="C11" s="139">
        <v>1579</v>
      </c>
      <c r="D11" s="140">
        <f t="shared" si="0"/>
        <v>-1579</v>
      </c>
      <c r="E11" s="139"/>
      <c r="F11" s="139">
        <v>6432</v>
      </c>
      <c r="G11" s="141">
        <f t="shared" si="1"/>
        <v>-6432</v>
      </c>
      <c r="H11" s="124"/>
    </row>
    <row r="12" spans="1:8">
      <c r="A12" s="138" t="s">
        <v>259</v>
      </c>
      <c r="B12" s="139"/>
      <c r="C12" s="139"/>
      <c r="D12" s="140">
        <f t="shared" si="0"/>
        <v>0</v>
      </c>
      <c r="E12" s="139">
        <v>1</v>
      </c>
      <c r="F12" s="139">
        <v>7</v>
      </c>
      <c r="G12" s="141">
        <f t="shared" si="1"/>
        <v>-6</v>
      </c>
      <c r="H12" s="124"/>
    </row>
    <row r="13" spans="1:8">
      <c r="A13" s="138" t="s">
        <v>260</v>
      </c>
      <c r="B13" s="139"/>
      <c r="C13" s="139"/>
      <c r="D13" s="140">
        <f t="shared" si="0"/>
        <v>0</v>
      </c>
      <c r="E13" s="139"/>
      <c r="F13" s="139"/>
      <c r="G13" s="141">
        <f t="shared" si="1"/>
        <v>0</v>
      </c>
      <c r="H13" s="124"/>
    </row>
    <row r="14" spans="1:8">
      <c r="A14" s="138" t="s">
        <v>261</v>
      </c>
      <c r="B14" s="139"/>
      <c r="C14" s="139"/>
      <c r="D14" s="140">
        <f t="shared" si="0"/>
        <v>0</v>
      </c>
      <c r="E14" s="139"/>
      <c r="F14" s="139">
        <v>10</v>
      </c>
      <c r="G14" s="141">
        <f t="shared" si="1"/>
        <v>-10</v>
      </c>
      <c r="H14" s="124"/>
    </row>
    <row r="15" spans="1:8">
      <c r="A15" s="138" t="s">
        <v>262</v>
      </c>
      <c r="B15" s="139"/>
      <c r="C15" s="139"/>
      <c r="D15" s="140">
        <f t="shared" si="0"/>
        <v>0</v>
      </c>
      <c r="E15" s="139"/>
      <c r="F15" s="139"/>
      <c r="G15" s="141">
        <f t="shared" si="1"/>
        <v>0</v>
      </c>
      <c r="H15" s="124"/>
    </row>
    <row r="16" spans="1:8">
      <c r="A16" s="138" t="s">
        <v>263</v>
      </c>
      <c r="B16" s="139"/>
      <c r="C16" s="139"/>
      <c r="D16" s="140">
        <f t="shared" si="0"/>
        <v>0</v>
      </c>
      <c r="E16" s="139"/>
      <c r="F16" s="139">
        <v>1263</v>
      </c>
      <c r="G16" s="141">
        <f t="shared" si="1"/>
        <v>-1263</v>
      </c>
      <c r="H16" s="124"/>
    </row>
    <row r="17" spans="1:8" ht="15.75" thickBot="1">
      <c r="A17" s="142" t="s">
        <v>264</v>
      </c>
      <c r="B17" s="143">
        <f t="shared" ref="B17:G17" si="2">SUM(B9:B16)</f>
        <v>1737</v>
      </c>
      <c r="C17" s="143">
        <f t="shared" si="2"/>
        <v>2085</v>
      </c>
      <c r="D17" s="143">
        <f t="shared" si="2"/>
        <v>-348</v>
      </c>
      <c r="E17" s="143">
        <f t="shared" si="2"/>
        <v>8368</v>
      </c>
      <c r="F17" s="143">
        <f t="shared" si="2"/>
        <v>8035</v>
      </c>
      <c r="G17" s="144">
        <f t="shared" si="2"/>
        <v>333</v>
      </c>
      <c r="H17" s="124"/>
    </row>
    <row r="18" spans="1:8" ht="15.75" thickTop="1">
      <c r="A18" s="135" t="s">
        <v>265</v>
      </c>
      <c r="B18" s="136"/>
      <c r="C18" s="136"/>
      <c r="D18" s="136"/>
      <c r="E18" s="136"/>
      <c r="F18" s="136"/>
      <c r="G18" s="137"/>
      <c r="H18" s="124"/>
    </row>
    <row r="19" spans="1:8">
      <c r="A19" s="138" t="s">
        <v>266</v>
      </c>
      <c r="B19" s="139"/>
      <c r="C19" s="139"/>
      <c r="D19" s="140">
        <f t="shared" ref="D19:D24" si="3">B19-C19</f>
        <v>0</v>
      </c>
      <c r="E19" s="139"/>
      <c r="F19" s="139">
        <v>2</v>
      </c>
      <c r="G19" s="141">
        <f t="shared" ref="G19:G24" si="4">E19-F19</f>
        <v>-2</v>
      </c>
      <c r="H19" s="124"/>
    </row>
    <row r="20" spans="1:8">
      <c r="A20" s="138" t="s">
        <v>267</v>
      </c>
      <c r="B20" s="139"/>
      <c r="C20" s="139"/>
      <c r="D20" s="140">
        <f t="shared" si="3"/>
        <v>0</v>
      </c>
      <c r="E20" s="139"/>
      <c r="F20" s="139"/>
      <c r="G20" s="141">
        <f t="shared" si="4"/>
        <v>0</v>
      </c>
      <c r="H20" s="124"/>
    </row>
    <row r="21" spans="1:8">
      <c r="A21" s="138" t="s">
        <v>259</v>
      </c>
      <c r="B21" s="139"/>
      <c r="C21" s="139"/>
      <c r="D21" s="140">
        <f t="shared" si="3"/>
        <v>0</v>
      </c>
      <c r="E21" s="139"/>
      <c r="F21" s="139"/>
      <c r="G21" s="141">
        <f t="shared" si="4"/>
        <v>0</v>
      </c>
      <c r="H21" s="124"/>
    </row>
    <row r="22" spans="1:8">
      <c r="A22" s="138" t="s">
        <v>268</v>
      </c>
      <c r="B22" s="139"/>
      <c r="C22" s="139"/>
      <c r="D22" s="140">
        <f t="shared" si="3"/>
        <v>0</v>
      </c>
      <c r="E22" s="139"/>
      <c r="F22" s="139"/>
      <c r="G22" s="141">
        <f t="shared" si="4"/>
        <v>0</v>
      </c>
      <c r="H22" s="124"/>
    </row>
    <row r="23" spans="1:8">
      <c r="A23" s="138" t="s">
        <v>269</v>
      </c>
      <c r="B23" s="145"/>
      <c r="C23" s="145"/>
      <c r="D23" s="140">
        <f t="shared" si="3"/>
        <v>0</v>
      </c>
      <c r="E23" s="145"/>
      <c r="F23" s="145"/>
      <c r="G23" s="141">
        <f t="shared" si="4"/>
        <v>0</v>
      </c>
      <c r="H23" s="124"/>
    </row>
    <row r="24" spans="1:8">
      <c r="A24" s="138" t="s">
        <v>270</v>
      </c>
      <c r="B24" s="145"/>
      <c r="C24" s="145"/>
      <c r="D24" s="140">
        <f t="shared" si="3"/>
        <v>0</v>
      </c>
      <c r="E24" s="145"/>
      <c r="F24" s="145"/>
      <c r="G24" s="141">
        <f t="shared" si="4"/>
        <v>0</v>
      </c>
      <c r="H24" s="124"/>
    </row>
    <row r="25" spans="1:8" ht="15.75" thickBot="1">
      <c r="A25" s="142" t="s">
        <v>271</v>
      </c>
      <c r="B25" s="143">
        <f t="shared" ref="B25:D25" si="5">SUM(B19:B24)</f>
        <v>0</v>
      </c>
      <c r="C25" s="143">
        <f t="shared" si="5"/>
        <v>0</v>
      </c>
      <c r="D25" s="143">
        <f t="shared" si="5"/>
        <v>0</v>
      </c>
      <c r="E25" s="143">
        <f t="shared" ref="E25:G25" si="6">SUM(E19:E24)</f>
        <v>0</v>
      </c>
      <c r="F25" s="143">
        <f t="shared" si="6"/>
        <v>2</v>
      </c>
      <c r="G25" s="144">
        <f t="shared" si="6"/>
        <v>-2</v>
      </c>
      <c r="H25" s="124"/>
    </row>
    <row r="26" spans="1:8" ht="15.75" thickTop="1">
      <c r="A26" s="135" t="s">
        <v>272</v>
      </c>
      <c r="B26" s="136"/>
      <c r="C26" s="136"/>
      <c r="D26" s="136"/>
      <c r="E26" s="136"/>
      <c r="F26" s="136"/>
      <c r="G26" s="137"/>
      <c r="H26" s="124"/>
    </row>
    <row r="27" spans="1:8">
      <c r="A27" s="138" t="s">
        <v>273</v>
      </c>
      <c r="B27" s="139"/>
      <c r="C27" s="139"/>
      <c r="D27" s="140">
        <f t="shared" ref="D27:D33" si="7">B27-C27</f>
        <v>0</v>
      </c>
      <c r="E27" s="139"/>
      <c r="F27" s="139"/>
      <c r="G27" s="141">
        <f t="shared" ref="G27:G33" si="8">E27-F27</f>
        <v>0</v>
      </c>
      <c r="H27" s="124"/>
    </row>
    <row r="28" spans="1:8">
      <c r="A28" s="138" t="s">
        <v>274</v>
      </c>
      <c r="B28" s="139"/>
      <c r="C28" s="139"/>
      <c r="D28" s="140">
        <f t="shared" si="7"/>
        <v>0</v>
      </c>
      <c r="E28" s="139"/>
      <c r="F28" s="139"/>
      <c r="G28" s="141">
        <f t="shared" si="8"/>
        <v>0</v>
      </c>
      <c r="H28" s="124"/>
    </row>
    <row r="29" spans="1:8">
      <c r="A29" s="146" t="s">
        <v>275</v>
      </c>
      <c r="B29" s="145"/>
      <c r="C29" s="145">
        <v>20</v>
      </c>
      <c r="D29" s="140">
        <f t="shared" si="7"/>
        <v>-20</v>
      </c>
      <c r="E29" s="145"/>
      <c r="F29" s="145">
        <v>69</v>
      </c>
      <c r="G29" s="141">
        <f t="shared" si="8"/>
        <v>-69</v>
      </c>
      <c r="H29" s="124"/>
    </row>
    <row r="30" spans="1:8">
      <c r="A30" s="138" t="s">
        <v>259</v>
      </c>
      <c r="B30" s="139"/>
      <c r="C30" s="139"/>
      <c r="D30" s="140">
        <f t="shared" si="7"/>
        <v>0</v>
      </c>
      <c r="E30" s="139"/>
      <c r="F30" s="139">
        <v>36</v>
      </c>
      <c r="G30" s="141">
        <f t="shared" si="8"/>
        <v>-36</v>
      </c>
      <c r="H30" s="124"/>
    </row>
    <row r="31" spans="1:8">
      <c r="A31" s="138" t="s">
        <v>276</v>
      </c>
      <c r="B31" s="139"/>
      <c r="C31" s="139"/>
      <c r="D31" s="140">
        <f t="shared" si="7"/>
        <v>0</v>
      </c>
      <c r="E31" s="139"/>
      <c r="F31" s="139"/>
      <c r="G31" s="141">
        <f t="shared" si="8"/>
        <v>0</v>
      </c>
      <c r="H31" s="124"/>
    </row>
    <row r="32" spans="1:8">
      <c r="A32" s="138" t="s">
        <v>269</v>
      </c>
      <c r="B32" s="139"/>
      <c r="C32" s="139"/>
      <c r="D32" s="140">
        <f t="shared" si="7"/>
        <v>0</v>
      </c>
      <c r="E32" s="139"/>
      <c r="F32" s="139"/>
      <c r="G32" s="141">
        <f t="shared" si="8"/>
        <v>0</v>
      </c>
      <c r="H32" s="124"/>
    </row>
    <row r="33" spans="1:8">
      <c r="A33" s="138" t="s">
        <v>277</v>
      </c>
      <c r="B33" s="139"/>
      <c r="C33" s="139">
        <v>1</v>
      </c>
      <c r="D33" s="140">
        <f t="shared" si="7"/>
        <v>-1</v>
      </c>
      <c r="E33" s="139"/>
      <c r="F33" s="139"/>
      <c r="G33" s="141">
        <f t="shared" si="8"/>
        <v>0</v>
      </c>
      <c r="H33" s="124"/>
    </row>
    <row r="34" spans="1:8" ht="15.75" thickBot="1">
      <c r="A34" s="142" t="s">
        <v>278</v>
      </c>
      <c r="B34" s="143">
        <f t="shared" ref="B34:D34" si="9">SUM(B27:B33)</f>
        <v>0</v>
      </c>
      <c r="C34" s="143">
        <f t="shared" si="9"/>
        <v>21</v>
      </c>
      <c r="D34" s="143">
        <f t="shared" si="9"/>
        <v>-21</v>
      </c>
      <c r="E34" s="143">
        <f t="shared" ref="E34:G34" si="10">SUM(E27:E33)</f>
        <v>0</v>
      </c>
      <c r="F34" s="143">
        <f t="shared" si="10"/>
        <v>105</v>
      </c>
      <c r="G34" s="144">
        <f t="shared" si="10"/>
        <v>-105</v>
      </c>
      <c r="H34" s="124"/>
    </row>
    <row r="35" spans="1:8" ht="34.5" customHeight="1" thickTop="1">
      <c r="A35" s="147" t="s">
        <v>279</v>
      </c>
      <c r="B35" s="148">
        <f t="shared" ref="B35:G35" si="11">B17+B25+B34</f>
        <v>1737</v>
      </c>
      <c r="C35" s="148">
        <f t="shared" si="11"/>
        <v>2106</v>
      </c>
      <c r="D35" s="148">
        <f t="shared" si="11"/>
        <v>-369</v>
      </c>
      <c r="E35" s="148">
        <f t="shared" si="11"/>
        <v>8368</v>
      </c>
      <c r="F35" s="148">
        <f t="shared" si="11"/>
        <v>8142</v>
      </c>
      <c r="G35" s="149">
        <f t="shared" si="11"/>
        <v>226</v>
      </c>
      <c r="H35" s="124"/>
    </row>
    <row r="36" spans="1:8">
      <c r="A36" s="150" t="s">
        <v>280</v>
      </c>
      <c r="B36" s="151"/>
      <c r="C36" s="151"/>
      <c r="D36" s="151">
        <f>G37</f>
        <v>384</v>
      </c>
      <c r="E36" s="151"/>
      <c r="F36" s="151"/>
      <c r="G36" s="152">
        <v>158</v>
      </c>
      <c r="H36" s="124"/>
    </row>
    <row r="37" spans="1:8" ht="15.75" thickBot="1">
      <c r="A37" s="153" t="s">
        <v>281</v>
      </c>
      <c r="B37" s="154"/>
      <c r="C37" s="154"/>
      <c r="D37" s="143">
        <f>D36+D35</f>
        <v>15</v>
      </c>
      <c r="E37" s="154"/>
      <c r="F37" s="154"/>
      <c r="G37" s="144">
        <f>G36+G35</f>
        <v>384</v>
      </c>
      <c r="H37" s="124"/>
    </row>
    <row r="38" spans="1:8" ht="15.75" thickTop="1">
      <c r="A38" s="155"/>
      <c r="B38" s="155"/>
      <c r="C38" s="155"/>
      <c r="D38" s="155"/>
      <c r="E38" s="155"/>
      <c r="F38" s="155"/>
      <c r="G38" s="155"/>
      <c r="H38" s="124"/>
    </row>
    <row r="39" spans="1:8">
      <c r="A39" s="124"/>
      <c r="B39" s="156"/>
      <c r="C39" s="156"/>
      <c r="D39" s="156"/>
      <c r="E39" s="156"/>
      <c r="F39" s="156"/>
      <c r="G39" s="156"/>
      <c r="H39" s="124"/>
    </row>
    <row r="40" spans="1:8">
      <c r="A40" s="156" t="s">
        <v>320</v>
      </c>
      <c r="B40" s="124"/>
      <c r="C40" s="124"/>
      <c r="D40" s="124"/>
      <c r="E40" s="124"/>
      <c r="F40" s="124"/>
      <c r="G40" s="124"/>
      <c r="H40" s="124"/>
    </row>
    <row r="41" spans="1:8">
      <c r="A41" s="124"/>
      <c r="B41" s="124"/>
      <c r="C41" s="124"/>
      <c r="D41" s="124"/>
      <c r="E41" s="124"/>
      <c r="F41" s="124"/>
      <c r="G41" s="124"/>
      <c r="H41" s="124"/>
    </row>
    <row r="42" spans="1:8">
      <c r="A42" t="s">
        <v>311</v>
      </c>
      <c r="B42" t="s">
        <v>312</v>
      </c>
      <c r="F42" s="192" t="s">
        <v>313</v>
      </c>
      <c r="G42" s="192"/>
    </row>
    <row r="43" spans="1:8">
      <c r="A43" s="191" t="s">
        <v>308</v>
      </c>
    </row>
  </sheetData>
  <mergeCells count="4">
    <mergeCell ref="B6:D6"/>
    <mergeCell ref="E6:G6"/>
    <mergeCell ref="A2:G2"/>
    <mergeCell ref="A3:G3"/>
  </mergeCells>
  <conditionalFormatting sqref="B11:C37 D9:D37 A4 A2 E11:F37 G9:G37">
    <cfRule type="cellIs" dxfId="0" priority="4" stopIfTrue="1" operator="equal">
      <formula>0</formula>
    </cfRule>
  </conditionalFormatting>
  <pageMargins left="0.7" right="0.4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6"/>
  <sheetViews>
    <sheetView topLeftCell="A22" zoomScaleNormal="100" workbookViewId="0">
      <selection activeCell="B49" sqref="B49"/>
    </sheetView>
  </sheetViews>
  <sheetFormatPr defaultRowHeight="15"/>
  <cols>
    <col min="2" max="2" width="52.7109375" style="14" customWidth="1"/>
    <col min="3" max="3" width="11.85546875" customWidth="1"/>
    <col min="4" max="5" width="8.5703125" customWidth="1"/>
    <col min="6" max="6" width="11.5703125" customWidth="1"/>
    <col min="7" max="8" width="8.5703125" customWidth="1"/>
    <col min="9" max="9" width="11.42578125" customWidth="1"/>
    <col min="10" max="10" width="9.42578125" customWidth="1"/>
    <col min="11" max="12" width="8.5703125" customWidth="1"/>
    <col min="13" max="13" width="10.42578125" bestFit="1" customWidth="1"/>
    <col min="14" max="15" width="8.5703125" customWidth="1"/>
    <col min="16" max="16" width="12" customWidth="1"/>
    <col min="17" max="17" width="11.5703125" customWidth="1"/>
  </cols>
  <sheetData>
    <row r="1" spans="2:17">
      <c r="N1" s="266" t="s">
        <v>1</v>
      </c>
      <c r="O1" s="266"/>
      <c r="P1" s="266"/>
      <c r="Q1" s="266"/>
    </row>
    <row r="3" spans="2:17" ht="18.75">
      <c r="B3" s="267" t="s">
        <v>0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2:17">
      <c r="B4" s="15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ht="15.75">
      <c r="B5" s="268" t="s">
        <v>35</v>
      </c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</row>
    <row r="6" spans="2:17" ht="15.75">
      <c r="B6" s="273" t="s">
        <v>317</v>
      </c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</row>
    <row r="7" spans="2:17" ht="15.75" thickBot="1">
      <c r="B7" s="1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s="3" customFormat="1" ht="28.5" customHeight="1">
      <c r="B8" s="269" t="s">
        <v>2</v>
      </c>
      <c r="C8" s="275" t="s">
        <v>3</v>
      </c>
      <c r="D8" s="276"/>
      <c r="E8" s="276"/>
      <c r="F8" s="276"/>
      <c r="G8" s="276" t="s">
        <v>4</v>
      </c>
      <c r="H8" s="276"/>
      <c r="I8" s="277" t="s">
        <v>5</v>
      </c>
      <c r="J8" s="275" t="s">
        <v>6</v>
      </c>
      <c r="K8" s="276"/>
      <c r="L8" s="276"/>
      <c r="M8" s="276"/>
      <c r="N8" s="276" t="s">
        <v>4</v>
      </c>
      <c r="O8" s="276"/>
      <c r="P8" s="277" t="s">
        <v>7</v>
      </c>
      <c r="Q8" s="271" t="s">
        <v>27</v>
      </c>
    </row>
    <row r="9" spans="2:17" s="3" customFormat="1" ht="51">
      <c r="B9" s="270"/>
      <c r="C9" s="22" t="s">
        <v>8</v>
      </c>
      <c r="D9" s="4" t="s">
        <v>37</v>
      </c>
      <c r="E9" s="4" t="s">
        <v>9</v>
      </c>
      <c r="F9" s="4" t="s">
        <v>10</v>
      </c>
      <c r="G9" s="4" t="s">
        <v>38</v>
      </c>
      <c r="H9" s="4" t="s">
        <v>39</v>
      </c>
      <c r="I9" s="278"/>
      <c r="J9" s="22" t="s">
        <v>8</v>
      </c>
      <c r="K9" s="4" t="s">
        <v>40</v>
      </c>
      <c r="L9" s="4" t="s">
        <v>11</v>
      </c>
      <c r="M9" s="4" t="s">
        <v>12</v>
      </c>
      <c r="N9" s="4" t="s">
        <v>38</v>
      </c>
      <c r="O9" s="4" t="s">
        <v>39</v>
      </c>
      <c r="P9" s="278"/>
      <c r="Q9" s="272"/>
    </row>
    <row r="10" spans="2:17" ht="15.75" thickBot="1">
      <c r="B10" s="16" t="s">
        <v>13</v>
      </c>
      <c r="C10" s="5">
        <v>1</v>
      </c>
      <c r="D10" s="6">
        <v>2</v>
      </c>
      <c r="E10" s="6">
        <v>3</v>
      </c>
      <c r="F10" s="6">
        <v>4</v>
      </c>
      <c r="G10" s="6">
        <v>5</v>
      </c>
      <c r="H10" s="6">
        <v>6</v>
      </c>
      <c r="I10" s="7">
        <v>7</v>
      </c>
      <c r="J10" s="5">
        <v>8</v>
      </c>
      <c r="K10" s="6">
        <v>9</v>
      </c>
      <c r="L10" s="6">
        <v>10</v>
      </c>
      <c r="M10" s="6">
        <v>11</v>
      </c>
      <c r="N10" s="6">
        <v>12</v>
      </c>
      <c r="O10" s="6">
        <v>13</v>
      </c>
      <c r="P10" s="7">
        <v>14</v>
      </c>
      <c r="Q10" s="25">
        <v>15</v>
      </c>
    </row>
    <row r="11" spans="2:17" s="8" customFormat="1">
      <c r="B11" s="17" t="s">
        <v>48</v>
      </c>
      <c r="C11" s="23"/>
      <c r="D11" s="10"/>
      <c r="E11" s="10"/>
      <c r="F11" s="10"/>
      <c r="G11" s="10"/>
      <c r="H11" s="10"/>
      <c r="I11" s="11"/>
      <c r="J11" s="23"/>
      <c r="K11" s="10"/>
      <c r="L11" s="10"/>
      <c r="M11" s="10"/>
      <c r="N11" s="10"/>
      <c r="O11" s="10"/>
      <c r="P11" s="11"/>
      <c r="Q11" s="26"/>
    </row>
    <row r="12" spans="2:17">
      <c r="B12" s="9" t="s">
        <v>14</v>
      </c>
      <c r="C12" s="81"/>
      <c r="D12" s="82"/>
      <c r="E12" s="82"/>
      <c r="F12" s="82">
        <f t="shared" ref="F12:F17" si="0">C12+E12</f>
        <v>0</v>
      </c>
      <c r="G12" s="82"/>
      <c r="H12" s="82"/>
      <c r="I12" s="83">
        <f t="shared" ref="I12:I17" si="1">F12+G12-H12</f>
        <v>0</v>
      </c>
      <c r="J12" s="81"/>
      <c r="K12" s="82"/>
      <c r="L12" s="82"/>
      <c r="M12" s="82">
        <f t="shared" ref="M12:M17" si="2">J12+K12-L12</f>
        <v>0</v>
      </c>
      <c r="N12" s="82"/>
      <c r="O12" s="82"/>
      <c r="P12" s="83">
        <f t="shared" ref="P12:P17" si="3">M12+N12-O12</f>
        <v>0</v>
      </c>
      <c r="Q12" s="84">
        <f t="shared" ref="Q12:Q17" si="4">I12-P12</f>
        <v>0</v>
      </c>
    </row>
    <row r="13" spans="2:17" ht="26.25">
      <c r="B13" s="9" t="s">
        <v>49</v>
      </c>
      <c r="C13" s="81"/>
      <c r="D13" s="82"/>
      <c r="E13" s="82"/>
      <c r="F13" s="82">
        <f t="shared" si="0"/>
        <v>0</v>
      </c>
      <c r="G13" s="82"/>
      <c r="H13" s="82"/>
      <c r="I13" s="83">
        <f t="shared" si="1"/>
        <v>0</v>
      </c>
      <c r="J13" s="81"/>
      <c r="K13" s="82"/>
      <c r="L13" s="82"/>
      <c r="M13" s="82">
        <f t="shared" si="2"/>
        <v>0</v>
      </c>
      <c r="N13" s="82"/>
      <c r="O13" s="82"/>
      <c r="P13" s="83">
        <f t="shared" si="3"/>
        <v>0</v>
      </c>
      <c r="Q13" s="84">
        <f t="shared" si="4"/>
        <v>0</v>
      </c>
    </row>
    <row r="14" spans="2:17">
      <c r="B14" s="9" t="s">
        <v>50</v>
      </c>
      <c r="C14" s="81">
        <v>13542.49</v>
      </c>
      <c r="D14" s="82"/>
      <c r="E14" s="82"/>
      <c r="F14" s="82">
        <f t="shared" si="0"/>
        <v>13542.49</v>
      </c>
      <c r="G14" s="82"/>
      <c r="H14" s="82"/>
      <c r="I14" s="83">
        <f t="shared" si="1"/>
        <v>13542.49</v>
      </c>
      <c r="J14" s="81">
        <v>13542.49</v>
      </c>
      <c r="K14" s="82"/>
      <c r="L14" s="82"/>
      <c r="M14" s="82">
        <f t="shared" si="2"/>
        <v>13542.49</v>
      </c>
      <c r="N14" s="82"/>
      <c r="O14" s="82"/>
      <c r="P14" s="83">
        <f t="shared" si="3"/>
        <v>13542.49</v>
      </c>
      <c r="Q14" s="84">
        <f t="shared" si="4"/>
        <v>0</v>
      </c>
    </row>
    <row r="15" spans="2:17">
      <c r="B15" s="9" t="s">
        <v>15</v>
      </c>
      <c r="C15" s="81"/>
      <c r="D15" s="82"/>
      <c r="E15" s="82"/>
      <c r="F15" s="82">
        <f t="shared" si="0"/>
        <v>0</v>
      </c>
      <c r="G15" s="82"/>
      <c r="H15" s="82"/>
      <c r="I15" s="83">
        <f t="shared" si="1"/>
        <v>0</v>
      </c>
      <c r="J15" s="81"/>
      <c r="K15" s="82"/>
      <c r="L15" s="82"/>
      <c r="M15" s="82">
        <f t="shared" si="2"/>
        <v>0</v>
      </c>
      <c r="N15" s="82"/>
      <c r="O15" s="82"/>
      <c r="P15" s="83">
        <f t="shared" si="3"/>
        <v>0</v>
      </c>
      <c r="Q15" s="84">
        <f t="shared" si="4"/>
        <v>0</v>
      </c>
    </row>
    <row r="16" spans="2:17" ht="26.25">
      <c r="B16" s="9" t="s">
        <v>47</v>
      </c>
      <c r="C16" s="81"/>
      <c r="D16" s="82"/>
      <c r="E16" s="82"/>
      <c r="F16" s="82">
        <f t="shared" si="0"/>
        <v>0</v>
      </c>
      <c r="G16" s="82"/>
      <c r="H16" s="82"/>
      <c r="I16" s="83">
        <f t="shared" si="1"/>
        <v>0</v>
      </c>
      <c r="J16" s="81"/>
      <c r="K16" s="82"/>
      <c r="L16" s="82"/>
      <c r="M16" s="82">
        <f t="shared" si="2"/>
        <v>0</v>
      </c>
      <c r="N16" s="82"/>
      <c r="O16" s="82"/>
      <c r="P16" s="83">
        <f t="shared" si="3"/>
        <v>0</v>
      </c>
      <c r="Q16" s="84">
        <f t="shared" si="4"/>
        <v>0</v>
      </c>
    </row>
    <row r="17" spans="2:18">
      <c r="B17" s="21" t="s">
        <v>51</v>
      </c>
      <c r="C17" s="85">
        <v>83090.009999999995</v>
      </c>
      <c r="D17" s="86"/>
      <c r="E17" s="86"/>
      <c r="F17" s="82">
        <f t="shared" si="0"/>
        <v>83090.009999999995</v>
      </c>
      <c r="G17" s="86"/>
      <c r="H17" s="86"/>
      <c r="I17" s="83">
        <f t="shared" si="1"/>
        <v>83090.009999999995</v>
      </c>
      <c r="J17" s="85">
        <v>82265.009999999995</v>
      </c>
      <c r="K17" s="86">
        <v>825</v>
      </c>
      <c r="L17" s="86"/>
      <c r="M17" s="82">
        <f t="shared" si="2"/>
        <v>83090.009999999995</v>
      </c>
      <c r="N17" s="86"/>
      <c r="O17" s="86"/>
      <c r="P17" s="83">
        <f t="shared" si="3"/>
        <v>83090.009999999995</v>
      </c>
      <c r="Q17" s="84">
        <f t="shared" si="4"/>
        <v>0</v>
      </c>
    </row>
    <row r="18" spans="2:18" s="8" customFormat="1" ht="15.75" thickBot="1">
      <c r="B18" s="18" t="s">
        <v>16</v>
      </c>
      <c r="C18" s="87">
        <f>SUM(C12:C17)</f>
        <v>96632.5</v>
      </c>
      <c r="D18" s="88"/>
      <c r="E18" s="88"/>
      <c r="F18" s="88">
        <f>SUM(F12:F17)</f>
        <v>96632.5</v>
      </c>
      <c r="G18" s="88"/>
      <c r="H18" s="88"/>
      <c r="I18" s="89">
        <f>SUM(I12:I17)</f>
        <v>96632.5</v>
      </c>
      <c r="J18" s="87"/>
      <c r="K18" s="88"/>
      <c r="L18" s="88"/>
      <c r="M18" s="88">
        <f>SUM(M12:M17)</f>
        <v>96632.5</v>
      </c>
      <c r="N18" s="88"/>
      <c r="O18" s="88"/>
      <c r="P18" s="89">
        <f>SUM(P12:P17)</f>
        <v>96632.5</v>
      </c>
      <c r="Q18" s="90">
        <f>SUM(Q12:Q17)</f>
        <v>0</v>
      </c>
    </row>
    <row r="19" spans="2:18">
      <c r="B19" s="17" t="s">
        <v>17</v>
      </c>
      <c r="C19" s="91"/>
      <c r="D19" s="92"/>
      <c r="E19" s="92"/>
      <c r="F19" s="92"/>
      <c r="G19" s="92"/>
      <c r="H19" s="92"/>
      <c r="I19" s="93"/>
      <c r="J19" s="91"/>
      <c r="K19" s="92"/>
      <c r="L19" s="92"/>
      <c r="M19" s="92"/>
      <c r="N19" s="92"/>
      <c r="O19" s="92"/>
      <c r="P19" s="93"/>
      <c r="Q19" s="94"/>
    </row>
    <row r="20" spans="2:18">
      <c r="B20" s="9" t="s">
        <v>18</v>
      </c>
      <c r="C20" s="81">
        <f>C22+C21</f>
        <v>221887.97</v>
      </c>
      <c r="D20" s="82"/>
      <c r="E20" s="82"/>
      <c r="F20" s="82">
        <f>C20+E20</f>
        <v>221887.97</v>
      </c>
      <c r="G20" s="82"/>
      <c r="H20" s="82"/>
      <c r="I20" s="83">
        <f>F20+G20-H20</f>
        <v>221887.97</v>
      </c>
      <c r="J20" s="81">
        <f>J21+J22</f>
        <v>102054.8</v>
      </c>
      <c r="K20" s="82">
        <f>K21+K22</f>
        <v>2218.87</v>
      </c>
      <c r="L20" s="82"/>
      <c r="M20" s="82">
        <f>J20+K20-L20</f>
        <v>104273.67</v>
      </c>
      <c r="N20" s="82"/>
      <c r="O20" s="82"/>
      <c r="P20" s="83">
        <f>M20+N20-O20</f>
        <v>104273.67</v>
      </c>
      <c r="Q20" s="84">
        <f>I20-P20</f>
        <v>117614.3</v>
      </c>
    </row>
    <row r="21" spans="2:18">
      <c r="B21" s="19" t="s">
        <v>19</v>
      </c>
      <c r="C21" s="81"/>
      <c r="D21" s="82"/>
      <c r="E21" s="82"/>
      <c r="F21" s="82">
        <f t="shared" ref="F21:F29" si="5">C21+E21</f>
        <v>0</v>
      </c>
      <c r="G21" s="82"/>
      <c r="H21" s="82"/>
      <c r="I21" s="83">
        <f t="shared" ref="I21:I29" si="6">F21+G21-H21</f>
        <v>0</v>
      </c>
      <c r="J21" s="81"/>
      <c r="K21" s="82"/>
      <c r="L21" s="82"/>
      <c r="M21" s="82">
        <f t="shared" ref="M21:M29" si="7">J21+K21-L21</f>
        <v>0</v>
      </c>
      <c r="N21" s="82"/>
      <c r="O21" s="82"/>
      <c r="P21" s="83">
        <f t="shared" ref="P21:P29" si="8">M21+N21-O21</f>
        <v>0</v>
      </c>
      <c r="Q21" s="84">
        <f t="shared" ref="Q21:Q29" si="9">I21-P21</f>
        <v>0</v>
      </c>
    </row>
    <row r="22" spans="2:18">
      <c r="B22" s="19" t="s">
        <v>20</v>
      </c>
      <c r="C22" s="81">
        <v>221887.97</v>
      </c>
      <c r="D22" s="82"/>
      <c r="E22" s="82"/>
      <c r="F22" s="82">
        <f t="shared" si="5"/>
        <v>221887.97</v>
      </c>
      <c r="G22" s="82"/>
      <c r="H22" s="82"/>
      <c r="I22" s="83">
        <f t="shared" si="6"/>
        <v>221887.97</v>
      </c>
      <c r="J22" s="81">
        <v>102054.8</v>
      </c>
      <c r="K22" s="82">
        <v>2218.87</v>
      </c>
      <c r="L22" s="82"/>
      <c r="M22" s="82">
        <f t="shared" si="7"/>
        <v>104273.67</v>
      </c>
      <c r="N22" s="82"/>
      <c r="O22" s="82"/>
      <c r="P22" s="83">
        <f t="shared" si="8"/>
        <v>104273.67</v>
      </c>
      <c r="Q22" s="84">
        <f t="shared" si="9"/>
        <v>117614.3</v>
      </c>
    </row>
    <row r="23" spans="2:18">
      <c r="B23" s="9" t="s">
        <v>45</v>
      </c>
      <c r="C23" s="81">
        <f>C24+C25</f>
        <v>140914.28000000003</v>
      </c>
      <c r="D23" s="82"/>
      <c r="E23" s="82"/>
      <c r="F23" s="82">
        <f t="shared" si="5"/>
        <v>140914.28000000003</v>
      </c>
      <c r="G23" s="82"/>
      <c r="H23" s="82"/>
      <c r="I23" s="83">
        <f t="shared" si="6"/>
        <v>140914.28000000003</v>
      </c>
      <c r="J23" s="81">
        <f>J24+J25</f>
        <v>139419.86000000002</v>
      </c>
      <c r="K23" s="82">
        <f>K24+K25</f>
        <v>280.20999999999998</v>
      </c>
      <c r="L23" s="82"/>
      <c r="M23" s="82">
        <f t="shared" si="7"/>
        <v>139700.07</v>
      </c>
      <c r="N23" s="82"/>
      <c r="O23" s="82"/>
      <c r="P23" s="83">
        <f t="shared" si="8"/>
        <v>139700.07</v>
      </c>
      <c r="Q23" s="84">
        <f t="shared" si="9"/>
        <v>1214.210000000021</v>
      </c>
    </row>
    <row r="24" spans="2:18">
      <c r="B24" s="9" t="s">
        <v>43</v>
      </c>
      <c r="C24" s="81">
        <v>75104.070000000007</v>
      </c>
      <c r="D24" s="82"/>
      <c r="E24" s="82"/>
      <c r="F24" s="82">
        <f t="shared" si="5"/>
        <v>75104.070000000007</v>
      </c>
      <c r="G24" s="82"/>
      <c r="H24" s="82"/>
      <c r="I24" s="83">
        <f t="shared" si="6"/>
        <v>75104.070000000007</v>
      </c>
      <c r="J24" s="81">
        <v>75104.070000000007</v>
      </c>
      <c r="K24" s="82"/>
      <c r="L24" s="82"/>
      <c r="M24" s="82">
        <f t="shared" si="7"/>
        <v>75104.070000000007</v>
      </c>
      <c r="N24" s="82"/>
      <c r="O24" s="82"/>
      <c r="P24" s="83">
        <f t="shared" si="8"/>
        <v>75104.070000000007</v>
      </c>
      <c r="Q24" s="84">
        <f t="shared" si="9"/>
        <v>0</v>
      </c>
    </row>
    <row r="25" spans="2:18">
      <c r="B25" s="9" t="s">
        <v>44</v>
      </c>
      <c r="C25" s="81">
        <v>65810.210000000006</v>
      </c>
      <c r="D25" s="82"/>
      <c r="E25" s="82"/>
      <c r="F25" s="82">
        <f t="shared" si="5"/>
        <v>65810.210000000006</v>
      </c>
      <c r="G25" s="82"/>
      <c r="H25" s="82"/>
      <c r="I25" s="83">
        <f t="shared" si="6"/>
        <v>65810.210000000006</v>
      </c>
      <c r="J25" s="81">
        <v>64315.79</v>
      </c>
      <c r="K25" s="82">
        <v>280.20999999999998</v>
      </c>
      <c r="L25" s="82"/>
      <c r="M25" s="82">
        <f t="shared" si="7"/>
        <v>64596</v>
      </c>
      <c r="N25" s="82"/>
      <c r="O25" s="82"/>
      <c r="P25" s="83">
        <f t="shared" si="8"/>
        <v>64596</v>
      </c>
      <c r="Q25" s="84">
        <f t="shared" si="9"/>
        <v>1214.2100000000064</v>
      </c>
    </row>
    <row r="26" spans="2:18">
      <c r="B26" s="9" t="s">
        <v>21</v>
      </c>
      <c r="C26" s="81"/>
      <c r="D26" s="82"/>
      <c r="E26" s="82"/>
      <c r="F26" s="82">
        <f t="shared" si="5"/>
        <v>0</v>
      </c>
      <c r="G26" s="82"/>
      <c r="H26" s="82"/>
      <c r="I26" s="83">
        <f t="shared" si="6"/>
        <v>0</v>
      </c>
      <c r="J26" s="81"/>
      <c r="K26" s="82"/>
      <c r="L26" s="82"/>
      <c r="M26" s="82">
        <f t="shared" si="7"/>
        <v>0</v>
      </c>
      <c r="N26" s="82"/>
      <c r="O26" s="82"/>
      <c r="P26" s="83">
        <f t="shared" si="8"/>
        <v>0</v>
      </c>
      <c r="Q26" s="84">
        <f t="shared" si="9"/>
        <v>0</v>
      </c>
    </row>
    <row r="27" spans="2:18">
      <c r="B27" s="9" t="s">
        <v>41</v>
      </c>
      <c r="C27" s="81">
        <v>592289.11</v>
      </c>
      <c r="D27" s="82"/>
      <c r="E27" s="82"/>
      <c r="F27" s="82">
        <f t="shared" si="5"/>
        <v>592289.11</v>
      </c>
      <c r="G27" s="82"/>
      <c r="H27" s="82"/>
      <c r="I27" s="83">
        <f t="shared" si="6"/>
        <v>592289.11</v>
      </c>
      <c r="J27" s="81">
        <v>591501.62</v>
      </c>
      <c r="K27" s="82">
        <v>112.5</v>
      </c>
      <c r="L27" s="82"/>
      <c r="M27" s="82">
        <f t="shared" si="7"/>
        <v>591614.12</v>
      </c>
      <c r="N27" s="82"/>
      <c r="O27" s="82"/>
      <c r="P27" s="83">
        <f t="shared" si="8"/>
        <v>591614.12</v>
      </c>
      <c r="Q27" s="84">
        <f t="shared" si="9"/>
        <v>674.98999999999069</v>
      </c>
    </row>
    <row r="28" spans="2:18" ht="26.25">
      <c r="B28" s="9" t="s">
        <v>42</v>
      </c>
      <c r="C28" s="81"/>
      <c r="D28" s="82"/>
      <c r="E28" s="82"/>
      <c r="F28" s="82">
        <f t="shared" si="5"/>
        <v>0</v>
      </c>
      <c r="G28" s="82"/>
      <c r="H28" s="82"/>
      <c r="I28" s="83">
        <f t="shared" si="6"/>
        <v>0</v>
      </c>
      <c r="J28" s="81"/>
      <c r="K28" s="82"/>
      <c r="L28" s="82"/>
      <c r="M28" s="82">
        <f t="shared" si="7"/>
        <v>0</v>
      </c>
      <c r="N28" s="82"/>
      <c r="O28" s="82"/>
      <c r="P28" s="83">
        <f t="shared" si="8"/>
        <v>0</v>
      </c>
      <c r="Q28" s="84">
        <f t="shared" si="9"/>
        <v>0</v>
      </c>
    </row>
    <row r="29" spans="2:18">
      <c r="B29" s="9" t="s">
        <v>46</v>
      </c>
      <c r="C29" s="81">
        <v>75880.17</v>
      </c>
      <c r="D29" s="82"/>
      <c r="E29" s="82"/>
      <c r="F29" s="82">
        <f t="shared" si="5"/>
        <v>75880.17</v>
      </c>
      <c r="G29" s="82"/>
      <c r="H29" s="82"/>
      <c r="I29" s="83">
        <f t="shared" si="6"/>
        <v>75880.17</v>
      </c>
      <c r="J29" s="81">
        <v>72920.55</v>
      </c>
      <c r="K29" s="82">
        <v>457.91</v>
      </c>
      <c r="L29" s="82"/>
      <c r="M29" s="82">
        <f t="shared" si="7"/>
        <v>73378.460000000006</v>
      </c>
      <c r="N29" s="82"/>
      <c r="O29" s="82"/>
      <c r="P29" s="83">
        <f t="shared" si="8"/>
        <v>73378.460000000006</v>
      </c>
      <c r="Q29" s="84">
        <f t="shared" si="9"/>
        <v>2501.7099999999919</v>
      </c>
    </row>
    <row r="30" spans="2:18" s="8" customFormat="1" ht="15.75" thickBot="1">
      <c r="B30" s="18" t="s">
        <v>22</v>
      </c>
      <c r="C30" s="95">
        <f>C20+C23+C26+C27+C28+C29</f>
        <v>1030971.53</v>
      </c>
      <c r="D30" s="88">
        <f t="shared" ref="D30:Q30" si="10">D20+D23+D26+D27+D28+D29</f>
        <v>0</v>
      </c>
      <c r="E30" s="96">
        <f t="shared" si="10"/>
        <v>0</v>
      </c>
      <c r="F30" s="88">
        <f t="shared" si="10"/>
        <v>1030971.53</v>
      </c>
      <c r="G30" s="96">
        <f t="shared" si="10"/>
        <v>0</v>
      </c>
      <c r="H30" s="88">
        <f t="shared" si="10"/>
        <v>0</v>
      </c>
      <c r="I30" s="97">
        <f t="shared" si="10"/>
        <v>1030971.53</v>
      </c>
      <c r="J30" s="95">
        <f t="shared" si="10"/>
        <v>905896.83000000007</v>
      </c>
      <c r="K30" s="88">
        <f t="shared" si="10"/>
        <v>3069.49</v>
      </c>
      <c r="L30" s="96">
        <f t="shared" si="10"/>
        <v>0</v>
      </c>
      <c r="M30" s="88">
        <f t="shared" si="10"/>
        <v>908966.32</v>
      </c>
      <c r="N30" s="96">
        <f t="shared" si="10"/>
        <v>0</v>
      </c>
      <c r="O30" s="88">
        <f t="shared" si="10"/>
        <v>0</v>
      </c>
      <c r="P30" s="97">
        <f t="shared" si="10"/>
        <v>908966.32</v>
      </c>
      <c r="Q30" s="95">
        <f t="shared" si="10"/>
        <v>122005.21</v>
      </c>
      <c r="R30" s="35"/>
    </row>
    <row r="31" spans="2:18">
      <c r="B31" s="17" t="s">
        <v>23</v>
      </c>
      <c r="C31" s="91"/>
      <c r="D31" s="92"/>
      <c r="E31" s="92"/>
      <c r="F31" s="92"/>
      <c r="G31" s="92"/>
      <c r="H31" s="92"/>
      <c r="I31" s="93"/>
      <c r="J31" s="91"/>
      <c r="K31" s="92"/>
      <c r="L31" s="92"/>
      <c r="M31" s="92"/>
      <c r="N31" s="92"/>
      <c r="O31" s="92"/>
      <c r="P31" s="93"/>
      <c r="Q31" s="94"/>
    </row>
    <row r="32" spans="2:18">
      <c r="B32" s="9" t="s">
        <v>24</v>
      </c>
      <c r="C32" s="81"/>
      <c r="D32" s="82"/>
      <c r="E32" s="82"/>
      <c r="F32" s="82"/>
      <c r="G32" s="82"/>
      <c r="H32" s="82"/>
      <c r="I32" s="83"/>
      <c r="J32" s="81"/>
      <c r="K32" s="82"/>
      <c r="L32" s="82"/>
      <c r="M32" s="82"/>
      <c r="N32" s="82"/>
      <c r="O32" s="82"/>
      <c r="P32" s="83"/>
      <c r="Q32" s="84"/>
    </row>
    <row r="33" spans="2:17">
      <c r="B33" s="9" t="s">
        <v>25</v>
      </c>
      <c r="C33" s="81"/>
      <c r="D33" s="82"/>
      <c r="E33" s="82"/>
      <c r="F33" s="82"/>
      <c r="G33" s="82"/>
      <c r="H33" s="82"/>
      <c r="I33" s="83"/>
      <c r="J33" s="81"/>
      <c r="K33" s="82"/>
      <c r="L33" s="82"/>
      <c r="M33" s="82"/>
      <c r="N33" s="82"/>
      <c r="O33" s="82"/>
      <c r="P33" s="83"/>
      <c r="Q33" s="84"/>
    </row>
    <row r="34" spans="2:17">
      <c r="B34" s="9" t="s">
        <v>26</v>
      </c>
      <c r="C34" s="81"/>
      <c r="D34" s="82"/>
      <c r="E34" s="82"/>
      <c r="F34" s="82"/>
      <c r="G34" s="82"/>
      <c r="H34" s="82"/>
      <c r="I34" s="83"/>
      <c r="J34" s="81"/>
      <c r="K34" s="82"/>
      <c r="L34" s="82"/>
      <c r="M34" s="82"/>
      <c r="N34" s="82"/>
      <c r="O34" s="82"/>
      <c r="P34" s="83"/>
      <c r="Q34" s="84"/>
    </row>
    <row r="35" spans="2:17">
      <c r="B35" s="9" t="s">
        <v>28</v>
      </c>
      <c r="C35" s="81"/>
      <c r="D35" s="82"/>
      <c r="E35" s="82"/>
      <c r="F35" s="82"/>
      <c r="G35" s="82"/>
      <c r="H35" s="82"/>
      <c r="I35" s="83"/>
      <c r="J35" s="81"/>
      <c r="K35" s="82"/>
      <c r="L35" s="82"/>
      <c r="M35" s="82"/>
      <c r="N35" s="82"/>
      <c r="O35" s="82"/>
      <c r="P35" s="83"/>
      <c r="Q35" s="84"/>
    </row>
    <row r="36" spans="2:17">
      <c r="B36" s="9" t="s">
        <v>29</v>
      </c>
      <c r="C36" s="81"/>
      <c r="D36" s="82"/>
      <c r="E36" s="82"/>
      <c r="F36" s="82"/>
      <c r="G36" s="82"/>
      <c r="H36" s="82"/>
      <c r="I36" s="83"/>
      <c r="J36" s="81"/>
      <c r="K36" s="82"/>
      <c r="L36" s="82"/>
      <c r="M36" s="82"/>
      <c r="N36" s="82"/>
      <c r="O36" s="82"/>
      <c r="P36" s="83"/>
      <c r="Q36" s="84"/>
    </row>
    <row r="37" spans="2:17">
      <c r="B37" s="9" t="s">
        <v>30</v>
      </c>
      <c r="C37" s="81"/>
      <c r="D37" s="82"/>
      <c r="E37" s="82"/>
      <c r="F37" s="82"/>
      <c r="G37" s="82"/>
      <c r="H37" s="82"/>
      <c r="I37" s="83"/>
      <c r="J37" s="81"/>
      <c r="K37" s="82"/>
      <c r="L37" s="82"/>
      <c r="M37" s="82"/>
      <c r="N37" s="82"/>
      <c r="O37" s="82"/>
      <c r="P37" s="83"/>
      <c r="Q37" s="84"/>
    </row>
    <row r="38" spans="2:17">
      <c r="B38" s="9" t="s">
        <v>31</v>
      </c>
      <c r="C38" s="81"/>
      <c r="D38" s="82"/>
      <c r="E38" s="82"/>
      <c r="F38" s="82"/>
      <c r="G38" s="82"/>
      <c r="H38" s="82"/>
      <c r="I38" s="83"/>
      <c r="J38" s="81"/>
      <c r="K38" s="82"/>
      <c r="L38" s="82"/>
      <c r="M38" s="82"/>
      <c r="N38" s="82"/>
      <c r="O38" s="82"/>
      <c r="P38" s="83"/>
      <c r="Q38" s="84"/>
    </row>
    <row r="39" spans="2:17">
      <c r="B39" s="9" t="s">
        <v>32</v>
      </c>
      <c r="C39" s="81"/>
      <c r="D39" s="82"/>
      <c r="E39" s="82"/>
      <c r="F39" s="82"/>
      <c r="G39" s="82"/>
      <c r="H39" s="82"/>
      <c r="I39" s="83"/>
      <c r="J39" s="81"/>
      <c r="K39" s="82"/>
      <c r="L39" s="82"/>
      <c r="M39" s="82"/>
      <c r="N39" s="82"/>
      <c r="O39" s="82"/>
      <c r="P39" s="83"/>
      <c r="Q39" s="84"/>
    </row>
    <row r="40" spans="2:17" s="8" customFormat="1" ht="15.75" thickBot="1">
      <c r="B40" s="18" t="s">
        <v>33</v>
      </c>
      <c r="C40" s="87"/>
      <c r="D40" s="88"/>
      <c r="E40" s="88"/>
      <c r="F40" s="88"/>
      <c r="G40" s="88"/>
      <c r="H40" s="88"/>
      <c r="I40" s="89"/>
      <c r="J40" s="87"/>
      <c r="K40" s="88"/>
      <c r="L40" s="88"/>
      <c r="M40" s="88"/>
      <c r="N40" s="88"/>
      <c r="O40" s="88"/>
      <c r="P40" s="89"/>
      <c r="Q40" s="90"/>
    </row>
    <row r="41" spans="2:17" s="8" customFormat="1" ht="15.75" thickBot="1">
      <c r="B41" s="20" t="s">
        <v>34</v>
      </c>
      <c r="C41" s="24"/>
      <c r="D41" s="12"/>
      <c r="E41" s="12"/>
      <c r="F41" s="12"/>
      <c r="G41" s="12"/>
      <c r="H41" s="12"/>
      <c r="I41" s="13"/>
      <c r="J41" s="24"/>
      <c r="K41" s="12"/>
      <c r="L41" s="12"/>
      <c r="M41" s="12"/>
      <c r="N41" s="12"/>
      <c r="O41" s="12"/>
      <c r="P41" s="13"/>
      <c r="Q41" s="27"/>
    </row>
    <row r="42" spans="2:17" s="33" customFormat="1" ht="29.25" thickBot="1">
      <c r="B42" s="29" t="s">
        <v>36</v>
      </c>
      <c r="C42" s="28">
        <f>C18+C30+C40+C41</f>
        <v>1127604.03</v>
      </c>
      <c r="D42" s="30">
        <f>D18+D30+D40+D41</f>
        <v>0</v>
      </c>
      <c r="E42" s="30">
        <f t="shared" ref="E42:K42" si="11">E18+E30+E40+E41</f>
        <v>0</v>
      </c>
      <c r="F42" s="30">
        <f t="shared" si="11"/>
        <v>1127604.03</v>
      </c>
      <c r="G42" s="30">
        <f t="shared" si="11"/>
        <v>0</v>
      </c>
      <c r="H42" s="30">
        <f t="shared" si="11"/>
        <v>0</v>
      </c>
      <c r="I42" s="31">
        <f t="shared" si="11"/>
        <v>1127604.03</v>
      </c>
      <c r="J42" s="28">
        <f t="shared" si="11"/>
        <v>905896.83000000007</v>
      </c>
      <c r="K42" s="30">
        <f t="shared" si="11"/>
        <v>3069.49</v>
      </c>
      <c r="L42" s="30">
        <f t="shared" ref="L42:Q42" si="12">L18+L30+L40+L41</f>
        <v>0</v>
      </c>
      <c r="M42" s="30">
        <f t="shared" si="12"/>
        <v>1005598.82</v>
      </c>
      <c r="N42" s="30">
        <f t="shared" si="12"/>
        <v>0</v>
      </c>
      <c r="O42" s="30">
        <f t="shared" si="12"/>
        <v>0</v>
      </c>
      <c r="P42" s="31">
        <f t="shared" si="12"/>
        <v>1005598.82</v>
      </c>
      <c r="Q42" s="32">
        <f t="shared" si="12"/>
        <v>122005.21</v>
      </c>
    </row>
    <row r="43" spans="2:17">
      <c r="B43" s="15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17"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17" s="1" customFormat="1">
      <c r="B45" s="1" t="s">
        <v>318</v>
      </c>
      <c r="E45" s="279" t="s">
        <v>52</v>
      </c>
      <c r="F45" s="279"/>
      <c r="G45" s="279"/>
      <c r="H45" s="279"/>
      <c r="I45" s="279"/>
      <c r="L45" s="264" t="s">
        <v>315</v>
      </c>
      <c r="M45" s="264"/>
      <c r="N45" s="264"/>
      <c r="O45" s="264"/>
      <c r="P45" s="264"/>
    </row>
    <row r="46" spans="2:17" s="1" customFormat="1">
      <c r="E46" s="280" t="s">
        <v>53</v>
      </c>
      <c r="F46" s="280"/>
      <c r="G46" s="280"/>
      <c r="H46" s="280"/>
      <c r="I46" s="280"/>
      <c r="L46" s="265"/>
      <c r="M46" s="265"/>
      <c r="N46" s="265"/>
      <c r="O46" s="265"/>
      <c r="P46" s="265"/>
    </row>
  </sheetData>
  <mergeCells count="16">
    <mergeCell ref="L45:P45"/>
    <mergeCell ref="L46:P46"/>
    <mergeCell ref="N1:Q1"/>
    <mergeCell ref="B3:Q3"/>
    <mergeCell ref="B5:Q5"/>
    <mergeCell ref="B8:B9"/>
    <mergeCell ref="Q8:Q9"/>
    <mergeCell ref="B6:Q6"/>
    <mergeCell ref="C8:F8"/>
    <mergeCell ref="G8:H8"/>
    <mergeCell ref="I8:I9"/>
    <mergeCell ref="J8:M8"/>
    <mergeCell ref="N8:O8"/>
    <mergeCell ref="P8:P9"/>
    <mergeCell ref="E45:I45"/>
    <mergeCell ref="E46:I46"/>
  </mergeCells>
  <pageMargins left="0.21" right="0.17" top="0.3" bottom="0.23" header="0.17" footer="0.18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Pril.1</vt:lpstr>
      <vt:lpstr>Pril.2</vt:lpstr>
      <vt:lpstr>СК</vt:lpstr>
      <vt:lpstr>PP</vt:lpstr>
      <vt:lpstr>Pril.5</vt:lpstr>
      <vt:lpstr>Pril.5!Print_Area</vt:lpstr>
      <vt:lpstr>Pril.1!Print_Titles</vt:lpstr>
      <vt:lpstr>Pril.2!Print_Titles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2017-04-24T13:20:17Z</cp:lastPrinted>
  <dcterms:created xsi:type="dcterms:W3CDTF">2015-07-15T08:54:40Z</dcterms:created>
  <dcterms:modified xsi:type="dcterms:W3CDTF">2017-04-24T13:20:39Z</dcterms:modified>
</cp:coreProperties>
</file>