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ENGL" sheetId="4" r:id="rId1"/>
  </sheets>
  <definedNames>
    <definedName name="_xlnm.Print_Area" localSheetId="0">'SCF_financial info_EUR_ENGL'!$A$1:$H$16</definedName>
  </definedNames>
  <calcPr calcId="145621"/>
</workbook>
</file>

<file path=xl/sharedStrings.xml><?xml version="1.0" encoding="utf-8"?>
<sst xmlns="http://schemas.openxmlformats.org/spreadsheetml/2006/main" count="33" uniqueCount="21">
  <si>
    <t>8=6+7</t>
  </si>
  <si>
    <t xml:space="preserve">OP / FUND </t>
  </si>
  <si>
    <t>currency</t>
  </si>
  <si>
    <t xml:space="preserve">OP Budget - EC financing </t>
  </si>
  <si>
    <t>OP Budget - national co-financing</t>
  </si>
  <si>
    <t>EC part</t>
  </si>
  <si>
    <t>National Co-financing part</t>
  </si>
  <si>
    <t>Total</t>
  </si>
  <si>
    <t>Euro</t>
  </si>
  <si>
    <t>1. OP Transport / ERDF&amp;CF</t>
  </si>
  <si>
    <t>2. OP Environment/ ERDF &amp; CF</t>
  </si>
  <si>
    <t>3. OP Regional Development / ERDF</t>
  </si>
  <si>
    <t>5. OP Competitiveness of the Bulgarian Economy / ERDF</t>
  </si>
  <si>
    <t>6. OP Administrative Capacity / ESF</t>
  </si>
  <si>
    <t>ERDF</t>
  </si>
  <si>
    <t>CF</t>
  </si>
  <si>
    <t>4. OP Human Resources Development / ESF</t>
  </si>
  <si>
    <t>7. OP Technical Assistance / ERDF</t>
  </si>
  <si>
    <t>Tranches received from EC up to 31.12.2016</t>
  </si>
  <si>
    <t>Paid up to 31.12.2016</t>
  </si>
  <si>
    <t>Total paid up to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</si>
</sst>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#,##0_ ;\-#,##0\ "/>
  </numFmts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166" fontId="2" fillId="0" borderId="0" xfId="16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7" fontId="0" fillId="0" borderId="1" xfId="18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18" applyNumberFormat="1" applyFont="1" applyFill="1" applyBorder="1" applyAlignment="1">
      <alignment horizontal="center" vertical="center" wrapText="1"/>
    </xf>
    <xf numFmtId="167" fontId="2" fillId="0" borderId="1" xfId="1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7" fontId="2" fillId="0" borderId="1" xfId="18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SheetLayoutView="100" workbookViewId="0" topLeftCell="A1">
      <selection activeCell="C16" sqref="C16:H16"/>
    </sheetView>
  </sheetViews>
  <sheetFormatPr defaultColWidth="9.140625" defaultRowHeight="12.75" outlineLevelRow="1"/>
  <cols>
    <col min="1" max="1" width="46.7109375" style="0" customWidth="1"/>
    <col min="2" max="2" width="12.421875" style="3" customWidth="1"/>
    <col min="3" max="5" width="19.421875" style="3" customWidth="1"/>
    <col min="6" max="8" width="19.421875" style="0" customWidth="1"/>
    <col min="9" max="9" width="22.421875" style="0" customWidth="1"/>
  </cols>
  <sheetData>
    <row r="1" spans="1:9" s="10" customFormat="1" ht="11.25" customHeight="1">
      <c r="A1" s="8"/>
      <c r="B1" s="8"/>
      <c r="C1" s="9"/>
      <c r="D1" s="9"/>
      <c r="E1" s="9"/>
      <c r="I1" s="14"/>
    </row>
    <row r="2" spans="1:9" s="2" customFormat="1" ht="12.75" customHeight="1">
      <c r="A2" s="33" t="s">
        <v>1</v>
      </c>
      <c r="B2" s="34" t="s">
        <v>2</v>
      </c>
      <c r="C2" s="27" t="s">
        <v>3</v>
      </c>
      <c r="D2" s="27" t="s">
        <v>4</v>
      </c>
      <c r="E2" s="27" t="s">
        <v>18</v>
      </c>
      <c r="F2" s="29" t="s">
        <v>19</v>
      </c>
      <c r="G2" s="30"/>
      <c r="H2" s="27" t="s">
        <v>20</v>
      </c>
      <c r="I2" s="15"/>
    </row>
    <row r="3" spans="1:9" s="2" customFormat="1" ht="53.25" customHeight="1">
      <c r="A3" s="33"/>
      <c r="B3" s="35"/>
      <c r="C3" s="28"/>
      <c r="D3" s="28"/>
      <c r="E3" s="28"/>
      <c r="F3" s="1" t="s">
        <v>5</v>
      </c>
      <c r="G3" s="6" t="s">
        <v>6</v>
      </c>
      <c r="H3" s="28"/>
      <c r="I3" s="15"/>
    </row>
    <row r="4" spans="1:9" s="2" customFormat="1" ht="15.75" customHeight="1">
      <c r="A4" s="1">
        <v>1</v>
      </c>
      <c r="B4" s="11">
        <v>2</v>
      </c>
      <c r="C4" s="12">
        <v>3</v>
      </c>
      <c r="D4" s="11">
        <v>4</v>
      </c>
      <c r="E4" s="12">
        <v>5</v>
      </c>
      <c r="F4" s="11">
        <v>6</v>
      </c>
      <c r="G4" s="12">
        <v>7</v>
      </c>
      <c r="H4" s="6" t="s">
        <v>0</v>
      </c>
      <c r="I4" s="15"/>
    </row>
    <row r="5" spans="1:10" s="7" customFormat="1" ht="29.25" customHeight="1">
      <c r="A5" s="22" t="s">
        <v>9</v>
      </c>
      <c r="B5" s="6" t="s">
        <v>8</v>
      </c>
      <c r="C5" s="23">
        <v>1624479623</v>
      </c>
      <c r="D5" s="23">
        <v>286672875</v>
      </c>
      <c r="E5" s="23">
        <f>SUM(E6:E7)</f>
        <v>1543255641.8500001</v>
      </c>
      <c r="F5" s="24">
        <v>1600079191.2285485</v>
      </c>
      <c r="G5" s="24">
        <v>282366916.09915555</v>
      </c>
      <c r="H5" s="24">
        <v>1882446107.327704</v>
      </c>
      <c r="I5" s="25"/>
      <c r="J5" s="17"/>
    </row>
    <row r="6" spans="1:10" ht="29.25" customHeight="1" outlineLevel="1">
      <c r="A6" s="5" t="s">
        <v>14</v>
      </c>
      <c r="B6" s="4" t="s">
        <v>8</v>
      </c>
      <c r="C6" s="20">
        <v>368809731</v>
      </c>
      <c r="D6" s="20">
        <v>65084070</v>
      </c>
      <c r="E6" s="18">
        <f>309753549.06+16303956.43+24311738.96</f>
        <v>350369244.45</v>
      </c>
      <c r="F6" s="19">
        <v>346165011.0120927</v>
      </c>
      <c r="G6" s="19">
        <v>61087943.11978106</v>
      </c>
      <c r="H6" s="19">
        <v>407252954.1318738</v>
      </c>
      <c r="I6" s="15"/>
      <c r="J6" s="2"/>
    </row>
    <row r="7" spans="1:10" ht="29.25" customHeight="1" outlineLevel="1">
      <c r="A7" s="5" t="s">
        <v>15</v>
      </c>
      <c r="B7" s="4" t="s">
        <v>8</v>
      </c>
      <c r="C7" s="20">
        <v>1255669892</v>
      </c>
      <c r="D7" s="20">
        <v>221588805</v>
      </c>
      <c r="E7" s="18">
        <f>962996614.71+22139144.23+152354616.46+55396022</f>
        <v>1192886397.4</v>
      </c>
      <c r="F7" s="19">
        <v>1253914180.2164557</v>
      </c>
      <c r="G7" s="19">
        <v>221278972.9793745</v>
      </c>
      <c r="H7" s="19">
        <v>1475193153.19583</v>
      </c>
      <c r="I7" s="15"/>
      <c r="J7" s="2"/>
    </row>
    <row r="8" spans="1:10" s="7" customFormat="1" ht="29.25" customHeight="1">
      <c r="A8" s="22" t="s">
        <v>10</v>
      </c>
      <c r="B8" s="6" t="s">
        <v>8</v>
      </c>
      <c r="C8" s="23">
        <v>1395379677</v>
      </c>
      <c r="D8" s="23">
        <v>246243473</v>
      </c>
      <c r="E8" s="23">
        <f>SUM(E9:E10)</f>
        <v>1325610693.15</v>
      </c>
      <c r="F8" s="24">
        <v>1407815671.0692725</v>
      </c>
      <c r="G8" s="24">
        <v>248438059.60045984</v>
      </c>
      <c r="H8" s="24">
        <v>1656253730.6697323</v>
      </c>
      <c r="I8" s="25"/>
      <c r="J8" s="17"/>
    </row>
    <row r="9" spans="1:10" ht="29.25" customHeight="1" outlineLevel="1">
      <c r="A9" s="5" t="s">
        <v>14</v>
      </c>
      <c r="B9" s="4" t="s">
        <v>8</v>
      </c>
      <c r="C9" s="18">
        <v>368013404</v>
      </c>
      <c r="D9" s="18">
        <v>64943542</v>
      </c>
      <c r="E9" s="18">
        <f>219675971.23+20997383.62+38759532.05+52853581.29+17326265.61</f>
        <v>349612733.8</v>
      </c>
      <c r="F9" s="19">
        <v>363020473.5478191</v>
      </c>
      <c r="G9" s="19">
        <v>64062436.508438654</v>
      </c>
      <c r="H9" s="19">
        <v>427082910.0562577</v>
      </c>
      <c r="I9" s="15"/>
      <c r="J9" s="2"/>
    </row>
    <row r="10" spans="1:10" ht="29.25" customHeight="1" outlineLevel="1">
      <c r="A10" s="5" t="s">
        <v>15</v>
      </c>
      <c r="B10" s="4" t="s">
        <v>8</v>
      </c>
      <c r="C10" s="18">
        <v>1027366273</v>
      </c>
      <c r="D10" s="18">
        <v>181299931</v>
      </c>
      <c r="E10" s="18">
        <f>655650658.17+10531395.37+31518789.19+90114986.94+65058740.13+123123389.55</f>
        <v>975997959.35</v>
      </c>
      <c r="F10" s="19">
        <v>1044795197.5214534</v>
      </c>
      <c r="G10" s="19">
        <v>184375623.0920212</v>
      </c>
      <c r="H10" s="19">
        <v>1229170820.6134746</v>
      </c>
      <c r="I10" s="15"/>
      <c r="J10" s="2"/>
    </row>
    <row r="11" spans="1:9" s="7" customFormat="1" ht="29.25" customHeight="1">
      <c r="A11" s="22" t="s">
        <v>11</v>
      </c>
      <c r="B11" s="6" t="s">
        <v>8</v>
      </c>
      <c r="C11" s="23">
        <v>1361083545</v>
      </c>
      <c r="D11" s="23">
        <v>240191214</v>
      </c>
      <c r="E11" s="23">
        <f>967529157.33+17129063.43+51920305.8+22040501.73+111942859.3+122467480.16</f>
        <v>1293029367.75</v>
      </c>
      <c r="F11" s="24">
        <v>1366934520.6175613</v>
      </c>
      <c r="G11" s="24">
        <v>241223738.93251082</v>
      </c>
      <c r="H11" s="24">
        <v>1608158259.5500722</v>
      </c>
      <c r="I11" s="16"/>
    </row>
    <row r="12" spans="1:9" s="17" customFormat="1" ht="29.25" customHeight="1">
      <c r="A12" s="26" t="s">
        <v>16</v>
      </c>
      <c r="B12" s="6" t="s">
        <v>8</v>
      </c>
      <c r="C12" s="23">
        <v>1031789139</v>
      </c>
      <c r="D12" s="23">
        <v>182080436</v>
      </c>
      <c r="E12" s="23">
        <f>962921512.88+17278169.17</f>
        <v>980199682.05</v>
      </c>
      <c r="F12" s="24">
        <v>1029205876.4157075</v>
      </c>
      <c r="G12" s="24">
        <v>181624566.42630133</v>
      </c>
      <c r="H12" s="24">
        <v>1210830442.8420088</v>
      </c>
      <c r="I12" s="25"/>
    </row>
    <row r="13" spans="1:9" s="7" customFormat="1" ht="29.25" customHeight="1">
      <c r="A13" s="22" t="s">
        <v>12</v>
      </c>
      <c r="B13" s="6" t="s">
        <v>8</v>
      </c>
      <c r="C13" s="23">
        <v>987883219</v>
      </c>
      <c r="D13" s="23">
        <v>174332333</v>
      </c>
      <c r="E13" s="23">
        <f>840189235.12+11929853.14+41712460.37+19969543.53+11077635.46+13610330.43</f>
        <v>938489058.05</v>
      </c>
      <c r="F13" s="24">
        <v>966498798.1615906</v>
      </c>
      <c r="G13" s="24">
        <v>170558611.44028068</v>
      </c>
      <c r="H13" s="24">
        <v>1137057409.6018713</v>
      </c>
      <c r="I13" s="16"/>
    </row>
    <row r="14" spans="1:9" s="17" customFormat="1" ht="29.25" customHeight="1">
      <c r="A14" s="26" t="s">
        <v>13</v>
      </c>
      <c r="B14" s="6" t="s">
        <v>8</v>
      </c>
      <c r="C14" s="23">
        <v>147948923</v>
      </c>
      <c r="D14" s="23">
        <v>26108633.46</v>
      </c>
      <c r="E14" s="23">
        <f>123426864.95+1900413.53+7401865.78+1758759.03+6063573.56</f>
        <v>140551476.85</v>
      </c>
      <c r="F14" s="24">
        <v>150016093.46307045</v>
      </c>
      <c r="G14" s="24">
        <v>26473428.258188903</v>
      </c>
      <c r="H14" s="24">
        <v>176489521.72125936</v>
      </c>
      <c r="I14" s="25"/>
    </row>
    <row r="15" spans="1:9" s="17" customFormat="1" ht="30" customHeight="1">
      <c r="A15" s="22" t="s">
        <v>17</v>
      </c>
      <c r="B15" s="6" t="s">
        <v>8</v>
      </c>
      <c r="C15" s="23">
        <v>46459686</v>
      </c>
      <c r="D15" s="23">
        <v>8198768.117647059</v>
      </c>
      <c r="E15" s="23">
        <f>37510937.83+1603228.76+2063683.75+1926987.71+1031863.65</f>
        <v>44136701.699999996</v>
      </c>
      <c r="F15" s="24">
        <v>46241600.159884065</v>
      </c>
      <c r="G15" s="24">
        <v>8160282.3811560115</v>
      </c>
      <c r="H15" s="24">
        <v>54401882.54104008</v>
      </c>
      <c r="I15" s="25"/>
    </row>
    <row r="16" spans="1:9" s="7" customFormat="1" ht="29.25" customHeight="1">
      <c r="A16" s="31" t="s">
        <v>7</v>
      </c>
      <c r="B16" s="32"/>
      <c r="C16" s="21">
        <v>6595023812</v>
      </c>
      <c r="D16" s="21">
        <v>1163827732.5776472</v>
      </c>
      <c r="E16" s="21">
        <f>E5+E8+E11+E12+E13+E14+E15</f>
        <v>6265272621.400001</v>
      </c>
      <c r="F16" s="21">
        <v>6566791751.115635</v>
      </c>
      <c r="G16" s="21">
        <v>1158845603.1380532</v>
      </c>
      <c r="H16" s="21">
        <v>7725637354.253688</v>
      </c>
      <c r="I16" s="16"/>
    </row>
    <row r="21" ht="12.75">
      <c r="E21" s="13"/>
    </row>
  </sheetData>
  <mergeCells count="8">
    <mergeCell ref="D2:D3"/>
    <mergeCell ref="H2:H3"/>
    <mergeCell ref="F2:G2"/>
    <mergeCell ref="E2:E3"/>
    <mergeCell ref="A16:B16"/>
    <mergeCell ref="A2:A3"/>
    <mergeCell ref="B2:B3"/>
    <mergeCell ref="C2:C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&amp;CFinancial Implementation of EU Structural and Cohesion Funds 2007-2013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Станка Рашкова</cp:lastModifiedBy>
  <cp:lastPrinted>2016-09-07T06:56:25Z</cp:lastPrinted>
  <dcterms:created xsi:type="dcterms:W3CDTF">2007-11-29T09:10:22Z</dcterms:created>
  <dcterms:modified xsi:type="dcterms:W3CDTF">2017-01-10T07:40:03Z</dcterms:modified>
  <cp:category/>
  <cp:version/>
  <cp:contentType/>
  <cp:contentStatus/>
</cp:coreProperties>
</file>