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OTCHET" sheetId="1" r:id="rId1"/>
    <sheet name="УКАЗАНИЯ" sheetId="2" r:id="rId2"/>
    <sheet name="list" sheetId="3" state="hidden" r:id="rId3"/>
    <sheet name="Groups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DateName">'list'!$B$712:$C$723</definedName>
    <definedName name="EBK_DEIN">'list'!$B$11:$B$275</definedName>
    <definedName name="EBK_DEIN2">'list'!$B$11:$C$275</definedName>
    <definedName name="GROUPS">'Groups'!$A$1:$A$27</definedName>
    <definedName name="GROUPS2">'Groups'!$A$1:$B$27</definedName>
    <definedName name="OP_LIST">'list'!$A$281:$A$304</definedName>
    <definedName name="OP_LIST2">'list'!$A$281:$B$304</definedName>
    <definedName name="PRBK">'list'!$A$421:$B$709</definedName>
    <definedName name="SMETKA">'list'!$A$2:$C$7</definedName>
  </definedNames>
  <calcPr fullCalcOnLoad="1"/>
</workbook>
</file>

<file path=xl/comments1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<sst xmlns="http://schemas.openxmlformats.org/spreadsheetml/2006/main" count="2266" uniqueCount="1723">
  <si>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</si>
  <si>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</si>
  <si>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</si>
  <si>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</si>
  <si>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</si>
  <si>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</si>
  <si>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</si>
  <si>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</si>
  <si>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</si>
  <si>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</si>
  <si>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</si>
  <si>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</si>
  <si>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</si>
  <si>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</si>
  <si>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</si>
  <si>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</si>
  <si>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</si>
  <si>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</si>
  <si>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</si>
  <si>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</si>
  <si>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</si>
  <si>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</si>
  <si>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</si>
  <si>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</si>
  <si>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</si>
  <si>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</si>
  <si>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</si>
  <si>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</si>
  <si>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</si>
  <si>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</si>
  <si>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</si>
  <si>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</si>
  <si>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</si>
  <si>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</si>
  <si>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</si>
  <si>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</si>
  <si>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</si>
  <si>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</si>
  <si>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</si>
  <si>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</si>
  <si>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</si>
  <si>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</si>
  <si>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</si>
  <si>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</si>
  <si>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</si>
  <si>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</si>
  <si>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</si>
  <si>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</si>
  <si>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</si>
  <si>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</si>
  <si>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</si>
  <si>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</si>
  <si>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</si>
  <si>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</si>
  <si>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</si>
  <si>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</si>
  <si>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</si>
  <si>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</si>
  <si>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</si>
  <si>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</si>
  <si>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</si>
  <si>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</si>
  <si>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</si>
  <si>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</si>
  <si>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</si>
  <si>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</si>
  <si>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</si>
  <si>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</si>
  <si>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</si>
  <si>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</si>
  <si>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</si>
  <si>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</si>
  <si>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</si>
  <si>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</si>
  <si>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</si>
  <si>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</si>
  <si>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</si>
  <si>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</si>
  <si>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</si>
  <si>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</si>
  <si>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</si>
  <si>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</si>
  <si>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</si>
  <si>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</si>
  <si>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</si>
  <si>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</si>
  <si>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</si>
  <si>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</si>
  <si>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</si>
  <si>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</si>
  <si>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</si>
  <si>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</si>
  <si>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</si>
  <si>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</si>
  <si>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</si>
  <si>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</si>
  <si>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</si>
  <si>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</si>
  <si>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</si>
  <si>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</si>
  <si>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</si>
  <si>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</si>
  <si>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</si>
  <si>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</si>
  <si>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</si>
  <si>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</si>
  <si>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</si>
  <si>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</si>
  <si>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</si>
  <si>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</si>
  <si>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</si>
  <si>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</si>
  <si>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</si>
  <si>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</si>
  <si>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</si>
  <si>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</si>
  <si>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</si>
  <si>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</si>
  <si>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</si>
  <si>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</si>
  <si>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</si>
  <si>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</si>
  <si>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</si>
  <si>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</si>
  <si>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</si>
  <si>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</si>
  <si>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</si>
  <si>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</si>
  <si>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</si>
  <si>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</si>
  <si>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</si>
  <si>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</si>
  <si>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</si>
  <si>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</si>
  <si>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</si>
  <si>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</si>
  <si>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</si>
  <si>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</si>
  <si>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</si>
  <si>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</si>
  <si>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</si>
  <si>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</si>
  <si>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</si>
  <si>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</si>
  <si>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</si>
  <si>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</si>
  <si>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</si>
  <si>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</si>
  <si>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</si>
  <si>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</si>
  <si>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f</t>
  </si>
  <si>
    <t>print</t>
  </si>
  <si>
    <t>окончателен данък върху приходите от лихви от депозити на физическите лица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</si>
  <si>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</si>
  <si>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</si>
  <si>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</si>
  <si>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</si>
  <si>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</si>
  <si>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</si>
  <si>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</si>
  <si>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</si>
  <si>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</si>
  <si>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</si>
  <si>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</si>
  <si>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</si>
  <si>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</si>
  <si>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</si>
  <si>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</si>
  <si>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</si>
  <si>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</si>
  <si>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</si>
  <si>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</si>
  <si>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</si>
  <si>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</si>
  <si>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</si>
  <si>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</si>
  <si>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</si>
  <si>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</si>
  <si>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</si>
  <si>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</si>
  <si>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</si>
  <si>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</si>
  <si>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</si>
  <si>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</si>
  <si>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</si>
  <si>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</si>
  <si>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</si>
  <si>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</si>
  <si>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</si>
  <si>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</si>
  <si>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</si>
  <si>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</si>
  <si>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</si>
  <si>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</si>
  <si>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</si>
  <si>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</si>
  <si>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</si>
  <si>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</si>
  <si>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</si>
  <si>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</si>
  <si>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</si>
  <si>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</si>
  <si>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</si>
  <si>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</si>
  <si>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</si>
  <si>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</si>
  <si>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</si>
  <si>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</si>
  <si>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</si>
  <si>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</si>
  <si>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</si>
  <si>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</si>
  <si>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</si>
  <si>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</si>
  <si>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</si>
  <si>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</si>
  <si>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</si>
  <si>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</si>
  <si>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</si>
  <si>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</si>
  <si>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</si>
  <si>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</si>
  <si>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</si>
  <si>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</si>
  <si>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</si>
  <si>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</si>
  <si>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</si>
  <si>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</si>
  <si>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</si>
  <si>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</si>
  <si>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</si>
  <si>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</si>
  <si>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</si>
  <si>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</si>
  <si>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</si>
  <si>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</si>
  <si>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</si>
  <si>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</si>
  <si>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</si>
  <si>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</si>
  <si>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</si>
  <si>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</si>
  <si>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</si>
  <si>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</si>
  <si>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</si>
  <si>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</si>
  <si>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</si>
  <si>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</si>
  <si>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</si>
  <si>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</si>
  <si>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</si>
  <si>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</si>
  <si>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</si>
  <si>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</si>
  <si>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</si>
  <si>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</si>
  <si>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</si>
  <si>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</si>
  <si>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</si>
  <si>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</si>
  <si>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</si>
  <si>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</si>
  <si>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</si>
  <si>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</si>
  <si>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</si>
  <si>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</si>
  <si>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</si>
  <si>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</si>
  <si>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</si>
  <si>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</si>
  <si>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</si>
  <si>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</si>
  <si>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</si>
  <si>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</si>
  <si>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</si>
  <si>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</si>
  <si>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</si>
  <si>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</si>
  <si>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</si>
  <si>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</si>
  <si>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</si>
  <si>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</si>
  <si>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</si>
  <si>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</si>
  <si>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</si>
  <si>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</si>
  <si>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</si>
  <si>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</si>
  <si>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</si>
  <si>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</si>
  <si>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</si>
  <si>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</si>
  <si>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</si>
  <si>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</si>
  <si>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</si>
  <si>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</si>
  <si>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</si>
  <si>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</si>
  <si>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</si>
  <si>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</si>
  <si>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</si>
  <si>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</si>
  <si>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</si>
  <si>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</si>
  <si>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</si>
  <si>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</si>
  <si>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</si>
  <si>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</si>
  <si>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</si>
  <si>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</si>
  <si>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</si>
  <si>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</si>
  <si>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</si>
  <si>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</si>
  <si>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</si>
  <si>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</si>
  <si>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</si>
  <si>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</si>
  <si>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</si>
  <si>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</si>
  <si>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</si>
  <si>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</si>
  <si>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</si>
  <si>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</si>
  <si>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</si>
  <si>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</si>
  <si>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</si>
  <si>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</si>
  <si>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</si>
  <si>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</si>
  <si>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</si>
  <si>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</si>
  <si>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</si>
  <si>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</si>
  <si>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</si>
  <si>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</si>
  <si>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</si>
  <si>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</si>
  <si>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</si>
  <si>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</si>
  <si>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</si>
  <si>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</si>
  <si>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</si>
  <si>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</si>
  <si>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</si>
  <si>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</si>
  <si>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</si>
  <si>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</si>
  <si>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</si>
  <si>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</si>
  <si>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</si>
  <si>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</si>
  <si>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</si>
  <si>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</si>
  <si>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</si>
  <si>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</si>
  <si>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</si>
  <si>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</si>
  <si>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</si>
  <si>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</si>
  <si>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</si>
  <si>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</si>
  <si>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</si>
  <si>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</si>
  <si>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</si>
  <si>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</si>
  <si>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</si>
  <si>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</si>
  <si>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</si>
  <si>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</si>
  <si>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</si>
  <si>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</si>
  <si>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</si>
  <si>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</si>
  <si>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</si>
  <si>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</si>
  <si>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</si>
  <si>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</si>
  <si>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</si>
  <si>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</si>
  <si>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</si>
  <si>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</si>
  <si>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</si>
  <si>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</si>
  <si>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</si>
  <si>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</si>
  <si>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</si>
  <si>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</si>
  <si>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</si>
  <si>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</si>
  <si>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</si>
  <si>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</si>
  <si>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</si>
  <si>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</si>
  <si>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</si>
  <si>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</si>
  <si>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</si>
  <si>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</si>
  <si>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</si>
  <si>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</si>
  <si>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</si>
  <si>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</si>
  <si>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</si>
  <si>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</si>
  <si>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</si>
  <si>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</si>
  <si>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</si>
  <si>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</si>
  <si>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</si>
  <si>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</si>
  <si>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</si>
  <si>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</si>
  <si>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</si>
  <si>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</si>
  <si>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</si>
  <si>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</si>
  <si>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</si>
  <si>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</si>
  <si>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</si>
  <si>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</si>
  <si>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</si>
  <si>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</si>
  <si>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</si>
  <si>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</si>
  <si>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</si>
  <si>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</si>
  <si>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</si>
  <si>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</si>
  <si>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</si>
  <si>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</si>
  <si>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</si>
  <si>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</si>
  <si>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</si>
  <si>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</si>
  <si>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</si>
  <si>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</si>
  <si>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</si>
  <si>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</si>
  <si>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</si>
  <si>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</si>
  <si>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</si>
  <si>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</si>
  <si>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</si>
  <si>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</si>
  <si>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</si>
  <si>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</si>
  <si>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</si>
  <si>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</si>
  <si>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</si>
  <si>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</si>
  <si>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</si>
  <si>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</si>
  <si>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</si>
  <si>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</si>
  <si>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</si>
  <si>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</si>
  <si>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</si>
  <si>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</si>
  <si>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</si>
  <si>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</si>
  <si>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</si>
  <si>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</si>
  <si>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</si>
  <si>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</si>
  <si>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</si>
  <si>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</si>
  <si>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</si>
  <si>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</si>
  <si>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</si>
  <si>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</si>
  <si>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</si>
  <si>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</si>
  <si>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</si>
  <si>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</si>
  <si>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</si>
  <si>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</si>
  <si>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</si>
  <si>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</si>
  <si>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</si>
  <si>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</si>
  <si>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</si>
  <si>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</si>
  <si>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</si>
  <si>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</si>
  <si>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</si>
  <si>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</si>
  <si>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</si>
  <si>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</si>
  <si>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</si>
  <si>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</si>
  <si>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</si>
  <si>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</si>
  <si>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</si>
  <si>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</si>
  <si>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</si>
  <si>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</si>
  <si>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</si>
  <si>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</si>
  <si>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</si>
  <si>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</si>
  <si>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</si>
  <si>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</si>
  <si>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</si>
  <si>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</si>
  <si>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</si>
  <si>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</si>
  <si>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</si>
  <si>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</si>
  <si>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</si>
  <si>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</si>
  <si>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</si>
  <si>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</si>
  <si>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</si>
  <si>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</si>
  <si>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</si>
  <si>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</si>
  <si>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</si>
  <si>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</si>
  <si>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</si>
  <si>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</si>
  <si>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</si>
  <si>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</si>
  <si>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</si>
  <si>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</si>
  <si>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</si>
  <si>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</si>
  <si>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</si>
  <si>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</si>
  <si>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</si>
  <si>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</si>
  <si>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</si>
  <si>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</si>
  <si>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</si>
  <si>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</si>
  <si>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</si>
  <si>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</si>
  <si>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</si>
  <si>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</si>
  <si>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</si>
  <si>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</si>
  <si>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</si>
  <si>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</si>
  <si>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</si>
  <si>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</si>
  <si>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</si>
  <si>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</si>
  <si>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</si>
  <si>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</si>
  <si>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</si>
  <si>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</si>
  <si>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</si>
  <si>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</si>
  <si>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</si>
  <si>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</si>
  <si>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</si>
  <si>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</si>
  <si>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</si>
  <si>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</si>
  <si>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</si>
  <si>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</si>
  <si>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</si>
  <si>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</si>
  <si>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</si>
  <si>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</si>
  <si>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</si>
  <si>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</si>
  <si>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</si>
  <si>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</si>
  <si>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</si>
  <si>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</si>
  <si>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</si>
  <si>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</si>
  <si>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</si>
  <si>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</si>
  <si>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</si>
  <si>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</si>
  <si>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</si>
  <si>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</si>
  <si>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</si>
  <si>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</si>
  <si>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</si>
  <si>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</si>
  <si>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</si>
  <si>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</si>
  <si>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</si>
  <si>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</si>
  <si>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</si>
  <si>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</si>
  <si>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</si>
  <si>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</si>
  <si>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</si>
  <si>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</si>
  <si>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</si>
  <si>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</si>
  <si>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</si>
  <si>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</si>
  <si>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</si>
  <si>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</si>
  <si>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</si>
  <si>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</si>
  <si>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</si>
  <si>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</si>
  <si>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</si>
  <si>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</si>
  <si>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</si>
  <si>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</si>
  <si>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</si>
  <si>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</si>
  <si>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</si>
  <si>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</si>
  <si>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</si>
  <si>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</si>
  <si>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</si>
  <si>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</si>
  <si>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</si>
  <si>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</si>
  <si>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</si>
  <si>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</si>
  <si>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</si>
  <si>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</si>
  <si>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</si>
  <si>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</si>
  <si>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</si>
  <si>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</si>
  <si>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</si>
  <si>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</si>
  <si>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</si>
  <si>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</si>
  <si>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</si>
  <si>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</si>
  <si>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</si>
  <si>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</si>
  <si>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</si>
  <si>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</si>
  <si>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</si>
  <si>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</si>
  <si>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</si>
  <si>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</si>
  <si>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</si>
  <si>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</si>
  <si>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</si>
  <si>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</si>
  <si>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</si>
  <si>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</si>
  <si>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</si>
  <si>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</si>
  <si>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</si>
  <si>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</si>
  <si>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</si>
  <si>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</si>
  <si>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</si>
  <si>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</si>
  <si>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</si>
  <si>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</si>
  <si>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</si>
  <si>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</si>
  <si>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</si>
  <si>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</si>
  <si>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</si>
  <si>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</si>
  <si>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</si>
  <si>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</si>
  <si>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</si>
  <si>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</si>
  <si>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</si>
  <si>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</si>
  <si>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</si>
  <si>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</si>
  <si>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</si>
  <si>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</si>
  <si>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</si>
  <si>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</si>
  <si>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</si>
  <si>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</si>
  <si>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</si>
  <si>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</si>
  <si>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</si>
  <si>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</si>
  <si>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</si>
  <si>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</si>
  <si>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</si>
  <si>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</si>
  <si>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</si>
  <si>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</si>
  <si>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</si>
  <si>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</si>
  <si>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</si>
  <si>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</si>
  <si>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</si>
  <si>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</si>
  <si>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</si>
  <si>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</si>
  <si>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</si>
  <si>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</si>
  <si>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</si>
  <si>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</si>
  <si>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</si>
  <si>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</si>
  <si>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</si>
  <si>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</si>
  <si>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</si>
  <si>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</si>
  <si>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</si>
  <si>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</si>
  <si>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</si>
  <si>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</si>
  <si>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</si>
  <si>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</si>
  <si>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</si>
  <si>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</si>
  <si>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</si>
  <si>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</si>
  <si>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</si>
  <si>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</si>
  <si>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</si>
  <si>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</si>
  <si>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</si>
  <si>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</si>
  <si>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</si>
  <si>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</si>
  <si>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</si>
  <si>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</si>
  <si>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</si>
  <si>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</si>
  <si>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</si>
  <si>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</si>
  <si>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</si>
  <si>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</si>
  <si>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</si>
  <si>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</si>
  <si>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</si>
  <si>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</si>
  <si>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</si>
  <si>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</si>
  <si>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</si>
  <si>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</si>
  <si>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</si>
  <si>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</si>
  <si>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</si>
  <si>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</si>
  <si>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</si>
  <si>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</si>
  <si>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</si>
  <si>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</si>
  <si>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</si>
  <si>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</si>
  <si>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</si>
  <si>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</si>
  <si>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</si>
  <si>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</si>
  <si>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</si>
  <si>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</si>
  <si>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</si>
  <si>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</si>
  <si>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</si>
  <si>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</si>
  <si>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</si>
  <si>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</si>
  <si>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</si>
  <si>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</si>
  <si>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</si>
  <si>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</si>
  <si>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</si>
  <si>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</si>
  <si>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</si>
  <si>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</si>
  <si>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</si>
  <si>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</si>
  <si>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</si>
  <si>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</si>
  <si>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</si>
  <si>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</si>
  <si>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</si>
  <si>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</si>
  <si>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</si>
  <si>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</si>
  <si>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</si>
  <si>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</si>
  <si>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</si>
  <si>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</si>
  <si>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</si>
  <si>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</si>
  <si>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</si>
  <si>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</si>
  <si>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</si>
  <si>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</si>
  <si>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</si>
  <si>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</si>
  <si>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</si>
  <si>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</si>
  <si>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</si>
  <si>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</si>
  <si>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</si>
  <si>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</si>
  <si>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</si>
  <si>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</si>
  <si>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</si>
  <si>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</si>
  <si>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</si>
  <si>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</si>
  <si>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</si>
  <si>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</si>
  <si>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</si>
  <si>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</si>
  <si>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</si>
  <si>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</si>
  <si>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</si>
  <si>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</si>
  <si>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       код по ЕБК: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</si>
  <si>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</si>
  <si>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</si>
  <si>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</si>
  <si>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</si>
  <si>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</si>
  <si>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</si>
  <si>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</si>
  <si>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</si>
  <si>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</si>
  <si>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</si>
  <si>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</si>
  <si>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</si>
  <si>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</si>
  <si>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</si>
  <si>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</si>
  <si>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</si>
  <si>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</si>
  <si>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</si>
  <si>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</si>
  <si>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</si>
  <si>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</si>
  <si>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</si>
  <si>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</si>
  <si>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</si>
  <si>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</si>
  <si>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</si>
  <si>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</si>
  <si>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</si>
  <si>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</si>
  <si>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</si>
  <si>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</si>
  <si>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</si>
  <si>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</si>
  <si>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</si>
  <si>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</si>
  <si>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</si>
  <si>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</si>
  <si>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</si>
  <si>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</si>
  <si>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</si>
  <si>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</si>
  <si>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</si>
  <si>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</si>
  <si>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</si>
  <si>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</si>
  <si>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</si>
  <si>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</si>
  <si>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</si>
  <si>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</si>
  <si>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</si>
  <si>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</si>
  <si>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</si>
  <si>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</si>
  <si>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</si>
  <si>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</si>
  <si>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</si>
  <si>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</si>
  <si>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</si>
  <si>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</si>
  <si>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</si>
  <si>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</si>
  <si>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</si>
  <si>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</si>
  <si>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</si>
  <si>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</si>
  <si>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</si>
  <si>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</si>
  <si>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</si>
  <si>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</si>
  <si>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</si>
  <si>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</si>
  <si>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</si>
  <si>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</si>
  <si>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</si>
  <si>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</si>
  <si>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</si>
  <si>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</si>
  <si>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</si>
  <si>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</si>
  <si>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</si>
  <si>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</si>
  <si>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</si>
  <si>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</si>
  <si>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</si>
  <si>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</si>
  <si>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</si>
  <si>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</si>
  <si>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</si>
  <si>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</si>
  <si>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</si>
  <si>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</si>
  <si>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</si>
  <si>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</si>
  <si>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</si>
  <si>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</si>
  <si>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</si>
  <si>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</si>
  <si>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</si>
  <si>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</si>
  <si>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</si>
  <si>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</si>
  <si>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</si>
  <si>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</si>
  <si>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</si>
  <si>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</si>
  <si>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</si>
  <si>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</si>
  <si>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</si>
  <si>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</si>
  <si>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</si>
  <si>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</si>
  <si>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</si>
  <si>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</si>
  <si>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</si>
  <si>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</si>
  <si>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</si>
  <si>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</si>
  <si>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</si>
  <si>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</si>
  <si>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Мита и митнически такси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</si>
  <si>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</si>
  <si>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</si>
  <si>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</si>
  <si>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</si>
  <si>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</si>
  <si>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</si>
  <si>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</si>
  <si>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</si>
  <si>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</si>
  <si>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</si>
  <si>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</si>
  <si>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</si>
  <si>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</si>
  <si>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</si>
  <si>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</si>
  <si>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</si>
  <si>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</si>
  <si>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</si>
  <si>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</si>
  <si>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</si>
  <si>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</si>
  <si>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</si>
  <si>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</si>
  <si>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</si>
  <si>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</si>
  <si>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</si>
  <si>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</si>
  <si>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</si>
  <si>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</si>
  <si>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</si>
  <si>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</si>
  <si>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</si>
  <si>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</si>
  <si>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</si>
  <si>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</si>
  <si>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</si>
  <si>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</si>
  <si>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</si>
  <si>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</si>
  <si>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</si>
  <si>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</si>
  <si>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</si>
  <si>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</si>
  <si>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</si>
  <si>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</si>
  <si>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</si>
  <si>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</si>
  <si>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</si>
  <si>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</si>
  <si>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</si>
  <si>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</si>
  <si>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</si>
  <si>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</si>
  <si>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</si>
  <si>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</si>
  <si>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</si>
  <si>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</si>
  <si>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</si>
  <si>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</si>
  <si>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</si>
  <si>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</si>
  <si>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</si>
  <si>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</si>
  <si>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</si>
  <si>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</si>
  <si>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</si>
  <si>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</si>
  <si>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</si>
  <si>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</si>
  <si>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</si>
  <si>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</si>
  <si>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</si>
  <si>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</si>
  <si>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</si>
  <si>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</si>
  <si>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</si>
  <si>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</si>
  <si>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</si>
  <si>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</si>
  <si>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</si>
  <si>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</si>
  <si>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</si>
  <si>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</si>
  <si>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</si>
  <si>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</si>
  <si>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</si>
  <si>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</si>
  <si>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</si>
  <si>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</si>
  <si>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</si>
  <si>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</si>
  <si>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</si>
  <si>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</si>
  <si>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</si>
  <si>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</si>
  <si>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</si>
  <si>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</si>
  <si>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</si>
  <si>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</si>
  <si>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</si>
  <si>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</si>
  <si>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</si>
  <si>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</si>
  <si>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</si>
  <si>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</si>
  <si>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</si>
  <si>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</si>
  <si>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</si>
  <si>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</si>
  <si>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</si>
  <si>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</si>
  <si>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</si>
  <si>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</si>
  <si>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</si>
  <si>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</si>
  <si>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</si>
  <si>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</si>
  <si>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</si>
  <si>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</si>
  <si>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</si>
  <si>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</si>
  <si>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</si>
  <si>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</si>
  <si>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</si>
  <si>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</si>
  <si>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</si>
  <si>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</si>
  <si>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</si>
  <si>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</si>
  <si>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</si>
  <si>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</si>
  <si>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</si>
  <si>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</si>
  <si>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</si>
  <si>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</si>
  <si>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</si>
  <si>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</si>
  <si>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</si>
  <si>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</si>
  <si>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</si>
  <si>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</si>
  <si>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</si>
  <si>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</si>
  <si>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</si>
  <si>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</si>
  <si>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</si>
  <si>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</si>
  <si>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</si>
  <si>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</si>
  <si>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</si>
  <si>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</si>
  <si>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</si>
  <si>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</si>
  <si>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</si>
  <si>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</si>
  <si>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</si>
  <si>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</si>
  <si>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</si>
  <si>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</si>
  <si>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</si>
  <si>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</si>
  <si>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</si>
  <si>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</si>
  <si>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</si>
  <si>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</si>
  <si>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</si>
  <si>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</si>
  <si>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</si>
  <si>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</si>
  <si>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</si>
  <si>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</si>
  <si>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</si>
  <si>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</si>
  <si>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</si>
  <si>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</si>
  <si>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</si>
  <si>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</si>
  <si>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</si>
  <si>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</si>
  <si>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</si>
  <si>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</si>
  <si>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</si>
  <si>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</si>
  <si>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</si>
  <si>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</si>
  <si>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</si>
  <si>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</si>
  <si>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</si>
  <si>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</si>
  <si>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</si>
  <si>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</si>
  <si>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</si>
  <si>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</si>
  <si>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</si>
  <si>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</si>
  <si>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</si>
  <si>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</si>
  <si>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</si>
  <si>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</si>
  <si>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</si>
  <si>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</si>
  <si>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</si>
  <si>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</si>
  <si>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</si>
  <si>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</si>
  <si>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</si>
  <si>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</si>
  <si>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</si>
  <si>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</si>
  <si>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</si>
  <si>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</si>
  <si>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</si>
  <si>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</si>
  <si>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</si>
  <si>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</si>
  <si>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</si>
  <si>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</si>
  <si>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</si>
  <si>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</si>
  <si>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</si>
  <si>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</si>
  <si>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</si>
  <si>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</si>
  <si>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</si>
  <si>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</si>
  <si>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</si>
  <si>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</si>
  <si>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</si>
  <si>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</si>
  <si>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</si>
  <si>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</si>
  <si>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</si>
  <si>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</si>
  <si>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</si>
  <si>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</si>
  <si>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</si>
  <si>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</si>
  <si>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</si>
  <si>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</si>
  <si>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</si>
  <si>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</si>
  <si>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</si>
  <si>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</si>
  <si>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</si>
  <si>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</si>
  <si>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</si>
  <si>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</si>
  <si>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</si>
  <si>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</si>
  <si>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</si>
  <si>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</si>
  <si>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</si>
  <si>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</si>
  <si>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</si>
  <si>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</si>
  <si>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</si>
  <si>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</si>
  <si>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</si>
  <si>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</si>
  <si>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</si>
  <si>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</si>
  <si>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</si>
  <si>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</si>
  <si>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</si>
  <si>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</si>
  <si>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</si>
  <si>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</si>
  <si>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</si>
  <si>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</si>
  <si>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</si>
  <si>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</si>
  <si>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</si>
  <si>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</si>
  <si>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</si>
  <si>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</si>
  <si>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</si>
  <si>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</si>
  <si>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</si>
  <si>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</si>
  <si>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</si>
  <si>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</si>
  <si>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</si>
  <si>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</si>
  <si>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</si>
  <si>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</si>
  <si>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</si>
  <si>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</si>
  <si>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</si>
  <si>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</si>
  <si>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</si>
  <si>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</si>
  <si>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</si>
  <si>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</si>
  <si>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</si>
  <si>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</si>
  <si>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</si>
  <si>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</si>
  <si>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</si>
  <si>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</si>
  <si>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</si>
  <si>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</si>
  <si>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</si>
  <si>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</si>
  <si>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</si>
  <si>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</si>
  <si>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</si>
  <si>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</si>
  <si>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</si>
  <si>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</si>
  <si>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</si>
  <si>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</si>
  <si>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</si>
  <si>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</si>
  <si>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</si>
  <si>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</si>
  <si>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</si>
  <si>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</si>
  <si>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</si>
  <si>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</si>
  <si>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</si>
  <si>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</si>
  <si>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</si>
  <si>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</si>
  <si>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</si>
  <si>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</si>
  <si>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</si>
  <si>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</si>
  <si>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</si>
  <si>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</si>
  <si>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</si>
  <si>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</si>
  <si>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</si>
  <si>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</si>
  <si>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</si>
  <si>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</si>
  <si>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</si>
  <si>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</si>
  <si>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</si>
  <si>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</si>
  <si>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</si>
  <si>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</si>
  <si>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</si>
  <si>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</si>
  <si>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</si>
  <si>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</si>
  <si>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</si>
  <si>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</si>
  <si>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</si>
  <si>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</si>
  <si>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</si>
  <si>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</si>
  <si>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</si>
  <si>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</si>
  <si>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</si>
  <si>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</si>
  <si>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</si>
  <si>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</si>
  <si>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</si>
  <si>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</si>
  <si>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</si>
  <si>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</si>
  <si>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</si>
  <si>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</si>
  <si>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</si>
  <si>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</si>
  <si>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</si>
  <si>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</si>
  <si>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</si>
  <si>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</si>
  <si>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</si>
  <si>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</si>
  <si>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</si>
  <si>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</si>
  <si>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</si>
  <si>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</si>
  <si>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</si>
  <si>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</si>
  <si>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</si>
  <si>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</si>
  <si>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</si>
  <si>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</si>
  <si>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</si>
  <si>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</si>
  <si>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</si>
  <si>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</si>
  <si>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</si>
  <si>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</si>
  <si>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</si>
  <si>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</si>
  <si>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</si>
  <si>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</si>
  <si>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</si>
  <si>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</si>
  <si>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</si>
  <si>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</si>
  <si>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</si>
  <si>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</si>
  <si>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</si>
  <si>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</si>
  <si>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</si>
  <si>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</si>
  <si>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</si>
  <si>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</si>
  <si>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</si>
  <si>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</si>
  <si>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</si>
  <si>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</si>
  <si>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</si>
  <si>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</si>
  <si>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</si>
  <si>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</si>
  <si>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</si>
  <si>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</si>
  <si>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</si>
  <si>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</si>
  <si>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</si>
  <si>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</si>
  <si>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</si>
  <si>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</si>
  <si>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</si>
  <si>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</si>
  <si>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</si>
  <si>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</si>
  <si>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</si>
  <si>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</si>
  <si>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</si>
  <si>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</si>
  <si>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</si>
  <si>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</si>
  <si>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</si>
  <si>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</si>
  <si>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</si>
  <si>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</si>
  <si>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</si>
  <si>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</si>
  <si>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</si>
  <si>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</si>
  <si>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</si>
  <si>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</si>
  <si>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</si>
  <si>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</si>
  <si>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</si>
  <si>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</si>
  <si>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</si>
  <si>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</si>
  <si>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</si>
  <si>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</si>
  <si>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</si>
  <si>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</si>
  <si>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</si>
  <si>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</si>
  <si>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</si>
  <si>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</si>
  <si>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</si>
  <si>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</si>
  <si>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</si>
  <si>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</si>
  <si>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</si>
  <si>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</si>
  <si>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</si>
  <si>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</si>
  <si>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</si>
  <si>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</si>
  <si>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</si>
  <si>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</si>
  <si>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</si>
  <si>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</si>
  <si>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</si>
  <si>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</si>
  <si>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</si>
  <si>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</si>
  <si>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</si>
  <si>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</si>
  <si>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</si>
  <si>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</si>
  <si>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</si>
  <si>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</si>
  <si>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</si>
  <si>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</si>
  <si>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</si>
  <si>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</si>
  <si>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</si>
  <si>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</si>
  <si>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</si>
  <si>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</si>
  <si>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</si>
  <si>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</si>
  <si>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</si>
  <si>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</si>
  <si>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</si>
  <si>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</si>
  <si>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</si>
  <si>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</si>
  <si>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</si>
  <si>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</si>
  <si>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</si>
  <si>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</si>
  <si>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</si>
  <si>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</si>
  <si>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</si>
  <si>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</si>
  <si>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</si>
  <si>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</si>
  <si>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</si>
  <si>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</si>
  <si>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</si>
  <si>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</si>
  <si>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</si>
  <si>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</si>
  <si>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</si>
  <si>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</si>
  <si>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</si>
  <si>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</si>
  <si>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</si>
  <si>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</si>
  <si>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</si>
  <si>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</si>
  <si>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</si>
  <si>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</si>
  <si>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</si>
  <si>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</si>
  <si>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</si>
  <si>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</si>
  <si>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</si>
  <si>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</si>
  <si>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</si>
  <si>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</si>
  <si>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</si>
  <si>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</si>
  <si>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</si>
  <si>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</si>
  <si>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</si>
  <si>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</si>
  <si>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</si>
  <si>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</si>
  <si>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</si>
  <si>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</si>
  <si>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</si>
  <si>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</si>
  <si>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</si>
  <si>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</si>
  <si>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</si>
  <si>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</si>
  <si>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</si>
  <si>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</si>
  <si>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</si>
  <si>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</si>
  <si>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</si>
  <si>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</si>
  <si>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</si>
  <si>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</si>
  <si>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</si>
  <si>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</si>
  <si>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</si>
  <si>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</si>
  <si>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</si>
  <si>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</si>
  <si>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</si>
  <si>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</si>
  <si>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</si>
  <si>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</si>
  <si>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</si>
  <si>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</si>
  <si>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</si>
  <si>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</si>
  <si>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</si>
  <si>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</si>
  <si>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</si>
  <si>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</si>
  <si>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</si>
  <si>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</si>
  <si>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</si>
  <si>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</si>
  <si>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</si>
  <si>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</si>
  <si>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</si>
  <si>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</si>
  <si>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</si>
  <si>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</si>
  <si>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</si>
  <si>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</si>
  <si>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</si>
  <si>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</si>
  <si>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</si>
  <si>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</si>
  <si>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</si>
  <si>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</si>
  <si>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</si>
  <si>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</si>
  <si>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</si>
  <si>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</si>
  <si>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</si>
  <si>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</si>
  <si>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</si>
  <si>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</si>
  <si>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</si>
  <si>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</si>
  <si>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</si>
  <si>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</si>
  <si>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</si>
  <si>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</si>
  <si>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</si>
  <si>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</si>
  <si>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</si>
  <si>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</si>
  <si>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</si>
  <si>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</si>
  <si>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</si>
  <si>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</si>
  <si>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</si>
  <si>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</si>
  <si>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</si>
  <si>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</si>
  <si>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</si>
  <si>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</si>
  <si>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</si>
  <si>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</si>
  <si>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</si>
  <si>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</si>
  <si>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</si>
  <si>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</si>
  <si>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</si>
  <si>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</si>
  <si>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</si>
  <si>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</si>
  <si>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</si>
  <si>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</si>
  <si>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</si>
  <si>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</si>
  <si>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</si>
  <si>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</si>
  <si>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</si>
  <si>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</si>
  <si>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</si>
  <si>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</si>
  <si>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</si>
  <si>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</si>
  <si>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</si>
  <si>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</si>
  <si>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</si>
  <si>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</si>
  <si>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</si>
  <si>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</si>
  <si>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</si>
  <si>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</si>
  <si>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</si>
  <si>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</si>
  <si>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</si>
  <si>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</si>
  <si>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</si>
  <si>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</si>
  <si>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</si>
  <si>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</si>
  <si>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</si>
  <si>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</si>
  <si>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</si>
  <si>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</si>
  <si>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</si>
  <si>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</si>
  <si>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</si>
  <si>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</si>
  <si>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</si>
  <si>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</si>
  <si>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</si>
  <si>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</si>
  <si>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</si>
  <si>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</si>
  <si>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</si>
  <si>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</si>
  <si>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</si>
  <si>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</si>
  <si>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</si>
  <si>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</si>
  <si>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</si>
  <si>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</si>
  <si>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</si>
  <si>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</si>
  <si>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</si>
  <si>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</si>
  <si>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</si>
  <si>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</si>
  <si>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</si>
  <si>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</si>
  <si>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</si>
  <si>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</si>
  <si>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</si>
  <si>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</si>
  <si>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</si>
  <si>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</si>
  <si>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</si>
  <si>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</si>
  <si>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</si>
  <si>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</si>
  <si>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</si>
  <si>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</si>
  <si>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</si>
  <si>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</si>
  <si>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</si>
  <si>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</si>
  <si>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</si>
  <si>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</si>
  <si>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</si>
  <si>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</si>
  <si>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</si>
  <si>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</si>
  <si>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</si>
  <si>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</si>
  <si>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</si>
  <si>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</si>
  <si>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</si>
  <si>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</si>
  <si>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</si>
  <si>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</si>
  <si>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</si>
  <si>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</si>
  <si>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</si>
  <si>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</si>
  <si>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</si>
  <si>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</si>
  <si>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</si>
  <si>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</si>
  <si>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</si>
  <si>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</si>
  <si>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</si>
  <si>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</si>
  <si>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</si>
  <si>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</si>
  <si>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Годишен отчет</t>
  </si>
  <si>
    <t>Бюджет</t>
  </si>
  <si>
    <t>Прогноза</t>
  </si>
  <si>
    <t>ПРОГНОЗА ЗА ПЕРИОДА 2017-2019 г. НА ПОСТЪПЛЕНИЯТА ОТ МЕСТНИ ПРИХОДИ  И НА РАЗХОДИТЕ ЗА МЕСТНИ ДЕЙНОСТИ</t>
  </si>
  <si>
    <t>Кодове на групи</t>
  </si>
  <si>
    <t>код</t>
  </si>
  <si>
    <t>Наименование</t>
  </si>
  <si>
    <t>Изпълнителни и законодателни органи</t>
  </si>
  <si>
    <t>Общи служби</t>
  </si>
  <si>
    <t>Наука</t>
  </si>
  <si>
    <t>Отбрана</t>
  </si>
  <si>
    <t>Полиция, вътрешен ред и сигурност</t>
  </si>
  <si>
    <t>Съдебна власт</t>
  </si>
  <si>
    <t>Администрация на затворите</t>
  </si>
  <si>
    <t>Защита на населението, управление и дейности при стихийни бедствия и аварии</t>
  </si>
  <si>
    <t>Образование</t>
  </si>
  <si>
    <t>Здравеопазване</t>
  </si>
  <si>
    <t>Социални помощи и обезщетения</t>
  </si>
  <si>
    <t>Програми, дейности и служби по социалното осигуряване, подпомагане и заетостта</t>
  </si>
  <si>
    <t>Жилищно строителство, благоустройство, комунално стопанство</t>
  </si>
  <si>
    <t>Опазване на околната среда</t>
  </si>
  <si>
    <t>Почивно дело</t>
  </si>
  <si>
    <t>Физическа култура и спорт</t>
  </si>
  <si>
    <t>Култура</t>
  </si>
  <si>
    <t>Религиозно дело</t>
  </si>
  <si>
    <t>Минно дело, горива и енергия</t>
  </si>
  <si>
    <t>Селско стопанство, горско стопанство, лов и риболов</t>
  </si>
  <si>
    <t>Транспорт и съобщения</t>
  </si>
  <si>
    <t>Промишленост и строителство</t>
  </si>
  <si>
    <t>Туризъм</t>
  </si>
  <si>
    <t>Други дейности по икономиката</t>
  </si>
  <si>
    <t>Разходи некласифицирани в другите функции</t>
  </si>
  <si>
    <t>Указания:</t>
  </si>
  <si>
    <t>В полето код на група се въвежда кода съответстващ на наименованието на групата от горната таблица.</t>
  </si>
  <si>
    <t>Бланка версия 1.01 от 2016г.</t>
  </si>
  <si>
    <t>Изберете група</t>
  </si>
  <si>
    <t>101 Изпълнителни и законодателни органи</t>
  </si>
  <si>
    <t>102 Общи служби</t>
  </si>
  <si>
    <t>103 Наука</t>
  </si>
  <si>
    <t>201 Отбрана</t>
  </si>
  <si>
    <t>202 Полиция, вътрешен ред и сигурност</t>
  </si>
  <si>
    <t>203 Съдебна власт</t>
  </si>
  <si>
    <t>204 Администрация на затворите</t>
  </si>
  <si>
    <t>205 Защита на населението, управление и дейности при стихийни бедствия и аварии</t>
  </si>
  <si>
    <t>301 Образование</t>
  </si>
  <si>
    <t>401 Здравеопазване</t>
  </si>
  <si>
    <t>502 Социални помощи и обезщетения</t>
  </si>
  <si>
    <t>503 Програми, дейности и служби по социалното осигуряване, подпомагане и заетостта</t>
  </si>
  <si>
    <t>601 Жилищно строителство, благоустройство, комунално стопанство</t>
  </si>
  <si>
    <t>602 Опазване на околната среда</t>
  </si>
  <si>
    <t>701 Почивно дело</t>
  </si>
  <si>
    <t>702 Физическа култура и спорт</t>
  </si>
  <si>
    <t>703 Култура</t>
  </si>
  <si>
    <t>704 Религиозно дело</t>
  </si>
  <si>
    <t>801 Минно дело, горива и енергия</t>
  </si>
  <si>
    <t>802 Селско стопанство, горско стопанство, лов и риболов</t>
  </si>
  <si>
    <t>803 Транспорт и съобщения</t>
  </si>
  <si>
    <t>804 Промишленост и строителство</t>
  </si>
  <si>
    <t>805 Туризъм</t>
  </si>
  <si>
    <t>806 Други дейности по икономиката</t>
  </si>
  <si>
    <t>901 Разходи некласифицирани в другите функции</t>
  </si>
  <si>
    <t>i12:r150</t>
  </si>
  <si>
    <t>край на група</t>
  </si>
  <si>
    <t>&lt;------          ГРУПА    -  код  по  ЕБК</t>
  </si>
  <si>
    <t>Проектобюджет</t>
  </si>
  <si>
    <t xml:space="preserve">        II.1. РАЗХОДИ ПО ГРУПИ</t>
  </si>
  <si>
    <t>II.1. РАЗХОДИ ПО ГРУПИ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</si>
</sst>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2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i/>
      <sz val="14"/>
      <color indexed="16"/>
      <name val="Times New Roman bold"/>
      <family val="0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sz val="12"/>
      <color indexed="20"/>
      <name val="Times New Roman CYR"/>
      <family val="1"/>
    </font>
    <font>
      <b/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i/>
      <sz val="12"/>
      <color indexed="18"/>
      <name val="Times New Roman CYR"/>
      <family val="0"/>
    </font>
    <font>
      <sz val="12"/>
      <color indexed="9"/>
      <name val="Times New Roman CYR"/>
      <family val="1"/>
    </font>
    <font>
      <b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9"/>
      <name val="Times New Roman Cyr"/>
      <family val="0"/>
    </font>
    <font>
      <sz val="12"/>
      <color indexed="18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i/>
      <sz val="14"/>
      <color rgb="FF800000"/>
      <name val="Times New Roman bold"/>
      <family val="0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660066"/>
      <name val="Times New Roman CYR"/>
      <family val="0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theme="0"/>
      <name val="Times New Roman Cyr"/>
      <family val="0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b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66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hair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4" fillId="2" borderId="0" applyNumberFormat="0" applyBorder="0" applyAlignment="0" applyProtection="0"/>
    <xf numFmtId="0" fontId="144" fillId="3" borderId="0" applyNumberFormat="0" applyBorder="0" applyAlignment="0" applyProtection="0"/>
    <xf numFmtId="0" fontId="144" fillId="4" borderId="0" applyNumberFormat="0" applyBorder="0" applyAlignment="0" applyProtection="0"/>
    <xf numFmtId="0" fontId="144" fillId="5" borderId="0" applyNumberFormat="0" applyBorder="0" applyAlignment="0" applyProtection="0"/>
    <xf numFmtId="0" fontId="144" fillId="6" borderId="0" applyNumberFormat="0" applyBorder="0" applyAlignment="0" applyProtection="0"/>
    <xf numFmtId="0" fontId="144" fillId="7" borderId="0" applyNumberFormat="0" applyBorder="0" applyAlignment="0" applyProtection="0"/>
    <xf numFmtId="0" fontId="144" fillId="8" borderId="0" applyNumberFormat="0" applyBorder="0" applyAlignment="0" applyProtection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9" borderId="0" applyNumberFormat="0" applyBorder="0" applyAlignment="0" applyProtection="0"/>
    <xf numFmtId="0" fontId="145" fillId="20" borderId="0" applyNumberFormat="0" applyBorder="0" applyAlignment="0" applyProtection="0"/>
    <xf numFmtId="0" fontId="145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5" fillId="25" borderId="0" applyNumberFormat="0" applyBorder="0" applyAlignment="0" applyProtection="0"/>
    <xf numFmtId="0" fontId="146" fillId="26" borderId="0" applyNumberFormat="0" applyBorder="0" applyAlignment="0" applyProtection="0"/>
    <xf numFmtId="0" fontId="147" fillId="27" borderId="1" applyNumberFormat="0" applyAlignment="0" applyProtection="0"/>
    <xf numFmtId="0" fontId="14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29" borderId="0" applyNumberFormat="0" applyBorder="0" applyAlignment="0" applyProtection="0"/>
    <xf numFmtId="0" fontId="152" fillId="0" borderId="3" applyNumberFormat="0" applyFill="0" applyAlignment="0" applyProtection="0"/>
    <xf numFmtId="0" fontId="153" fillId="0" borderId="4" applyNumberFormat="0" applyFill="0" applyAlignment="0" applyProtection="0"/>
    <xf numFmtId="0" fontId="154" fillId="0" borderId="5" applyNumberFormat="0" applyFill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30" borderId="1" applyNumberFormat="0" applyAlignment="0" applyProtection="0"/>
    <xf numFmtId="0" fontId="158" fillId="0" borderId="6" applyNumberFormat="0" applyFill="0" applyAlignment="0" applyProtection="0"/>
    <xf numFmtId="0" fontId="159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60" fillId="0" borderId="0">
      <alignment/>
      <protection/>
    </xf>
    <xf numFmtId="0" fontId="14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161" fillId="27" borderId="8" applyNumberFormat="0" applyAlignment="0" applyProtection="0"/>
    <xf numFmtId="9" fontId="0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9" applyNumberFormat="0" applyFill="0" applyAlignment="0" applyProtection="0"/>
    <xf numFmtId="0" fontId="164" fillId="0" borderId="0" applyNumberFormat="0" applyFill="0" applyBorder="0" applyAlignment="0" applyProtection="0"/>
  </cellStyleXfs>
  <cellXfs count="808">
    <xf numFmtId="0" fontId="0" fillId="0" borderId="0" xfId="0" applyAlignment="1">
      <alignment/>
    </xf>
    <xf numFmtId="0" fontId="7" fillId="0" borderId="0" xfId="65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1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1" fillId="35" borderId="0" xfId="58" applyFont="1" applyFill="1" applyAlignment="1">
      <alignment vertical="center"/>
      <protection/>
    </xf>
    <xf numFmtId="0" fontId="5" fillId="0" borderId="10" xfId="65" applyNumberFormat="1" applyFont="1" applyFill="1" applyBorder="1" applyAlignment="1" quotePrefix="1">
      <alignment horizontal="right"/>
      <protection/>
    </xf>
    <xf numFmtId="0" fontId="5" fillId="0" borderId="11" xfId="65" applyNumberFormat="1" applyFont="1" applyFill="1" applyBorder="1" applyAlignment="1" quotePrefix="1">
      <alignment horizontal="right"/>
      <protection/>
    </xf>
    <xf numFmtId="0" fontId="11" fillId="0" borderId="11" xfId="65" applyNumberFormat="1" applyFont="1" applyFill="1" applyBorder="1" applyAlignment="1" quotePrefix="1">
      <alignment horizontal="right"/>
      <protection/>
    </xf>
    <xf numFmtId="0" fontId="11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1" fillId="0" borderId="0" xfId="65" applyNumberFormat="1" applyFont="1" applyFill="1" applyAlignment="1">
      <alignment horizontal="right"/>
      <protection/>
    </xf>
    <xf numFmtId="0" fontId="11" fillId="0" borderId="0" xfId="65" applyFont="1" applyFill="1" applyBorder="1">
      <alignment/>
      <protection/>
    </xf>
    <xf numFmtId="0" fontId="5" fillId="0" borderId="0" xfId="65" applyNumberFormat="1" applyFont="1" applyFill="1" applyAlignment="1">
      <alignment horizontal="right"/>
      <protection/>
    </xf>
    <xf numFmtId="176" fontId="7" fillId="0" borderId="0" xfId="65" applyNumberFormat="1" applyFont="1" applyFill="1" applyBorder="1">
      <alignment/>
      <protection/>
    </xf>
    <xf numFmtId="0" fontId="5" fillId="0" borderId="0" xfId="65" applyFont="1" applyFill="1" applyBorder="1">
      <alignment/>
      <protection/>
    </xf>
    <xf numFmtId="176" fontId="5" fillId="0" borderId="0" xfId="65" applyNumberFormat="1" applyFont="1" applyFill="1" applyProtection="1">
      <alignment/>
      <protection locked="0"/>
    </xf>
    <xf numFmtId="176" fontId="5" fillId="0" borderId="0" xfId="65" applyNumberFormat="1" applyFont="1" applyFill="1">
      <alignment/>
      <protection/>
    </xf>
    <xf numFmtId="176" fontId="5" fillId="0" borderId="0" xfId="65" applyNumberFormat="1" applyFont="1" applyFill="1" applyBorder="1">
      <alignment/>
      <protection/>
    </xf>
    <xf numFmtId="176" fontId="7" fillId="0" borderId="0" xfId="65" applyNumberFormat="1" applyFont="1" applyFill="1">
      <alignment/>
      <protection/>
    </xf>
    <xf numFmtId="0" fontId="5" fillId="0" borderId="0" xfId="65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1" fillId="0" borderId="0" xfId="58" applyNumberFormat="1" applyFont="1" applyBorder="1" applyAlignment="1">
      <alignment horizontal="right"/>
      <protection/>
    </xf>
    <xf numFmtId="0" fontId="11" fillId="35" borderId="0" xfId="58" applyNumberFormat="1" applyFont="1" applyFill="1" applyAlignment="1">
      <alignment horizontal="right"/>
      <protection/>
    </xf>
    <xf numFmtId="0" fontId="11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1" fillId="0" borderId="0" xfId="65" applyFont="1" applyFill="1">
      <alignment/>
      <protection/>
    </xf>
    <xf numFmtId="0" fontId="8" fillId="35" borderId="0" xfId="65" applyFont="1" applyFill="1" applyBorder="1" applyAlignment="1">
      <alignment horizontal="right"/>
      <protection/>
    </xf>
    <xf numFmtId="176" fontId="11" fillId="0" borderId="0" xfId="65" applyNumberFormat="1" applyFont="1" applyFill="1" applyBorder="1">
      <alignment/>
      <protection/>
    </xf>
    <xf numFmtId="176" fontId="11" fillId="0" borderId="0" xfId="65" applyNumberFormat="1" applyFont="1" applyFill="1" applyBorder="1" applyProtection="1">
      <alignment/>
      <protection locked="0"/>
    </xf>
    <xf numFmtId="176" fontId="11" fillId="0" borderId="0" xfId="65" applyNumberFormat="1" applyFont="1" applyFill="1">
      <alignment/>
      <protection/>
    </xf>
    <xf numFmtId="176" fontId="11" fillId="0" borderId="0" xfId="65" applyNumberFormat="1" applyFont="1" applyFill="1" applyProtection="1">
      <alignment/>
      <protection locked="0"/>
    </xf>
    <xf numFmtId="176" fontId="8" fillId="0" borderId="0" xfId="65" applyNumberFormat="1" applyFont="1" applyFill="1">
      <alignment/>
      <protection/>
    </xf>
    <xf numFmtId="0" fontId="5" fillId="0" borderId="0" xfId="65" applyNumberFormat="1" applyFont="1" applyFill="1" applyBorder="1" applyAlignment="1">
      <alignment horizontal="right"/>
      <protection/>
    </xf>
    <xf numFmtId="176" fontId="5" fillId="0" borderId="0" xfId="65" applyNumberFormat="1" applyFont="1" applyFill="1" applyBorder="1">
      <alignment/>
      <protection/>
    </xf>
    <xf numFmtId="176" fontId="5" fillId="0" borderId="0" xfId="65" applyNumberFormat="1" applyFont="1" applyFill="1" applyBorder="1" applyProtection="1">
      <alignment/>
      <protection locked="0"/>
    </xf>
    <xf numFmtId="176" fontId="7" fillId="0" borderId="0" xfId="65" applyNumberFormat="1" applyFont="1" applyFill="1" applyBorder="1">
      <alignment/>
      <protection/>
    </xf>
    <xf numFmtId="0" fontId="5" fillId="0" borderId="0" xfId="65" applyFont="1" applyFill="1" applyBorder="1">
      <alignment/>
      <protection/>
    </xf>
    <xf numFmtId="0" fontId="5" fillId="0" borderId="0" xfId="65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4" fillId="0" borderId="0" xfId="58" applyFont="1">
      <alignment/>
      <protection/>
    </xf>
    <xf numFmtId="0" fontId="24" fillId="0" borderId="0" xfId="58" applyFont="1" applyAlignment="1">
      <alignment/>
      <protection/>
    </xf>
    <xf numFmtId="0" fontId="24" fillId="0" borderId="0" xfId="58" applyFont="1" applyAlignment="1">
      <alignment wrapText="1"/>
      <protection/>
    </xf>
    <xf numFmtId="3" fontId="24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7" fillId="0" borderId="0" xfId="58" applyFont="1" applyAlignment="1">
      <alignment/>
      <protection/>
    </xf>
    <xf numFmtId="0" fontId="24" fillId="37" borderId="0" xfId="58" applyFont="1" applyFill="1">
      <alignment/>
      <protection/>
    </xf>
    <xf numFmtId="180" fontId="24" fillId="0" borderId="0" xfId="58" applyNumberFormat="1" applyFont="1">
      <alignment/>
      <protection/>
    </xf>
    <xf numFmtId="0" fontId="24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4" fillId="0" borderId="0" xfId="58" applyFont="1" applyFill="1">
      <alignment/>
      <protection/>
    </xf>
    <xf numFmtId="0" fontId="26" fillId="34" borderId="0" xfId="58" applyFont="1" applyFill="1" applyAlignment="1">
      <alignment vertical="center"/>
      <protection/>
    </xf>
    <xf numFmtId="0" fontId="7" fillId="0" borderId="0" xfId="58" applyFont="1" applyAlignment="1">
      <alignment horizontal="center" wrapText="1"/>
      <protection/>
    </xf>
    <xf numFmtId="0" fontId="41" fillId="0" borderId="0" xfId="65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7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165" fillId="32" borderId="12" xfId="58" applyFont="1" applyFill="1" applyBorder="1" applyAlignment="1">
      <alignment horizontal="center" vertical="center"/>
      <protection/>
    </xf>
    <xf numFmtId="0" fontId="5" fillId="41" borderId="0" xfId="58" applyFont="1" applyFill="1" applyAlignment="1">
      <alignment vertical="center"/>
      <protection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2" fillId="32" borderId="12" xfId="58" applyNumberFormat="1" applyFont="1" applyFill="1" applyBorder="1" applyAlignment="1" applyProtection="1" quotePrefix="1">
      <alignment horizontal="center" vertical="center"/>
      <protection/>
    </xf>
    <xf numFmtId="0" fontId="5" fillId="39" borderId="0" xfId="58" applyFont="1" applyFill="1" applyAlignment="1" quotePrefix="1">
      <alignment vertical="center"/>
      <protection/>
    </xf>
    <xf numFmtId="0" fontId="12" fillId="0" borderId="0" xfId="58" applyFont="1" applyAlignment="1">
      <alignment horizontal="right" vertical="center"/>
      <protection/>
    </xf>
    <xf numFmtId="0" fontId="12" fillId="39" borderId="0" xfId="58" applyFont="1" applyFill="1" applyAlignment="1" quotePrefix="1">
      <alignment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2" fillId="0" borderId="0" xfId="58" applyFont="1" applyAlignment="1" quotePrefix="1">
      <alignment horizontal="right" vertical="center"/>
      <protection/>
    </xf>
    <xf numFmtId="0" fontId="166" fillId="42" borderId="13" xfId="65" applyFont="1" applyFill="1" applyBorder="1" applyAlignment="1">
      <alignment horizontal="left" vertical="center" wrapText="1"/>
      <protection/>
    </xf>
    <xf numFmtId="0" fontId="167" fillId="42" borderId="14" xfId="65" applyFont="1" applyFill="1" applyBorder="1" applyAlignment="1">
      <alignment horizontal="center" vertical="center" wrapText="1"/>
      <protection/>
    </xf>
    <xf numFmtId="0" fontId="166" fillId="42" borderId="15" xfId="58" applyFont="1" applyFill="1" applyBorder="1" applyAlignment="1">
      <alignment horizontal="center" vertical="center"/>
      <protection/>
    </xf>
    <xf numFmtId="0" fontId="166" fillId="42" borderId="12" xfId="58" applyFont="1" applyFill="1" applyBorder="1" applyAlignment="1">
      <alignment horizontal="center" vertical="center"/>
      <protection/>
    </xf>
    <xf numFmtId="0" fontId="5" fillId="41" borderId="0" xfId="58" applyFont="1" applyFill="1" applyBorder="1" applyAlignment="1">
      <alignment vertical="center"/>
      <protection/>
    </xf>
    <xf numFmtId="0" fontId="27" fillId="39" borderId="16" xfId="58" applyFont="1" applyFill="1" applyBorder="1" applyAlignment="1">
      <alignment vertical="center"/>
      <protection/>
    </xf>
    <xf numFmtId="0" fontId="27" fillId="39" borderId="17" xfId="58" applyFont="1" applyFill="1" applyBorder="1" applyAlignment="1">
      <alignment horizontal="center" vertical="center"/>
      <protection/>
    </xf>
    <xf numFmtId="179" fontId="47" fillId="43" borderId="16" xfId="65" applyNumberFormat="1" applyFont="1" applyFill="1" applyBorder="1" applyAlignment="1" applyProtection="1" quotePrefix="1">
      <alignment horizontal="right" vertical="center"/>
      <protection/>
    </xf>
    <xf numFmtId="0" fontId="47" fillId="43" borderId="18" xfId="65" applyFont="1" applyFill="1" applyBorder="1" applyAlignment="1" applyProtection="1" quotePrefix="1">
      <alignment horizontal="left" vertical="center"/>
      <protection/>
    </xf>
    <xf numFmtId="0" fontId="7" fillId="39" borderId="19" xfId="65" applyFont="1" applyFill="1" applyBorder="1" applyAlignment="1" quotePrefix="1">
      <alignment horizontal="right" vertical="center"/>
      <protection/>
    </xf>
    <xf numFmtId="179" fontId="10" fillId="39" borderId="20" xfId="65" applyNumberFormat="1" applyFont="1" applyFill="1" applyBorder="1" applyAlignment="1" quotePrefix="1">
      <alignment horizontal="right" vertical="center"/>
      <protection/>
    </xf>
    <xf numFmtId="0" fontId="5" fillId="39" borderId="21" xfId="65" applyFont="1" applyFill="1" applyBorder="1" applyAlignment="1">
      <alignment horizontal="left" vertical="center" wrapText="1"/>
      <protection/>
    </xf>
    <xf numFmtId="3" fontId="5" fillId="39" borderId="22" xfId="58" applyNumberFormat="1" applyFont="1" applyFill="1" applyBorder="1" applyAlignment="1" applyProtection="1">
      <alignment horizontal="right" vertical="center"/>
      <protection locked="0"/>
    </xf>
    <xf numFmtId="3" fontId="5" fillId="39" borderId="20" xfId="58" applyNumberFormat="1" applyFont="1" applyFill="1" applyBorder="1" applyAlignment="1" applyProtection="1">
      <alignment horizontal="right" vertical="center"/>
      <protection locked="0"/>
    </xf>
    <xf numFmtId="186" fontId="168" fillId="44" borderId="23" xfId="58" applyNumberFormat="1" applyFont="1" applyFill="1" applyBorder="1" applyAlignment="1" applyProtection="1">
      <alignment horizontal="center" vertical="center"/>
      <protection/>
    </xf>
    <xf numFmtId="0" fontId="12" fillId="41" borderId="0" xfId="58" applyFont="1" applyFill="1" applyAlignment="1">
      <alignment vertical="center"/>
      <protection/>
    </xf>
    <xf numFmtId="179" fontId="10" fillId="39" borderId="24" xfId="65" applyNumberFormat="1" applyFont="1" applyFill="1" applyBorder="1" applyAlignment="1" quotePrefix="1">
      <alignment horizontal="right" vertical="center"/>
      <protection/>
    </xf>
    <xf numFmtId="0" fontId="5" fillId="39" borderId="25" xfId="65" applyFont="1" applyFill="1" applyBorder="1" applyAlignment="1">
      <alignment horizontal="left" vertical="center" wrapText="1"/>
      <protection/>
    </xf>
    <xf numFmtId="3" fontId="5" fillId="39" borderId="26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168" fillId="44" borderId="27" xfId="58" applyNumberFormat="1" applyFont="1" applyFill="1" applyBorder="1" applyAlignment="1" applyProtection="1">
      <alignment horizontal="center" vertical="center"/>
      <protection/>
    </xf>
    <xf numFmtId="0" fontId="5" fillId="39" borderId="28" xfId="65" applyFont="1" applyFill="1" applyBorder="1" applyAlignment="1">
      <alignment horizontal="left" vertical="center" wrapText="1"/>
      <protection/>
    </xf>
    <xf numFmtId="179" fontId="10" fillId="39" borderId="29" xfId="65" applyNumberFormat="1" applyFont="1" applyFill="1" applyBorder="1" applyAlignment="1" quotePrefix="1">
      <alignment horizontal="right" vertical="center"/>
      <protection/>
    </xf>
    <xf numFmtId="0" fontId="5" fillId="39" borderId="30" xfId="65" applyFont="1" applyFill="1" applyBorder="1" applyAlignment="1">
      <alignment horizontal="left" vertical="center" wrapText="1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179" fontId="47" fillId="43" borderId="32" xfId="65" applyNumberFormat="1" applyFont="1" applyFill="1" applyBorder="1" applyAlignment="1" applyProtection="1" quotePrefix="1">
      <alignment horizontal="right" vertical="center"/>
      <protection/>
    </xf>
    <xf numFmtId="0" fontId="5" fillId="39" borderId="19" xfId="65" applyFont="1" applyFill="1" applyBorder="1" applyAlignment="1">
      <alignment horizontal="right" vertical="center"/>
      <protection/>
    </xf>
    <xf numFmtId="0" fontId="5" fillId="39" borderId="33" xfId="65" applyFont="1" applyFill="1" applyBorder="1" applyAlignment="1">
      <alignment horizontal="left" vertical="center" wrapText="1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35" xfId="58" applyNumberFormat="1" applyFont="1" applyFill="1" applyBorder="1" applyAlignment="1" applyProtection="1">
      <alignment horizontal="right" vertical="center"/>
      <protection locked="0"/>
    </xf>
    <xf numFmtId="186" fontId="168" fillId="44" borderId="36" xfId="58" applyNumberFormat="1" applyFont="1" applyFill="1" applyBorder="1" applyAlignment="1" applyProtection="1">
      <alignment horizontal="center" vertical="center"/>
      <protection/>
    </xf>
    <xf numFmtId="0" fontId="5" fillId="39" borderId="37" xfId="65" applyFont="1" applyFill="1" applyBorder="1" applyAlignment="1">
      <alignment horizontal="left" wrapText="1"/>
      <protection/>
    </xf>
    <xf numFmtId="0" fontId="5" fillId="39" borderId="28" xfId="65" applyFont="1" applyFill="1" applyBorder="1" applyAlignment="1">
      <alignment horizontal="left" wrapText="1"/>
      <protection/>
    </xf>
    <xf numFmtId="0" fontId="5" fillId="39" borderId="28" xfId="65" applyFont="1" applyFill="1" applyBorder="1" applyAlignment="1">
      <alignment horizontal="left" wrapText="1"/>
      <protection/>
    </xf>
    <xf numFmtId="179" fontId="10" fillId="39" borderId="35" xfId="65" applyNumberFormat="1" applyFont="1" applyFill="1" applyBorder="1" applyAlignment="1" quotePrefix="1">
      <alignment horizontal="right" vertical="center"/>
      <protection/>
    </xf>
    <xf numFmtId="0" fontId="5" fillId="39" borderId="38" xfId="65" applyFont="1" applyFill="1" applyBorder="1" applyAlignment="1">
      <alignment horizontal="left" wrapText="1"/>
      <protection/>
    </xf>
    <xf numFmtId="179" fontId="7" fillId="39" borderId="19" xfId="65" applyNumberFormat="1" applyFont="1" applyFill="1" applyBorder="1" applyAlignment="1" quotePrefix="1">
      <alignment horizontal="right" vertical="center"/>
      <protection/>
    </xf>
    <xf numFmtId="0" fontId="5" fillId="39" borderId="39" xfId="65" applyFont="1" applyFill="1" applyBorder="1" applyAlignment="1">
      <alignment horizontal="left" vertical="center" wrapText="1"/>
      <protection/>
    </xf>
    <xf numFmtId="0" fontId="5" fillId="39" borderId="25" xfId="65" applyFont="1" applyFill="1" applyBorder="1" applyAlignment="1">
      <alignment vertical="center" wrapText="1"/>
      <protection/>
    </xf>
    <xf numFmtId="0" fontId="5" fillId="39" borderId="39" xfId="65" applyFont="1" applyFill="1" applyBorder="1" applyAlignment="1">
      <alignment vertical="center" wrapText="1"/>
      <protection/>
    </xf>
    <xf numFmtId="0" fontId="5" fillId="39" borderId="33" xfId="65" applyFont="1" applyFill="1" applyBorder="1" applyAlignment="1">
      <alignment vertical="center" wrapText="1"/>
      <protection/>
    </xf>
    <xf numFmtId="0" fontId="9" fillId="39" borderId="21" xfId="65" applyFont="1" applyFill="1" applyBorder="1" applyAlignment="1">
      <alignment horizontal="left" vertical="center" wrapText="1"/>
      <protection/>
    </xf>
    <xf numFmtId="0" fontId="9" fillId="39" borderId="33" xfId="65" applyFont="1" applyFill="1" applyBorder="1" applyAlignment="1">
      <alignment vertical="center" wrapText="1"/>
      <protection/>
    </xf>
    <xf numFmtId="0" fontId="7" fillId="39" borderId="0" xfId="65" applyFont="1" applyFill="1" applyBorder="1" applyAlignment="1">
      <alignment horizontal="right" vertical="center"/>
      <protection/>
    </xf>
    <xf numFmtId="0" fontId="9" fillId="39" borderId="25" xfId="65" applyFont="1" applyFill="1" applyBorder="1" applyAlignment="1">
      <alignment vertical="center" wrapText="1"/>
      <protection/>
    </xf>
    <xf numFmtId="0" fontId="7" fillId="39" borderId="0" xfId="65" applyFont="1" applyFill="1" applyBorder="1" applyAlignment="1" quotePrefix="1">
      <alignment horizontal="right" vertical="center"/>
      <protection/>
    </xf>
    <xf numFmtId="0" fontId="5" fillId="39" borderId="21" xfId="65" applyFont="1" applyFill="1" applyBorder="1" applyAlignment="1">
      <alignment horizontal="left"/>
      <protection/>
    </xf>
    <xf numFmtId="0" fontId="5" fillId="39" borderId="33" xfId="65" applyFont="1" applyFill="1" applyBorder="1" applyAlignment="1">
      <alignment horizontal="left"/>
      <protection/>
    </xf>
    <xf numFmtId="0" fontId="7" fillId="39" borderId="19" xfId="65" applyFont="1" applyFill="1" applyBorder="1" applyAlignment="1">
      <alignment horizontal="right" vertical="center"/>
      <protection/>
    </xf>
    <xf numFmtId="0" fontId="5" fillId="39" borderId="25" xfId="65" applyFont="1" applyFill="1" applyBorder="1" applyAlignment="1">
      <alignment horizontal="left" vertical="center" wrapText="1"/>
      <protection/>
    </xf>
    <xf numFmtId="0" fontId="9" fillId="39" borderId="33" xfId="65" applyFont="1" applyFill="1" applyBorder="1" applyAlignment="1">
      <alignment horizontal="left" vertical="center" wrapText="1"/>
      <protection/>
    </xf>
    <xf numFmtId="0" fontId="5" fillId="39" borderId="21" xfId="65" applyFont="1" applyFill="1" applyBorder="1">
      <alignment/>
      <protection/>
    </xf>
    <xf numFmtId="0" fontId="5" fillId="39" borderId="25" xfId="65" applyFont="1" applyFill="1" applyBorder="1">
      <alignment/>
      <protection/>
    </xf>
    <xf numFmtId="0" fontId="5" fillId="39" borderId="33" xfId="65" applyFont="1" applyFill="1" applyBorder="1">
      <alignment/>
      <protection/>
    </xf>
    <xf numFmtId="0" fontId="9" fillId="39" borderId="21" xfId="65" applyFont="1" applyFill="1" applyBorder="1" applyAlignment="1">
      <alignment horizontal="left" vertical="center" wrapText="1"/>
      <protection/>
    </xf>
    <xf numFmtId="0" fontId="9" fillId="39" borderId="39" xfId="65" applyFont="1" applyFill="1" applyBorder="1" applyAlignment="1">
      <alignment horizontal="left" vertical="center" wrapText="1"/>
      <protection/>
    </xf>
    <xf numFmtId="0" fontId="5" fillId="39" borderId="21" xfId="65" applyFont="1" applyFill="1" applyBorder="1" applyAlignment="1">
      <alignment horizontal="left" vertical="center" wrapText="1"/>
      <protection/>
    </xf>
    <xf numFmtId="0" fontId="5" fillId="39" borderId="33" xfId="65" applyFont="1" applyFill="1" applyBorder="1" applyAlignment="1">
      <alignment vertical="center" wrapText="1"/>
      <protection/>
    </xf>
    <xf numFmtId="0" fontId="7" fillId="39" borderId="16" xfId="65" applyFont="1" applyFill="1" applyBorder="1" applyAlignment="1" quotePrefix="1">
      <alignment horizontal="right" vertical="center"/>
      <protection/>
    </xf>
    <xf numFmtId="0" fontId="169" fillId="42" borderId="40" xfId="65" applyFont="1" applyFill="1" applyBorder="1" applyAlignment="1" applyProtection="1" quotePrefix="1">
      <alignment horizontal="right" vertical="center"/>
      <protection/>
    </xf>
    <xf numFmtId="0" fontId="170" fillId="42" borderId="41" xfId="65" applyFont="1" applyFill="1" applyBorder="1" applyAlignment="1" applyProtection="1">
      <alignment horizontal="right" vertical="center"/>
      <protection/>
    </xf>
    <xf numFmtId="0" fontId="7" fillId="39" borderId="0" xfId="65" applyFont="1" applyFill="1" applyBorder="1" applyAlignment="1" applyProtection="1" quotePrefix="1">
      <alignment horizontal="right" vertical="center"/>
      <protection/>
    </xf>
    <xf numFmtId="179" fontId="10" fillId="39" borderId="0" xfId="65" applyNumberFormat="1" applyFont="1" applyFill="1" applyBorder="1" applyAlignment="1" applyProtection="1" quotePrefix="1">
      <alignment horizontal="center" vertical="center"/>
      <protection/>
    </xf>
    <xf numFmtId="0" fontId="5" fillId="39" borderId="0" xfId="65" applyFont="1" applyFill="1" applyBorder="1" applyAlignment="1" applyProtection="1">
      <alignment horizontal="left" vertical="center" wrapText="1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171" fillId="45" borderId="0" xfId="58" applyFont="1" applyFill="1" applyAlignment="1">
      <alignment horizontal="left" vertical="center"/>
      <protection/>
    </xf>
    <xf numFmtId="177" fontId="172" fillId="32" borderId="4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12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7" fillId="0" borderId="0" xfId="65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43" xfId="58" applyFont="1" applyFill="1" applyBorder="1" applyAlignment="1" applyProtection="1">
      <alignment vertical="center"/>
      <protection/>
    </xf>
    <xf numFmtId="0" fontId="5" fillId="39" borderId="43" xfId="58" applyFont="1" applyFill="1" applyBorder="1" applyAlignment="1" applyProtection="1">
      <alignment vertical="center" wrapText="1"/>
      <protection/>
    </xf>
    <xf numFmtId="3" fontId="7" fillId="39" borderId="0" xfId="58" applyNumberFormat="1" applyFont="1" applyFill="1" applyAlignment="1" applyProtection="1">
      <alignment horizontal="right" vertical="center"/>
      <protection/>
    </xf>
    <xf numFmtId="0" fontId="7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2" fillId="0" borderId="0" xfId="58" applyNumberFormat="1" applyFont="1" applyAlignment="1" quotePrefix="1">
      <alignment horizontal="right" vertical="center"/>
      <protection/>
    </xf>
    <xf numFmtId="3" fontId="12" fillId="39" borderId="0" xfId="58" applyNumberFormat="1" applyFont="1" applyFill="1" applyAlignment="1" quotePrefix="1">
      <alignment horizontal="right" vertical="center"/>
      <protection/>
    </xf>
    <xf numFmtId="0" fontId="173" fillId="46" borderId="13" xfId="58" applyFont="1" applyFill="1" applyBorder="1" applyAlignment="1" applyProtection="1">
      <alignment vertical="center"/>
      <protection/>
    </xf>
    <xf numFmtId="0" fontId="173" fillId="46" borderId="14" xfId="58" applyFont="1" applyFill="1" applyBorder="1" applyAlignment="1" applyProtection="1">
      <alignment horizontal="center" vertical="center"/>
      <protection/>
    </xf>
    <xf numFmtId="0" fontId="174" fillId="46" borderId="44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75" fillId="46" borderId="45" xfId="58" applyFont="1" applyFill="1" applyBorder="1" applyAlignment="1" applyProtection="1">
      <alignment horizontal="center" vertical="center"/>
      <protection/>
    </xf>
    <xf numFmtId="0" fontId="10" fillId="0" borderId="46" xfId="65" applyFont="1" applyFill="1" applyBorder="1" applyAlignment="1" applyProtection="1">
      <alignment horizontal="center" vertical="center" wrapText="1"/>
      <protection/>
    </xf>
    <xf numFmtId="0" fontId="34" fillId="45" borderId="0" xfId="58" applyFont="1" applyFill="1" applyAlignment="1">
      <alignment horizontal="left" vertical="center"/>
      <protection/>
    </xf>
    <xf numFmtId="0" fontId="5" fillId="39" borderId="47" xfId="58" applyFont="1" applyFill="1" applyBorder="1" applyAlignment="1" applyProtection="1">
      <alignment horizontal="left" vertical="center"/>
      <protection/>
    </xf>
    <xf numFmtId="0" fontId="5" fillId="39" borderId="48" xfId="58" applyFont="1" applyFill="1" applyBorder="1" applyAlignment="1" applyProtection="1">
      <alignment horizontal="center" vertical="center"/>
      <protection/>
    </xf>
    <xf numFmtId="0" fontId="173" fillId="39" borderId="49" xfId="58" applyFont="1" applyFill="1" applyBorder="1" applyAlignment="1" applyProtection="1">
      <alignment horizontal="left" vertical="center" wrapText="1"/>
      <protection/>
    </xf>
    <xf numFmtId="0" fontId="5" fillId="39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48" xfId="58" applyFont="1" applyFill="1" applyBorder="1" applyAlignment="1" applyProtection="1">
      <alignment horizontal="center" vertical="center" wrapText="1"/>
      <protection/>
    </xf>
    <xf numFmtId="3" fontId="5" fillId="39" borderId="48" xfId="58" applyNumberFormat="1" applyFont="1" applyFill="1" applyBorder="1" applyAlignment="1" applyProtection="1">
      <alignment horizontal="right" vertical="center"/>
      <protection/>
    </xf>
    <xf numFmtId="179" fontId="176" fillId="47" borderId="32" xfId="65" applyNumberFormat="1" applyFont="1" applyFill="1" applyBorder="1" applyAlignment="1" applyProtection="1" quotePrefix="1">
      <alignment horizontal="right" vertical="center"/>
      <protection/>
    </xf>
    <xf numFmtId="3" fontId="173" fillId="47" borderId="15" xfId="58" applyNumberFormat="1" applyFont="1" applyFill="1" applyBorder="1" applyAlignment="1" applyProtection="1">
      <alignment horizontal="right" vertical="center"/>
      <protection/>
    </xf>
    <xf numFmtId="3" fontId="173" fillId="47" borderId="12" xfId="58" applyNumberFormat="1" applyFont="1" applyFill="1" applyBorder="1" applyAlignment="1" applyProtection="1">
      <alignment horizontal="right" vertical="center"/>
      <protection/>
    </xf>
    <xf numFmtId="3" fontId="173" fillId="47" borderId="49" xfId="58" applyNumberFormat="1" applyFont="1" applyFill="1" applyBorder="1" applyAlignment="1" applyProtection="1">
      <alignment horizontal="right" vertical="center"/>
      <protection/>
    </xf>
    <xf numFmtId="0" fontId="177" fillId="45" borderId="0" xfId="58" applyFont="1" applyFill="1" applyAlignment="1">
      <alignment horizontal="left" vertical="center"/>
      <protection/>
    </xf>
    <xf numFmtId="0" fontId="5" fillId="39" borderId="19" xfId="65" applyFont="1" applyFill="1" applyBorder="1" applyAlignment="1" applyProtection="1">
      <alignment horizontal="right" vertical="center"/>
      <protection/>
    </xf>
    <xf numFmtId="179" fontId="10" fillId="39" borderId="20" xfId="65" applyNumberFormat="1" applyFont="1" applyFill="1" applyBorder="1" applyAlignment="1" applyProtection="1" quotePrefix="1">
      <alignment horizontal="right" vertical="center"/>
      <protection/>
    </xf>
    <xf numFmtId="0" fontId="5" fillId="39" borderId="21" xfId="65" applyFont="1" applyFill="1" applyBorder="1" applyAlignment="1" applyProtection="1">
      <alignment horizontal="left" vertical="center" wrapText="1"/>
      <protection/>
    </xf>
    <xf numFmtId="179" fontId="10" fillId="39" borderId="35" xfId="65" applyNumberFormat="1" applyFont="1" applyFill="1" applyBorder="1" applyAlignment="1" applyProtection="1" quotePrefix="1">
      <alignment horizontal="right" vertical="center"/>
      <protection/>
    </xf>
    <xf numFmtId="0" fontId="5" fillId="39" borderId="33" xfId="65" applyFont="1" applyFill="1" applyBorder="1" applyAlignment="1" applyProtection="1">
      <alignment horizontal="left" vertical="center" wrapText="1"/>
      <protection/>
    </xf>
    <xf numFmtId="179" fontId="7" fillId="39" borderId="19" xfId="65" applyNumberFormat="1" applyFont="1" applyFill="1" applyBorder="1" applyAlignment="1" applyProtection="1" quotePrefix="1">
      <alignment horizontal="right" vertical="center"/>
      <protection/>
    </xf>
    <xf numFmtId="0" fontId="7" fillId="39" borderId="19" xfId="65" applyFont="1" applyFill="1" applyBorder="1" applyAlignment="1" applyProtection="1" quotePrefix="1">
      <alignment horizontal="right" vertical="center"/>
      <protection/>
    </xf>
    <xf numFmtId="179" fontId="10" fillId="39" borderId="24" xfId="65" applyNumberFormat="1" applyFont="1" applyFill="1" applyBorder="1" applyAlignment="1" applyProtection="1" quotePrefix="1">
      <alignment horizontal="right" vertical="center"/>
      <protection/>
    </xf>
    <xf numFmtId="0" fontId="5" fillId="39" borderId="25" xfId="65" applyFont="1" applyFill="1" applyBorder="1" applyAlignment="1" applyProtection="1">
      <alignment vertical="center" wrapText="1"/>
      <protection/>
    </xf>
    <xf numFmtId="0" fontId="7" fillId="39" borderId="19" xfId="65" applyFont="1" applyFill="1" applyBorder="1" applyAlignment="1" applyProtection="1">
      <alignment horizontal="right" vertical="center"/>
      <protection/>
    </xf>
    <xf numFmtId="0" fontId="9" fillId="39" borderId="25" xfId="65" applyFont="1" applyFill="1" applyBorder="1" applyAlignment="1" applyProtection="1">
      <alignment horizontal="left" vertical="center" wrapText="1"/>
      <protection/>
    </xf>
    <xf numFmtId="0" fontId="9" fillId="39" borderId="33" xfId="65" applyFont="1" applyFill="1" applyBorder="1" applyAlignment="1" applyProtection="1">
      <alignment vertical="center" wrapText="1"/>
      <protection/>
    </xf>
    <xf numFmtId="179" fontId="13" fillId="39" borderId="20" xfId="65" applyNumberFormat="1" applyFont="1" applyFill="1" applyBorder="1" applyAlignment="1" applyProtection="1" quotePrefix="1">
      <alignment horizontal="right"/>
      <protection/>
    </xf>
    <xf numFmtId="0" fontId="14" fillId="39" borderId="21" xfId="65" applyFont="1" applyFill="1" applyBorder="1" applyAlignment="1" applyProtection="1">
      <alignment wrapText="1"/>
      <protection/>
    </xf>
    <xf numFmtId="179" fontId="13" fillId="39" borderId="24" xfId="65" applyNumberFormat="1" applyFont="1" applyFill="1" applyBorder="1" applyAlignment="1" applyProtection="1" quotePrefix="1">
      <alignment horizontal="right"/>
      <protection/>
    </xf>
    <xf numFmtId="0" fontId="14" fillId="39" borderId="25" xfId="65" applyFont="1" applyFill="1" applyBorder="1" applyAlignment="1" applyProtection="1">
      <alignment wrapText="1"/>
      <protection/>
    </xf>
    <xf numFmtId="179" fontId="7" fillId="39" borderId="50" xfId="65" applyNumberFormat="1" applyFont="1" applyFill="1" applyBorder="1" applyAlignment="1" applyProtection="1" quotePrefix="1">
      <alignment horizontal="right" vertical="center"/>
      <protection/>
    </xf>
    <xf numFmtId="0" fontId="15" fillId="39" borderId="25" xfId="65" applyFont="1" applyFill="1" applyBorder="1" applyAlignment="1" applyProtection="1">
      <alignment wrapText="1"/>
      <protection/>
    </xf>
    <xf numFmtId="179" fontId="13" fillId="39" borderId="35" xfId="65" applyNumberFormat="1" applyFont="1" applyFill="1" applyBorder="1" applyAlignment="1" applyProtection="1" quotePrefix="1">
      <alignment horizontal="right" vertical="center"/>
      <protection/>
    </xf>
    <xf numFmtId="0" fontId="14" fillId="39" borderId="33" xfId="65" applyFont="1" applyFill="1" applyBorder="1" applyAlignment="1" applyProtection="1">
      <alignment wrapText="1"/>
      <protection/>
    </xf>
    <xf numFmtId="0" fontId="5" fillId="39" borderId="21" xfId="65" applyFont="1" applyFill="1" applyBorder="1" applyAlignment="1" applyProtection="1">
      <alignment vertical="center" wrapText="1"/>
      <protection/>
    </xf>
    <xf numFmtId="179" fontId="10" fillId="39" borderId="29" xfId="65" applyNumberFormat="1" applyFont="1" applyFill="1" applyBorder="1" applyAlignment="1" applyProtection="1" quotePrefix="1">
      <alignment horizontal="right" vertical="center"/>
      <protection/>
    </xf>
    <xf numFmtId="0" fontId="5" fillId="39" borderId="39" xfId="65" applyFont="1" applyFill="1" applyBorder="1" applyAlignment="1" applyProtection="1">
      <alignment vertical="center" wrapText="1"/>
      <protection/>
    </xf>
    <xf numFmtId="179" fontId="10" fillId="39" borderId="51" xfId="65" applyNumberFormat="1" applyFont="1" applyFill="1" applyBorder="1" applyAlignment="1" applyProtection="1" quotePrefix="1">
      <alignment horizontal="right" vertical="center"/>
      <protection/>
    </xf>
    <xf numFmtId="0" fontId="5" fillId="39" borderId="52" xfId="65" applyFont="1" applyFill="1" applyBorder="1" applyAlignment="1" applyProtection="1">
      <alignment horizontal="left" vertical="center" wrapText="1"/>
      <protection/>
    </xf>
    <xf numFmtId="179" fontId="10" fillId="39" borderId="53" xfId="65" applyNumberFormat="1" applyFont="1" applyFill="1" applyBorder="1" applyAlignment="1" applyProtection="1" quotePrefix="1">
      <alignment horizontal="right" vertical="center"/>
      <protection/>
    </xf>
    <xf numFmtId="0" fontId="5" fillId="39" borderId="54" xfId="65" applyFont="1" applyFill="1" applyBorder="1" applyAlignment="1" applyProtection="1">
      <alignment vertical="center" wrapText="1"/>
      <protection/>
    </xf>
    <xf numFmtId="0" fontId="32" fillId="45" borderId="0" xfId="58" applyFont="1" applyFill="1" applyAlignment="1">
      <alignment horizontal="left" vertical="center"/>
      <protection/>
    </xf>
    <xf numFmtId="0" fontId="5" fillId="39" borderId="52" xfId="65" applyFont="1" applyFill="1" applyBorder="1" applyAlignment="1" applyProtection="1">
      <alignment vertical="center" wrapText="1"/>
      <protection/>
    </xf>
    <xf numFmtId="0" fontId="9" fillId="39" borderId="54" xfId="65" applyFont="1" applyFill="1" applyBorder="1" applyAlignment="1" applyProtection="1">
      <alignment horizontal="left" vertical="center" wrapText="1"/>
      <protection/>
    </xf>
    <xf numFmtId="179" fontId="10" fillId="39" borderId="55" xfId="65" applyNumberFormat="1" applyFont="1" applyFill="1" applyBorder="1" applyAlignment="1" applyProtection="1" quotePrefix="1">
      <alignment horizontal="right" vertical="center"/>
      <protection/>
    </xf>
    <xf numFmtId="0" fontId="9" fillId="39" borderId="56" xfId="65" applyFont="1" applyFill="1" applyBorder="1" applyAlignment="1" applyProtection="1">
      <alignment horizontal="left" vertical="center" wrapText="1"/>
      <protection/>
    </xf>
    <xf numFmtId="0" fontId="5" fillId="39" borderId="33" xfId="65" applyFont="1" applyFill="1" applyBorder="1" applyAlignment="1" applyProtection="1">
      <alignment vertical="center" wrapText="1"/>
      <protection/>
    </xf>
    <xf numFmtId="0" fontId="9" fillId="39" borderId="21" xfId="65" applyFont="1" applyFill="1" applyBorder="1" applyAlignment="1" applyProtection="1">
      <alignment horizontal="left" vertical="center" wrapText="1"/>
      <protection/>
    </xf>
    <xf numFmtId="0" fontId="7" fillId="39" borderId="19" xfId="65" applyFont="1" applyFill="1" applyBorder="1" applyAlignment="1" applyProtection="1" quotePrefix="1">
      <alignment horizontal="center" vertical="center"/>
      <protection/>
    </xf>
    <xf numFmtId="0" fontId="9" fillId="39" borderId="25" xfId="65" applyFont="1" applyFill="1" applyBorder="1" applyAlignment="1" applyProtection="1">
      <alignment horizontal="left" vertical="center" wrapText="1"/>
      <protection/>
    </xf>
    <xf numFmtId="0" fontId="9" fillId="39" borderId="33" xfId="65" applyFont="1" applyFill="1" applyBorder="1" applyAlignment="1" applyProtection="1">
      <alignment horizontal="left" vertical="center" wrapText="1"/>
      <protection/>
    </xf>
    <xf numFmtId="0" fontId="9" fillId="39" borderId="21" xfId="65" applyFont="1" applyFill="1" applyBorder="1" applyAlignment="1" applyProtection="1">
      <alignment horizontal="left" vertical="center" wrapText="1"/>
      <protection/>
    </xf>
    <xf numFmtId="0" fontId="9" fillId="39" borderId="33" xfId="65" applyFont="1" applyFill="1" applyBorder="1" applyAlignment="1" applyProtection="1">
      <alignment horizontal="left" vertical="center" wrapText="1"/>
      <protection/>
    </xf>
    <xf numFmtId="0" fontId="7" fillId="39" borderId="19" xfId="65" applyFont="1" applyFill="1" applyBorder="1" applyAlignment="1" applyProtection="1">
      <alignment horizontal="center" vertical="center"/>
      <protection/>
    </xf>
    <xf numFmtId="0" fontId="9" fillId="39" borderId="21" xfId="58" applyFont="1" applyFill="1" applyBorder="1" applyAlignment="1" applyProtection="1">
      <alignment vertical="center" wrapText="1"/>
      <protection/>
    </xf>
    <xf numFmtId="0" fontId="9" fillId="39" borderId="54" xfId="58" applyFont="1" applyFill="1" applyBorder="1" applyAlignment="1" applyProtection="1">
      <alignment vertical="center" wrapText="1"/>
      <protection/>
    </xf>
    <xf numFmtId="179" fontId="10" fillId="39" borderId="10" xfId="65" applyNumberFormat="1" applyFont="1" applyFill="1" applyBorder="1" applyAlignment="1" applyProtection="1" quotePrefix="1">
      <alignment horizontal="right" vertical="center"/>
      <protection/>
    </xf>
    <xf numFmtId="0" fontId="9" fillId="39" borderId="0" xfId="58" applyFont="1" applyFill="1" applyBorder="1" applyAlignment="1" applyProtection="1">
      <alignment vertical="center" wrapText="1"/>
      <protection/>
    </xf>
    <xf numFmtId="0" fontId="9" fillId="39" borderId="56" xfId="58" applyFont="1" applyFill="1" applyBorder="1" applyAlignment="1" applyProtection="1">
      <alignment vertical="center" wrapText="1"/>
      <protection/>
    </xf>
    <xf numFmtId="0" fontId="9" fillId="39" borderId="52" xfId="58" applyFont="1" applyFill="1" applyBorder="1" applyAlignment="1" applyProtection="1">
      <alignment vertical="center" wrapText="1"/>
      <protection/>
    </xf>
    <xf numFmtId="0" fontId="9" fillId="39" borderId="57" xfId="65" applyFont="1" applyFill="1" applyBorder="1" applyAlignment="1" applyProtection="1">
      <alignment horizontal="left" vertical="center" wrapText="1"/>
      <protection/>
    </xf>
    <xf numFmtId="0" fontId="176" fillId="47" borderId="18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vertical="center" wrapText="1"/>
      <protection/>
    </xf>
    <xf numFmtId="0" fontId="5" fillId="39" borderId="25" xfId="58" applyFont="1" applyFill="1" applyBorder="1" applyAlignment="1" applyProtection="1">
      <alignment vertical="center" wrapText="1"/>
      <protection/>
    </xf>
    <xf numFmtId="0" fontId="5" fillId="39" borderId="33" xfId="58" applyFont="1" applyFill="1" applyBorder="1" applyAlignment="1" applyProtection="1">
      <alignment vertical="center" wrapText="1"/>
      <protection/>
    </xf>
    <xf numFmtId="176" fontId="5" fillId="39" borderId="19" xfId="65" applyNumberFormat="1" applyFont="1" applyFill="1" applyBorder="1" applyAlignment="1" applyProtection="1">
      <alignment horizontal="right" vertical="center"/>
      <protection/>
    </xf>
    <xf numFmtId="0" fontId="5" fillId="39" borderId="25" xfId="65" applyFont="1" applyFill="1" applyBorder="1" applyAlignment="1" applyProtection="1">
      <alignment horizontal="left" vertical="center" wrapText="1"/>
      <protection/>
    </xf>
    <xf numFmtId="0" fontId="9" fillId="39" borderId="21" xfId="65" applyFont="1" applyFill="1" applyBorder="1" applyAlignment="1" applyProtection="1">
      <alignment vertical="center" wrapText="1"/>
      <protection/>
    </xf>
    <xf numFmtId="179" fontId="176" fillId="47" borderId="32" xfId="65" applyNumberFormat="1" applyFont="1" applyFill="1" applyBorder="1" applyAlignment="1" applyProtection="1" quotePrefix="1">
      <alignment horizontal="right"/>
      <protection/>
    </xf>
    <xf numFmtId="176" fontId="5" fillId="39" borderId="19" xfId="65" applyNumberFormat="1" applyFont="1" applyFill="1" applyBorder="1" applyAlignment="1" applyProtection="1">
      <alignment horizontal="right"/>
      <protection/>
    </xf>
    <xf numFmtId="179" fontId="10" fillId="39" borderId="20" xfId="65" applyNumberFormat="1" applyFont="1" applyFill="1" applyBorder="1" applyAlignment="1" applyProtection="1" quotePrefix="1">
      <alignment horizontal="right" vertical="top"/>
      <protection/>
    </xf>
    <xf numFmtId="0" fontId="5" fillId="39" borderId="21" xfId="65" applyFont="1" applyFill="1" applyBorder="1" applyAlignment="1" applyProtection="1">
      <alignment vertical="top" wrapText="1"/>
      <protection/>
    </xf>
    <xf numFmtId="179" fontId="10" fillId="39" borderId="24" xfId="65" applyNumberFormat="1" applyFont="1" applyFill="1" applyBorder="1" applyAlignment="1" applyProtection="1" quotePrefix="1">
      <alignment horizontal="right" vertical="top"/>
      <protection/>
    </xf>
    <xf numFmtId="0" fontId="5" fillId="39" borderId="25" xfId="65" applyFont="1" applyFill="1" applyBorder="1" applyAlignment="1" applyProtection="1">
      <alignment vertical="top" wrapText="1"/>
      <protection/>
    </xf>
    <xf numFmtId="179" fontId="10" fillId="39" borderId="35" xfId="65" applyNumberFormat="1" applyFont="1" applyFill="1" applyBorder="1" applyAlignment="1" applyProtection="1" quotePrefix="1">
      <alignment horizontal="right" vertical="top"/>
      <protection/>
    </xf>
    <xf numFmtId="0" fontId="5" fillId="39" borderId="33" xfId="65" applyFont="1" applyFill="1" applyBorder="1" applyAlignment="1" applyProtection="1">
      <alignment vertical="top" wrapText="1"/>
      <protection/>
    </xf>
    <xf numFmtId="179" fontId="10" fillId="39" borderId="29" xfId="65" applyNumberFormat="1" applyFont="1" applyFill="1" applyBorder="1" applyAlignment="1" applyProtection="1" quotePrefix="1">
      <alignment horizontal="right" vertical="top"/>
      <protection/>
    </xf>
    <xf numFmtId="0" fontId="5" fillId="39" borderId="39" xfId="65" applyFont="1" applyFill="1" applyBorder="1" applyAlignment="1" applyProtection="1">
      <alignment vertical="top" wrapText="1"/>
      <protection/>
    </xf>
    <xf numFmtId="179" fontId="178" fillId="39" borderId="58" xfId="65" applyNumberFormat="1" applyFont="1" applyFill="1" applyBorder="1" applyAlignment="1" applyProtection="1" quotePrefix="1">
      <alignment horizontal="right" vertical="center"/>
      <protection/>
    </xf>
    <xf numFmtId="0" fontId="178" fillId="39" borderId="59" xfId="65" applyFont="1" applyFill="1" applyBorder="1" applyProtection="1">
      <alignment/>
      <protection/>
    </xf>
    <xf numFmtId="181" fontId="176" fillId="32" borderId="32" xfId="65" applyNumberFormat="1" applyFont="1" applyFill="1" applyBorder="1" applyAlignment="1" applyProtection="1">
      <alignment horizontal="right"/>
      <protection/>
    </xf>
    <xf numFmtId="181" fontId="7" fillId="39" borderId="47" xfId="65" applyNumberFormat="1" applyFont="1" applyFill="1" applyBorder="1" applyAlignment="1" applyProtection="1" quotePrefix="1">
      <alignment horizontal="right" vertical="center"/>
      <protection/>
    </xf>
    <xf numFmtId="0" fontId="7" fillId="39" borderId="48" xfId="58" applyFont="1" applyFill="1" applyBorder="1" applyAlignment="1" applyProtection="1">
      <alignment vertical="center"/>
      <protection/>
    </xf>
    <xf numFmtId="0" fontId="7" fillId="39" borderId="0" xfId="58" applyFont="1" applyFill="1" applyBorder="1" applyAlignment="1" applyProtection="1">
      <alignment vertical="center" wrapText="1"/>
      <protection/>
    </xf>
    <xf numFmtId="181" fontId="7" fillId="39" borderId="19" xfId="65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179" fillId="46" borderId="40" xfId="65" applyNumberFormat="1" applyFont="1" applyFill="1" applyBorder="1" applyAlignment="1" applyProtection="1">
      <alignment horizontal="right" vertical="center"/>
      <protection/>
    </xf>
    <xf numFmtId="0" fontId="175" fillId="46" borderId="41" xfId="65" applyFont="1" applyFill="1" applyBorder="1" applyAlignment="1" applyProtection="1">
      <alignment horizontal="right" vertical="center"/>
      <protection/>
    </xf>
    <xf numFmtId="3" fontId="173" fillId="46" borderId="40" xfId="58" applyNumberFormat="1" applyFont="1" applyFill="1" applyBorder="1" applyAlignment="1" applyProtection="1">
      <alignment horizontal="right" vertical="center"/>
      <protection/>
    </xf>
    <xf numFmtId="3" fontId="173" fillId="46" borderId="41" xfId="58" applyNumberFormat="1" applyFont="1" applyFill="1" applyBorder="1" applyAlignment="1" applyProtection="1">
      <alignment horizontal="right" vertical="center"/>
      <protection/>
    </xf>
    <xf numFmtId="3" fontId="173" fillId="46" borderId="60" xfId="58" applyNumberFormat="1" applyFont="1" applyFill="1" applyBorder="1" applyAlignment="1" applyProtection="1">
      <alignment horizontal="right" vertical="center"/>
      <protection/>
    </xf>
    <xf numFmtId="0" fontId="7" fillId="39" borderId="0" xfId="65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5" borderId="0" xfId="58" applyFont="1" applyFill="1" applyAlignment="1" applyProtection="1">
      <alignment vertical="center"/>
      <protection/>
    </xf>
    <xf numFmtId="0" fontId="5" fillId="45" borderId="0" xfId="58" applyFont="1" applyFill="1" applyBorder="1" applyAlignment="1" applyProtection="1">
      <alignment vertical="center"/>
      <protection/>
    </xf>
    <xf numFmtId="0" fontId="5" fillId="45" borderId="0" xfId="58" applyFont="1" applyFill="1" applyBorder="1" applyAlignment="1" applyProtection="1">
      <alignment vertical="center" wrapText="1"/>
      <protection/>
    </xf>
    <xf numFmtId="3" fontId="5" fillId="45" borderId="0" xfId="58" applyNumberFormat="1" applyFont="1" applyFill="1" applyAlignment="1" applyProtection="1">
      <alignment horizontal="right" vertical="center"/>
      <protection/>
    </xf>
    <xf numFmtId="0" fontId="5" fillId="48" borderId="0" xfId="58" applyFont="1" applyFill="1" applyAlignment="1">
      <alignment vertical="center"/>
      <protection/>
    </xf>
    <xf numFmtId="0" fontId="12" fillId="39" borderId="0" xfId="58" applyFont="1" applyFill="1" applyAlignment="1" applyProtection="1">
      <alignment horizontal="left" vertical="center"/>
      <protection/>
    </xf>
    <xf numFmtId="0" fontId="12" fillId="48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2" fillId="39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80" fillId="48" borderId="13" xfId="58" applyFont="1" applyFill="1" applyBorder="1" applyAlignment="1" applyProtection="1">
      <alignment vertical="center"/>
      <protection/>
    </xf>
    <xf numFmtId="0" fontId="180" fillId="48" borderId="14" xfId="58" applyFont="1" applyFill="1" applyBorder="1" applyAlignment="1" applyProtection="1">
      <alignment horizontal="center" vertical="center"/>
      <protection/>
    </xf>
    <xf numFmtId="0" fontId="181" fillId="48" borderId="61" xfId="58" applyFont="1" applyFill="1" applyBorder="1" applyAlignment="1" applyProtection="1" quotePrefix="1">
      <alignment horizontal="center" vertical="center"/>
      <protection/>
    </xf>
    <xf numFmtId="0" fontId="181" fillId="48" borderId="45" xfId="58" applyFont="1" applyFill="1" applyBorder="1" applyAlignment="1" applyProtection="1">
      <alignment horizontal="center" vertical="center"/>
      <protection/>
    </xf>
    <xf numFmtId="0" fontId="182" fillId="32" borderId="62" xfId="65" applyFont="1" applyFill="1" applyBorder="1" applyAlignment="1" applyProtection="1">
      <alignment horizontal="left" vertical="center"/>
      <protection/>
    </xf>
    <xf numFmtId="1" fontId="5" fillId="32" borderId="42" xfId="58" applyNumberFormat="1" applyFont="1" applyFill="1" applyBorder="1" applyAlignment="1" applyProtection="1">
      <alignment horizontal="left" vertical="center" wrapText="1"/>
      <protection/>
    </xf>
    <xf numFmtId="0" fontId="181" fillId="39" borderId="16" xfId="65" applyFont="1" applyFill="1" applyBorder="1" applyAlignment="1" applyProtection="1">
      <alignment horizontal="left" vertical="center"/>
      <protection/>
    </xf>
    <xf numFmtId="1" fontId="5" fillId="39" borderId="17" xfId="58" applyNumberFormat="1" applyFont="1" applyFill="1" applyBorder="1" applyAlignment="1" applyProtection="1">
      <alignment horizontal="center" vertical="center"/>
      <protection/>
    </xf>
    <xf numFmtId="0" fontId="9" fillId="39" borderId="17" xfId="65" applyFont="1" applyFill="1" applyBorder="1" applyAlignment="1" applyProtection="1">
      <alignment horizontal="left" vertical="center" wrapText="1"/>
      <protection/>
    </xf>
    <xf numFmtId="179" fontId="183" fillId="5" borderId="32" xfId="65" applyNumberFormat="1" applyFont="1" applyFill="1" applyBorder="1" applyAlignment="1" applyProtection="1" quotePrefix="1">
      <alignment horizontal="right" vertical="center"/>
      <protection/>
    </xf>
    <xf numFmtId="0" fontId="5" fillId="39" borderId="25" xfId="65" applyFont="1" applyFill="1" applyBorder="1" applyAlignment="1" quotePrefix="1">
      <alignment horizontal="left" vertical="center" wrapText="1"/>
      <protection/>
    </xf>
    <xf numFmtId="179" fontId="10" fillId="39" borderId="53" xfId="65" applyNumberFormat="1" applyFont="1" applyFill="1" applyBorder="1" applyAlignment="1" quotePrefix="1">
      <alignment horizontal="right" vertical="center"/>
      <protection/>
    </xf>
    <xf numFmtId="0" fontId="5" fillId="39" borderId="54" xfId="65" applyFont="1" applyFill="1" applyBorder="1" applyAlignment="1">
      <alignment horizontal="left" vertical="center" wrapText="1"/>
      <protection/>
    </xf>
    <xf numFmtId="3" fontId="5" fillId="39" borderId="63" xfId="58" applyNumberFormat="1" applyFont="1" applyFill="1" applyBorder="1" applyAlignment="1" applyProtection="1">
      <alignment horizontal="right" vertical="center"/>
      <protection locked="0"/>
    </xf>
    <xf numFmtId="3" fontId="5" fillId="39" borderId="53" xfId="58" applyNumberFormat="1" applyFont="1" applyFill="1" applyBorder="1" applyAlignment="1" applyProtection="1">
      <alignment horizontal="right" vertical="center"/>
      <protection locked="0"/>
    </xf>
    <xf numFmtId="179" fontId="10" fillId="39" borderId="51" xfId="65" applyNumberFormat="1" applyFont="1" applyFill="1" applyBorder="1" applyAlignment="1" quotePrefix="1">
      <alignment horizontal="right" vertical="center"/>
      <protection/>
    </xf>
    <xf numFmtId="0" fontId="5" fillId="39" borderId="52" xfId="65" applyFont="1" applyFill="1" applyBorder="1" applyAlignment="1">
      <alignment horizontal="left" vertical="center" wrapText="1"/>
      <protection/>
    </xf>
    <xf numFmtId="3" fontId="5" fillId="39" borderId="64" xfId="58" applyNumberFormat="1" applyFont="1" applyFill="1" applyBorder="1" applyAlignment="1" applyProtection="1">
      <alignment horizontal="right" vertical="center"/>
      <protection locked="0"/>
    </xf>
    <xf numFmtId="3" fontId="5" fillId="39" borderId="51" xfId="58" applyNumberFormat="1" applyFont="1" applyFill="1" applyBorder="1" applyAlignment="1" applyProtection="1">
      <alignment horizontal="right" vertical="center"/>
      <protection locked="0"/>
    </xf>
    <xf numFmtId="179" fontId="183" fillId="5" borderId="32" xfId="65" applyNumberFormat="1" applyFont="1" applyFill="1" applyBorder="1" applyAlignment="1" quotePrefix="1">
      <alignment horizontal="right" vertical="center"/>
      <protection/>
    </xf>
    <xf numFmtId="179" fontId="10" fillId="39" borderId="65" xfId="65" applyNumberFormat="1" applyFont="1" applyFill="1" applyBorder="1" applyAlignment="1" quotePrefix="1">
      <alignment horizontal="right" vertical="center"/>
      <protection/>
    </xf>
    <xf numFmtId="0" fontId="5" fillId="39" borderId="48" xfId="65" applyFont="1" applyFill="1" applyBorder="1" applyAlignment="1">
      <alignment horizontal="left" vertical="center" wrapText="1"/>
      <protection/>
    </xf>
    <xf numFmtId="179" fontId="5" fillId="39" borderId="19" xfId="65" applyNumberFormat="1" applyFont="1" applyFill="1" applyBorder="1" applyAlignment="1">
      <alignment horizontal="right" vertical="center"/>
      <protection/>
    </xf>
    <xf numFmtId="0" fontId="5" fillId="39" borderId="52" xfId="65" applyFont="1" applyFill="1" applyBorder="1" applyAlignment="1">
      <alignment horizontal="left" vertical="center" wrapText="1"/>
      <protection/>
    </xf>
    <xf numFmtId="0" fontId="5" fillId="39" borderId="54" xfId="65" applyFont="1" applyFill="1" applyBorder="1" applyAlignment="1">
      <alignment horizontal="left" vertical="center" wrapText="1"/>
      <protection/>
    </xf>
    <xf numFmtId="179" fontId="10" fillId="39" borderId="10" xfId="65" applyNumberFormat="1" applyFont="1" applyFill="1" applyBorder="1" applyAlignment="1" quotePrefix="1">
      <alignment horizontal="right" vertical="center"/>
      <protection/>
    </xf>
    <xf numFmtId="0" fontId="5" fillId="39" borderId="0" xfId="65" applyFont="1" applyFill="1" applyBorder="1" applyAlignment="1">
      <alignment horizontal="left" vertical="center" wrapText="1"/>
      <protection/>
    </xf>
    <xf numFmtId="0" fontId="5" fillId="39" borderId="33" xfId="65" applyFont="1" applyFill="1" applyBorder="1" applyAlignment="1">
      <alignment horizontal="left" vertical="center" wrapText="1"/>
      <protection/>
    </xf>
    <xf numFmtId="0" fontId="5" fillId="39" borderId="19" xfId="65" applyFont="1" applyFill="1" applyBorder="1" applyAlignment="1">
      <alignment vertical="center"/>
      <protection/>
    </xf>
    <xf numFmtId="0" fontId="5" fillId="39" borderId="21" xfId="65" applyFont="1" applyFill="1" applyBorder="1" applyAlignment="1" quotePrefix="1">
      <alignment horizontal="left" vertical="center" wrapText="1"/>
      <protection/>
    </xf>
    <xf numFmtId="0" fontId="5" fillId="39" borderId="33" xfId="65" applyFont="1" applyFill="1" applyBorder="1" applyAlignment="1" quotePrefix="1">
      <alignment vertical="center" wrapText="1"/>
      <protection/>
    </xf>
    <xf numFmtId="179" fontId="10" fillId="39" borderId="20" xfId="65" applyNumberFormat="1" applyFont="1" applyFill="1" applyBorder="1" applyAlignment="1" quotePrefix="1">
      <alignment horizontal="right"/>
      <protection/>
    </xf>
    <xf numFmtId="0" fontId="5" fillId="39" borderId="21" xfId="65" applyFont="1" applyFill="1" applyBorder="1" applyAlignment="1" quotePrefix="1">
      <alignment horizontal="left"/>
      <protection/>
    </xf>
    <xf numFmtId="179" fontId="10" fillId="39" borderId="35" xfId="65" applyNumberFormat="1" applyFont="1" applyFill="1" applyBorder="1" applyAlignment="1" quotePrefix="1">
      <alignment horizontal="right"/>
      <protection/>
    </xf>
    <xf numFmtId="0" fontId="5" fillId="39" borderId="33" xfId="65" applyFont="1" applyFill="1" applyBorder="1" quotePrefix="1">
      <alignment/>
      <protection/>
    </xf>
    <xf numFmtId="179" fontId="10" fillId="39" borderId="20" xfId="65" applyNumberFormat="1" applyFont="1" applyFill="1" applyBorder="1" applyAlignment="1">
      <alignment horizontal="right" vertical="center"/>
      <protection/>
    </xf>
    <xf numFmtId="186" fontId="168" fillId="44" borderId="22" xfId="58" applyNumberFormat="1" applyFont="1" applyFill="1" applyBorder="1" applyAlignment="1" applyProtection="1">
      <alignment horizontal="center" vertical="center"/>
      <protection/>
    </xf>
    <xf numFmtId="186" fontId="168" fillId="44" borderId="20" xfId="58" applyNumberFormat="1" applyFont="1" applyFill="1" applyBorder="1" applyAlignment="1" applyProtection="1">
      <alignment horizontal="center" vertical="center"/>
      <protection/>
    </xf>
    <xf numFmtId="186" fontId="168" fillId="44" borderId="26" xfId="58" applyNumberFormat="1" applyFont="1" applyFill="1" applyBorder="1" applyAlignment="1" applyProtection="1">
      <alignment horizontal="center" vertical="center"/>
      <protection/>
    </xf>
    <xf numFmtId="186" fontId="168" fillId="44" borderId="24" xfId="58" applyNumberFormat="1" applyFont="1" applyFill="1" applyBorder="1" applyAlignment="1" applyProtection="1">
      <alignment horizontal="center" vertical="center"/>
      <protection/>
    </xf>
    <xf numFmtId="186" fontId="168" fillId="44" borderId="34" xfId="58" applyNumberFormat="1" applyFont="1" applyFill="1" applyBorder="1" applyAlignment="1" applyProtection="1">
      <alignment horizontal="center" vertical="center"/>
      <protection/>
    </xf>
    <xf numFmtId="186" fontId="168" fillId="44" borderId="35" xfId="58" applyNumberFormat="1" applyFont="1" applyFill="1" applyBorder="1" applyAlignment="1" applyProtection="1">
      <alignment horizontal="center" vertical="center"/>
      <protection/>
    </xf>
    <xf numFmtId="0" fontId="184" fillId="48" borderId="40" xfId="65" applyFont="1" applyFill="1" applyBorder="1" applyAlignment="1" quotePrefix="1">
      <alignment horizontal="right" vertical="center"/>
      <protection/>
    </xf>
    <xf numFmtId="0" fontId="181" fillId="48" borderId="41" xfId="65" applyFont="1" applyFill="1" applyBorder="1" applyAlignment="1">
      <alignment horizontal="right" vertical="center"/>
      <protection/>
    </xf>
    <xf numFmtId="0" fontId="182" fillId="32" borderId="66" xfId="65" applyFont="1" applyFill="1" applyBorder="1" applyAlignment="1">
      <alignment horizontal="left" vertical="center"/>
      <protection/>
    </xf>
    <xf numFmtId="1" fontId="5" fillId="32" borderId="67" xfId="58" applyNumberFormat="1" applyFont="1" applyFill="1" applyBorder="1" applyAlignment="1">
      <alignment horizontal="left" vertical="center" wrapText="1"/>
      <protection/>
    </xf>
    <xf numFmtId="179" fontId="7" fillId="39" borderId="32" xfId="65" applyNumberFormat="1" applyFont="1" applyFill="1" applyBorder="1" applyAlignment="1" quotePrefix="1">
      <alignment horizontal="right" vertical="center"/>
      <protection/>
    </xf>
    <xf numFmtId="1" fontId="5" fillId="39" borderId="18" xfId="58" applyNumberFormat="1" applyFont="1" applyFill="1" applyBorder="1" applyAlignment="1">
      <alignment horizontal="left" vertical="center" wrapText="1"/>
      <protection/>
    </xf>
    <xf numFmtId="0" fontId="9" fillId="39" borderId="18" xfId="65" applyFont="1" applyFill="1" applyBorder="1" applyAlignment="1">
      <alignment horizontal="left" vertical="center" wrapText="1"/>
      <protection/>
    </xf>
    <xf numFmtId="0" fontId="184" fillId="48" borderId="40" xfId="65" applyFont="1" applyFill="1" applyBorder="1" applyAlignment="1" applyProtection="1" quotePrefix="1">
      <alignment horizontal="right" vertical="center"/>
      <protection/>
    </xf>
    <xf numFmtId="0" fontId="181" fillId="48" borderId="41" xfId="65" applyFont="1" applyFill="1" applyBorder="1" applyAlignment="1" applyProtection="1">
      <alignment horizontal="right" vertical="center"/>
      <protection/>
    </xf>
    <xf numFmtId="0" fontId="5" fillId="48" borderId="0" xfId="58" applyFont="1" applyFill="1" applyAlignment="1" applyProtection="1">
      <alignment vertical="center"/>
      <protection/>
    </xf>
    <xf numFmtId="0" fontId="5" fillId="48" borderId="0" xfId="58" applyFont="1" applyFill="1" applyAlignment="1" applyProtection="1">
      <alignment vertical="center" wrapText="1"/>
      <protection/>
    </xf>
    <xf numFmtId="0" fontId="5" fillId="49" borderId="0" xfId="58" applyFont="1" applyFill="1" applyAlignment="1">
      <alignment vertical="center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0" fontId="185" fillId="39" borderId="68" xfId="62" applyFont="1" applyFill="1" applyBorder="1" applyProtection="1">
      <alignment/>
      <protection/>
    </xf>
    <xf numFmtId="188" fontId="185" fillId="39" borderId="0" xfId="62" applyNumberFormat="1" applyFont="1" applyFill="1" applyBorder="1" applyProtection="1">
      <alignment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186" fillId="50" borderId="69" xfId="58" applyFont="1" applyFill="1" applyBorder="1" applyAlignment="1" applyProtection="1" quotePrefix="1">
      <alignment vertical="center"/>
      <protection/>
    </xf>
    <xf numFmtId="0" fontId="187" fillId="50" borderId="70" xfId="58" applyFont="1" applyFill="1" applyBorder="1" applyAlignment="1" applyProtection="1">
      <alignment horizontal="center" vertical="center"/>
      <protection/>
    </xf>
    <xf numFmtId="0" fontId="188" fillId="50" borderId="15" xfId="58" applyFont="1" applyFill="1" applyBorder="1" applyAlignment="1" applyProtection="1" quotePrefix="1">
      <alignment horizontal="center" vertical="center"/>
      <protection/>
    </xf>
    <xf numFmtId="0" fontId="188" fillId="50" borderId="12" xfId="58" applyFont="1" applyFill="1" applyBorder="1" applyAlignment="1" applyProtection="1">
      <alignment horizontal="center" vertical="center"/>
      <protection/>
    </xf>
    <xf numFmtId="0" fontId="5" fillId="39" borderId="32" xfId="58" applyFont="1" applyFill="1" applyBorder="1" applyAlignment="1" applyProtection="1">
      <alignment horizontal="left" vertical="center"/>
      <protection/>
    </xf>
    <xf numFmtId="0" fontId="5" fillId="39" borderId="42" xfId="58" applyFont="1" applyFill="1" applyBorder="1" applyAlignment="1" applyProtection="1">
      <alignment horizontal="left" vertical="center"/>
      <protection/>
    </xf>
    <xf numFmtId="0" fontId="187" fillId="39" borderId="0" xfId="58" applyFont="1" applyFill="1" applyBorder="1" applyAlignment="1" applyProtection="1">
      <alignment horizontal="left" vertical="center" wrapText="1"/>
      <protection/>
    </xf>
    <xf numFmtId="179" fontId="186" fillId="4" borderId="32" xfId="65" applyNumberFormat="1" applyFont="1" applyFill="1" applyBorder="1" applyAlignment="1" quotePrefix="1">
      <alignment horizontal="right" vertical="center"/>
      <protection/>
    </xf>
    <xf numFmtId="176" fontId="5" fillId="39" borderId="19" xfId="65" applyNumberFormat="1" applyFont="1" applyFill="1" applyBorder="1" applyAlignment="1">
      <alignment horizontal="right" vertical="center"/>
      <protection/>
    </xf>
    <xf numFmtId="0" fontId="5" fillId="39" borderId="21" xfId="65" applyFont="1" applyFill="1" applyBorder="1" applyAlignment="1">
      <alignment vertical="center" wrapText="1"/>
      <protection/>
    </xf>
    <xf numFmtId="0" fontId="9" fillId="39" borderId="21" xfId="65" applyFont="1" applyFill="1" applyBorder="1" applyAlignment="1">
      <alignment vertical="center" wrapText="1"/>
      <protection/>
    </xf>
    <xf numFmtId="179" fontId="10" fillId="39" borderId="71" xfId="65" applyNumberFormat="1" applyFont="1" applyFill="1" applyBorder="1" applyAlignment="1" quotePrefix="1">
      <alignment horizontal="right" vertical="center"/>
      <protection/>
    </xf>
    <xf numFmtId="0" fontId="9" fillId="39" borderId="72" xfId="65" applyFont="1" applyFill="1" applyBorder="1" applyAlignment="1">
      <alignment vertical="center" wrapText="1"/>
      <protection/>
    </xf>
    <xf numFmtId="0" fontId="9" fillId="39" borderId="39" xfId="65" applyFont="1" applyFill="1" applyBorder="1" applyAlignment="1">
      <alignment vertical="center" wrapText="1"/>
      <protection/>
    </xf>
    <xf numFmtId="0" fontId="9" fillId="39" borderId="72" xfId="58" applyFont="1" applyFill="1" applyBorder="1" applyAlignment="1">
      <alignment vertical="center" wrapText="1"/>
      <protection/>
    </xf>
    <xf numFmtId="0" fontId="9" fillId="39" borderId="39" xfId="58" applyFont="1" applyFill="1" applyBorder="1" applyAlignment="1">
      <alignment vertical="center" wrapText="1"/>
      <protection/>
    </xf>
    <xf numFmtId="179" fontId="10" fillId="39" borderId="55" xfId="65" applyNumberFormat="1" applyFont="1" applyFill="1" applyBorder="1" applyAlignment="1" quotePrefix="1">
      <alignment horizontal="right" vertical="center"/>
      <protection/>
    </xf>
    <xf numFmtId="0" fontId="9" fillId="39" borderId="56" xfId="58" applyFont="1" applyFill="1" applyBorder="1" applyAlignment="1">
      <alignment vertical="center" wrapText="1"/>
      <protection/>
    </xf>
    <xf numFmtId="3" fontId="5" fillId="39" borderId="73" xfId="58" applyNumberFormat="1" applyFont="1" applyFill="1" applyBorder="1" applyAlignment="1" applyProtection="1">
      <alignment horizontal="right" vertical="center"/>
      <protection locked="0"/>
    </xf>
    <xf numFmtId="3" fontId="5" fillId="39" borderId="55" xfId="58" applyNumberFormat="1" applyFont="1" applyFill="1" applyBorder="1" applyAlignment="1" applyProtection="1">
      <alignment horizontal="right" vertical="center"/>
      <protection locked="0"/>
    </xf>
    <xf numFmtId="0" fontId="9" fillId="39" borderId="72" xfId="65" applyFont="1" applyFill="1" applyBorder="1" applyAlignment="1">
      <alignment horizontal="left" vertical="center" wrapText="1"/>
      <protection/>
    </xf>
    <xf numFmtId="0" fontId="9" fillId="39" borderId="25" xfId="65" applyFont="1" applyFill="1" applyBorder="1" applyAlignment="1">
      <alignment horizontal="left" vertical="center" wrapText="1"/>
      <protection/>
    </xf>
    <xf numFmtId="179" fontId="10" fillId="39" borderId="71" xfId="65" applyNumberFormat="1" applyFont="1" applyFill="1" applyBorder="1" applyAlignment="1" quotePrefix="1">
      <alignment horizontal="right"/>
      <protection/>
    </xf>
    <xf numFmtId="0" fontId="9" fillId="39" borderId="72" xfId="65" applyFont="1" applyFill="1" applyBorder="1">
      <alignment/>
      <protection/>
    </xf>
    <xf numFmtId="179" fontId="10" fillId="39" borderId="29" xfId="65" applyNumberFormat="1" applyFont="1" applyFill="1" applyBorder="1" applyAlignment="1" quotePrefix="1">
      <alignment horizontal="right"/>
      <protection/>
    </xf>
    <xf numFmtId="0" fontId="9" fillId="39" borderId="39" xfId="65" applyFont="1" applyFill="1" applyBorder="1">
      <alignment/>
      <protection/>
    </xf>
    <xf numFmtId="0" fontId="5" fillId="39" borderId="72" xfId="65" applyFont="1" applyFill="1" applyBorder="1" applyAlignment="1">
      <alignment horizontal="left" vertical="center" wrapText="1"/>
      <protection/>
    </xf>
    <xf numFmtId="0" fontId="5" fillId="39" borderId="56" xfId="65" applyFont="1" applyFill="1" applyBorder="1" applyAlignment="1">
      <alignment horizontal="left" vertical="center" wrapText="1"/>
      <protection/>
    </xf>
    <xf numFmtId="0" fontId="9" fillId="39" borderId="54" xfId="65" applyFont="1" applyFill="1" applyBorder="1" applyAlignment="1">
      <alignment horizontal="left" vertical="center" wrapText="1"/>
      <protection/>
    </xf>
    <xf numFmtId="0" fontId="9" fillId="39" borderId="52" xfId="65" applyFont="1" applyFill="1" applyBorder="1" applyAlignment="1">
      <alignment horizontal="left" vertical="center" wrapText="1"/>
      <protection/>
    </xf>
    <xf numFmtId="0" fontId="9" fillId="39" borderId="39" xfId="65" applyFont="1" applyFill="1" applyBorder="1" applyAlignment="1">
      <alignment horizontal="left" vertical="center" wrapText="1"/>
      <protection/>
    </xf>
    <xf numFmtId="179" fontId="186" fillId="4" borderId="19" xfId="65" applyNumberFormat="1" applyFont="1" applyFill="1" applyBorder="1" applyAlignment="1" quotePrefix="1">
      <alignment horizontal="right" vertical="center"/>
      <protection/>
    </xf>
    <xf numFmtId="0" fontId="5" fillId="39" borderId="48" xfId="65" applyFont="1" applyFill="1" applyBorder="1" applyAlignment="1">
      <alignment horizontal="left" vertical="center" wrapText="1"/>
      <protection/>
    </xf>
    <xf numFmtId="0" fontId="5" fillId="39" borderId="0" xfId="65" applyFont="1" applyFill="1" applyBorder="1" applyAlignment="1">
      <alignment horizontal="left" vertical="center" wrapText="1"/>
      <protection/>
    </xf>
    <xf numFmtId="179" fontId="186" fillId="51" borderId="32" xfId="65" applyNumberFormat="1" applyFont="1" applyFill="1" applyBorder="1" applyAlignment="1" quotePrefix="1">
      <alignment horizontal="right" vertical="center"/>
      <protection/>
    </xf>
    <xf numFmtId="179" fontId="186" fillId="4" borderId="16" xfId="65" applyNumberFormat="1" applyFont="1" applyFill="1" applyBorder="1" applyAlignment="1" quotePrefix="1">
      <alignment horizontal="right" vertical="center"/>
      <protection/>
    </xf>
    <xf numFmtId="179" fontId="10" fillId="39" borderId="51" xfId="65" applyNumberFormat="1" applyFont="1" applyFill="1" applyBorder="1" applyAlignment="1" quotePrefix="1">
      <alignment horizontal="right"/>
      <protection/>
    </xf>
    <xf numFmtId="0" fontId="5" fillId="39" borderId="52" xfId="65" applyFont="1" applyFill="1" applyBorder="1" applyAlignment="1">
      <alignment horizontal="left" wrapText="1"/>
      <protection/>
    </xf>
    <xf numFmtId="179" fontId="10" fillId="39" borderId="53" xfId="65" applyNumberFormat="1" applyFont="1" applyFill="1" applyBorder="1" applyAlignment="1" quotePrefix="1">
      <alignment horizontal="right"/>
      <protection/>
    </xf>
    <xf numFmtId="0" fontId="5" fillId="39" borderId="54" xfId="65" applyFont="1" applyFill="1" applyBorder="1" applyAlignment="1">
      <alignment horizontal="left" wrapText="1"/>
      <protection/>
    </xf>
    <xf numFmtId="0" fontId="9" fillId="39" borderId="52" xfId="65" applyFont="1" applyFill="1" applyBorder="1" applyAlignment="1">
      <alignment horizontal="left" vertical="center" wrapText="1"/>
      <protection/>
    </xf>
    <xf numFmtId="0" fontId="9" fillId="39" borderId="25" xfId="65" applyFont="1" applyFill="1" applyBorder="1" applyAlignment="1">
      <alignment horizontal="left" vertical="center" wrapText="1"/>
      <protection/>
    </xf>
    <xf numFmtId="0" fontId="9" fillId="39" borderId="54" xfId="65" applyFont="1" applyFill="1" applyBorder="1" applyAlignment="1">
      <alignment horizontal="left" vertical="center" wrapText="1"/>
      <protection/>
    </xf>
    <xf numFmtId="3" fontId="5" fillId="39" borderId="50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0" fillId="39" borderId="52" xfId="65" applyFont="1" applyFill="1" applyBorder="1" applyAlignment="1">
      <alignment horizontal="left" vertical="center" wrapText="1"/>
      <protection/>
    </xf>
    <xf numFmtId="0" fontId="10" fillId="39" borderId="54" xfId="65" applyFont="1" applyFill="1" applyBorder="1" applyAlignment="1">
      <alignment horizontal="left" vertical="center" wrapText="1"/>
      <protection/>
    </xf>
    <xf numFmtId="0" fontId="9" fillId="39" borderId="33" xfId="65" applyFont="1" applyFill="1" applyBorder="1" applyAlignment="1">
      <alignment horizontal="left" vertical="center" wrapText="1"/>
      <protection/>
    </xf>
    <xf numFmtId="0" fontId="5" fillId="39" borderId="19" xfId="65" applyFont="1" applyFill="1" applyBorder="1" applyAlignment="1" quotePrefix="1">
      <alignment horizontal="right" vertical="center"/>
      <protection/>
    </xf>
    <xf numFmtId="179" fontId="10" fillId="39" borderId="51" xfId="65" applyNumberFormat="1" applyFont="1" applyFill="1" applyBorder="1" applyAlignment="1" quotePrefix="1">
      <alignment horizontal="right" vertical="center"/>
      <protection/>
    </xf>
    <xf numFmtId="0" fontId="10" fillId="39" borderId="25" xfId="65" applyFont="1" applyFill="1" applyBorder="1" applyAlignment="1">
      <alignment horizontal="left" vertical="center" wrapText="1"/>
      <protection/>
    </xf>
    <xf numFmtId="0" fontId="10" fillId="39" borderId="0" xfId="65" applyFont="1" applyFill="1" applyBorder="1" applyAlignment="1">
      <alignment horizontal="left" vertical="center" wrapText="1"/>
      <protection/>
    </xf>
    <xf numFmtId="0" fontId="10" fillId="39" borderId="21" xfId="65" applyFont="1" applyFill="1" applyBorder="1" applyAlignment="1">
      <alignment horizontal="left" wrapText="1"/>
      <protection/>
    </xf>
    <xf numFmtId="0" fontId="10" fillId="39" borderId="54" xfId="65" applyFont="1" applyFill="1" applyBorder="1" applyAlignment="1">
      <alignment horizontal="left" wrapText="1"/>
      <protection/>
    </xf>
    <xf numFmtId="0" fontId="10" fillId="39" borderId="52" xfId="65" applyFont="1" applyFill="1" applyBorder="1" applyAlignment="1">
      <alignment horizontal="left" wrapText="1"/>
      <protection/>
    </xf>
    <xf numFmtId="0" fontId="10" fillId="39" borderId="33" xfId="65" applyFont="1" applyFill="1" applyBorder="1" applyAlignment="1">
      <alignment horizontal="left" wrapText="1"/>
      <protection/>
    </xf>
    <xf numFmtId="176" fontId="7" fillId="39" borderId="19" xfId="65" applyNumberFormat="1" applyFont="1" applyFill="1" applyBorder="1" applyAlignment="1">
      <alignment horizontal="right" vertical="center"/>
      <protection/>
    </xf>
    <xf numFmtId="179" fontId="10" fillId="39" borderId="58" xfId="65" applyNumberFormat="1" applyFont="1" applyFill="1" applyBorder="1" applyAlignment="1" quotePrefix="1">
      <alignment horizontal="right" vertical="center"/>
      <protection/>
    </xf>
    <xf numFmtId="0" fontId="5" fillId="39" borderId="59" xfId="65" applyFont="1" applyFill="1" applyBorder="1" applyAlignment="1">
      <alignment horizontal="left" vertical="center" wrapText="1"/>
      <protection/>
    </xf>
    <xf numFmtId="176" fontId="189" fillId="50" borderId="74" xfId="65" applyNumberFormat="1" applyFont="1" applyFill="1" applyBorder="1" applyAlignment="1">
      <alignment horizontal="right" vertical="center"/>
      <protection/>
    </xf>
    <xf numFmtId="179" fontId="188" fillId="50" borderId="41" xfId="65" applyNumberFormat="1" applyFont="1" applyFill="1" applyBorder="1" applyAlignment="1" quotePrefix="1">
      <alignment horizontal="right" vertical="center"/>
      <protection/>
    </xf>
    <xf numFmtId="188" fontId="185" fillId="39" borderId="68" xfId="62" applyNumberFormat="1" applyFont="1" applyFill="1" applyBorder="1" applyProtection="1">
      <alignment/>
      <protection/>
    </xf>
    <xf numFmtId="188" fontId="190" fillId="39" borderId="68" xfId="62" applyNumberFormat="1" applyFont="1" applyFill="1" applyBorder="1" applyAlignment="1" applyProtection="1">
      <alignment horizontal="center"/>
      <protection/>
    </xf>
    <xf numFmtId="3" fontId="191" fillId="32" borderId="12" xfId="58" applyNumberFormat="1" applyFont="1" applyFill="1" applyBorder="1" applyAlignment="1" applyProtection="1">
      <alignment horizontal="center" vertical="center"/>
      <protection locked="0"/>
    </xf>
    <xf numFmtId="0" fontId="10" fillId="39" borderId="0" xfId="58" applyFont="1" applyFill="1" applyBorder="1" applyAlignment="1" applyProtection="1">
      <alignment vertical="center"/>
      <protection/>
    </xf>
    <xf numFmtId="0" fontId="192" fillId="39" borderId="17" xfId="58" applyFont="1" applyFill="1" applyBorder="1" applyAlignment="1" applyProtection="1">
      <alignment vertical="center"/>
      <protection/>
    </xf>
    <xf numFmtId="0" fontId="10" fillId="39" borderId="75" xfId="58" applyFont="1" applyFill="1" applyBorder="1" applyAlignment="1" applyProtection="1">
      <alignment horizontal="right" vertical="center"/>
      <protection/>
    </xf>
    <xf numFmtId="3" fontId="193" fillId="47" borderId="12" xfId="58" applyNumberFormat="1" applyFont="1" applyFill="1" applyBorder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right" vertical="center"/>
      <protection/>
    </xf>
    <xf numFmtId="0" fontId="192" fillId="39" borderId="0" xfId="58" applyFont="1" applyFill="1" applyAlignment="1">
      <alignment vertical="center"/>
      <protection/>
    </xf>
    <xf numFmtId="0" fontId="192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176" fillId="47" borderId="18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184" fontId="194" fillId="32" borderId="12" xfId="58" applyNumberFormat="1" applyFont="1" applyFill="1" applyBorder="1" applyAlignment="1" applyProtection="1">
      <alignment horizontal="center" vertical="center"/>
      <protection/>
    </xf>
    <xf numFmtId="3" fontId="176" fillId="41" borderId="76" xfId="58" applyNumberFormat="1" applyFont="1" applyFill="1" applyBorder="1" applyAlignment="1" applyProtection="1">
      <alignment horizontal="left" vertical="center"/>
      <protection/>
    </xf>
    <xf numFmtId="3" fontId="5" fillId="41" borderId="18" xfId="58" applyNumberFormat="1" applyFont="1" applyFill="1" applyBorder="1" applyAlignment="1" applyProtection="1">
      <alignment horizontal="right" vertical="center"/>
      <protection/>
    </xf>
    <xf numFmtId="3" fontId="5" fillId="41" borderId="42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52" borderId="0" xfId="58" applyFont="1" applyFill="1" applyAlignment="1">
      <alignment vertical="center"/>
      <protection/>
    </xf>
    <xf numFmtId="0" fontId="5" fillId="52" borderId="0" xfId="58" applyFont="1" applyFill="1" applyAlignment="1">
      <alignment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3" fontId="5" fillId="39" borderId="78" xfId="58" applyNumberFormat="1" applyFont="1" applyFill="1" applyBorder="1" applyAlignment="1" applyProtection="1">
      <alignment horizontal="right" vertical="center"/>
      <protection locked="0"/>
    </xf>
    <xf numFmtId="3" fontId="5" fillId="39" borderId="58" xfId="58" applyNumberFormat="1" applyFont="1" applyFill="1" applyBorder="1" applyAlignment="1" applyProtection="1">
      <alignment horizontal="right" vertical="center"/>
      <protection locked="0"/>
    </xf>
    <xf numFmtId="3" fontId="5" fillId="39" borderId="7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3" fontId="173" fillId="47" borderId="15" xfId="58" applyNumberFormat="1" applyFont="1" applyFill="1" applyBorder="1" applyAlignment="1" applyProtection="1">
      <alignment horizontal="right" vertical="center"/>
      <protection locked="0"/>
    </xf>
    <xf numFmtId="3" fontId="173" fillId="47" borderId="12" xfId="58" applyNumberFormat="1" applyFont="1" applyFill="1" applyBorder="1" applyAlignment="1" applyProtection="1">
      <alignment horizontal="right" vertical="center"/>
      <protection locked="0"/>
    </xf>
    <xf numFmtId="3" fontId="173" fillId="47" borderId="49" xfId="58" applyNumberFormat="1" applyFont="1" applyFill="1" applyBorder="1" applyAlignment="1" applyProtection="1">
      <alignment horizontal="right" vertical="center"/>
      <protection locked="0"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82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173" fillId="32" borderId="15" xfId="58" applyNumberFormat="1" applyFont="1" applyFill="1" applyBorder="1" applyAlignment="1" applyProtection="1">
      <alignment horizontal="right" vertical="center"/>
      <protection locked="0"/>
    </xf>
    <xf numFmtId="3" fontId="173" fillId="32" borderId="12" xfId="58" applyNumberFormat="1" applyFont="1" applyFill="1" applyBorder="1" applyAlignment="1" applyProtection="1">
      <alignment horizontal="right" vertical="center"/>
      <protection locked="0"/>
    </xf>
    <xf numFmtId="3" fontId="173" fillId="32" borderId="49" xfId="58" applyNumberFormat="1" applyFont="1" applyFill="1" applyBorder="1" applyAlignment="1" applyProtection="1">
      <alignment horizontal="right" vertical="center"/>
      <protection locked="0"/>
    </xf>
    <xf numFmtId="198" fontId="176" fillId="41" borderId="60" xfId="67" applyNumberFormat="1" applyFont="1" applyFill="1" applyBorder="1" applyAlignment="1" applyProtection="1">
      <alignment horizontal="center" vertical="center" wrapText="1"/>
      <protection/>
    </xf>
    <xf numFmtId="181" fontId="7" fillId="39" borderId="47" xfId="65" applyNumberFormat="1" applyFont="1" applyFill="1" applyBorder="1" applyAlignment="1" quotePrefix="1">
      <alignment horizontal="right" vertical="center"/>
      <protection/>
    </xf>
    <xf numFmtId="0" fontId="7" fillId="39" borderId="48" xfId="58" applyFont="1" applyFill="1" applyBorder="1" applyAlignment="1">
      <alignment vertical="center"/>
      <protection/>
    </xf>
    <xf numFmtId="0" fontId="7" fillId="39" borderId="48" xfId="58" applyFont="1" applyFill="1" applyBorder="1" applyAlignment="1">
      <alignment vertical="center" wrapText="1"/>
      <protection/>
    </xf>
    <xf numFmtId="181" fontId="7" fillId="39" borderId="19" xfId="65" applyNumberFormat="1" applyFont="1" applyFill="1" applyBorder="1" applyAlignment="1" quotePrefix="1">
      <alignment horizontal="right" vertical="center"/>
      <protection/>
    </xf>
    <xf numFmtId="0" fontId="7" fillId="39" borderId="0" xfId="58" applyFont="1" applyFill="1" applyBorder="1" applyAlignment="1">
      <alignment vertical="center" wrapText="1"/>
      <protection/>
    </xf>
    <xf numFmtId="3" fontId="5" fillId="39" borderId="18" xfId="58" applyNumberFormat="1" applyFont="1" applyFill="1" applyBorder="1" applyAlignment="1" applyProtection="1">
      <alignment horizontal="right" vertical="center"/>
      <protection/>
    </xf>
    <xf numFmtId="3" fontId="5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85" xfId="58" applyNumberFormat="1" applyFont="1" applyFill="1" applyBorder="1" applyAlignment="1">
      <alignment horizontal="right" vertical="center"/>
      <protection/>
    </xf>
    <xf numFmtId="3" fontId="5" fillId="39" borderId="50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1" xfId="58" applyNumberFormat="1" applyFont="1" applyFill="1" applyBorder="1" applyAlignment="1">
      <alignment horizontal="right" vertical="center"/>
      <protection/>
    </xf>
    <xf numFmtId="3" fontId="5" fillId="39" borderId="61" xfId="58" applyNumberFormat="1" applyFont="1" applyFill="1" applyBorder="1" applyAlignment="1">
      <alignment horizontal="right" vertical="center"/>
      <protection/>
    </xf>
    <xf numFmtId="3" fontId="5" fillId="39" borderId="45" xfId="58" applyNumberFormat="1" applyFont="1" applyFill="1" applyBorder="1" applyAlignment="1">
      <alignment horizontal="right" vertical="center"/>
      <protection/>
    </xf>
    <xf numFmtId="3" fontId="5" fillId="39" borderId="86" xfId="58" applyNumberFormat="1" applyFont="1" applyFill="1" applyBorder="1" applyAlignment="1">
      <alignment horizontal="right" vertical="center"/>
      <protection/>
    </xf>
    <xf numFmtId="0" fontId="7" fillId="39" borderId="19" xfId="58" applyFont="1" applyFill="1" applyBorder="1" applyAlignment="1" applyProtection="1">
      <alignment vertical="center"/>
      <protection locked="0"/>
    </xf>
    <xf numFmtId="0" fontId="5" fillId="39" borderId="19" xfId="58" applyFont="1" applyFill="1" applyBorder="1" applyAlignment="1">
      <alignment horizontal="center" vertical="center"/>
      <protection/>
    </xf>
    <xf numFmtId="1" fontId="176" fillId="40" borderId="8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19" xfId="58" applyFont="1" applyFill="1" applyBorder="1" applyAlignment="1">
      <alignment vertical="center"/>
      <protection/>
    </xf>
    <xf numFmtId="0" fontId="5" fillId="39" borderId="16" xfId="58" applyFont="1" applyFill="1" applyBorder="1" applyAlignment="1" quotePrefix="1">
      <alignment horizontal="center" vertical="center"/>
      <protection/>
    </xf>
    <xf numFmtId="0" fontId="5" fillId="0" borderId="88" xfId="58" applyFont="1" applyBorder="1" applyAlignment="1" quotePrefix="1">
      <alignment horizontal="center" vertical="center" wrapText="1"/>
      <protection/>
    </xf>
    <xf numFmtId="0" fontId="192" fillId="39" borderId="88" xfId="58" applyFont="1" applyFill="1" applyBorder="1" applyAlignment="1">
      <alignment horizontal="center" vertical="center" wrapText="1"/>
      <protection/>
    </xf>
    <xf numFmtId="0" fontId="24" fillId="39" borderId="0" xfId="58" applyFont="1" applyFill="1">
      <alignment/>
      <protection/>
    </xf>
    <xf numFmtId="0" fontId="175" fillId="46" borderId="40" xfId="65" applyFont="1" applyFill="1" applyBorder="1" applyAlignment="1" applyProtection="1">
      <alignment horizontal="right" vertical="center"/>
      <protection/>
    </xf>
    <xf numFmtId="186" fontId="168" fillId="47" borderId="15" xfId="58" applyNumberFormat="1" applyFont="1" applyFill="1" applyBorder="1" applyAlignment="1" applyProtection="1">
      <alignment horizontal="center" vertical="center"/>
      <protection/>
    </xf>
    <xf numFmtId="186" fontId="168" fillId="47" borderId="12" xfId="58" applyNumberFormat="1" applyFont="1" applyFill="1" applyBorder="1" applyAlignment="1" applyProtection="1">
      <alignment horizontal="center" vertical="center"/>
      <protection/>
    </xf>
    <xf numFmtId="186" fontId="168" fillId="47" borderId="49" xfId="58" applyNumberFormat="1" applyFont="1" applyFill="1" applyBorder="1" applyAlignment="1" applyProtection="1">
      <alignment horizontal="center" vertical="center"/>
      <protection/>
    </xf>
    <xf numFmtId="0" fontId="176" fillId="47" borderId="18" xfId="58" applyFont="1" applyFill="1" applyBorder="1" applyAlignment="1" applyProtection="1">
      <alignment vertical="center" wrapText="1"/>
      <protection/>
    </xf>
    <xf numFmtId="0" fontId="12" fillId="39" borderId="0" xfId="58" applyFont="1" applyFill="1" applyAlignment="1">
      <alignment horizontal="right" vertical="center"/>
      <protection/>
    </xf>
    <xf numFmtId="0" fontId="195" fillId="53" borderId="0" xfId="60" applyFont="1" applyFill="1" applyBorder="1">
      <alignment/>
      <protection/>
    </xf>
    <xf numFmtId="0" fontId="195" fillId="53" borderId="0" xfId="60" applyFont="1" applyFill="1" applyBorder="1" applyAlignment="1">
      <alignment/>
      <protection/>
    </xf>
    <xf numFmtId="0" fontId="195" fillId="0" borderId="0" xfId="60" applyFont="1" applyFill="1" applyBorder="1">
      <alignment/>
      <protection/>
    </xf>
    <xf numFmtId="0" fontId="28" fillId="54" borderId="0" xfId="58" applyFont="1" applyFill="1" applyBorder="1" applyAlignment="1">
      <alignment horizontal="center"/>
      <protection/>
    </xf>
    <xf numFmtId="0" fontId="5" fillId="54" borderId="0" xfId="60" applyFont="1" applyFill="1" applyBorder="1" applyAlignment="1">
      <alignment horizontal="left" vertical="center" wrapText="1"/>
      <protection/>
    </xf>
    <xf numFmtId="0" fontId="45" fillId="54" borderId="89" xfId="0" applyFont="1" applyFill="1" applyBorder="1" applyAlignment="1" applyProtection="1" quotePrefix="1">
      <alignment horizontal="left"/>
      <protection/>
    </xf>
    <xf numFmtId="0" fontId="45" fillId="54" borderId="90" xfId="0" applyFont="1" applyFill="1" applyBorder="1" applyAlignment="1" applyProtection="1" quotePrefix="1">
      <alignment horizontal="left"/>
      <protection/>
    </xf>
    <xf numFmtId="0" fontId="45" fillId="54" borderId="91" xfId="0" applyFont="1" applyFill="1" applyBorder="1" applyAlignment="1" applyProtection="1" quotePrefix="1">
      <alignment horizontal="left"/>
      <protection/>
    </xf>
    <xf numFmtId="0" fontId="6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95" fillId="54" borderId="0" xfId="60" applyFont="1" applyFill="1" applyBorder="1">
      <alignment/>
      <protection/>
    </xf>
    <xf numFmtId="0" fontId="195" fillId="54" borderId="0" xfId="60" applyFont="1" applyFill="1" applyBorder="1" applyAlignment="1">
      <alignment/>
      <protection/>
    </xf>
    <xf numFmtId="182" fontId="29" fillId="54" borderId="0" xfId="68" applyNumberFormat="1" applyFont="1" applyFill="1" applyBorder="1" applyAlignment="1" quotePrefix="1">
      <alignment horizontal="right"/>
      <protection/>
    </xf>
    <xf numFmtId="0" fontId="10" fillId="54" borderId="0" xfId="68" applyFont="1" applyFill="1" applyBorder="1">
      <alignment/>
      <protection/>
    </xf>
    <xf numFmtId="0" fontId="10" fillId="54" borderId="0" xfId="68" applyFont="1" applyFill="1" applyBorder="1" applyAlignment="1" quotePrefix="1">
      <alignment horizontal="left"/>
      <protection/>
    </xf>
    <xf numFmtId="0" fontId="10" fillId="54" borderId="0" xfId="68" applyFont="1" applyFill="1" applyBorder="1" applyAlignment="1" quotePrefix="1">
      <alignment horizontal="left"/>
      <protection/>
    </xf>
    <xf numFmtId="0" fontId="10" fillId="54" borderId="0" xfId="68" applyFont="1" applyFill="1" applyBorder="1">
      <alignment/>
      <protection/>
    </xf>
    <xf numFmtId="0" fontId="10" fillId="54" borderId="0" xfId="68" applyFont="1" applyFill="1" applyBorder="1" applyAlignment="1">
      <alignment horizontal="left"/>
      <protection/>
    </xf>
    <xf numFmtId="0" fontId="10" fillId="54" borderId="0" xfId="68" applyFont="1" applyFill="1" applyBorder="1" applyAlignment="1">
      <alignment horizontal="left"/>
      <protection/>
    </xf>
    <xf numFmtId="0" fontId="13" fillId="54" borderId="0" xfId="68" applyFont="1" applyFill="1" applyBorder="1">
      <alignment/>
      <protection/>
    </xf>
    <xf numFmtId="0" fontId="13" fillId="54" borderId="0" xfId="68" applyFont="1" applyFill="1" applyBorder="1" applyAlignment="1" quotePrefix="1">
      <alignment horizontal="left"/>
      <protection/>
    </xf>
    <xf numFmtId="0" fontId="10" fillId="54" borderId="0" xfId="65" applyFont="1" applyFill="1" applyBorder="1" applyAlignment="1">
      <alignment horizontal="left"/>
      <protection/>
    </xf>
    <xf numFmtId="0" fontId="10" fillId="54" borderId="0" xfId="65" applyFont="1" applyFill="1" applyBorder="1" applyAlignment="1">
      <alignment horizontal="left"/>
      <protection/>
    </xf>
    <xf numFmtId="0" fontId="10" fillId="54" borderId="0" xfId="68" applyFont="1" applyFill="1" applyBorder="1" applyAlignment="1" quotePrefix="1">
      <alignment horizontal="left"/>
      <protection/>
    </xf>
    <xf numFmtId="0" fontId="30" fillId="54" borderId="0" xfId="65" applyFont="1" applyFill="1" applyBorder="1" applyAlignment="1" quotePrefix="1">
      <alignment horizontal="left"/>
      <protection/>
    </xf>
    <xf numFmtId="0" fontId="29" fillId="54" borderId="0" xfId="65" applyFont="1" applyFill="1" applyBorder="1" applyAlignment="1" quotePrefix="1">
      <alignment horizontal="left"/>
      <protection/>
    </xf>
    <xf numFmtId="0" fontId="13" fillId="54" borderId="0" xfId="68" applyFont="1" applyFill="1" applyBorder="1" applyAlignment="1">
      <alignment horizontal="left"/>
      <protection/>
    </xf>
    <xf numFmtId="182" fontId="30" fillId="54" borderId="0" xfId="68" applyNumberFormat="1" applyFont="1" applyFill="1" applyBorder="1" applyAlignment="1" quotePrefix="1">
      <alignment horizontal="right"/>
      <protection/>
    </xf>
    <xf numFmtId="0" fontId="10" fillId="54" borderId="0" xfId="68" applyFont="1" applyFill="1" applyBorder="1">
      <alignment/>
      <protection/>
    </xf>
    <xf numFmtId="182" fontId="29" fillId="54" borderId="0" xfId="68" applyNumberFormat="1" applyFont="1" applyFill="1" applyBorder="1" applyAlignment="1">
      <alignment horizontal="right"/>
      <protection/>
    </xf>
    <xf numFmtId="0" fontId="10" fillId="54" borderId="0" xfId="68" applyFont="1" applyFill="1" applyBorder="1" applyAlignment="1">
      <alignment horizontal="left"/>
      <protection/>
    </xf>
    <xf numFmtId="0" fontId="195" fillId="0" borderId="0" xfId="60" applyFont="1" applyFill="1" applyBorder="1" applyAlignment="1">
      <alignment/>
      <protection/>
    </xf>
    <xf numFmtId="0" fontId="25" fillId="54" borderId="0" xfId="58" applyFont="1" applyFill="1" applyBorder="1">
      <alignment/>
      <protection/>
    </xf>
    <xf numFmtId="0" fontId="24" fillId="54" borderId="0" xfId="58" applyFont="1" applyFill="1" applyBorder="1">
      <alignment/>
      <protection/>
    </xf>
    <xf numFmtId="0" fontId="25" fillId="54" borderId="12" xfId="58" applyNumberFormat="1" applyFont="1" applyFill="1" applyBorder="1" applyProtection="1">
      <alignment/>
      <protection locked="0"/>
    </xf>
    <xf numFmtId="49" fontId="0" fillId="55" borderId="12" xfId="0" applyNumberFormat="1" applyFont="1" applyFill="1" applyBorder="1" applyAlignment="1">
      <alignment/>
    </xf>
    <xf numFmtId="49" fontId="0" fillId="56" borderId="12" xfId="0" applyNumberFormat="1" applyFont="1" applyFill="1" applyBorder="1" applyAlignment="1">
      <alignment/>
    </xf>
    <xf numFmtId="49" fontId="0" fillId="57" borderId="12" xfId="0" applyNumberFormat="1" applyFont="1" applyFill="1" applyBorder="1" applyAlignment="1">
      <alignment/>
    </xf>
    <xf numFmtId="49" fontId="25" fillId="54" borderId="12" xfId="58" applyNumberFormat="1" applyFont="1" applyFill="1" applyBorder="1" applyProtection="1">
      <alignment/>
      <protection locked="0"/>
    </xf>
    <xf numFmtId="49" fontId="196" fillId="54" borderId="92" xfId="58" applyNumberFormat="1" applyFont="1" applyFill="1" applyBorder="1" applyAlignment="1" quotePrefix="1">
      <alignment horizontal="center"/>
      <protection/>
    </xf>
    <xf numFmtId="0" fontId="5" fillId="54" borderId="93" xfId="58" applyFont="1" applyFill="1" applyBorder="1">
      <alignment/>
      <protection/>
    </xf>
    <xf numFmtId="49" fontId="196" fillId="54" borderId="94" xfId="58" applyNumberFormat="1" applyFont="1" applyFill="1" applyBorder="1" applyAlignment="1" quotePrefix="1">
      <alignment horizontal="center"/>
      <protection/>
    </xf>
    <xf numFmtId="0" fontId="5" fillId="54" borderId="95" xfId="58" applyFont="1" applyFill="1" applyBorder="1">
      <alignment/>
      <protection/>
    </xf>
    <xf numFmtId="0" fontId="5" fillId="54" borderId="94" xfId="58" applyFont="1" applyFill="1" applyBorder="1">
      <alignment/>
      <protection/>
    </xf>
    <xf numFmtId="0" fontId="5" fillId="54" borderId="94" xfId="58" applyFont="1" applyFill="1" applyBorder="1" applyAlignment="1" quotePrefix="1">
      <alignment horizontal="left"/>
      <protection/>
    </xf>
    <xf numFmtId="49" fontId="196" fillId="54" borderId="94" xfId="58" applyNumberFormat="1" applyFont="1" applyFill="1" applyBorder="1" applyAlignment="1" quotePrefix="1">
      <alignment horizontal="center" vertical="center"/>
      <protection/>
    </xf>
    <xf numFmtId="0" fontId="14" fillId="54" borderId="94" xfId="58" applyFont="1" applyFill="1" applyBorder="1" applyAlignment="1">
      <alignment wrapText="1"/>
      <protection/>
    </xf>
    <xf numFmtId="49" fontId="196" fillId="54" borderId="94" xfId="58" applyNumberFormat="1" applyFont="1" applyFill="1" applyBorder="1" applyAlignment="1" quotePrefix="1">
      <alignment horizontal="center"/>
      <protection/>
    </xf>
    <xf numFmtId="0" fontId="14" fillId="54" borderId="94" xfId="58" applyFont="1" applyFill="1" applyBorder="1">
      <alignment/>
      <protection/>
    </xf>
    <xf numFmtId="49" fontId="196" fillId="54" borderId="96" xfId="58" applyNumberFormat="1" applyFont="1" applyFill="1" applyBorder="1" applyAlignment="1" quotePrefix="1">
      <alignment horizontal="center"/>
      <protection/>
    </xf>
    <xf numFmtId="0" fontId="5" fillId="54" borderId="96" xfId="58" applyFont="1" applyFill="1" applyBorder="1">
      <alignment/>
      <protection/>
    </xf>
    <xf numFmtId="49" fontId="174" fillId="54" borderId="96" xfId="58" applyNumberFormat="1" applyFont="1" applyFill="1" applyBorder="1" applyAlignment="1" quotePrefix="1">
      <alignment horizontal="center"/>
      <protection/>
    </xf>
    <xf numFmtId="0" fontId="197" fillId="54" borderId="96" xfId="58" applyFont="1" applyFill="1" applyBorder="1">
      <alignment/>
      <protection/>
    </xf>
    <xf numFmtId="49" fontId="196" fillId="54" borderId="97" xfId="58" applyNumberFormat="1" applyFont="1" applyFill="1" applyBorder="1" applyAlignment="1" quotePrefix="1">
      <alignment horizontal="center"/>
      <protection/>
    </xf>
    <xf numFmtId="0" fontId="5" fillId="54" borderId="97" xfId="58" applyFont="1" applyFill="1" applyBorder="1">
      <alignment/>
      <protection/>
    </xf>
    <xf numFmtId="0" fontId="198" fillId="54" borderId="98" xfId="66" applyFont="1" applyFill="1" applyBorder="1">
      <alignment/>
      <protection/>
    </xf>
    <xf numFmtId="0" fontId="9" fillId="58" borderId="0" xfId="66" applyFont="1" applyFill="1" applyBorder="1" applyAlignment="1" quotePrefix="1">
      <alignment horizontal="left"/>
      <protection/>
    </xf>
    <xf numFmtId="49" fontId="199" fillId="54" borderId="87" xfId="58" applyNumberFormat="1" applyFont="1" applyFill="1" applyBorder="1" applyAlignment="1">
      <alignment horizontal="center"/>
      <protection/>
    </xf>
    <xf numFmtId="180" fontId="200" fillId="54" borderId="62" xfId="58" applyNumberFormat="1" applyFont="1" applyFill="1" applyBorder="1" applyAlignment="1">
      <alignment horizontal="left"/>
      <protection/>
    </xf>
    <xf numFmtId="180" fontId="201" fillId="54" borderId="62" xfId="58" applyNumberFormat="1" applyFont="1" applyFill="1" applyBorder="1" applyAlignment="1">
      <alignment horizontal="left"/>
      <protection/>
    </xf>
    <xf numFmtId="0" fontId="197" fillId="54" borderId="99" xfId="58" applyFont="1" applyFill="1" applyBorder="1">
      <alignment/>
      <protection/>
    </xf>
    <xf numFmtId="49" fontId="202" fillId="54" borderId="94" xfId="58" applyNumberFormat="1" applyFont="1" applyFill="1" applyBorder="1" applyAlignment="1" quotePrefix="1">
      <alignment horizontal="center"/>
      <protection/>
    </xf>
    <xf numFmtId="0" fontId="197" fillId="54" borderId="95" xfId="58" applyFont="1" applyFill="1" applyBorder="1">
      <alignment/>
      <protection/>
    </xf>
    <xf numFmtId="0" fontId="197" fillId="54" borderId="94" xfId="58" applyFont="1" applyFill="1" applyBorder="1">
      <alignment/>
      <protection/>
    </xf>
    <xf numFmtId="0" fontId="203" fillId="54" borderId="94" xfId="58" applyFont="1" applyFill="1" applyBorder="1">
      <alignment/>
      <protection/>
    </xf>
    <xf numFmtId="0" fontId="197" fillId="54" borderId="94" xfId="58" applyFont="1" applyFill="1" applyBorder="1" applyAlignment="1">
      <alignment horizontal="left"/>
      <protection/>
    </xf>
    <xf numFmtId="0" fontId="195" fillId="0" borderId="0" xfId="60" applyFont="1" applyFill="1" applyBorder="1" quotePrefix="1">
      <alignment/>
      <protection/>
    </xf>
    <xf numFmtId="180" fontId="195" fillId="0" borderId="0" xfId="60" applyNumberFormat="1" applyFont="1" applyFill="1" applyBorder="1">
      <alignment/>
      <protection/>
    </xf>
    <xf numFmtId="0" fontId="197" fillId="54" borderId="94" xfId="58" applyFont="1" applyFill="1" applyBorder="1" applyAlignment="1">
      <alignment horizontal="left" wrapText="1"/>
      <protection/>
    </xf>
    <xf numFmtId="0" fontId="5" fillId="0" borderId="12" xfId="64" applyFont="1" applyFill="1" applyBorder="1" applyAlignment="1">
      <alignment/>
      <protection/>
    </xf>
    <xf numFmtId="0" fontId="204" fillId="54" borderId="96" xfId="58" applyFont="1" applyFill="1" applyBorder="1">
      <alignment/>
      <protection/>
    </xf>
    <xf numFmtId="180" fontId="205" fillId="54" borderId="32" xfId="58" applyNumberFormat="1" applyFont="1" applyFill="1" applyBorder="1" applyAlignment="1">
      <alignment horizontal="left"/>
      <protection/>
    </xf>
    <xf numFmtId="0" fontId="5" fillId="54" borderId="99" xfId="58" applyFont="1" applyFill="1" applyBorder="1">
      <alignment/>
      <protection/>
    </xf>
    <xf numFmtId="0" fontId="14" fillId="54" borderId="100" xfId="58" applyFont="1" applyFill="1" applyBorder="1">
      <alignment/>
      <protection/>
    </xf>
    <xf numFmtId="180" fontId="200" fillId="54" borderId="32" xfId="58" applyNumberFormat="1" applyFont="1" applyFill="1" applyBorder="1" applyAlignment="1">
      <alignment horizontal="left"/>
      <protection/>
    </xf>
    <xf numFmtId="0" fontId="5" fillId="54" borderId="100" xfId="58" applyFont="1" applyFill="1" applyBorder="1">
      <alignment/>
      <protection/>
    </xf>
    <xf numFmtId="49" fontId="202" fillId="54" borderId="101" xfId="58" applyNumberFormat="1" applyFont="1" applyFill="1" applyBorder="1" applyAlignment="1" quotePrefix="1">
      <alignment horizontal="center"/>
      <protection/>
    </xf>
    <xf numFmtId="0" fontId="14" fillId="54" borderId="97" xfId="58" applyFont="1" applyFill="1" applyBorder="1">
      <alignment/>
      <protection/>
    </xf>
    <xf numFmtId="0" fontId="5" fillId="54" borderId="101" xfId="58" applyFont="1" applyFill="1" applyBorder="1">
      <alignment/>
      <protection/>
    </xf>
    <xf numFmtId="0" fontId="34" fillId="54" borderId="96" xfId="58" applyFont="1" applyFill="1" applyBorder="1">
      <alignment/>
      <protection/>
    </xf>
    <xf numFmtId="0" fontId="5" fillId="54" borderId="92" xfId="58" applyFont="1" applyFill="1" applyBorder="1">
      <alignment/>
      <protection/>
    </xf>
    <xf numFmtId="0" fontId="197" fillId="54" borderId="94" xfId="58" applyFont="1" applyFill="1" applyBorder="1">
      <alignment/>
      <protection/>
    </xf>
    <xf numFmtId="0" fontId="5" fillId="54" borderId="97" xfId="58" applyFont="1" applyFill="1" applyBorder="1" applyAlignment="1">
      <alignment horizontal="left" wrapText="1"/>
      <protection/>
    </xf>
    <xf numFmtId="0" fontId="19" fillId="54" borderId="102" xfId="58" applyFont="1" applyFill="1" applyBorder="1" applyAlignment="1">
      <alignment horizontal="left"/>
      <protection/>
    </xf>
    <xf numFmtId="0" fontId="19" fillId="54" borderId="94" xfId="58" applyFont="1" applyFill="1" applyBorder="1" applyAlignment="1">
      <alignment horizontal="left"/>
      <protection/>
    </xf>
    <xf numFmtId="0" fontId="206" fillId="54" borderId="94" xfId="58" applyFont="1" applyFill="1" applyBorder="1" applyAlignment="1">
      <alignment horizontal="left"/>
      <protection/>
    </xf>
    <xf numFmtId="0" fontId="19" fillId="54" borderId="94" xfId="58" applyFont="1" applyFill="1" applyBorder="1" applyAlignment="1" quotePrefix="1">
      <alignment horizontal="left"/>
      <protection/>
    </xf>
    <xf numFmtId="0" fontId="19" fillId="54" borderId="97" xfId="58" applyFont="1" applyFill="1" applyBorder="1" applyAlignment="1">
      <alignment horizontal="left"/>
      <protection/>
    </xf>
    <xf numFmtId="0" fontId="206" fillId="54" borderId="102" xfId="58" applyFont="1" applyFill="1" applyBorder="1" applyAlignment="1">
      <alignment horizontal="left"/>
      <protection/>
    </xf>
    <xf numFmtId="0" fontId="19" fillId="54" borderId="96" xfId="58" applyFont="1" applyFill="1" applyBorder="1" applyAlignment="1">
      <alignment horizontal="left"/>
      <protection/>
    </xf>
    <xf numFmtId="0" fontId="19" fillId="54" borderId="101" xfId="58" applyFont="1" applyFill="1" applyBorder="1" applyAlignment="1">
      <alignment horizontal="left"/>
      <protection/>
    </xf>
    <xf numFmtId="0" fontId="19" fillId="54" borderId="97" xfId="58" applyFont="1" applyFill="1" applyBorder="1" applyAlignment="1">
      <alignment horizontal="left"/>
      <protection/>
    </xf>
    <xf numFmtId="0" fontId="206" fillId="54" borderId="97" xfId="58" applyFont="1" applyFill="1" applyBorder="1" applyAlignment="1">
      <alignment horizontal="left"/>
      <protection/>
    </xf>
    <xf numFmtId="0" fontId="202" fillId="0" borderId="0" xfId="58" applyNumberFormat="1" applyFont="1" applyFill="1" applyBorder="1" applyAlignment="1" quotePrefix="1">
      <alignment horizontal="center"/>
      <protection/>
    </xf>
    <xf numFmtId="0" fontId="206" fillId="0" borderId="0" xfId="58" applyFont="1" applyFill="1" applyBorder="1" applyAlignment="1">
      <alignment horizontal="left"/>
      <protection/>
    </xf>
    <xf numFmtId="0" fontId="195" fillId="53" borderId="12" xfId="60" applyFont="1" applyFill="1" applyBorder="1">
      <alignment/>
      <protection/>
    </xf>
    <xf numFmtId="0" fontId="195" fillId="53" borderId="12" xfId="60" applyFont="1" applyFill="1" applyBorder="1" applyAlignment="1">
      <alignment/>
      <protection/>
    </xf>
    <xf numFmtId="0" fontId="195" fillId="56" borderId="12" xfId="60" applyFont="1" applyFill="1" applyBorder="1">
      <alignment/>
      <protection/>
    </xf>
    <xf numFmtId="0" fontId="195" fillId="0" borderId="12" xfId="60" applyFont="1" applyFill="1" applyBorder="1">
      <alignment/>
      <protection/>
    </xf>
    <xf numFmtId="14" fontId="195" fillId="54" borderId="12" xfId="60" applyNumberFormat="1" applyFont="1" applyFill="1" applyBorder="1" applyAlignment="1">
      <alignment horizontal="left"/>
      <protection/>
    </xf>
    <xf numFmtId="49" fontId="194" fillId="32" borderId="12" xfId="58" applyNumberFormat="1" applyFont="1" applyFill="1" applyBorder="1" applyAlignment="1" applyProtection="1">
      <alignment horizontal="center" vertical="center"/>
      <protection locked="0"/>
    </xf>
    <xf numFmtId="49" fontId="25" fillId="54" borderId="0" xfId="58" applyNumberFormat="1" applyFont="1" applyFill="1" applyBorder="1">
      <alignment/>
      <protection/>
    </xf>
    <xf numFmtId="184" fontId="9" fillId="54" borderId="0" xfId="66" applyNumberFormat="1" applyFont="1" applyFill="1" applyBorder="1" applyAlignment="1" quotePrefix="1">
      <alignment horizontal="left"/>
      <protection/>
    </xf>
    <xf numFmtId="184" fontId="199" fillId="54" borderId="87" xfId="58" applyNumberFormat="1" applyFont="1" applyFill="1" applyBorder="1" applyAlignment="1">
      <alignment horizontal="center"/>
      <protection/>
    </xf>
    <xf numFmtId="49" fontId="207" fillId="54" borderId="96" xfId="58" applyNumberFormat="1" applyFont="1" applyFill="1" applyBorder="1" applyAlignment="1" quotePrefix="1">
      <alignment horizontal="center"/>
      <protection/>
    </xf>
    <xf numFmtId="49" fontId="202" fillId="54" borderId="100" xfId="58" applyNumberFormat="1" applyFont="1" applyFill="1" applyBorder="1" applyAlignment="1" quotePrefix="1">
      <alignment horizontal="center"/>
      <protection/>
    </xf>
    <xf numFmtId="49" fontId="196" fillId="54" borderId="100" xfId="58" applyNumberFormat="1" applyFont="1" applyFill="1" applyBorder="1" applyAlignment="1" quotePrefix="1">
      <alignment horizontal="center"/>
      <protection/>
    </xf>
    <xf numFmtId="49" fontId="202" fillId="54" borderId="97" xfId="58" applyNumberFormat="1" applyFont="1" applyFill="1" applyBorder="1" applyAlignment="1" quotePrefix="1">
      <alignment horizontal="center"/>
      <protection/>
    </xf>
    <xf numFmtId="49" fontId="196" fillId="54" borderId="101" xfId="58" applyNumberFormat="1" applyFont="1" applyFill="1" applyBorder="1" applyAlignment="1" quotePrefix="1">
      <alignment horizontal="center"/>
      <protection/>
    </xf>
    <xf numFmtId="49" fontId="202" fillId="54" borderId="96" xfId="58" applyNumberFormat="1" applyFont="1" applyFill="1" applyBorder="1" applyAlignment="1" quotePrefix="1">
      <alignment horizontal="center"/>
      <protection/>
    </xf>
    <xf numFmtId="49" fontId="174" fillId="54" borderId="94" xfId="58" applyNumberFormat="1" applyFont="1" applyFill="1" applyBorder="1" applyAlignment="1" quotePrefix="1">
      <alignment horizontal="center"/>
      <protection/>
    </xf>
    <xf numFmtId="49" fontId="208" fillId="39" borderId="42" xfId="58" applyNumberFormat="1" applyFont="1" applyFill="1" applyBorder="1" applyAlignment="1" applyProtection="1">
      <alignment horizontal="center" vertical="center" wrapText="1"/>
      <protection/>
    </xf>
    <xf numFmtId="0" fontId="192" fillId="39" borderId="0" xfId="58" applyFont="1" applyFill="1" applyAlignment="1">
      <alignment horizontal="center" vertical="center"/>
      <protection/>
    </xf>
    <xf numFmtId="0" fontId="83" fillId="39" borderId="0" xfId="0" applyFont="1" applyFill="1" applyAlignment="1" quotePrefix="1">
      <alignment vertical="center"/>
    </xf>
    <xf numFmtId="0" fontId="12" fillId="13" borderId="103" xfId="58" applyFont="1" applyFill="1" applyBorder="1" applyAlignment="1" applyProtection="1">
      <alignment horizontal="center" vertical="center"/>
      <protection/>
    </xf>
    <xf numFmtId="0" fontId="193" fillId="42" borderId="103" xfId="58" applyFont="1" applyFill="1" applyBorder="1" applyAlignment="1" applyProtection="1">
      <alignment horizontal="center" vertical="center"/>
      <protection/>
    </xf>
    <xf numFmtId="0" fontId="166" fillId="42" borderId="14" xfId="58" applyFont="1" applyFill="1" applyBorder="1" applyAlignment="1">
      <alignment horizontal="center" vertical="center" wrapText="1"/>
      <protection/>
    </xf>
    <xf numFmtId="0" fontId="44" fillId="0" borderId="76" xfId="65" applyFont="1" applyFill="1" applyBorder="1" applyAlignment="1">
      <alignment horizontal="center" vertical="center" wrapText="1"/>
      <protection/>
    </xf>
    <xf numFmtId="0" fontId="209" fillId="39" borderId="90" xfId="58" applyFont="1" applyFill="1" applyBorder="1" applyAlignment="1">
      <alignment horizontal="left" vertical="center" wrapText="1"/>
      <protection/>
    </xf>
    <xf numFmtId="0" fontId="166" fillId="42" borderId="104" xfId="58" applyFont="1" applyFill="1" applyBorder="1" applyAlignment="1" applyProtection="1">
      <alignment horizontal="center" vertical="center" wrapText="1"/>
      <protection/>
    </xf>
    <xf numFmtId="0" fontId="44" fillId="59" borderId="105" xfId="0" applyFont="1" applyFill="1" applyBorder="1" applyAlignment="1" applyProtection="1">
      <alignment horizontal="center" vertical="center" wrapText="1"/>
      <protection/>
    </xf>
    <xf numFmtId="0" fontId="166" fillId="32" borderId="105" xfId="0" applyFont="1" applyFill="1" applyBorder="1" applyAlignment="1" applyProtection="1">
      <alignment horizontal="center" vertical="center" wrapText="1"/>
      <protection/>
    </xf>
    <xf numFmtId="3" fontId="46" fillId="39" borderId="105" xfId="58" applyNumberFormat="1" applyFont="1" applyFill="1" applyBorder="1" applyAlignment="1" quotePrefix="1">
      <alignment horizontal="center" vertical="center"/>
      <protection/>
    </xf>
    <xf numFmtId="3" fontId="46" fillId="39" borderId="105" xfId="58" applyNumberFormat="1" applyFont="1" applyFill="1" applyBorder="1" applyAlignment="1" applyProtection="1" quotePrefix="1">
      <alignment horizontal="center" vertical="center"/>
      <protection/>
    </xf>
    <xf numFmtId="3" fontId="19" fillId="39" borderId="105" xfId="58" applyNumberFormat="1" applyFont="1" applyFill="1" applyBorder="1" applyAlignment="1" applyProtection="1" quotePrefix="1">
      <alignment horizontal="center" vertical="center"/>
      <protection/>
    </xf>
    <xf numFmtId="3" fontId="210" fillId="32" borderId="105" xfId="58" applyNumberFormat="1" applyFont="1" applyFill="1" applyBorder="1" applyAlignment="1">
      <alignment horizontal="right" vertical="center"/>
      <protection/>
    </xf>
    <xf numFmtId="3" fontId="210" fillId="32" borderId="105" xfId="58" applyNumberFormat="1" applyFont="1" applyFill="1" applyBorder="1" applyAlignment="1" applyProtection="1">
      <alignment horizontal="right" vertical="center"/>
      <protection/>
    </xf>
    <xf numFmtId="186" fontId="168" fillId="44" borderId="102" xfId="58" applyNumberFormat="1" applyFont="1" applyFill="1" applyBorder="1" applyAlignment="1" applyProtection="1">
      <alignment horizontal="center" vertical="center"/>
      <protection/>
    </xf>
    <xf numFmtId="186" fontId="168" fillId="44" borderId="94" xfId="58" applyNumberFormat="1" applyFont="1" applyFill="1" applyBorder="1" applyAlignment="1" applyProtection="1">
      <alignment horizontal="center" vertical="center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186" fontId="168" fillId="44" borderId="96" xfId="58" applyNumberFormat="1" applyFont="1" applyFill="1" applyBorder="1" applyAlignment="1" applyProtection="1">
      <alignment horizontal="center" vertical="center"/>
      <protection/>
    </xf>
    <xf numFmtId="3" fontId="210" fillId="32" borderId="62" xfId="58" applyNumberFormat="1" applyFont="1" applyFill="1" applyBorder="1" applyAlignment="1">
      <alignment horizontal="right" vertical="center"/>
      <protection/>
    </xf>
    <xf numFmtId="3" fontId="210" fillId="32" borderId="62" xfId="58" applyNumberFormat="1" applyFont="1" applyFill="1" applyBorder="1" applyAlignment="1" applyProtection="1">
      <alignment horizontal="right" vertical="center"/>
      <protection/>
    </xf>
    <xf numFmtId="186" fontId="168" fillId="44" borderId="100" xfId="58" applyNumberFormat="1" applyFont="1" applyFill="1" applyBorder="1" applyAlignment="1" applyProtection="1">
      <alignment horizontal="center" vertical="center"/>
      <protection/>
    </xf>
    <xf numFmtId="3" fontId="5" fillId="39" borderId="102" xfId="58" applyNumberFormat="1" applyFont="1" applyFill="1" applyBorder="1" applyAlignment="1" applyProtection="1">
      <alignment horizontal="right" vertical="center"/>
      <protection locked="0"/>
    </xf>
    <xf numFmtId="3" fontId="5" fillId="39" borderId="100" xfId="58" applyNumberFormat="1" applyFont="1" applyFill="1" applyBorder="1" applyAlignment="1" applyProtection="1">
      <alignment horizontal="right" vertical="center"/>
      <protection locked="0"/>
    </xf>
    <xf numFmtId="186" fontId="168" fillId="32" borderId="62" xfId="58" applyNumberFormat="1" applyFont="1" applyFill="1" applyBorder="1" applyAlignment="1" applyProtection="1">
      <alignment horizontal="center" vertical="center"/>
      <protection/>
    </xf>
    <xf numFmtId="3" fontId="210" fillId="32" borderId="62" xfId="58" applyNumberFormat="1" applyFont="1" applyFill="1" applyBorder="1" applyAlignment="1" applyProtection="1">
      <alignment horizontal="right" vertical="center"/>
      <protection locked="0"/>
    </xf>
    <xf numFmtId="3" fontId="5" fillId="42" borderId="106" xfId="58" applyNumberFormat="1" applyFont="1" applyFill="1" applyBorder="1" applyAlignment="1" applyProtection="1">
      <alignment horizontal="right" vertical="center"/>
      <protection/>
    </xf>
    <xf numFmtId="0" fontId="174" fillId="46" borderId="14" xfId="58" applyFont="1" applyFill="1" applyBorder="1" applyAlignment="1" applyProtection="1">
      <alignment horizontal="center" vertical="center" wrapText="1"/>
      <protection/>
    </xf>
    <xf numFmtId="0" fontId="10" fillId="0" borderId="43" xfId="65" applyFont="1" applyFill="1" applyBorder="1" applyAlignment="1" applyProtection="1">
      <alignment horizontal="center" vertical="center" wrapText="1"/>
      <protection/>
    </xf>
    <xf numFmtId="0" fontId="173" fillId="39" borderId="76" xfId="58" applyFont="1" applyFill="1" applyBorder="1" applyAlignment="1" applyProtection="1">
      <alignment horizontal="left" vertical="center" wrapText="1"/>
      <protection/>
    </xf>
    <xf numFmtId="0" fontId="176" fillId="46" borderId="104" xfId="67" applyFont="1" applyFill="1" applyBorder="1" applyAlignment="1" applyProtection="1">
      <alignment horizontal="center" vertical="center" wrapText="1"/>
      <protection/>
    </xf>
    <xf numFmtId="3" fontId="19" fillId="39" borderId="62" xfId="58" applyNumberFormat="1" applyFont="1" applyFill="1" applyBorder="1" applyAlignment="1" applyProtection="1" quotePrefix="1">
      <alignment horizontal="center" vertical="center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/>
    </xf>
    <xf numFmtId="3" fontId="173" fillId="47" borderId="62" xfId="58" applyNumberFormat="1" applyFont="1" applyFill="1" applyBorder="1" applyAlignment="1" applyProtection="1">
      <alignment horizontal="right" vertical="center"/>
      <protection/>
    </xf>
    <xf numFmtId="3" fontId="5" fillId="39" borderId="102" xfId="58" applyNumberFormat="1" applyFont="1" applyFill="1" applyBorder="1" applyAlignment="1" applyProtection="1">
      <alignment horizontal="right" vertical="center"/>
      <protection/>
    </xf>
    <xf numFmtId="3" fontId="5" fillId="39" borderId="100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/>
    </xf>
    <xf numFmtId="3" fontId="5" fillId="39" borderId="96" xfId="58" applyNumberFormat="1" applyFont="1" applyFill="1" applyBorder="1" applyAlignment="1" applyProtection="1">
      <alignment horizontal="right" vertical="center"/>
      <protection/>
    </xf>
    <xf numFmtId="3" fontId="5" fillId="39" borderId="108" xfId="58" applyNumberFormat="1" applyFont="1" applyFill="1" applyBorder="1" applyAlignment="1" applyProtection="1">
      <alignment horizontal="right" vertical="center"/>
      <protection/>
    </xf>
    <xf numFmtId="3" fontId="5" fillId="39" borderId="109" xfId="58" applyNumberFormat="1" applyFont="1" applyFill="1" applyBorder="1" applyAlignment="1" applyProtection="1">
      <alignment horizontal="right" vertical="center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/>
    </xf>
    <xf numFmtId="3" fontId="5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111" xfId="58" applyNumberFormat="1" applyFont="1" applyFill="1" applyBorder="1" applyAlignment="1" applyProtection="1">
      <alignment horizontal="right" vertical="center"/>
      <protection/>
    </xf>
    <xf numFmtId="3" fontId="173" fillId="32" borderId="62" xfId="58" applyNumberFormat="1" applyFont="1" applyFill="1" applyBorder="1" applyAlignment="1" applyProtection="1">
      <alignment horizontal="right" vertical="center"/>
      <protection/>
    </xf>
    <xf numFmtId="3" fontId="173" fillId="46" borderId="112" xfId="58" applyNumberFormat="1" applyFont="1" applyFill="1" applyBorder="1" applyAlignment="1" applyProtection="1">
      <alignment horizontal="right" vertical="center"/>
      <protection/>
    </xf>
    <xf numFmtId="0" fontId="211" fillId="48" borderId="14" xfId="58" applyFont="1" applyFill="1" applyBorder="1" applyAlignment="1" applyProtection="1">
      <alignment horizontal="center" vertical="center" wrapText="1"/>
      <protection/>
    </xf>
    <xf numFmtId="0" fontId="212" fillId="0" borderId="17" xfId="65" applyFont="1" applyFill="1" applyBorder="1" applyAlignment="1" applyProtection="1">
      <alignment horizontal="center" vertical="center" wrapText="1"/>
      <protection/>
    </xf>
    <xf numFmtId="1" fontId="180" fillId="39" borderId="76" xfId="58" applyNumberFormat="1" applyFont="1" applyFill="1" applyBorder="1" applyAlignment="1" applyProtection="1">
      <alignment horizontal="left" vertical="center" wrapText="1"/>
      <protection/>
    </xf>
    <xf numFmtId="0" fontId="211" fillId="48" borderId="104" xfId="65" applyFont="1" applyFill="1" applyBorder="1" applyAlignment="1">
      <alignment horizontal="center" vertical="center" wrapText="1"/>
      <protection/>
    </xf>
    <xf numFmtId="1" fontId="180" fillId="39" borderId="113" xfId="58" applyNumberFormat="1" applyFont="1" applyFill="1" applyBorder="1" applyAlignment="1">
      <alignment horizontal="left" vertical="center" wrapText="1"/>
      <protection/>
    </xf>
    <xf numFmtId="0" fontId="211" fillId="48" borderId="104" xfId="65" applyFont="1" applyFill="1" applyBorder="1" applyAlignment="1" applyProtection="1">
      <alignment horizontal="center" vertical="center" wrapText="1"/>
      <protection/>
    </xf>
    <xf numFmtId="0" fontId="12" fillId="60" borderId="13" xfId="58" applyFont="1" applyFill="1" applyBorder="1" applyAlignment="1" applyProtection="1" quotePrefix="1">
      <alignment horizontal="center" vertical="center" wrapText="1"/>
      <protection/>
    </xf>
    <xf numFmtId="0" fontId="5" fillId="39" borderId="19" xfId="58" applyFont="1" applyFill="1" applyBorder="1" applyAlignment="1" applyProtection="1" quotePrefix="1">
      <alignment horizontal="left" vertical="center" wrapText="1"/>
      <protection/>
    </xf>
    <xf numFmtId="176" fontId="12" fillId="60" borderId="114" xfId="58" applyNumberFormat="1" applyFont="1" applyFill="1" applyBorder="1" applyAlignment="1" applyProtection="1" quotePrefix="1">
      <alignment horizontal="center" vertical="center" wrapText="1"/>
      <protection/>
    </xf>
    <xf numFmtId="176" fontId="12" fillId="60" borderId="74" xfId="58" applyNumberFormat="1" applyFont="1" applyFill="1" applyBorder="1" applyAlignment="1" applyProtection="1" quotePrefix="1">
      <alignment horizontal="center" vertical="center" wrapText="1"/>
      <protection/>
    </xf>
    <xf numFmtId="3" fontId="5" fillId="39" borderId="66" xfId="58" applyNumberFormat="1" applyFont="1" applyFill="1" applyBorder="1" applyAlignment="1">
      <alignment horizontal="right" vertical="center"/>
      <protection/>
    </xf>
    <xf numFmtId="3" fontId="180" fillId="5" borderId="62" xfId="58" applyNumberFormat="1" applyFont="1" applyFill="1" applyBorder="1" applyAlignment="1" applyProtection="1">
      <alignment vertical="center"/>
      <protection/>
    </xf>
    <xf numFmtId="186" fontId="168" fillId="44" borderId="109" xfId="58" applyNumberFormat="1" applyFont="1" applyFill="1" applyBorder="1" applyAlignment="1" applyProtection="1">
      <alignment horizontal="center" vertical="center"/>
      <protection/>
    </xf>
    <xf numFmtId="186" fontId="168" fillId="44" borderId="108" xfId="58" applyNumberFormat="1" applyFont="1" applyFill="1" applyBorder="1" applyAlignment="1" applyProtection="1">
      <alignment horizontal="center" vertical="center"/>
      <protection/>
    </xf>
    <xf numFmtId="3" fontId="180" fillId="5" borderId="62" xfId="58" applyNumberFormat="1" applyFont="1" applyFill="1" applyBorder="1" applyAlignment="1">
      <alignment vertical="center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3" fontId="5" fillId="39" borderId="108" xfId="58" applyNumberFormat="1" applyFont="1" applyFill="1" applyBorder="1" applyAlignment="1" applyProtection="1">
      <alignment horizontal="right" vertical="center"/>
      <protection locked="0"/>
    </xf>
    <xf numFmtId="3" fontId="5" fillId="39" borderId="109" xfId="58" applyNumberFormat="1" applyFont="1" applyFill="1" applyBorder="1" applyAlignment="1" applyProtection="1">
      <alignment horizontal="right" vertical="center"/>
      <protection locked="0"/>
    </xf>
    <xf numFmtId="3" fontId="5" fillId="39" borderId="105" xfId="58" applyNumberFormat="1" applyFont="1" applyFill="1" applyBorder="1" applyAlignment="1" applyProtection="1">
      <alignment horizontal="right" vertical="center"/>
      <protection locked="0"/>
    </xf>
    <xf numFmtId="3" fontId="180" fillId="5" borderId="62" xfId="58" applyNumberFormat="1" applyFont="1" applyFill="1" applyBorder="1" applyAlignment="1" applyProtection="1">
      <alignment vertical="center"/>
      <protection locked="0"/>
    </xf>
    <xf numFmtId="3" fontId="180" fillId="48" borderId="112" xfId="58" applyNumberFormat="1" applyFont="1" applyFill="1" applyBorder="1" applyAlignment="1">
      <alignment vertical="center"/>
      <protection/>
    </xf>
    <xf numFmtId="3" fontId="180" fillId="48" borderId="112" xfId="58" applyNumberFormat="1" applyFont="1" applyFill="1" applyBorder="1" applyAlignment="1" applyProtection="1">
      <alignment vertical="center"/>
      <protection/>
    </xf>
    <xf numFmtId="3" fontId="5" fillId="39" borderId="66" xfId="58" applyNumberFormat="1" applyFont="1" applyFill="1" applyBorder="1" applyAlignment="1">
      <alignment vertical="center"/>
      <protection/>
    </xf>
    <xf numFmtId="3" fontId="5" fillId="39" borderId="66" xfId="58" applyNumberFormat="1" applyFont="1" applyFill="1" applyBorder="1" applyAlignment="1" applyProtection="1">
      <alignment vertical="center"/>
      <protection/>
    </xf>
    <xf numFmtId="3" fontId="5" fillId="39" borderId="62" xfId="58" applyNumberFormat="1" applyFont="1" applyFill="1" applyBorder="1" applyAlignment="1">
      <alignment vertical="center"/>
      <protection/>
    </xf>
    <xf numFmtId="3" fontId="5" fillId="39" borderId="62" xfId="58" applyNumberFormat="1" applyFont="1" applyFill="1" applyBorder="1" applyAlignment="1" applyProtection="1">
      <alignment vertical="center"/>
      <protection/>
    </xf>
    <xf numFmtId="3" fontId="5" fillId="42" borderId="115" xfId="58" applyNumberFormat="1" applyFont="1" applyFill="1" applyBorder="1" applyAlignment="1">
      <alignment horizontal="right" vertical="center"/>
      <protection/>
    </xf>
    <xf numFmtId="187" fontId="5" fillId="42" borderId="112" xfId="58" applyNumberFormat="1" applyFont="1" applyFill="1" applyBorder="1" applyAlignment="1" applyProtection="1">
      <alignment horizontal="right" vertical="center"/>
      <protection/>
    </xf>
    <xf numFmtId="0" fontId="186" fillId="50" borderId="70" xfId="58" applyFont="1" applyFill="1" applyBorder="1" applyAlignment="1" applyProtection="1" quotePrefix="1">
      <alignment horizontal="center" vertical="center" wrapText="1"/>
      <protection/>
    </xf>
    <xf numFmtId="0" fontId="7" fillId="39" borderId="18" xfId="65" applyFont="1" applyFill="1" applyBorder="1" applyAlignment="1" applyProtection="1">
      <alignment horizontal="center" vertical="center" wrapText="1"/>
      <protection/>
    </xf>
    <xf numFmtId="0" fontId="186" fillId="50" borderId="116" xfId="65" applyFont="1" applyFill="1" applyBorder="1" applyAlignment="1">
      <alignment horizontal="center" vertical="center" wrapText="1"/>
      <protection/>
    </xf>
    <xf numFmtId="3" fontId="187" fillId="4" borderId="62" xfId="58" applyNumberFormat="1" applyFont="1" applyFill="1" applyBorder="1" applyAlignment="1">
      <alignment vertical="center"/>
      <protection/>
    </xf>
    <xf numFmtId="3" fontId="187" fillId="4" borderId="62" xfId="58" applyNumberFormat="1" applyFont="1" applyFill="1" applyBorder="1" applyAlignment="1" applyProtection="1">
      <alignment vertical="center"/>
      <protection/>
    </xf>
    <xf numFmtId="3" fontId="5" fillId="39" borderId="101" xfId="58" applyNumberFormat="1" applyFont="1" applyFill="1" applyBorder="1" applyAlignment="1" applyProtection="1">
      <alignment horizontal="right" vertical="center"/>
      <protection locked="0"/>
    </xf>
    <xf numFmtId="3" fontId="5" fillId="39" borderId="96" xfId="58" applyNumberFormat="1" applyFont="1" applyFill="1" applyBorder="1" applyAlignment="1" applyProtection="1">
      <alignment horizontal="right" vertical="center"/>
      <protection locked="0"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3" fontId="187" fillId="4" borderId="62" xfId="58" applyNumberFormat="1" applyFont="1" applyFill="1" applyBorder="1" applyAlignment="1" applyProtection="1">
      <alignment horizontal="right" vertical="center"/>
      <protection/>
    </xf>
    <xf numFmtId="3" fontId="187" fillId="4" borderId="62" xfId="58" applyNumberFormat="1" applyFont="1" applyFill="1" applyBorder="1" applyAlignment="1" applyProtection="1">
      <alignment horizontal="right" vertical="center"/>
      <protection locked="0"/>
    </xf>
    <xf numFmtId="3" fontId="187" fillId="4" borderId="105" xfId="58" applyNumberFormat="1" applyFont="1" applyFill="1" applyBorder="1" applyAlignment="1" applyProtection="1">
      <alignment vertical="center"/>
      <protection/>
    </xf>
    <xf numFmtId="3" fontId="5" fillId="39" borderId="66" xfId="58" applyNumberFormat="1" applyFont="1" applyFill="1" applyBorder="1" applyAlignment="1" applyProtection="1">
      <alignment horizontal="right" vertical="center"/>
      <protection locked="0"/>
    </xf>
    <xf numFmtId="186" fontId="168" fillId="44" borderId="111" xfId="58" applyNumberFormat="1" applyFont="1" applyFill="1" applyBorder="1" applyAlignment="1" applyProtection="1">
      <alignment horizontal="center" vertical="center"/>
      <protection/>
    </xf>
    <xf numFmtId="186" fontId="168" fillId="51" borderId="111" xfId="58" applyNumberFormat="1" applyFont="1" applyFill="1" applyBorder="1" applyAlignment="1" applyProtection="1">
      <alignment horizontal="center" vertical="center"/>
      <protection/>
    </xf>
    <xf numFmtId="3" fontId="187" fillId="50" borderId="112" xfId="58" applyNumberFormat="1" applyFont="1" applyFill="1" applyBorder="1" applyAlignment="1">
      <alignment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" fillId="0" borderId="117" xfId="0" applyFont="1" applyBorder="1" applyAlignment="1" applyProtection="1">
      <alignment horizontal="center" vertical="center"/>
      <protection/>
    </xf>
    <xf numFmtId="0" fontId="1" fillId="0" borderId="118" xfId="0" applyFont="1" applyBorder="1" applyAlignment="1" applyProtection="1">
      <alignment/>
      <protection/>
    </xf>
    <xf numFmtId="0" fontId="1" fillId="0" borderId="98" xfId="61" applyFont="1" applyBorder="1" applyAlignment="1" applyProtection="1">
      <alignment horizontal="center" vertical="center"/>
      <protection/>
    </xf>
    <xf numFmtId="0" fontId="144" fillId="0" borderId="98" xfId="61" applyBorder="1" applyProtection="1">
      <alignment/>
      <protection/>
    </xf>
    <xf numFmtId="0" fontId="1" fillId="0" borderId="62" xfId="61" applyFont="1" applyBorder="1" applyAlignment="1" applyProtection="1">
      <alignment horizontal="center" vertical="center"/>
      <protection/>
    </xf>
    <xf numFmtId="0" fontId="144" fillId="0" borderId="62" xfId="61" applyBorder="1" applyProtection="1">
      <alignment/>
      <protection/>
    </xf>
    <xf numFmtId="0" fontId="1" fillId="0" borderId="119" xfId="61" applyFont="1" applyBorder="1" applyAlignment="1" applyProtection="1">
      <alignment horizontal="center" vertical="center"/>
      <protection/>
    </xf>
    <xf numFmtId="0" fontId="144" fillId="0" borderId="119" xfId="61" applyBorder="1" applyProtection="1">
      <alignment/>
      <protection/>
    </xf>
    <xf numFmtId="0" fontId="0" fillId="0" borderId="0" xfId="0" applyAlignment="1" applyProtection="1">
      <alignment wrapText="1"/>
      <protection/>
    </xf>
    <xf numFmtId="0" fontId="12" fillId="39" borderId="0" xfId="58" applyFont="1" applyFill="1" applyAlignment="1">
      <alignment horizontal="center" vertical="center"/>
      <protection/>
    </xf>
    <xf numFmtId="49" fontId="208" fillId="39" borderId="17" xfId="58" applyNumberFormat="1" applyFont="1" applyFill="1" applyBorder="1" applyAlignment="1" applyProtection="1">
      <alignment horizontal="center" vertical="center" wrapText="1"/>
      <protection/>
    </xf>
    <xf numFmtId="49" fontId="176" fillId="40" borderId="87" xfId="58" applyNumberFormat="1" applyFont="1" applyFill="1" applyBorder="1" applyAlignment="1" applyProtection="1">
      <alignment horizontal="center" vertical="center" wrapText="1"/>
      <protection/>
    </xf>
    <xf numFmtId="0" fontId="193" fillId="42" borderId="103" xfId="58" applyFont="1" applyFill="1" applyBorder="1" applyAlignment="1" applyProtection="1">
      <alignment horizontal="center"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/>
    </xf>
    <xf numFmtId="0" fontId="47" fillId="43" borderId="18" xfId="65" applyFont="1" applyFill="1" applyBorder="1" applyAlignment="1" applyProtection="1" quotePrefix="1">
      <alignment horizontal="left" vertical="center"/>
      <protection/>
    </xf>
    <xf numFmtId="0" fontId="19" fillId="0" borderId="0" xfId="0" applyFont="1" applyFill="1" applyBorder="1" applyAlignment="1" quotePrefix="1">
      <alignment horizontal="center" vertical="top" wrapText="1"/>
    </xf>
    <xf numFmtId="0" fontId="84" fillId="0" borderId="0" xfId="0" applyFont="1" applyFill="1" applyBorder="1" applyAlignment="1">
      <alignment horizontal="center" vertical="top" wrapText="1"/>
    </xf>
    <xf numFmtId="0" fontId="173" fillId="47" borderId="76" xfId="58" applyFont="1" applyFill="1" applyBorder="1" applyAlignment="1" applyProtection="1">
      <alignment horizontal="center" vertical="center" wrapText="1"/>
      <protection locked="0"/>
    </xf>
    <xf numFmtId="0" fontId="173" fillId="47" borderId="18" xfId="58" applyFont="1" applyFill="1" applyBorder="1" applyAlignment="1" applyProtection="1">
      <alignment horizontal="center" vertical="center" wrapText="1"/>
      <protection locked="0"/>
    </xf>
    <xf numFmtId="0" fontId="173" fillId="47" borderId="42" xfId="58" applyFont="1" applyFill="1" applyBorder="1" applyAlignment="1" applyProtection="1">
      <alignment horizontal="center" vertical="center" wrapText="1"/>
      <protection locked="0"/>
    </xf>
    <xf numFmtId="0" fontId="193" fillId="32" borderId="76" xfId="58" applyFont="1" applyFill="1" applyBorder="1" applyAlignment="1" applyProtection="1">
      <alignment vertical="center" wrapText="1"/>
      <protection/>
    </xf>
    <xf numFmtId="0" fontId="193" fillId="32" borderId="18" xfId="58" applyFont="1" applyFill="1" applyBorder="1" applyAlignment="1" applyProtection="1">
      <alignment vertical="center" wrapText="1"/>
      <protection/>
    </xf>
    <xf numFmtId="0" fontId="193" fillId="32" borderId="42" xfId="58" applyFont="1" applyFill="1" applyBorder="1" applyAlignment="1" applyProtection="1">
      <alignment vertical="center" wrapText="1"/>
      <protection/>
    </xf>
    <xf numFmtId="0" fontId="176" fillId="47" borderId="18" xfId="65" applyFont="1" applyFill="1" applyBorder="1" applyAlignment="1" applyProtection="1">
      <alignment horizontal="left" vertical="center"/>
      <protection/>
    </xf>
    <xf numFmtId="0" fontId="176" fillId="47" borderId="18" xfId="65" applyFont="1" applyFill="1" applyBorder="1" applyAlignment="1" applyProtection="1" quotePrefix="1">
      <alignment horizontal="left" vertical="center"/>
      <protection/>
    </xf>
    <xf numFmtId="0" fontId="176" fillId="47" borderId="18" xfId="65" applyFont="1" applyFill="1" applyBorder="1" applyAlignment="1" applyProtection="1">
      <alignment vertical="center" wrapText="1"/>
      <protection/>
    </xf>
    <xf numFmtId="0" fontId="173" fillId="47" borderId="76" xfId="58" applyFont="1" applyFill="1" applyBorder="1" applyAlignment="1" applyProtection="1">
      <alignment horizontal="center" vertical="center" wrapText="1"/>
      <protection/>
    </xf>
    <xf numFmtId="0" fontId="173" fillId="47" borderId="18" xfId="58" applyFont="1" applyFill="1" applyBorder="1" applyAlignment="1" applyProtection="1">
      <alignment horizontal="center" vertical="center" wrapText="1"/>
      <protection/>
    </xf>
    <xf numFmtId="0" fontId="173" fillId="47" borderId="42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6" fillId="39" borderId="0" xfId="58" applyFont="1" applyFill="1" applyAlignment="1">
      <alignment vertical="center" wrapText="1"/>
      <protection/>
    </xf>
    <xf numFmtId="0" fontId="176" fillId="47" borderId="18" xfId="58" applyFont="1" applyFill="1" applyBorder="1" applyAlignment="1" applyProtection="1">
      <alignment horizontal="left" vertical="center"/>
      <protection/>
    </xf>
    <xf numFmtId="0" fontId="176" fillId="47" borderId="18" xfId="65" applyFont="1" applyFill="1" applyBorder="1" applyAlignment="1" applyProtection="1" quotePrefix="1">
      <alignment horizontal="left" vertical="center" wrapText="1"/>
      <protection/>
    </xf>
    <xf numFmtId="0" fontId="176" fillId="47" borderId="18" xfId="58" applyFont="1" applyFill="1" applyBorder="1" applyAlignment="1" applyProtection="1">
      <alignment horizontal="left"/>
      <protection/>
    </xf>
    <xf numFmtId="0" fontId="176" fillId="47" borderId="18" xfId="58" applyFont="1" applyFill="1" applyBorder="1" applyAlignment="1" applyProtection="1">
      <alignment vertical="center" wrapText="1"/>
      <protection/>
    </xf>
    <xf numFmtId="0" fontId="176" fillId="47" borderId="18" xfId="58" applyFont="1" applyFill="1" applyBorder="1" applyAlignment="1" applyProtection="1">
      <alignment wrapText="1"/>
      <protection/>
    </xf>
    <xf numFmtId="0" fontId="176" fillId="32" borderId="76" xfId="58" applyFont="1" applyFill="1" applyBorder="1" applyAlignment="1" applyProtection="1">
      <alignment horizontal="left" vertical="center"/>
      <protection/>
    </xf>
    <xf numFmtId="0" fontId="176" fillId="32" borderId="1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6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183" fillId="5" borderId="18" xfId="65" applyFont="1" applyFill="1" applyBorder="1" applyAlignment="1" quotePrefix="1">
      <alignment horizontal="left" vertical="center" wrapText="1"/>
      <protection/>
    </xf>
    <xf numFmtId="0" fontId="213" fillId="5" borderId="18" xfId="58" applyFont="1" applyFill="1" applyBorder="1" applyAlignment="1">
      <alignment horizontal="left" vertical="center" wrapText="1"/>
      <protection/>
    </xf>
    <xf numFmtId="0" fontId="183" fillId="5" borderId="18" xfId="65" applyFont="1" applyFill="1" applyBorder="1" applyAlignment="1" applyProtection="1" quotePrefix="1">
      <alignment horizontal="left" vertical="center" wrapText="1"/>
      <protection/>
    </xf>
    <xf numFmtId="0" fontId="213" fillId="5" borderId="18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center" vertical="center" wrapText="1"/>
      <protection/>
    </xf>
    <xf numFmtId="0" fontId="186" fillId="4" borderId="18" xfId="58" applyFont="1" applyFill="1" applyBorder="1" applyAlignment="1">
      <alignment vertical="center" wrapText="1"/>
      <protection/>
    </xf>
    <xf numFmtId="0" fontId="214" fillId="4" borderId="18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 applyProtection="1">
      <alignment horizontal="center" vertical="center" wrapText="1"/>
      <protection/>
    </xf>
    <xf numFmtId="0" fontId="6" fillId="39" borderId="0" xfId="58" applyFont="1" applyFill="1" applyAlignment="1" applyProtection="1">
      <alignment horizontal="center" vertical="center" wrapText="1"/>
      <protection/>
    </xf>
    <xf numFmtId="0" fontId="186" fillId="4" borderId="18" xfId="65" applyFont="1" applyFill="1" applyBorder="1" applyAlignment="1">
      <alignment horizontal="left" vertical="center" wrapText="1"/>
      <protection/>
    </xf>
    <xf numFmtId="0" fontId="215" fillId="4" borderId="18" xfId="58" applyFont="1" applyFill="1" applyBorder="1" applyAlignment="1">
      <alignment horizontal="left" vertical="center" wrapText="1"/>
      <protection/>
    </xf>
    <xf numFmtId="0" fontId="186" fillId="4" borderId="18" xfId="65" applyFont="1" applyFill="1" applyBorder="1" applyAlignment="1">
      <alignment horizontal="left" vertical="center"/>
      <protection/>
    </xf>
    <xf numFmtId="0" fontId="186" fillId="4" borderId="18" xfId="65" applyFont="1" applyFill="1" applyBorder="1" applyAlignment="1">
      <alignment vertical="center" wrapText="1"/>
      <protection/>
    </xf>
    <xf numFmtId="0" fontId="215" fillId="4" borderId="18" xfId="58" applyFont="1" applyFill="1" applyBorder="1" applyAlignment="1">
      <alignment vertical="center" wrapText="1"/>
      <protection/>
    </xf>
    <xf numFmtId="0" fontId="186" fillId="4" borderId="18" xfId="65" applyFont="1" applyFill="1" applyBorder="1" applyAlignment="1" quotePrefix="1">
      <alignment horizontal="left" vertical="center" wrapText="1"/>
      <protection/>
    </xf>
    <xf numFmtId="0" fontId="214" fillId="4" borderId="18" xfId="58" applyFont="1" applyFill="1" applyBorder="1" applyAlignment="1">
      <alignment horizontal="left" vertical="center" wrapText="1"/>
      <protection/>
    </xf>
    <xf numFmtId="0" fontId="186" fillId="4" borderId="18" xfId="65" applyFont="1" applyFill="1" applyBorder="1" applyAlignment="1" quotePrefix="1">
      <alignment horizontal="left" vertical="center"/>
      <protection/>
    </xf>
    <xf numFmtId="0" fontId="186" fillId="4" borderId="17" xfId="65" applyFont="1" applyFill="1" applyBorder="1" applyAlignment="1">
      <alignment vertical="center" wrapText="1"/>
      <protection/>
    </xf>
    <xf numFmtId="0" fontId="186" fillId="4" borderId="18" xfId="58" applyFont="1" applyFill="1" applyBorder="1" applyAlignment="1">
      <alignment horizontal="left" vertical="center"/>
      <protection/>
    </xf>
    <xf numFmtId="0" fontId="186" fillId="4" borderId="18" xfId="58" applyFont="1" applyFill="1" applyBorder="1" applyAlignment="1">
      <alignment horizontal="left" vertical="center" wrapText="1"/>
      <protection/>
    </xf>
    <xf numFmtId="0" fontId="10" fillId="39" borderId="90" xfId="58" applyFont="1" applyFill="1" applyBorder="1" applyAlignment="1" applyProtection="1">
      <alignment horizontal="center"/>
      <protection/>
    </xf>
    <xf numFmtId="0" fontId="10" fillId="39" borderId="17" xfId="58" applyFont="1" applyFill="1" applyBorder="1" applyAlignment="1" applyProtection="1">
      <alignment horizontal="center"/>
      <protection/>
    </xf>
    <xf numFmtId="0" fontId="10" fillId="39" borderId="48" xfId="58" applyFont="1" applyFill="1" applyBorder="1" applyAlignment="1" applyProtection="1">
      <alignment horizontal="center" vertical="center"/>
      <protection/>
    </xf>
    <xf numFmtId="14" fontId="31" fillId="32" borderId="76" xfId="63" applyNumberFormat="1" applyFont="1" applyFill="1" applyBorder="1" applyAlignment="1" applyProtection="1">
      <alignment horizontal="center" vertical="center"/>
      <protection locked="0"/>
    </xf>
    <xf numFmtId="14" fontId="31" fillId="32" borderId="42" xfId="63" applyNumberFormat="1" applyFont="1" applyFill="1" applyBorder="1" applyAlignment="1" applyProtection="1">
      <alignment horizontal="center" vertical="center"/>
      <protection locked="0"/>
    </xf>
    <xf numFmtId="0" fontId="155" fillId="47" borderId="76" xfId="53" applyFill="1" applyBorder="1" applyAlignment="1" applyProtection="1">
      <alignment horizontal="center" vertical="center"/>
      <protection locked="0"/>
    </xf>
    <xf numFmtId="0" fontId="44" fillId="47" borderId="18" xfId="58" applyFont="1" applyFill="1" applyBorder="1" applyAlignment="1" applyProtection="1">
      <alignment horizontal="center" vertical="center"/>
      <protection locked="0"/>
    </xf>
    <xf numFmtId="0" fontId="44" fillId="47" borderId="42" xfId="58" applyFont="1" applyFill="1" applyBorder="1" applyAlignment="1" applyProtection="1">
      <alignment horizontal="center" vertical="center"/>
      <protection locked="0"/>
    </xf>
    <xf numFmtId="3" fontId="191" fillId="32" borderId="76" xfId="58" applyNumberFormat="1" applyFont="1" applyFill="1" applyBorder="1" applyAlignment="1" applyProtection="1">
      <alignment horizontal="center" vertical="center"/>
      <protection locked="0"/>
    </xf>
    <xf numFmtId="3" fontId="191" fillId="32" borderId="18" xfId="58" applyNumberFormat="1" applyFont="1" applyFill="1" applyBorder="1" applyAlignment="1" applyProtection="1">
      <alignment horizontal="center" vertical="center"/>
      <protection locked="0"/>
    </xf>
    <xf numFmtId="3" fontId="191" fillId="32" borderId="42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Border="1" applyAlignment="1" applyProtection="1">
      <alignment horizontal="right" vertical="center"/>
      <protection/>
    </xf>
    <xf numFmtId="0" fontId="5" fillId="39" borderId="75" xfId="58" applyFont="1" applyFill="1" applyBorder="1" applyAlignment="1" applyProtection="1">
      <alignment horizontal="right" vertical="center"/>
      <protection/>
    </xf>
    <xf numFmtId="3" fontId="216" fillId="32" borderId="76" xfId="58" applyNumberFormat="1" applyFont="1" applyFill="1" applyBorder="1" applyAlignment="1" applyProtection="1">
      <alignment horizontal="center" vertical="center"/>
      <protection locked="0"/>
    </xf>
    <xf numFmtId="3" fontId="216" fillId="32" borderId="18" xfId="58" applyNumberFormat="1" applyFont="1" applyFill="1" applyBorder="1" applyAlignment="1" applyProtection="1">
      <alignment horizontal="center" vertical="center"/>
      <protection locked="0"/>
    </xf>
    <xf numFmtId="3" fontId="216" fillId="32" borderId="42" xfId="58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176" fillId="32" borderId="87" xfId="58" applyFont="1" applyFill="1" applyBorder="1" applyAlignment="1" applyProtection="1">
      <alignment horizontal="left" vertical="center"/>
      <protection/>
    </xf>
    <xf numFmtId="0" fontId="176" fillId="47" borderId="87" xfId="58" applyFont="1" applyFill="1" applyBorder="1" applyAlignment="1" applyProtection="1">
      <alignment horizontal="left"/>
      <protection/>
    </xf>
    <xf numFmtId="0" fontId="176" fillId="47" borderId="87" xfId="58" applyFont="1" applyFill="1" applyBorder="1" applyAlignment="1" applyProtection="1">
      <alignment horizontal="left" vertical="center"/>
      <protection/>
    </xf>
    <xf numFmtId="0" fontId="176" fillId="47" borderId="87" xfId="58" applyFont="1" applyFill="1" applyBorder="1" applyAlignment="1" applyProtection="1">
      <alignment wrapText="1"/>
      <protection/>
    </xf>
    <xf numFmtId="0" fontId="176" fillId="47" borderId="87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6" fillId="39" borderId="0" xfId="58" applyFont="1" applyFill="1" applyAlignment="1" applyProtection="1">
      <alignment vertical="center" wrapText="1"/>
      <protection/>
    </xf>
    <xf numFmtId="0" fontId="193" fillId="32" borderId="76" xfId="58" applyFont="1" applyFill="1" applyBorder="1" applyAlignment="1" applyProtection="1">
      <alignment horizontal="center" vertical="center" wrapText="1"/>
      <protection/>
    </xf>
    <xf numFmtId="0" fontId="193" fillId="32" borderId="18" xfId="58" applyFont="1" applyFill="1" applyBorder="1" applyAlignment="1" applyProtection="1">
      <alignment horizontal="center" vertical="center" wrapText="1"/>
      <protection/>
    </xf>
    <xf numFmtId="0" fontId="193" fillId="32" borderId="42" xfId="58" applyFont="1" applyFill="1" applyBorder="1" applyAlignment="1" applyProtection="1">
      <alignment horizontal="center" vertical="center" wrapText="1"/>
      <protection/>
    </xf>
    <xf numFmtId="0" fontId="176" fillId="47" borderId="87" xfId="65" applyFont="1" applyFill="1" applyBorder="1" applyAlignment="1" applyProtection="1">
      <alignment vertical="center" wrapText="1"/>
      <protection/>
    </xf>
    <xf numFmtId="0" fontId="176" fillId="47" borderId="87" xfId="65" applyFont="1" applyFill="1" applyBorder="1" applyAlignment="1" applyProtection="1">
      <alignment horizontal="left" vertical="center"/>
      <protection/>
    </xf>
    <xf numFmtId="0" fontId="176" fillId="47" borderId="87" xfId="65" applyFont="1" applyFill="1" applyBorder="1" applyAlignment="1" applyProtection="1" quotePrefix="1">
      <alignment horizontal="left" vertical="center"/>
      <protection/>
    </xf>
    <xf numFmtId="0" fontId="176" fillId="47" borderId="87" xfId="65" applyFont="1" applyFill="1" applyBorder="1" applyAlignment="1" applyProtection="1" quotePrefix="1">
      <alignment horizontal="left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30"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D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6" width="17.75390625" style="2" customWidth="1"/>
    <col min="7" max="7" width="20.00390625" style="2" bestFit="1" customWidth="1"/>
    <col min="8" max="9" width="17.75390625" style="2" customWidth="1"/>
    <col min="10" max="10" width="9.875" style="7" hidden="1" customWidth="1"/>
    <col min="11" max="11" width="1.625" style="8" customWidth="1"/>
    <col min="12" max="16384" width="9.125" style="2" customWidth="1"/>
  </cols>
  <sheetData>
    <row r="1" spans="1:11" ht="18.75" customHeight="1" hidden="1">
      <c r="A1" s="2" t="s">
        <v>146</v>
      </c>
      <c r="B1" s="2" t="s">
        <v>147</v>
      </c>
      <c r="C1" s="2" t="s">
        <v>148</v>
      </c>
      <c r="D1" s="3" t="s">
        <v>149</v>
      </c>
      <c r="E1" s="2" t="s">
        <v>150</v>
      </c>
      <c r="F1" s="2" t="s">
        <v>150</v>
      </c>
      <c r="G1" s="2" t="s">
        <v>150</v>
      </c>
      <c r="H1" s="2" t="s">
        <v>150</v>
      </c>
      <c r="I1" s="2" t="s">
        <v>150</v>
      </c>
      <c r="J1" s="4" t="s">
        <v>151</v>
      </c>
      <c r="K1" s="5"/>
    </row>
    <row r="2" spans="1:11" ht="12.75" customHeight="1">
      <c r="A2" s="2">
        <v>4</v>
      </c>
      <c r="B2" s="96"/>
      <c r="D2" s="97"/>
      <c r="E2" s="96"/>
      <c r="F2" s="96"/>
      <c r="G2" s="96"/>
      <c r="H2" s="96"/>
      <c r="I2" s="96"/>
      <c r="J2" s="7">
        <v>1</v>
      </c>
      <c r="K2" s="98"/>
    </row>
    <row r="3" spans="2:11" ht="15.75">
      <c r="B3" s="509" t="s">
        <v>794</v>
      </c>
      <c r="C3" s="99">
        <v>2016</v>
      </c>
      <c r="D3" s="97"/>
      <c r="E3" s="96"/>
      <c r="F3" s="96"/>
      <c r="G3" s="96"/>
      <c r="H3" s="96"/>
      <c r="I3" s="96"/>
      <c r="J3" s="7">
        <v>1</v>
      </c>
      <c r="K3" s="100"/>
    </row>
    <row r="4" spans="2:11" ht="15">
      <c r="B4" s="96"/>
      <c r="C4" s="96"/>
      <c r="D4" s="97"/>
      <c r="E4" s="96"/>
      <c r="F4" s="96"/>
      <c r="G4" s="96"/>
      <c r="H4" s="96"/>
      <c r="I4" s="96"/>
      <c r="J4" s="7">
        <v>1</v>
      </c>
      <c r="K4" s="100"/>
    </row>
    <row r="5" spans="2:11" ht="15">
      <c r="B5" s="96"/>
      <c r="C5" s="101"/>
      <c r="D5" s="97"/>
      <c r="E5" s="96" t="s">
        <v>412</v>
      </c>
      <c r="F5" s="96" t="s">
        <v>412</v>
      </c>
      <c r="G5" s="96" t="s">
        <v>412</v>
      </c>
      <c r="H5" s="96" t="s">
        <v>412</v>
      </c>
      <c r="I5" s="96" t="s">
        <v>412</v>
      </c>
      <c r="J5" s="7">
        <v>1</v>
      </c>
      <c r="K5" s="100"/>
    </row>
    <row r="6" spans="2:11" ht="15">
      <c r="B6" s="96"/>
      <c r="C6" s="102"/>
      <c r="D6" s="103"/>
      <c r="E6" s="96" t="s">
        <v>412</v>
      </c>
      <c r="F6" s="96" t="s">
        <v>412</v>
      </c>
      <c r="G6" s="96" t="s">
        <v>412</v>
      </c>
      <c r="H6" s="96" t="s">
        <v>412</v>
      </c>
      <c r="I6" s="96" t="s">
        <v>412</v>
      </c>
      <c r="J6" s="7">
        <v>1</v>
      </c>
      <c r="K6" s="100"/>
    </row>
    <row r="7" spans="2:11" ht="36.75" customHeight="1">
      <c r="B7" s="728" t="s">
        <v>1659</v>
      </c>
      <c r="C7" s="729"/>
      <c r="D7" s="729"/>
      <c r="E7" s="104"/>
      <c r="F7" s="104"/>
      <c r="G7" s="104"/>
      <c r="H7" s="104"/>
      <c r="I7" s="104"/>
      <c r="J7" s="7">
        <v>1</v>
      </c>
      <c r="K7" s="100"/>
    </row>
    <row r="8" spans="3:11" ht="18.75" customHeight="1">
      <c r="C8" s="102"/>
      <c r="D8" s="103"/>
      <c r="E8" s="722" t="s">
        <v>413</v>
      </c>
      <c r="F8" s="722" t="s">
        <v>783</v>
      </c>
      <c r="G8" s="105"/>
      <c r="H8" s="104"/>
      <c r="I8" s="104"/>
      <c r="J8" s="7">
        <v>1</v>
      </c>
      <c r="K8" s="100"/>
    </row>
    <row r="9" spans="2:11" ht="27" customHeight="1">
      <c r="B9" s="730"/>
      <c r="C9" s="731"/>
      <c r="D9" s="732"/>
      <c r="E9" s="106">
        <v>42370</v>
      </c>
      <c r="F9" s="187">
        <v>43830</v>
      </c>
      <c r="G9" s="105"/>
      <c r="H9" s="105"/>
      <c r="I9" s="105"/>
      <c r="J9" s="7">
        <v>1</v>
      </c>
      <c r="K9" s="100"/>
    </row>
    <row r="10" spans="2:11" ht="15">
      <c r="B10" s="107" t="s">
        <v>750</v>
      </c>
      <c r="C10" s="96"/>
      <c r="D10" s="97"/>
      <c r="E10" s="623">
        <v>2016</v>
      </c>
      <c r="F10" s="623">
        <v>2019</v>
      </c>
      <c r="G10" s="105"/>
      <c r="H10" s="105"/>
      <c r="I10" s="105"/>
      <c r="J10" s="7">
        <v>1</v>
      </c>
      <c r="K10" s="100"/>
    </row>
    <row r="11" spans="2:11" ht="10.5" customHeight="1">
      <c r="B11" s="107"/>
      <c r="C11" s="96"/>
      <c r="D11" s="97"/>
      <c r="E11" s="107"/>
      <c r="F11" s="96"/>
      <c r="G11" s="105"/>
      <c r="H11" s="105"/>
      <c r="I11" s="105"/>
      <c r="J11" s="7">
        <v>1</v>
      </c>
      <c r="K11" s="100"/>
    </row>
    <row r="12" spans="2:11" ht="27" customHeight="1">
      <c r="B12" s="733" t="e">
        <f>VLOOKUP(F12,PRBK,2,FALSE)</f>
        <v>#N/A</v>
      </c>
      <c r="C12" s="734"/>
      <c r="D12" s="735"/>
      <c r="E12" s="108" t="s">
        <v>882</v>
      </c>
      <c r="F12" s="611"/>
      <c r="G12" s="105"/>
      <c r="H12" s="105"/>
      <c r="I12" s="105"/>
      <c r="J12" s="7">
        <v>1</v>
      </c>
      <c r="K12" s="100"/>
    </row>
    <row r="13" spans="2:11" ht="18" customHeight="1">
      <c r="B13" s="109" t="s">
        <v>751</v>
      </c>
      <c r="C13" s="96"/>
      <c r="D13" s="97"/>
      <c r="E13" s="105"/>
      <c r="F13" s="105" t="s">
        <v>412</v>
      </c>
      <c r="G13" s="105"/>
      <c r="H13" s="105"/>
      <c r="I13" s="105"/>
      <c r="J13" s="7">
        <v>1</v>
      </c>
      <c r="K13" s="100"/>
    </row>
    <row r="14" spans="2:11" ht="20.25" customHeight="1">
      <c r="B14" s="107"/>
      <c r="C14" s="96"/>
      <c r="D14" s="97"/>
      <c r="E14" s="105"/>
      <c r="F14" s="104"/>
      <c r="G14" s="105"/>
      <c r="H14" s="105"/>
      <c r="I14" s="105"/>
      <c r="J14" s="7">
        <v>1</v>
      </c>
      <c r="K14" s="100"/>
    </row>
    <row r="15" spans="2:11" ht="21" customHeight="1">
      <c r="B15" s="107"/>
      <c r="C15" s="96"/>
      <c r="D15" s="104"/>
      <c r="E15" s="104"/>
      <c r="F15" s="104"/>
      <c r="G15" s="105"/>
      <c r="H15" s="105"/>
      <c r="I15" s="105"/>
      <c r="J15" s="7">
        <v>1</v>
      </c>
      <c r="K15" s="100"/>
    </row>
    <row r="16" spans="1:11" ht="18.75" customHeight="1">
      <c r="A16" s="10"/>
      <c r="B16" s="624" t="s">
        <v>1690</v>
      </c>
      <c r="C16" s="113"/>
      <c r="D16" s="113"/>
      <c r="E16" s="104"/>
      <c r="F16" s="104"/>
      <c r="G16" s="105"/>
      <c r="H16" s="105"/>
      <c r="I16" s="105"/>
      <c r="J16" s="7">
        <v>1</v>
      </c>
      <c r="K16" s="100"/>
    </row>
    <row r="17" spans="1:11" ht="26.25" customHeight="1">
      <c r="A17" s="10"/>
      <c r="B17" s="96"/>
      <c r="C17" s="102"/>
      <c r="D17" s="110"/>
      <c r="E17" s="110"/>
      <c r="F17" s="110"/>
      <c r="G17" s="110"/>
      <c r="H17" s="110"/>
      <c r="I17" s="111"/>
      <c r="J17" s="7">
        <v>1</v>
      </c>
      <c r="K17" s="100"/>
    </row>
    <row r="18" spans="2:11" ht="16.5" thickBot="1">
      <c r="B18" s="96"/>
      <c r="C18" s="102"/>
      <c r="D18" s="103"/>
      <c r="E18" s="114"/>
      <c r="F18" s="114"/>
      <c r="G18" s="115"/>
      <c r="H18" s="114"/>
      <c r="I18" s="201" t="s">
        <v>414</v>
      </c>
      <c r="J18" s="7">
        <v>1</v>
      </c>
      <c r="K18" s="100"/>
    </row>
    <row r="19" spans="1:11" ht="22.5" customHeight="1" thickBot="1">
      <c r="A19" s="10"/>
      <c r="B19" s="116"/>
      <c r="C19" s="117"/>
      <c r="D19" s="627" t="s">
        <v>809</v>
      </c>
      <c r="E19" s="625" t="s">
        <v>1656</v>
      </c>
      <c r="F19" s="626" t="s">
        <v>1657</v>
      </c>
      <c r="G19" s="626" t="s">
        <v>1720</v>
      </c>
      <c r="H19" s="626" t="s">
        <v>1658</v>
      </c>
      <c r="I19" s="626" t="s">
        <v>1658</v>
      </c>
      <c r="J19" s="7">
        <v>1</v>
      </c>
      <c r="K19" s="100"/>
    </row>
    <row r="20" spans="2:11" ht="49.5" customHeight="1">
      <c r="B20" s="118" t="s">
        <v>49</v>
      </c>
      <c r="C20" s="119" t="s">
        <v>415</v>
      </c>
      <c r="D20" s="628" t="s">
        <v>810</v>
      </c>
      <c r="E20" s="631">
        <v>2015</v>
      </c>
      <c r="F20" s="632">
        <v>2016</v>
      </c>
      <c r="G20" s="632">
        <v>2017</v>
      </c>
      <c r="H20" s="632">
        <v>2018</v>
      </c>
      <c r="I20" s="632">
        <v>2019</v>
      </c>
      <c r="J20" s="7">
        <v>1</v>
      </c>
      <c r="K20" s="120"/>
    </row>
    <row r="21" spans="2:11" ht="18.75">
      <c r="B21" s="121"/>
      <c r="C21" s="122"/>
      <c r="D21" s="629" t="s">
        <v>416</v>
      </c>
      <c r="E21" s="633"/>
      <c r="F21" s="634"/>
      <c r="G21" s="635"/>
      <c r="H21" s="633"/>
      <c r="I21" s="634"/>
      <c r="J21" s="7">
        <v>1</v>
      </c>
      <c r="K21" s="120"/>
    </row>
    <row r="22" spans="1:11" s="11" customFormat="1" ht="18.75" customHeight="1">
      <c r="A22" s="11">
        <v>5</v>
      </c>
      <c r="B22" s="123">
        <v>100</v>
      </c>
      <c r="C22" s="727" t="s">
        <v>417</v>
      </c>
      <c r="D22" s="727"/>
      <c r="E22" s="636">
        <f>SUM(E23:E27)</f>
        <v>0</v>
      </c>
      <c r="F22" s="637">
        <f>SUM(F23:F27)</f>
        <v>0</v>
      </c>
      <c r="G22" s="637">
        <f>SUM(G23:G27)</f>
        <v>0</v>
      </c>
      <c r="H22" s="636">
        <f>SUM(H23:H27)</f>
        <v>0</v>
      </c>
      <c r="I22" s="637">
        <f>SUM(I23:I27)</f>
        <v>0</v>
      </c>
      <c r="J22" s="7">
        <f>(IF(OR($E22&lt;&gt;0,$F22&lt;&gt;0,$G22&lt;&gt;0,$H22&lt;&gt;0,$I22&lt;&gt;0),$J$2,""))</f>
      </c>
      <c r="K22" s="120"/>
    </row>
    <row r="23" spans="1:11" ht="18.75" customHeight="1">
      <c r="A23" s="2">
        <v>10</v>
      </c>
      <c r="B23" s="125"/>
      <c r="C23" s="126">
        <v>101</v>
      </c>
      <c r="D23" s="127" t="s">
        <v>418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7">
        <f aca="true" t="shared" si="0" ref="J23:J86">(IF(OR($E23&lt;&gt;0,$F23&lt;&gt;0,$G23&lt;&gt;0,$H23&lt;&gt;0,$I23&lt;&gt;0),$J$2,""))</f>
      </c>
      <c r="K23" s="131"/>
    </row>
    <row r="24" spans="1:11" ht="18.75" customHeight="1">
      <c r="A24" s="2">
        <v>15</v>
      </c>
      <c r="B24" s="125"/>
      <c r="C24" s="132">
        <v>102</v>
      </c>
      <c r="D24" s="133" t="s">
        <v>419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7">
        <f t="shared" si="0"/>
      </c>
      <c r="K24" s="131"/>
    </row>
    <row r="25" spans="1:11" ht="18.75" customHeight="1">
      <c r="A25" s="2">
        <v>20</v>
      </c>
      <c r="B25" s="125"/>
      <c r="C25" s="132">
        <v>103</v>
      </c>
      <c r="D25" s="133" t="s">
        <v>420</v>
      </c>
      <c r="E25" s="640"/>
      <c r="F25" s="640"/>
      <c r="G25" s="640"/>
      <c r="H25" s="640"/>
      <c r="I25" s="640"/>
      <c r="J25" s="7">
        <f t="shared" si="0"/>
      </c>
      <c r="K25" s="131"/>
    </row>
    <row r="26" spans="1:11" ht="18.75" customHeight="1">
      <c r="A26" s="2">
        <v>20</v>
      </c>
      <c r="B26" s="125"/>
      <c r="C26" s="132">
        <v>108</v>
      </c>
      <c r="D26" s="137" t="s">
        <v>152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7">
        <f t="shared" si="0"/>
      </c>
      <c r="K26" s="131"/>
    </row>
    <row r="27" spans="1:11" ht="21" customHeight="1">
      <c r="A27" s="13">
        <v>21</v>
      </c>
      <c r="B27" s="125"/>
      <c r="C27" s="138">
        <v>109</v>
      </c>
      <c r="D27" s="139" t="s">
        <v>670</v>
      </c>
      <c r="E27" s="641">
        <v>0</v>
      </c>
      <c r="F27" s="641">
        <v>0</v>
      </c>
      <c r="G27" s="641">
        <v>0</v>
      </c>
      <c r="H27" s="641">
        <v>0</v>
      </c>
      <c r="I27" s="641">
        <v>0</v>
      </c>
      <c r="J27" s="7">
        <f t="shared" si="0"/>
      </c>
      <c r="K27" s="131"/>
    </row>
    <row r="28" spans="1:11" s="14" customFormat="1" ht="18.75" customHeight="1">
      <c r="A28" s="14">
        <v>25</v>
      </c>
      <c r="B28" s="142">
        <v>200</v>
      </c>
      <c r="C28" s="727" t="s">
        <v>421</v>
      </c>
      <c r="D28" s="727"/>
      <c r="E28" s="642">
        <f>SUM(E29:E32)</f>
        <v>0</v>
      </c>
      <c r="F28" s="643">
        <f>SUM(F29:F32)</f>
        <v>0</v>
      </c>
      <c r="G28" s="643">
        <f>SUM(G29:G32)</f>
        <v>0</v>
      </c>
      <c r="H28" s="642">
        <f>SUM(H29:H32)</f>
        <v>0</v>
      </c>
      <c r="I28" s="643">
        <f>SUM(I29:I32)</f>
        <v>0</v>
      </c>
      <c r="J28" s="7">
        <f t="shared" si="0"/>
      </c>
      <c r="K28" s="131"/>
    </row>
    <row r="29" spans="1:11" ht="18.75" customHeight="1">
      <c r="A29" s="2">
        <v>30</v>
      </c>
      <c r="B29" s="143"/>
      <c r="C29" s="126">
        <v>201</v>
      </c>
      <c r="D29" s="127" t="s">
        <v>422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7">
        <f t="shared" si="0"/>
      </c>
      <c r="K29" s="131"/>
    </row>
    <row r="30" spans="1:11" ht="18.75" customHeight="1">
      <c r="A30" s="2">
        <v>35</v>
      </c>
      <c r="B30" s="143"/>
      <c r="C30" s="132">
        <v>202</v>
      </c>
      <c r="D30" s="133" t="s">
        <v>101</v>
      </c>
      <c r="E30" s="639">
        <v>0</v>
      </c>
      <c r="F30" s="639">
        <v>0</v>
      </c>
      <c r="G30" s="639">
        <v>0</v>
      </c>
      <c r="H30" s="639">
        <v>0</v>
      </c>
      <c r="I30" s="639">
        <v>0</v>
      </c>
      <c r="J30" s="7">
        <f t="shared" si="0"/>
      </c>
      <c r="K30" s="131"/>
    </row>
    <row r="31" spans="1:11" ht="18.75" customHeight="1">
      <c r="A31" s="2">
        <v>40</v>
      </c>
      <c r="B31" s="143"/>
      <c r="C31" s="132">
        <v>203</v>
      </c>
      <c r="D31" s="133" t="s">
        <v>102</v>
      </c>
      <c r="E31" s="639">
        <v>0</v>
      </c>
      <c r="F31" s="639">
        <v>0</v>
      </c>
      <c r="G31" s="639">
        <v>0</v>
      </c>
      <c r="H31" s="639">
        <v>0</v>
      </c>
      <c r="I31" s="639">
        <v>0</v>
      </c>
      <c r="J31" s="7">
        <f t="shared" si="0"/>
      </c>
      <c r="K31" s="131"/>
    </row>
    <row r="32" spans="1:11" ht="18.75" customHeight="1">
      <c r="A32" s="2">
        <v>45</v>
      </c>
      <c r="B32" s="143"/>
      <c r="C32" s="138">
        <v>204</v>
      </c>
      <c r="D32" s="144" t="s">
        <v>103</v>
      </c>
      <c r="E32" s="644">
        <v>0</v>
      </c>
      <c r="F32" s="644">
        <v>0</v>
      </c>
      <c r="G32" s="644">
        <v>0</v>
      </c>
      <c r="H32" s="644">
        <v>0</v>
      </c>
      <c r="I32" s="644">
        <v>0</v>
      </c>
      <c r="J32" s="7">
        <f t="shared" si="0"/>
      </c>
      <c r="K32" s="131"/>
    </row>
    <row r="33" spans="1:11" s="14" customFormat="1" ht="18.75" customHeight="1">
      <c r="A33" s="14">
        <v>50</v>
      </c>
      <c r="B33" s="142">
        <v>400</v>
      </c>
      <c r="C33" s="727" t="s">
        <v>104</v>
      </c>
      <c r="D33" s="727"/>
      <c r="E33" s="642">
        <f>SUM(E34:E38)</f>
        <v>0</v>
      </c>
      <c r="F33" s="643">
        <f>SUM(F34:F38)</f>
        <v>0</v>
      </c>
      <c r="G33" s="643">
        <f>SUM(G34:G38)</f>
        <v>0</v>
      </c>
      <c r="H33" s="642">
        <f>SUM(H34:H38)</f>
        <v>0</v>
      </c>
      <c r="I33" s="643">
        <f>SUM(I34:I38)</f>
        <v>0</v>
      </c>
      <c r="J33" s="7">
        <f t="shared" si="0"/>
      </c>
      <c r="K33" s="131"/>
    </row>
    <row r="34" spans="1:11" ht="18.75" customHeight="1">
      <c r="A34" s="2">
        <v>55</v>
      </c>
      <c r="B34" s="125"/>
      <c r="C34" s="126">
        <v>401</v>
      </c>
      <c r="D34" s="148" t="s">
        <v>105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7">
        <f t="shared" si="0"/>
      </c>
      <c r="K34" s="131"/>
    </row>
    <row r="35" spans="1:11" ht="18.75" customHeight="1">
      <c r="A35" s="2">
        <v>56</v>
      </c>
      <c r="B35" s="125"/>
      <c r="C35" s="132">
        <v>402</v>
      </c>
      <c r="D35" s="149" t="s">
        <v>106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7">
        <f t="shared" si="0"/>
      </c>
      <c r="K35" s="131"/>
    </row>
    <row r="36" spans="1:11" ht="18" customHeight="1">
      <c r="A36" s="2">
        <v>57</v>
      </c>
      <c r="B36" s="125"/>
      <c r="C36" s="132">
        <v>403</v>
      </c>
      <c r="D36" s="150" t="s">
        <v>811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7">
        <f t="shared" si="0"/>
      </c>
      <c r="K36" s="131"/>
    </row>
    <row r="37" spans="1:11" ht="18.75" customHeight="1">
      <c r="A37" s="13">
        <v>58</v>
      </c>
      <c r="B37" s="102"/>
      <c r="C37" s="132">
        <v>404</v>
      </c>
      <c r="D37" s="149" t="s">
        <v>107</v>
      </c>
      <c r="E37" s="639">
        <v>0</v>
      </c>
      <c r="F37" s="639">
        <v>0</v>
      </c>
      <c r="G37" s="639">
        <v>0</v>
      </c>
      <c r="H37" s="639">
        <v>0</v>
      </c>
      <c r="I37" s="639">
        <v>0</v>
      </c>
      <c r="J37" s="7">
        <f t="shared" si="0"/>
      </c>
      <c r="K37" s="131"/>
    </row>
    <row r="38" spans="1:11" ht="18.75" customHeight="1">
      <c r="A38" s="13">
        <v>59</v>
      </c>
      <c r="B38" s="125"/>
      <c r="C38" s="151">
        <v>411</v>
      </c>
      <c r="D38" s="152" t="s">
        <v>671</v>
      </c>
      <c r="E38" s="644">
        <v>0</v>
      </c>
      <c r="F38" s="644">
        <v>0</v>
      </c>
      <c r="G38" s="644">
        <v>0</v>
      </c>
      <c r="H38" s="644">
        <v>0</v>
      </c>
      <c r="I38" s="644">
        <v>0</v>
      </c>
      <c r="J38" s="7">
        <f t="shared" si="0"/>
      </c>
      <c r="K38" s="131"/>
    </row>
    <row r="39" spans="1:11" s="14" customFormat="1" ht="18.75" customHeight="1">
      <c r="A39" s="15">
        <v>65</v>
      </c>
      <c r="B39" s="142">
        <v>800</v>
      </c>
      <c r="C39" s="727" t="s">
        <v>98</v>
      </c>
      <c r="D39" s="727"/>
      <c r="E39" s="642">
        <f>SUM(E40:E46)</f>
        <v>0</v>
      </c>
      <c r="F39" s="643">
        <f>SUM(F40:F46)</f>
        <v>0</v>
      </c>
      <c r="G39" s="643">
        <f>SUM(G40:G46)</f>
        <v>0</v>
      </c>
      <c r="H39" s="642">
        <f>SUM(H40:H46)</f>
        <v>0</v>
      </c>
      <c r="I39" s="643">
        <f>SUM(I40:I46)</f>
        <v>0</v>
      </c>
      <c r="J39" s="7">
        <f t="shared" si="0"/>
      </c>
      <c r="K39" s="131"/>
    </row>
    <row r="40" spans="1:11" ht="18.75" customHeight="1">
      <c r="A40" s="2">
        <v>70</v>
      </c>
      <c r="B40" s="153"/>
      <c r="C40" s="126">
        <v>801</v>
      </c>
      <c r="D40" s="127" t="s">
        <v>108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7">
        <f t="shared" si="0"/>
      </c>
      <c r="K40" s="131"/>
    </row>
    <row r="41" spans="1:11" ht="18.75" customHeight="1">
      <c r="A41" s="2">
        <v>75</v>
      </c>
      <c r="B41" s="153"/>
      <c r="C41" s="132">
        <v>802</v>
      </c>
      <c r="D41" s="133" t="s">
        <v>109</v>
      </c>
      <c r="E41" s="639">
        <v>0</v>
      </c>
      <c r="F41" s="639">
        <v>0</v>
      </c>
      <c r="G41" s="639">
        <v>0</v>
      </c>
      <c r="H41" s="639">
        <v>0</v>
      </c>
      <c r="I41" s="639">
        <v>0</v>
      </c>
      <c r="J41" s="7">
        <f t="shared" si="0"/>
      </c>
      <c r="K41" s="131"/>
    </row>
    <row r="42" spans="1:11" ht="18.75" customHeight="1">
      <c r="A42" s="13">
        <v>80</v>
      </c>
      <c r="B42" s="153"/>
      <c r="C42" s="132">
        <v>804</v>
      </c>
      <c r="D42" s="133" t="s">
        <v>110</v>
      </c>
      <c r="E42" s="639">
        <v>0</v>
      </c>
      <c r="F42" s="639">
        <v>0</v>
      </c>
      <c r="G42" s="639">
        <v>0</v>
      </c>
      <c r="H42" s="639">
        <v>0</v>
      </c>
      <c r="I42" s="639">
        <v>0</v>
      </c>
      <c r="J42" s="7">
        <f t="shared" si="0"/>
      </c>
      <c r="K42" s="131"/>
    </row>
    <row r="43" spans="1:11" ht="18.75" customHeight="1">
      <c r="A43" s="13">
        <v>85</v>
      </c>
      <c r="B43" s="153"/>
      <c r="C43" s="138">
        <v>809</v>
      </c>
      <c r="D43" s="154" t="s">
        <v>111</v>
      </c>
      <c r="E43" s="639">
        <v>0</v>
      </c>
      <c r="F43" s="639">
        <v>0</v>
      </c>
      <c r="G43" s="639">
        <v>0</v>
      </c>
      <c r="H43" s="639">
        <v>0</v>
      </c>
      <c r="I43" s="639">
        <v>0</v>
      </c>
      <c r="J43" s="7">
        <f t="shared" si="0"/>
      </c>
      <c r="K43" s="131"/>
    </row>
    <row r="44" spans="1:11" ht="18.75" customHeight="1">
      <c r="A44" s="13">
        <v>85</v>
      </c>
      <c r="B44" s="153"/>
      <c r="C44" s="138">
        <v>811</v>
      </c>
      <c r="D44" s="154" t="s">
        <v>790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7">
        <f t="shared" si="0"/>
      </c>
      <c r="K44" s="131"/>
    </row>
    <row r="45" spans="1:11" ht="18.75" customHeight="1">
      <c r="A45" s="13">
        <v>85</v>
      </c>
      <c r="B45" s="153"/>
      <c r="C45" s="138">
        <v>812</v>
      </c>
      <c r="D45" s="154" t="s">
        <v>791</v>
      </c>
      <c r="E45" s="639">
        <v>0</v>
      </c>
      <c r="F45" s="639">
        <v>0</v>
      </c>
      <c r="G45" s="639">
        <v>0</v>
      </c>
      <c r="H45" s="639">
        <v>0</v>
      </c>
      <c r="I45" s="639">
        <v>0</v>
      </c>
      <c r="J45" s="7">
        <f t="shared" si="0"/>
      </c>
      <c r="K45" s="131"/>
    </row>
    <row r="46" spans="1:11" ht="18.75" customHeight="1">
      <c r="A46" s="13">
        <v>85</v>
      </c>
      <c r="B46" s="153"/>
      <c r="C46" s="138">
        <v>814</v>
      </c>
      <c r="D46" s="154" t="s">
        <v>812</v>
      </c>
      <c r="E46" s="644">
        <v>0</v>
      </c>
      <c r="F46" s="644">
        <v>0</v>
      </c>
      <c r="G46" s="644">
        <v>0</v>
      </c>
      <c r="H46" s="644">
        <v>0</v>
      </c>
      <c r="I46" s="644">
        <v>0</v>
      </c>
      <c r="J46" s="7">
        <f t="shared" si="0"/>
      </c>
      <c r="K46" s="131"/>
    </row>
    <row r="47" spans="1:11" s="14" customFormat="1" ht="18.75" customHeight="1">
      <c r="A47" s="14">
        <v>95</v>
      </c>
      <c r="B47" s="142">
        <v>1000</v>
      </c>
      <c r="C47" s="124" t="s">
        <v>112</v>
      </c>
      <c r="D47" s="124"/>
      <c r="E47" s="642">
        <f>SUM(E48:E51)</f>
        <v>0</v>
      </c>
      <c r="F47" s="643">
        <f>SUM(F48:F51)</f>
        <v>0</v>
      </c>
      <c r="G47" s="643">
        <f>SUM(G48:G51)</f>
        <v>0</v>
      </c>
      <c r="H47" s="642">
        <f>SUM(H48:H51)</f>
        <v>0</v>
      </c>
      <c r="I47" s="643">
        <f>SUM(I48:I51)</f>
        <v>0</v>
      </c>
      <c r="J47" s="7">
        <f t="shared" si="0"/>
      </c>
      <c r="K47" s="131"/>
    </row>
    <row r="48" spans="1:11" ht="18.75" customHeight="1">
      <c r="A48" s="2">
        <v>100</v>
      </c>
      <c r="B48" s="153"/>
      <c r="C48" s="126">
        <v>1001</v>
      </c>
      <c r="D48" s="127" t="s">
        <v>113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7">
        <f t="shared" si="0"/>
      </c>
      <c r="K48" s="131"/>
    </row>
    <row r="49" spans="1:11" ht="18.75" customHeight="1">
      <c r="A49" s="2">
        <v>105</v>
      </c>
      <c r="B49" s="153"/>
      <c r="C49" s="132">
        <v>1002</v>
      </c>
      <c r="D49" s="133" t="s">
        <v>114</v>
      </c>
      <c r="E49" s="639">
        <v>0</v>
      </c>
      <c r="F49" s="639">
        <v>0</v>
      </c>
      <c r="G49" s="639">
        <v>0</v>
      </c>
      <c r="H49" s="639">
        <v>0</v>
      </c>
      <c r="I49" s="639">
        <v>0</v>
      </c>
      <c r="J49" s="7">
        <f t="shared" si="0"/>
      </c>
      <c r="K49" s="131"/>
    </row>
    <row r="50" spans="1:11" ht="18.75" customHeight="1">
      <c r="A50" s="2">
        <v>110</v>
      </c>
      <c r="B50" s="153"/>
      <c r="C50" s="132">
        <v>1004</v>
      </c>
      <c r="D50" s="133" t="s">
        <v>115</v>
      </c>
      <c r="E50" s="639">
        <v>0</v>
      </c>
      <c r="F50" s="639">
        <v>0</v>
      </c>
      <c r="G50" s="639">
        <v>0</v>
      </c>
      <c r="H50" s="639">
        <v>0</v>
      </c>
      <c r="I50" s="639">
        <v>0</v>
      </c>
      <c r="J50" s="7">
        <f t="shared" si="0"/>
      </c>
      <c r="K50" s="131"/>
    </row>
    <row r="51" spans="1:11" ht="18.75" customHeight="1">
      <c r="A51" s="2">
        <v>125</v>
      </c>
      <c r="B51" s="153"/>
      <c r="C51" s="151">
        <v>1007</v>
      </c>
      <c r="D51" s="144" t="s">
        <v>116</v>
      </c>
      <c r="E51" s="644">
        <v>0</v>
      </c>
      <c r="F51" s="644">
        <v>0</v>
      </c>
      <c r="G51" s="644">
        <v>0</v>
      </c>
      <c r="H51" s="644">
        <v>0</v>
      </c>
      <c r="I51" s="644">
        <v>0</v>
      </c>
      <c r="J51" s="7">
        <f t="shared" si="0"/>
      </c>
      <c r="K51" s="131"/>
    </row>
    <row r="52" spans="1:11" s="14" customFormat="1" ht="18.75" customHeight="1">
      <c r="A52" s="14">
        <v>130</v>
      </c>
      <c r="B52" s="142">
        <v>1300</v>
      </c>
      <c r="C52" s="124" t="s">
        <v>117</v>
      </c>
      <c r="D52" s="124"/>
      <c r="E52" s="642">
        <f>SUM(E53:E57)</f>
        <v>0</v>
      </c>
      <c r="F52" s="643">
        <f>SUM(F53:F57)</f>
        <v>0</v>
      </c>
      <c r="G52" s="643">
        <f>SUM(G53:G57)</f>
        <v>0</v>
      </c>
      <c r="H52" s="642">
        <f>SUM(H53:H57)</f>
        <v>0</v>
      </c>
      <c r="I52" s="643">
        <f>SUM(I53:I57)</f>
        <v>0</v>
      </c>
      <c r="J52" s="7">
        <f t="shared" si="0"/>
      </c>
      <c r="K52" s="131"/>
    </row>
    <row r="53" spans="1:11" ht="18.75" customHeight="1">
      <c r="A53" s="2">
        <v>135</v>
      </c>
      <c r="B53" s="125"/>
      <c r="C53" s="126">
        <v>1301</v>
      </c>
      <c r="D53" s="127" t="s">
        <v>118</v>
      </c>
      <c r="E53" s="645"/>
      <c r="F53" s="645"/>
      <c r="G53" s="645"/>
      <c r="H53" s="645"/>
      <c r="I53" s="645"/>
      <c r="J53" s="7">
        <f t="shared" si="0"/>
      </c>
      <c r="K53" s="131"/>
    </row>
    <row r="54" spans="1:11" ht="18.75" customHeight="1">
      <c r="A54" s="2">
        <v>140</v>
      </c>
      <c r="B54" s="125"/>
      <c r="C54" s="132">
        <v>1302</v>
      </c>
      <c r="D54" s="155" t="s">
        <v>119</v>
      </c>
      <c r="E54" s="640"/>
      <c r="F54" s="640"/>
      <c r="G54" s="640"/>
      <c r="H54" s="640"/>
      <c r="I54" s="640"/>
      <c r="J54" s="7">
        <f t="shared" si="0"/>
      </c>
      <c r="K54" s="131"/>
    </row>
    <row r="55" spans="1:11" ht="18.75" customHeight="1">
      <c r="A55" s="2">
        <v>145</v>
      </c>
      <c r="B55" s="125"/>
      <c r="C55" s="132">
        <v>1303</v>
      </c>
      <c r="D55" s="155" t="s">
        <v>120</v>
      </c>
      <c r="E55" s="640"/>
      <c r="F55" s="640"/>
      <c r="G55" s="640"/>
      <c r="H55" s="640"/>
      <c r="I55" s="640"/>
      <c r="J55" s="7">
        <f t="shared" si="0"/>
      </c>
      <c r="K55" s="131"/>
    </row>
    <row r="56" spans="2:11" ht="18.75" customHeight="1">
      <c r="B56" s="125"/>
      <c r="C56" s="132">
        <v>1304</v>
      </c>
      <c r="D56" s="155" t="s">
        <v>121</v>
      </c>
      <c r="E56" s="640"/>
      <c r="F56" s="640"/>
      <c r="G56" s="640"/>
      <c r="H56" s="640"/>
      <c r="I56" s="640"/>
      <c r="J56" s="7">
        <f t="shared" si="0"/>
      </c>
      <c r="K56" s="131"/>
    </row>
    <row r="57" spans="1:11" s="16" customFormat="1" ht="18.75" customHeight="1">
      <c r="A57" s="16">
        <v>150</v>
      </c>
      <c r="B57" s="125"/>
      <c r="C57" s="138">
        <v>1308</v>
      </c>
      <c r="D57" s="156" t="s">
        <v>122</v>
      </c>
      <c r="E57" s="646"/>
      <c r="F57" s="646"/>
      <c r="G57" s="646"/>
      <c r="H57" s="646"/>
      <c r="I57" s="646"/>
      <c r="J57" s="7">
        <f t="shared" si="0"/>
      </c>
      <c r="K57" s="131"/>
    </row>
    <row r="58" spans="1:11" s="14" customFormat="1" ht="18.75" customHeight="1">
      <c r="A58" s="14">
        <v>160</v>
      </c>
      <c r="B58" s="142">
        <v>1400</v>
      </c>
      <c r="C58" s="124" t="s">
        <v>123</v>
      </c>
      <c r="D58" s="124"/>
      <c r="E58" s="642">
        <f>SUM(E59:E60)</f>
        <v>0</v>
      </c>
      <c r="F58" s="643">
        <f>SUM(F59:F60)</f>
        <v>0</v>
      </c>
      <c r="G58" s="643">
        <f>SUM(G59:G60)</f>
        <v>0</v>
      </c>
      <c r="H58" s="642">
        <f>SUM(H59:H60)</f>
        <v>0</v>
      </c>
      <c r="I58" s="643">
        <f>SUM(I59:I60)</f>
        <v>0</v>
      </c>
      <c r="J58" s="7">
        <f t="shared" si="0"/>
      </c>
      <c r="K58" s="131"/>
    </row>
    <row r="59" spans="1:11" ht="18.75" customHeight="1">
      <c r="A59" s="2">
        <v>165</v>
      </c>
      <c r="B59" s="125"/>
      <c r="C59" s="126">
        <v>1401</v>
      </c>
      <c r="D59" s="127" t="s">
        <v>124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7">
        <f t="shared" si="0"/>
      </c>
      <c r="K59" s="131"/>
    </row>
    <row r="60" spans="1:11" ht="18.75" customHeight="1">
      <c r="A60" s="2">
        <v>170</v>
      </c>
      <c r="B60" s="125"/>
      <c r="C60" s="151">
        <v>1402</v>
      </c>
      <c r="D60" s="157" t="s">
        <v>125</v>
      </c>
      <c r="E60" s="644">
        <v>0</v>
      </c>
      <c r="F60" s="644">
        <v>0</v>
      </c>
      <c r="G60" s="644">
        <v>0</v>
      </c>
      <c r="H60" s="644">
        <v>0</v>
      </c>
      <c r="I60" s="644">
        <v>0</v>
      </c>
      <c r="J60" s="7">
        <f t="shared" si="0"/>
      </c>
      <c r="K60" s="131"/>
    </row>
    <row r="61" spans="1:11" s="14" customFormat="1" ht="18.75" customHeight="1">
      <c r="A61" s="14">
        <v>175</v>
      </c>
      <c r="B61" s="142">
        <v>1500</v>
      </c>
      <c r="C61" s="124" t="s">
        <v>126</v>
      </c>
      <c r="D61" s="124"/>
      <c r="E61" s="642">
        <f>SUM(E62:E63)</f>
        <v>0</v>
      </c>
      <c r="F61" s="643">
        <f>SUM(F62:F63)</f>
        <v>0</v>
      </c>
      <c r="G61" s="643">
        <f>SUM(G62:G63)</f>
        <v>0</v>
      </c>
      <c r="H61" s="642">
        <f>SUM(H62:H63)</f>
        <v>0</v>
      </c>
      <c r="I61" s="643">
        <f>SUM(I62:I63)</f>
        <v>0</v>
      </c>
      <c r="J61" s="7">
        <f t="shared" si="0"/>
      </c>
      <c r="K61" s="131"/>
    </row>
    <row r="62" spans="1:11" ht="18.75" customHeight="1">
      <c r="A62" s="2">
        <v>180</v>
      </c>
      <c r="B62" s="125"/>
      <c r="C62" s="126">
        <v>1501</v>
      </c>
      <c r="D62" s="158" t="s">
        <v>127</v>
      </c>
      <c r="E62" s="639">
        <v>0</v>
      </c>
      <c r="F62" s="639">
        <v>0</v>
      </c>
      <c r="G62" s="638">
        <v>0</v>
      </c>
      <c r="H62" s="639">
        <v>0</v>
      </c>
      <c r="I62" s="639">
        <v>0</v>
      </c>
      <c r="J62" s="7">
        <f t="shared" si="0"/>
      </c>
      <c r="K62" s="131"/>
    </row>
    <row r="63" spans="1:11" ht="18.75" customHeight="1">
      <c r="A63" s="2">
        <v>185</v>
      </c>
      <c r="B63" s="125"/>
      <c r="C63" s="151">
        <v>1502</v>
      </c>
      <c r="D63" s="159" t="s">
        <v>128</v>
      </c>
      <c r="E63" s="639">
        <v>0</v>
      </c>
      <c r="F63" s="639">
        <v>0</v>
      </c>
      <c r="G63" s="644">
        <v>0</v>
      </c>
      <c r="H63" s="639">
        <v>0</v>
      </c>
      <c r="I63" s="639">
        <v>0</v>
      </c>
      <c r="J63" s="7">
        <f t="shared" si="0"/>
      </c>
      <c r="K63" s="131"/>
    </row>
    <row r="64" spans="2:11" s="16" customFormat="1" ht="18.75" customHeight="1">
      <c r="B64" s="142">
        <v>1600</v>
      </c>
      <c r="C64" s="124" t="s">
        <v>129</v>
      </c>
      <c r="D64" s="124"/>
      <c r="E64" s="647">
        <v>0</v>
      </c>
      <c r="F64" s="647">
        <v>0</v>
      </c>
      <c r="G64" s="647">
        <v>0</v>
      </c>
      <c r="H64" s="647">
        <v>0</v>
      </c>
      <c r="I64" s="647">
        <v>0</v>
      </c>
      <c r="J64" s="7">
        <f t="shared" si="0"/>
      </c>
      <c r="K64" s="131"/>
    </row>
    <row r="65" spans="1:11" s="14" customFormat="1" ht="18.75" customHeight="1">
      <c r="A65" s="14">
        <v>200</v>
      </c>
      <c r="B65" s="142">
        <v>1700</v>
      </c>
      <c r="C65" s="124" t="s">
        <v>130</v>
      </c>
      <c r="D65" s="124"/>
      <c r="E65" s="642">
        <f>SUM(E66:E71)</f>
        <v>0</v>
      </c>
      <c r="F65" s="643">
        <f>SUM(F66:F71)</f>
        <v>0</v>
      </c>
      <c r="G65" s="643">
        <f>SUM(G66:G71)</f>
        <v>0</v>
      </c>
      <c r="H65" s="642">
        <f>SUM(H66:H71)</f>
        <v>0</v>
      </c>
      <c r="I65" s="643">
        <f>SUM(I66:I71)</f>
        <v>0</v>
      </c>
      <c r="J65" s="7">
        <f t="shared" si="0"/>
      </c>
      <c r="K65" s="131"/>
    </row>
    <row r="66" spans="1:11" ht="18.75" customHeight="1">
      <c r="A66" s="2">
        <v>205</v>
      </c>
      <c r="B66" s="125"/>
      <c r="C66" s="126">
        <v>1701</v>
      </c>
      <c r="D66" s="127" t="s">
        <v>131</v>
      </c>
      <c r="E66" s="639">
        <v>0</v>
      </c>
      <c r="F66" s="639">
        <v>0</v>
      </c>
      <c r="G66" s="638">
        <v>0</v>
      </c>
      <c r="H66" s="639">
        <v>0</v>
      </c>
      <c r="I66" s="639">
        <v>0</v>
      </c>
      <c r="J66" s="7">
        <f t="shared" si="0"/>
      </c>
      <c r="K66" s="131"/>
    </row>
    <row r="67" spans="1:11" ht="18.75" customHeight="1">
      <c r="A67" s="2">
        <v>210</v>
      </c>
      <c r="B67" s="125"/>
      <c r="C67" s="132">
        <v>1702</v>
      </c>
      <c r="D67" s="133" t="s">
        <v>132</v>
      </c>
      <c r="E67" s="639">
        <v>0</v>
      </c>
      <c r="F67" s="639">
        <v>0</v>
      </c>
      <c r="G67" s="639">
        <v>0</v>
      </c>
      <c r="H67" s="639">
        <v>0</v>
      </c>
      <c r="I67" s="639">
        <v>0</v>
      </c>
      <c r="J67" s="7">
        <f t="shared" si="0"/>
      </c>
      <c r="K67" s="131"/>
    </row>
    <row r="68" spans="1:11" ht="18.75" customHeight="1">
      <c r="A68" s="2">
        <v>215</v>
      </c>
      <c r="B68" s="125"/>
      <c r="C68" s="132">
        <v>1703</v>
      </c>
      <c r="D68" s="133" t="s">
        <v>133</v>
      </c>
      <c r="E68" s="639">
        <v>0</v>
      </c>
      <c r="F68" s="639">
        <v>0</v>
      </c>
      <c r="G68" s="639">
        <v>0</v>
      </c>
      <c r="H68" s="639">
        <v>0</v>
      </c>
      <c r="I68" s="639">
        <v>0</v>
      </c>
      <c r="J68" s="7">
        <f t="shared" si="0"/>
      </c>
      <c r="K68" s="131"/>
    </row>
    <row r="69" spans="1:11" ht="18.75" customHeight="1">
      <c r="A69" s="2">
        <v>225</v>
      </c>
      <c r="B69" s="125"/>
      <c r="C69" s="132">
        <v>1706</v>
      </c>
      <c r="D69" s="133" t="s">
        <v>134</v>
      </c>
      <c r="E69" s="639">
        <v>0</v>
      </c>
      <c r="F69" s="639">
        <v>0</v>
      </c>
      <c r="G69" s="639">
        <v>0</v>
      </c>
      <c r="H69" s="639">
        <v>0</v>
      </c>
      <c r="I69" s="639">
        <v>0</v>
      </c>
      <c r="J69" s="7">
        <f t="shared" si="0"/>
      </c>
      <c r="K69" s="131"/>
    </row>
    <row r="70" spans="1:11" ht="18.75" customHeight="1">
      <c r="A70" s="2">
        <v>226</v>
      </c>
      <c r="B70" s="125"/>
      <c r="C70" s="132">
        <v>1707</v>
      </c>
      <c r="D70" s="133" t="s">
        <v>135</v>
      </c>
      <c r="E70" s="639">
        <v>0</v>
      </c>
      <c r="F70" s="639">
        <v>0</v>
      </c>
      <c r="G70" s="639">
        <v>0</v>
      </c>
      <c r="H70" s="639">
        <v>0</v>
      </c>
      <c r="I70" s="639">
        <v>0</v>
      </c>
      <c r="J70" s="7">
        <f t="shared" si="0"/>
      </c>
      <c r="K70" s="131"/>
    </row>
    <row r="71" spans="1:11" ht="18.75" customHeight="1">
      <c r="A71" s="13">
        <v>227</v>
      </c>
      <c r="B71" s="125"/>
      <c r="C71" s="151">
        <v>1709</v>
      </c>
      <c r="D71" s="144" t="s">
        <v>136</v>
      </c>
      <c r="E71" s="639">
        <v>0</v>
      </c>
      <c r="F71" s="639">
        <v>0</v>
      </c>
      <c r="G71" s="644">
        <v>0</v>
      </c>
      <c r="H71" s="639">
        <v>0</v>
      </c>
      <c r="I71" s="639">
        <v>0</v>
      </c>
      <c r="J71" s="7">
        <f t="shared" si="0"/>
      </c>
      <c r="K71" s="131"/>
    </row>
    <row r="72" spans="1:11" s="14" customFormat="1" ht="18.75" customHeight="1">
      <c r="A72" s="17">
        <v>231</v>
      </c>
      <c r="B72" s="142">
        <v>1800</v>
      </c>
      <c r="C72" s="124" t="s">
        <v>99</v>
      </c>
      <c r="D72" s="124"/>
      <c r="E72" s="647">
        <v>0</v>
      </c>
      <c r="F72" s="647">
        <v>0</v>
      </c>
      <c r="G72" s="647">
        <v>0</v>
      </c>
      <c r="H72" s="647">
        <v>0</v>
      </c>
      <c r="I72" s="647">
        <v>0</v>
      </c>
      <c r="J72" s="7">
        <f t="shared" si="0"/>
      </c>
      <c r="K72" s="131"/>
    </row>
    <row r="73" spans="1:11" s="14" customFormat="1" ht="18.75" customHeight="1">
      <c r="A73" s="14">
        <v>235</v>
      </c>
      <c r="B73" s="142">
        <v>1900</v>
      </c>
      <c r="C73" s="124" t="s">
        <v>928</v>
      </c>
      <c r="D73" s="124"/>
      <c r="E73" s="647">
        <v>0</v>
      </c>
      <c r="F73" s="647">
        <v>0</v>
      </c>
      <c r="G73" s="647">
        <v>0</v>
      </c>
      <c r="H73" s="647">
        <v>0</v>
      </c>
      <c r="I73" s="647">
        <v>0</v>
      </c>
      <c r="J73" s="7">
        <f t="shared" si="0"/>
      </c>
      <c r="K73" s="131"/>
    </row>
    <row r="74" spans="1:11" s="14" customFormat="1" ht="18.75" customHeight="1">
      <c r="A74" s="14">
        <v>255</v>
      </c>
      <c r="B74" s="142">
        <v>2000</v>
      </c>
      <c r="C74" s="124" t="s">
        <v>137</v>
      </c>
      <c r="D74" s="124"/>
      <c r="E74" s="648"/>
      <c r="F74" s="648"/>
      <c r="G74" s="648"/>
      <c r="H74" s="648"/>
      <c r="I74" s="648"/>
      <c r="J74" s="7">
        <f t="shared" si="0"/>
      </c>
      <c r="K74" s="131"/>
    </row>
    <row r="75" spans="1:11" s="14" customFormat="1" ht="18.75" customHeight="1">
      <c r="A75" s="14">
        <v>265</v>
      </c>
      <c r="B75" s="142">
        <v>2400</v>
      </c>
      <c r="C75" s="124" t="s">
        <v>138</v>
      </c>
      <c r="D75" s="124"/>
      <c r="E75" s="642">
        <f>SUM(E76:E89)</f>
        <v>0</v>
      </c>
      <c r="F75" s="643">
        <f>SUM(F76:F89)</f>
        <v>0</v>
      </c>
      <c r="G75" s="643">
        <f>SUM(G76:G89)</f>
        <v>0</v>
      </c>
      <c r="H75" s="642">
        <f>SUM(H76:H89)</f>
        <v>0</v>
      </c>
      <c r="I75" s="643">
        <f>SUM(I76:I89)</f>
        <v>0</v>
      </c>
      <c r="J75" s="7">
        <f t="shared" si="0"/>
      </c>
      <c r="K75" s="131"/>
    </row>
    <row r="76" spans="1:11" ht="18.75" customHeight="1">
      <c r="A76" s="2">
        <v>270</v>
      </c>
      <c r="B76" s="125"/>
      <c r="C76" s="126">
        <v>2401</v>
      </c>
      <c r="D76" s="158" t="s">
        <v>139</v>
      </c>
      <c r="E76" s="645"/>
      <c r="F76" s="645"/>
      <c r="G76" s="645"/>
      <c r="H76" s="645"/>
      <c r="I76" s="645"/>
      <c r="J76" s="7">
        <f t="shared" si="0"/>
      </c>
      <c r="K76" s="131"/>
    </row>
    <row r="77" spans="1:11" ht="18.75" customHeight="1">
      <c r="A77" s="2">
        <v>280</v>
      </c>
      <c r="B77" s="125"/>
      <c r="C77" s="132">
        <v>2403</v>
      </c>
      <c r="D77" s="155" t="s">
        <v>140</v>
      </c>
      <c r="E77" s="639">
        <v>0</v>
      </c>
      <c r="F77" s="639">
        <v>0</v>
      </c>
      <c r="G77" s="639">
        <v>0</v>
      </c>
      <c r="H77" s="639">
        <v>0</v>
      </c>
      <c r="I77" s="639">
        <v>0</v>
      </c>
      <c r="J77" s="7">
        <f t="shared" si="0"/>
      </c>
      <c r="K77" s="131"/>
    </row>
    <row r="78" spans="1:11" ht="18.75" customHeight="1">
      <c r="A78" s="2">
        <v>285</v>
      </c>
      <c r="B78" s="125"/>
      <c r="C78" s="132">
        <v>2404</v>
      </c>
      <c r="D78" s="133" t="s">
        <v>141</v>
      </c>
      <c r="E78" s="640"/>
      <c r="F78" s="640"/>
      <c r="G78" s="640"/>
      <c r="H78" s="640"/>
      <c r="I78" s="640"/>
      <c r="J78" s="7">
        <f t="shared" si="0"/>
      </c>
      <c r="K78" s="131"/>
    </row>
    <row r="79" spans="1:11" ht="18.75" customHeight="1">
      <c r="A79" s="2">
        <v>290</v>
      </c>
      <c r="B79" s="125"/>
      <c r="C79" s="132">
        <v>2405</v>
      </c>
      <c r="D79" s="155" t="s">
        <v>142</v>
      </c>
      <c r="E79" s="640"/>
      <c r="F79" s="640"/>
      <c r="G79" s="640"/>
      <c r="H79" s="640"/>
      <c r="I79" s="640"/>
      <c r="J79" s="7">
        <f t="shared" si="0"/>
      </c>
      <c r="K79" s="131"/>
    </row>
    <row r="80" spans="1:11" ht="18.75" customHeight="1">
      <c r="A80" s="2">
        <v>295</v>
      </c>
      <c r="B80" s="125"/>
      <c r="C80" s="132">
        <v>2406</v>
      </c>
      <c r="D80" s="155" t="s">
        <v>143</v>
      </c>
      <c r="E80" s="640"/>
      <c r="F80" s="640"/>
      <c r="G80" s="640"/>
      <c r="H80" s="640"/>
      <c r="I80" s="640"/>
      <c r="J80" s="7">
        <f t="shared" si="0"/>
      </c>
      <c r="K80" s="131"/>
    </row>
    <row r="81" spans="1:11" ht="18.75" customHeight="1">
      <c r="A81" s="2">
        <v>300</v>
      </c>
      <c r="B81" s="125"/>
      <c r="C81" s="132">
        <v>2407</v>
      </c>
      <c r="D81" s="155" t="s">
        <v>144</v>
      </c>
      <c r="E81" s="640"/>
      <c r="F81" s="640"/>
      <c r="G81" s="640"/>
      <c r="H81" s="640"/>
      <c r="I81" s="640"/>
      <c r="J81" s="7">
        <f t="shared" si="0"/>
      </c>
      <c r="K81" s="131"/>
    </row>
    <row r="82" spans="1:11" ht="18.75" customHeight="1">
      <c r="A82" s="2">
        <v>305</v>
      </c>
      <c r="B82" s="125"/>
      <c r="C82" s="132">
        <v>2408</v>
      </c>
      <c r="D82" s="155" t="s">
        <v>463</v>
      </c>
      <c r="E82" s="640"/>
      <c r="F82" s="640"/>
      <c r="G82" s="640"/>
      <c r="H82" s="640"/>
      <c r="I82" s="640"/>
      <c r="J82" s="7">
        <f t="shared" si="0"/>
      </c>
      <c r="K82" s="131"/>
    </row>
    <row r="83" spans="1:11" ht="18.75" customHeight="1">
      <c r="A83" s="2">
        <v>310</v>
      </c>
      <c r="B83" s="125"/>
      <c r="C83" s="132">
        <v>2409</v>
      </c>
      <c r="D83" s="155" t="s">
        <v>464</v>
      </c>
      <c r="E83" s="640"/>
      <c r="F83" s="640"/>
      <c r="G83" s="640"/>
      <c r="H83" s="640"/>
      <c r="I83" s="640"/>
      <c r="J83" s="7">
        <f t="shared" si="0"/>
      </c>
      <c r="K83" s="131"/>
    </row>
    <row r="84" spans="1:11" ht="18.75" customHeight="1">
      <c r="A84" s="2">
        <v>315</v>
      </c>
      <c r="B84" s="125"/>
      <c r="C84" s="132">
        <v>2410</v>
      </c>
      <c r="D84" s="155" t="s">
        <v>465</v>
      </c>
      <c r="E84" s="640"/>
      <c r="F84" s="640"/>
      <c r="G84" s="640"/>
      <c r="H84" s="640"/>
      <c r="I84" s="640"/>
      <c r="J84" s="7">
        <f t="shared" si="0"/>
      </c>
      <c r="K84" s="131"/>
    </row>
    <row r="85" spans="1:11" ht="18.75" customHeight="1">
      <c r="A85" s="2">
        <v>325</v>
      </c>
      <c r="B85" s="125"/>
      <c r="C85" s="132">
        <v>2412</v>
      </c>
      <c r="D85" s="133" t="s">
        <v>466</v>
      </c>
      <c r="E85" s="639">
        <v>0</v>
      </c>
      <c r="F85" s="639">
        <v>0</v>
      </c>
      <c r="G85" s="639">
        <v>0</v>
      </c>
      <c r="H85" s="639">
        <v>0</v>
      </c>
      <c r="I85" s="639">
        <v>0</v>
      </c>
      <c r="J85" s="7">
        <f t="shared" si="0"/>
      </c>
      <c r="K85" s="131"/>
    </row>
    <row r="86" spans="1:11" ht="18.75" customHeight="1">
      <c r="A86" s="2">
        <v>330</v>
      </c>
      <c r="B86" s="125"/>
      <c r="C86" s="132">
        <v>2413</v>
      </c>
      <c r="D86" s="155" t="s">
        <v>467</v>
      </c>
      <c r="E86" s="640"/>
      <c r="F86" s="640"/>
      <c r="G86" s="640"/>
      <c r="H86" s="640"/>
      <c r="I86" s="640"/>
      <c r="J86" s="7">
        <f t="shared" si="0"/>
      </c>
      <c r="K86" s="131"/>
    </row>
    <row r="87" spans="1:11" ht="18.75" customHeight="1">
      <c r="A87" s="18">
        <v>335</v>
      </c>
      <c r="B87" s="125"/>
      <c r="C87" s="132">
        <v>2415</v>
      </c>
      <c r="D87" s="133" t="s">
        <v>468</v>
      </c>
      <c r="E87" s="640"/>
      <c r="F87" s="640"/>
      <c r="G87" s="640"/>
      <c r="H87" s="640"/>
      <c r="I87" s="640"/>
      <c r="J87" s="7">
        <f aca="true" t="shared" si="1" ref="J87:J150">(IF(OR($E87&lt;&gt;0,$F87&lt;&gt;0,$G87&lt;&gt;0,$H87&lt;&gt;0,$I87&lt;&gt;0),$J$2,""))</f>
      </c>
      <c r="K87" s="131"/>
    </row>
    <row r="88" spans="1:11" ht="18.75" customHeight="1">
      <c r="A88" s="19">
        <v>340</v>
      </c>
      <c r="B88" s="160"/>
      <c r="C88" s="132">
        <v>2418</v>
      </c>
      <c r="D88" s="161" t="s">
        <v>469</v>
      </c>
      <c r="E88" s="640"/>
      <c r="F88" s="640"/>
      <c r="G88" s="640"/>
      <c r="H88" s="640"/>
      <c r="I88" s="640"/>
      <c r="J88" s="7">
        <f t="shared" si="1"/>
      </c>
      <c r="K88" s="131"/>
    </row>
    <row r="89" spans="1:11" ht="18.75" customHeight="1">
      <c r="A89" s="19">
        <v>345</v>
      </c>
      <c r="B89" s="162"/>
      <c r="C89" s="151">
        <v>2419</v>
      </c>
      <c r="D89" s="157" t="s">
        <v>470</v>
      </c>
      <c r="E89" s="646"/>
      <c r="F89" s="646"/>
      <c r="G89" s="646"/>
      <c r="H89" s="646"/>
      <c r="I89" s="646"/>
      <c r="J89" s="7">
        <f t="shared" si="1"/>
      </c>
      <c r="K89" s="131"/>
    </row>
    <row r="90" spans="1:11" s="14" customFormat="1" ht="18.75" customHeight="1">
      <c r="A90" s="20">
        <v>350</v>
      </c>
      <c r="B90" s="142">
        <v>2500</v>
      </c>
      <c r="C90" s="124" t="s">
        <v>471</v>
      </c>
      <c r="D90" s="124"/>
      <c r="E90" s="647">
        <v>0</v>
      </c>
      <c r="F90" s="647">
        <v>0</v>
      </c>
      <c r="G90" s="647">
        <v>0</v>
      </c>
      <c r="H90" s="647">
        <v>0</v>
      </c>
      <c r="I90" s="647">
        <v>0</v>
      </c>
      <c r="J90" s="7">
        <f t="shared" si="1"/>
      </c>
      <c r="K90" s="131"/>
    </row>
    <row r="91" spans="1:11" ht="15.75">
      <c r="A91" s="19">
        <v>355</v>
      </c>
      <c r="B91" s="160"/>
      <c r="C91" s="126">
        <v>2501</v>
      </c>
      <c r="D91" s="163" t="s">
        <v>472</v>
      </c>
      <c r="E91" s="645"/>
      <c r="F91" s="645"/>
      <c r="G91" s="645"/>
      <c r="H91" s="645"/>
      <c r="I91" s="645"/>
      <c r="J91" s="7">
        <f t="shared" si="1"/>
      </c>
      <c r="K91" s="131"/>
    </row>
    <row r="92" spans="1:11" ht="15.75">
      <c r="A92" s="19">
        <v>356</v>
      </c>
      <c r="B92" s="162"/>
      <c r="C92" s="151">
        <v>2502</v>
      </c>
      <c r="D92" s="164" t="s">
        <v>156</v>
      </c>
      <c r="E92" s="646"/>
      <c r="F92" s="646"/>
      <c r="G92" s="646"/>
      <c r="H92" s="646"/>
      <c r="I92" s="646"/>
      <c r="J92" s="7">
        <f t="shared" si="1"/>
      </c>
      <c r="K92" s="131"/>
    </row>
    <row r="93" spans="1:11" s="14" customFormat="1" ht="18.75" customHeight="1">
      <c r="A93" s="21">
        <v>360</v>
      </c>
      <c r="B93" s="142">
        <v>2600</v>
      </c>
      <c r="C93" s="124" t="s">
        <v>157</v>
      </c>
      <c r="D93" s="124"/>
      <c r="E93" s="647">
        <v>0</v>
      </c>
      <c r="F93" s="647">
        <v>0</v>
      </c>
      <c r="G93" s="647">
        <v>0</v>
      </c>
      <c r="H93" s="647">
        <v>0</v>
      </c>
      <c r="I93" s="647">
        <v>0</v>
      </c>
      <c r="J93" s="7">
        <f t="shared" si="1"/>
      </c>
      <c r="K93" s="131"/>
    </row>
    <row r="94" spans="1:11" s="14" customFormat="1" ht="18.75" customHeight="1">
      <c r="A94" s="21">
        <v>370</v>
      </c>
      <c r="B94" s="142">
        <v>2700</v>
      </c>
      <c r="C94" s="124" t="s">
        <v>158</v>
      </c>
      <c r="D94" s="124"/>
      <c r="E94" s="642">
        <f>SUM(E95:E107)</f>
        <v>0</v>
      </c>
      <c r="F94" s="643">
        <f>SUM(F95:F107)</f>
        <v>0</v>
      </c>
      <c r="G94" s="643">
        <f>SUM(G95:G107)</f>
        <v>0</v>
      </c>
      <c r="H94" s="642">
        <f>SUM(H95:H107)</f>
        <v>0</v>
      </c>
      <c r="I94" s="643">
        <f>SUM(I95:I107)</f>
        <v>0</v>
      </c>
      <c r="J94" s="7">
        <f t="shared" si="1"/>
      </c>
      <c r="K94" s="131"/>
    </row>
    <row r="95" spans="1:11" ht="18.75" customHeight="1">
      <c r="A95" s="22">
        <v>375</v>
      </c>
      <c r="B95" s="125"/>
      <c r="C95" s="126">
        <v>2701</v>
      </c>
      <c r="D95" s="127" t="s">
        <v>159</v>
      </c>
      <c r="E95" s="645"/>
      <c r="F95" s="645"/>
      <c r="G95" s="645"/>
      <c r="H95" s="645"/>
      <c r="I95" s="645"/>
      <c r="J95" s="7">
        <f t="shared" si="1"/>
      </c>
      <c r="K95" s="131"/>
    </row>
    <row r="96" spans="1:11" ht="18.75" customHeight="1">
      <c r="A96" s="22">
        <v>380</v>
      </c>
      <c r="B96" s="125"/>
      <c r="C96" s="132" t="s">
        <v>160</v>
      </c>
      <c r="D96" s="133" t="s">
        <v>161</v>
      </c>
      <c r="E96" s="640"/>
      <c r="F96" s="640"/>
      <c r="G96" s="640"/>
      <c r="H96" s="640"/>
      <c r="I96" s="640"/>
      <c r="J96" s="7">
        <f t="shared" si="1"/>
      </c>
      <c r="K96" s="131"/>
    </row>
    <row r="97" spans="1:11" ht="18.75" customHeight="1">
      <c r="A97" s="22">
        <v>385</v>
      </c>
      <c r="B97" s="125"/>
      <c r="C97" s="132" t="s">
        <v>162</v>
      </c>
      <c r="D97" s="133" t="s">
        <v>163</v>
      </c>
      <c r="E97" s="640"/>
      <c r="F97" s="640"/>
      <c r="G97" s="640"/>
      <c r="H97" s="640"/>
      <c r="I97" s="640"/>
      <c r="J97" s="7">
        <f t="shared" si="1"/>
      </c>
      <c r="K97" s="131"/>
    </row>
    <row r="98" spans="1:11" ht="18.75" customHeight="1">
      <c r="A98" s="22">
        <v>390</v>
      </c>
      <c r="B98" s="165"/>
      <c r="C98" s="132">
        <v>2704</v>
      </c>
      <c r="D98" s="133" t="s">
        <v>164</v>
      </c>
      <c r="E98" s="640"/>
      <c r="F98" s="640"/>
      <c r="G98" s="640"/>
      <c r="H98" s="640"/>
      <c r="I98" s="640"/>
      <c r="J98" s="7">
        <f t="shared" si="1"/>
      </c>
      <c r="K98" s="131"/>
    </row>
    <row r="99" spans="1:11" ht="18.75" customHeight="1">
      <c r="A99" s="22">
        <v>395</v>
      </c>
      <c r="B99" s="125"/>
      <c r="C99" s="132" t="s">
        <v>165</v>
      </c>
      <c r="D99" s="133" t="s">
        <v>166</v>
      </c>
      <c r="E99" s="640"/>
      <c r="F99" s="640"/>
      <c r="G99" s="640"/>
      <c r="H99" s="640"/>
      <c r="I99" s="640"/>
      <c r="J99" s="7">
        <f t="shared" si="1"/>
      </c>
      <c r="K99" s="131"/>
    </row>
    <row r="100" spans="1:11" ht="18.75" customHeight="1">
      <c r="A100" s="22">
        <v>400</v>
      </c>
      <c r="B100" s="143"/>
      <c r="C100" s="132">
        <v>2706</v>
      </c>
      <c r="D100" s="133" t="s">
        <v>167</v>
      </c>
      <c r="E100" s="640"/>
      <c r="F100" s="640"/>
      <c r="G100" s="640"/>
      <c r="H100" s="640"/>
      <c r="I100" s="640"/>
      <c r="J100" s="7">
        <f t="shared" si="1"/>
      </c>
      <c r="K100" s="131"/>
    </row>
    <row r="101" spans="1:11" ht="18.75" customHeight="1">
      <c r="A101" s="22">
        <v>405</v>
      </c>
      <c r="B101" s="125"/>
      <c r="C101" s="132" t="s">
        <v>168</v>
      </c>
      <c r="D101" s="133" t="s">
        <v>169</v>
      </c>
      <c r="E101" s="640"/>
      <c r="F101" s="640"/>
      <c r="G101" s="640"/>
      <c r="H101" s="640"/>
      <c r="I101" s="640"/>
      <c r="J101" s="7">
        <f t="shared" si="1"/>
      </c>
      <c r="K101" s="131"/>
    </row>
    <row r="102" spans="1:11" ht="18.75" customHeight="1">
      <c r="A102" s="22">
        <v>410</v>
      </c>
      <c r="B102" s="143"/>
      <c r="C102" s="132" t="s">
        <v>170</v>
      </c>
      <c r="D102" s="133" t="s">
        <v>477</v>
      </c>
      <c r="E102" s="640"/>
      <c r="F102" s="640"/>
      <c r="G102" s="640"/>
      <c r="H102" s="640"/>
      <c r="I102" s="640"/>
      <c r="J102" s="7">
        <f t="shared" si="1"/>
      </c>
      <c r="K102" s="131"/>
    </row>
    <row r="103" spans="1:11" ht="18.75" customHeight="1">
      <c r="A103" s="22">
        <v>420</v>
      </c>
      <c r="B103" s="125"/>
      <c r="C103" s="132" t="s">
        <v>478</v>
      </c>
      <c r="D103" s="133" t="s">
        <v>479</v>
      </c>
      <c r="E103" s="640"/>
      <c r="F103" s="640"/>
      <c r="G103" s="640"/>
      <c r="H103" s="640"/>
      <c r="I103" s="640"/>
      <c r="J103" s="7">
        <f t="shared" si="1"/>
      </c>
      <c r="K103" s="131"/>
    </row>
    <row r="104" spans="1:11" ht="18.75" customHeight="1">
      <c r="A104" s="22">
        <v>425</v>
      </c>
      <c r="B104" s="125"/>
      <c r="C104" s="132" t="s">
        <v>480</v>
      </c>
      <c r="D104" s="133" t="s">
        <v>481</v>
      </c>
      <c r="E104" s="640"/>
      <c r="F104" s="640"/>
      <c r="G104" s="640"/>
      <c r="H104" s="640"/>
      <c r="I104" s="640"/>
      <c r="J104" s="7">
        <f t="shared" si="1"/>
      </c>
      <c r="K104" s="131"/>
    </row>
    <row r="105" spans="1:11" ht="18.75" customHeight="1">
      <c r="A105" s="22">
        <v>430</v>
      </c>
      <c r="B105" s="125"/>
      <c r="C105" s="132" t="s">
        <v>482</v>
      </c>
      <c r="D105" s="133" t="s">
        <v>483</v>
      </c>
      <c r="E105" s="640"/>
      <c r="F105" s="640"/>
      <c r="G105" s="640"/>
      <c r="H105" s="640"/>
      <c r="I105" s="640"/>
      <c r="J105" s="7">
        <f t="shared" si="1"/>
      </c>
      <c r="K105" s="131"/>
    </row>
    <row r="106" spans="1:11" ht="18.75" customHeight="1">
      <c r="A106" s="23">
        <v>436</v>
      </c>
      <c r="B106" s="125"/>
      <c r="C106" s="132" t="s">
        <v>484</v>
      </c>
      <c r="D106" s="166" t="s">
        <v>485</v>
      </c>
      <c r="E106" s="640"/>
      <c r="F106" s="640"/>
      <c r="G106" s="640"/>
      <c r="H106" s="640"/>
      <c r="I106" s="640"/>
      <c r="J106" s="7">
        <f t="shared" si="1"/>
      </c>
      <c r="K106" s="131"/>
    </row>
    <row r="107" spans="1:11" ht="18.75" customHeight="1">
      <c r="A107" s="22">
        <v>440</v>
      </c>
      <c r="B107" s="125"/>
      <c r="C107" s="151" t="s">
        <v>486</v>
      </c>
      <c r="D107" s="167" t="s">
        <v>487</v>
      </c>
      <c r="E107" s="646"/>
      <c r="F107" s="646"/>
      <c r="G107" s="646"/>
      <c r="H107" s="646"/>
      <c r="I107" s="646"/>
      <c r="J107" s="7">
        <f t="shared" si="1"/>
      </c>
      <c r="K107" s="131"/>
    </row>
    <row r="108" spans="1:11" s="14" customFormat="1" ht="18.75" customHeight="1">
      <c r="A108" s="21">
        <v>445</v>
      </c>
      <c r="B108" s="142">
        <v>2800</v>
      </c>
      <c r="C108" s="124" t="s">
        <v>488</v>
      </c>
      <c r="D108" s="124"/>
      <c r="E108" s="642">
        <f>+E109+E110+E111</f>
        <v>0</v>
      </c>
      <c r="F108" s="643">
        <f>+F109+F110+F111</f>
        <v>0</v>
      </c>
      <c r="G108" s="643">
        <f>+G109+G110+G111</f>
        <v>0</v>
      </c>
      <c r="H108" s="642">
        <f>+H109+H110+H111</f>
        <v>0</v>
      </c>
      <c r="I108" s="643">
        <f>+I109+I110+I111</f>
        <v>0</v>
      </c>
      <c r="J108" s="7">
        <f t="shared" si="1"/>
      </c>
      <c r="K108" s="131"/>
    </row>
    <row r="109" spans="1:11" ht="32.25" customHeight="1">
      <c r="A109" s="22">
        <v>450</v>
      </c>
      <c r="B109" s="125"/>
      <c r="C109" s="126">
        <v>2801</v>
      </c>
      <c r="D109" s="158" t="s">
        <v>489</v>
      </c>
      <c r="E109" s="645"/>
      <c r="F109" s="645"/>
      <c r="G109" s="645"/>
      <c r="H109" s="645"/>
      <c r="I109" s="645"/>
      <c r="J109" s="7">
        <f t="shared" si="1"/>
      </c>
      <c r="K109" s="131"/>
    </row>
    <row r="110" spans="1:11" ht="18.75" customHeight="1">
      <c r="A110" s="22">
        <v>455</v>
      </c>
      <c r="B110" s="125"/>
      <c r="C110" s="132">
        <v>2802</v>
      </c>
      <c r="D110" s="161" t="s">
        <v>490</v>
      </c>
      <c r="E110" s="640"/>
      <c r="F110" s="640"/>
      <c r="G110" s="640"/>
      <c r="H110" s="640"/>
      <c r="I110" s="640"/>
      <c r="J110" s="7">
        <f t="shared" si="1"/>
      </c>
      <c r="K110" s="131"/>
    </row>
    <row r="111" spans="1:11" ht="18.75" customHeight="1">
      <c r="A111" s="22">
        <v>455</v>
      </c>
      <c r="B111" s="125"/>
      <c r="C111" s="151">
        <v>2809</v>
      </c>
      <c r="D111" s="159" t="s">
        <v>241</v>
      </c>
      <c r="E111" s="646"/>
      <c r="F111" s="646"/>
      <c r="G111" s="646"/>
      <c r="H111" s="646"/>
      <c r="I111" s="646"/>
      <c r="J111" s="7">
        <f t="shared" si="1"/>
      </c>
      <c r="K111" s="131"/>
    </row>
    <row r="112" spans="1:11" s="14" customFormat="1" ht="18.75" customHeight="1">
      <c r="A112" s="21">
        <v>470</v>
      </c>
      <c r="B112" s="142">
        <v>3600</v>
      </c>
      <c r="C112" s="124" t="s">
        <v>784</v>
      </c>
      <c r="D112" s="124"/>
      <c r="E112" s="642">
        <f>SUM(E113:E119)</f>
        <v>0</v>
      </c>
      <c r="F112" s="643">
        <f>SUM(F113:F119)</f>
        <v>0</v>
      </c>
      <c r="G112" s="643">
        <f>SUM(G113:G119)</f>
        <v>0</v>
      </c>
      <c r="H112" s="642">
        <f>SUM(H113:H119)</f>
        <v>0</v>
      </c>
      <c r="I112" s="643">
        <f>SUM(I113:I119)</f>
        <v>0</v>
      </c>
      <c r="J112" s="7">
        <f t="shared" si="1"/>
      </c>
      <c r="K112" s="131"/>
    </row>
    <row r="113" spans="1:11" ht="18.75" customHeight="1">
      <c r="A113" s="22">
        <v>475</v>
      </c>
      <c r="B113" s="125"/>
      <c r="C113" s="126">
        <v>3601</v>
      </c>
      <c r="D113" s="158" t="s">
        <v>491</v>
      </c>
      <c r="E113" s="645"/>
      <c r="F113" s="645"/>
      <c r="G113" s="645"/>
      <c r="H113" s="645"/>
      <c r="I113" s="645"/>
      <c r="J113" s="7">
        <f t="shared" si="1"/>
      </c>
      <c r="K113" s="131"/>
    </row>
    <row r="114" spans="1:11" ht="18.75" customHeight="1">
      <c r="A114" s="22"/>
      <c r="B114" s="125"/>
      <c r="C114" s="132">
        <v>3605</v>
      </c>
      <c r="D114" s="133" t="s">
        <v>813</v>
      </c>
      <c r="E114" s="639">
        <v>0</v>
      </c>
      <c r="F114" s="639">
        <v>0</v>
      </c>
      <c r="G114" s="639">
        <v>0</v>
      </c>
      <c r="H114" s="639">
        <v>0</v>
      </c>
      <c r="I114" s="639">
        <v>0</v>
      </c>
      <c r="J114" s="7">
        <f t="shared" si="1"/>
      </c>
      <c r="K114" s="131"/>
    </row>
    <row r="115" spans="1:11" ht="18.75" customHeight="1">
      <c r="A115" s="22"/>
      <c r="B115" s="125"/>
      <c r="C115" s="132">
        <v>3610</v>
      </c>
      <c r="D115" s="133" t="s">
        <v>785</v>
      </c>
      <c r="E115" s="640"/>
      <c r="F115" s="640"/>
      <c r="G115" s="640"/>
      <c r="H115" s="640"/>
      <c r="I115" s="640"/>
      <c r="J115" s="7">
        <f t="shared" si="1"/>
      </c>
      <c r="K115" s="131"/>
    </row>
    <row r="116" spans="1:11" ht="18.75" customHeight="1">
      <c r="A116" s="22">
        <v>480</v>
      </c>
      <c r="B116" s="125"/>
      <c r="C116" s="132">
        <v>3611</v>
      </c>
      <c r="D116" s="133" t="s">
        <v>492</v>
      </c>
      <c r="E116" s="640"/>
      <c r="F116" s="640"/>
      <c r="G116" s="640"/>
      <c r="H116" s="640"/>
      <c r="I116" s="640"/>
      <c r="J116" s="7">
        <f t="shared" si="1"/>
      </c>
      <c r="K116" s="131"/>
    </row>
    <row r="117" spans="1:11" ht="18.75" customHeight="1">
      <c r="A117" s="22">
        <v>485</v>
      </c>
      <c r="B117" s="125"/>
      <c r="C117" s="132">
        <v>3612</v>
      </c>
      <c r="D117" s="133" t="s">
        <v>493</v>
      </c>
      <c r="E117" s="640"/>
      <c r="F117" s="640"/>
      <c r="G117" s="640"/>
      <c r="H117" s="640"/>
      <c r="I117" s="640"/>
      <c r="J117" s="7">
        <f t="shared" si="1"/>
      </c>
      <c r="K117" s="131"/>
    </row>
    <row r="118" spans="1:11" s="16" customFormat="1" ht="18.75" customHeight="1">
      <c r="A118" s="24"/>
      <c r="B118" s="125"/>
      <c r="C118" s="132">
        <v>3618</v>
      </c>
      <c r="D118" s="133" t="s">
        <v>814</v>
      </c>
      <c r="E118" s="640"/>
      <c r="F118" s="640"/>
      <c r="G118" s="640"/>
      <c r="H118" s="640"/>
      <c r="I118" s="640"/>
      <c r="J118" s="7">
        <f t="shared" si="1"/>
      </c>
      <c r="K118" s="131"/>
    </row>
    <row r="119" spans="1:11" ht="18.75" customHeight="1">
      <c r="A119" s="22">
        <v>490</v>
      </c>
      <c r="B119" s="125"/>
      <c r="C119" s="138">
        <v>3619</v>
      </c>
      <c r="D119" s="167" t="s">
        <v>494</v>
      </c>
      <c r="E119" s="646"/>
      <c r="F119" s="646"/>
      <c r="G119" s="646"/>
      <c r="H119" s="646"/>
      <c r="I119" s="646"/>
      <c r="J119" s="7">
        <f t="shared" si="1"/>
      </c>
      <c r="K119" s="131"/>
    </row>
    <row r="120" spans="1:11" s="14" customFormat="1" ht="18.75" customHeight="1">
      <c r="A120" s="21">
        <v>495</v>
      </c>
      <c r="B120" s="142">
        <v>3700</v>
      </c>
      <c r="C120" s="124" t="s">
        <v>495</v>
      </c>
      <c r="D120" s="124"/>
      <c r="E120" s="642">
        <f>SUM(E121:E123)</f>
        <v>0</v>
      </c>
      <c r="F120" s="643">
        <f>SUM(F121:F123)</f>
        <v>0</v>
      </c>
      <c r="G120" s="643">
        <f>SUM(G121:G123)</f>
        <v>0</v>
      </c>
      <c r="H120" s="642">
        <f>SUM(H121:H123)</f>
        <v>0</v>
      </c>
      <c r="I120" s="643">
        <f>SUM(I121:I123)</f>
        <v>0</v>
      </c>
      <c r="J120" s="7">
        <f t="shared" si="1"/>
      </c>
      <c r="K120" s="131"/>
    </row>
    <row r="121" spans="1:11" ht="18.75" customHeight="1">
      <c r="A121" s="22">
        <v>500</v>
      </c>
      <c r="B121" s="125"/>
      <c r="C121" s="126">
        <v>3701</v>
      </c>
      <c r="D121" s="127" t="s">
        <v>496</v>
      </c>
      <c r="E121" s="645"/>
      <c r="F121" s="645"/>
      <c r="G121" s="645"/>
      <c r="H121" s="645"/>
      <c r="I121" s="645"/>
      <c r="J121" s="7">
        <f t="shared" si="1"/>
      </c>
      <c r="K121" s="131"/>
    </row>
    <row r="122" spans="1:11" ht="18.75" customHeight="1">
      <c r="A122" s="22">
        <v>505</v>
      </c>
      <c r="B122" s="125"/>
      <c r="C122" s="132">
        <v>3702</v>
      </c>
      <c r="D122" s="133" t="s">
        <v>497</v>
      </c>
      <c r="E122" s="640"/>
      <c r="F122" s="640"/>
      <c r="G122" s="640"/>
      <c r="H122" s="640"/>
      <c r="I122" s="640"/>
      <c r="J122" s="7">
        <f t="shared" si="1"/>
      </c>
      <c r="K122" s="131"/>
    </row>
    <row r="123" spans="1:11" ht="18.75" customHeight="1">
      <c r="A123" s="22">
        <v>510</v>
      </c>
      <c r="B123" s="125"/>
      <c r="C123" s="151">
        <v>3709</v>
      </c>
      <c r="D123" s="157" t="s">
        <v>498</v>
      </c>
      <c r="E123" s="646"/>
      <c r="F123" s="646"/>
      <c r="G123" s="646"/>
      <c r="H123" s="646"/>
      <c r="I123" s="646"/>
      <c r="J123" s="7">
        <f t="shared" si="1"/>
      </c>
      <c r="K123" s="131"/>
    </row>
    <row r="124" spans="1:11" s="26" customFormat="1" ht="18.75" customHeight="1">
      <c r="A124" s="25">
        <v>515</v>
      </c>
      <c r="B124" s="142">
        <v>4000</v>
      </c>
      <c r="C124" s="124" t="s">
        <v>815</v>
      </c>
      <c r="D124" s="124"/>
      <c r="E124" s="642">
        <f>SUM(E125:E135)</f>
        <v>0</v>
      </c>
      <c r="F124" s="643">
        <f>SUM(F125:F135)</f>
        <v>0</v>
      </c>
      <c r="G124" s="643">
        <f>SUM(G125:G135)</f>
        <v>0</v>
      </c>
      <c r="H124" s="642">
        <f>SUM(H125:H135)</f>
        <v>0</v>
      </c>
      <c r="I124" s="643">
        <f>SUM(I125:I135)</f>
        <v>0</v>
      </c>
      <c r="J124" s="7">
        <f t="shared" si="1"/>
      </c>
      <c r="K124" s="131"/>
    </row>
    <row r="125" spans="1:11" s="29" customFormat="1" ht="18.75" customHeight="1">
      <c r="A125" s="27">
        <v>516</v>
      </c>
      <c r="B125" s="125"/>
      <c r="C125" s="126">
        <v>4021</v>
      </c>
      <c r="D125" s="168" t="s">
        <v>499</v>
      </c>
      <c r="E125" s="645"/>
      <c r="F125" s="645"/>
      <c r="G125" s="645"/>
      <c r="H125" s="645"/>
      <c r="I125" s="645"/>
      <c r="J125" s="7">
        <f t="shared" si="1"/>
      </c>
      <c r="K125" s="131"/>
    </row>
    <row r="126" spans="1:11" s="29" customFormat="1" ht="18.75" customHeight="1">
      <c r="A126" s="27">
        <v>517</v>
      </c>
      <c r="B126" s="125"/>
      <c r="C126" s="132">
        <v>4022</v>
      </c>
      <c r="D126" s="169" t="s">
        <v>678</v>
      </c>
      <c r="E126" s="640"/>
      <c r="F126" s="640"/>
      <c r="G126" s="640"/>
      <c r="H126" s="640"/>
      <c r="I126" s="640"/>
      <c r="J126" s="7">
        <f t="shared" si="1"/>
      </c>
      <c r="K126" s="131"/>
    </row>
    <row r="127" spans="1:11" s="29" customFormat="1" ht="18.75" customHeight="1">
      <c r="A127" s="27">
        <v>518</v>
      </c>
      <c r="B127" s="125"/>
      <c r="C127" s="132">
        <v>4023</v>
      </c>
      <c r="D127" s="169" t="s">
        <v>679</v>
      </c>
      <c r="E127" s="640"/>
      <c r="F127" s="640"/>
      <c r="G127" s="640"/>
      <c r="H127" s="640"/>
      <c r="I127" s="640"/>
      <c r="J127" s="7">
        <f t="shared" si="1"/>
      </c>
      <c r="K127" s="131"/>
    </row>
    <row r="128" spans="1:11" s="29" customFormat="1" ht="15.75" customHeight="1">
      <c r="A128" s="27">
        <v>519</v>
      </c>
      <c r="B128" s="125"/>
      <c r="C128" s="132">
        <v>4024</v>
      </c>
      <c r="D128" s="169" t="s">
        <v>680</v>
      </c>
      <c r="E128" s="640"/>
      <c r="F128" s="640"/>
      <c r="G128" s="640"/>
      <c r="H128" s="640"/>
      <c r="I128" s="640"/>
      <c r="J128" s="7">
        <f t="shared" si="1"/>
      </c>
      <c r="K128" s="131"/>
    </row>
    <row r="129" spans="1:11" s="29" customFormat="1" ht="15.75" customHeight="1">
      <c r="A129" s="27">
        <v>520</v>
      </c>
      <c r="B129" s="125"/>
      <c r="C129" s="132">
        <v>4025</v>
      </c>
      <c r="D129" s="169" t="s">
        <v>681</v>
      </c>
      <c r="E129" s="640"/>
      <c r="F129" s="640"/>
      <c r="G129" s="640"/>
      <c r="H129" s="640"/>
      <c r="I129" s="640"/>
      <c r="J129" s="7">
        <f t="shared" si="1"/>
      </c>
      <c r="K129" s="131"/>
    </row>
    <row r="130" spans="1:11" s="29" customFormat="1" ht="15.75" customHeight="1">
      <c r="A130" s="27">
        <v>521</v>
      </c>
      <c r="B130" s="125"/>
      <c r="C130" s="132">
        <v>4026</v>
      </c>
      <c r="D130" s="169" t="s">
        <v>682</v>
      </c>
      <c r="E130" s="640"/>
      <c r="F130" s="640"/>
      <c r="G130" s="640"/>
      <c r="H130" s="640"/>
      <c r="I130" s="640"/>
      <c r="J130" s="7">
        <f t="shared" si="1"/>
      </c>
      <c r="K130" s="131"/>
    </row>
    <row r="131" spans="1:11" s="29" customFormat="1" ht="15.75" customHeight="1">
      <c r="A131" s="27">
        <v>522</v>
      </c>
      <c r="B131" s="125"/>
      <c r="C131" s="132">
        <v>4029</v>
      </c>
      <c r="D131" s="169" t="s">
        <v>683</v>
      </c>
      <c r="E131" s="640"/>
      <c r="F131" s="640"/>
      <c r="G131" s="640"/>
      <c r="H131" s="640"/>
      <c r="I131" s="640"/>
      <c r="J131" s="7">
        <f t="shared" si="1"/>
      </c>
      <c r="K131" s="131"/>
    </row>
    <row r="132" spans="1:41" s="34" customFormat="1" ht="15.75" customHeight="1">
      <c r="A132" s="27">
        <v>523</v>
      </c>
      <c r="B132" s="125"/>
      <c r="C132" s="132">
        <v>4030</v>
      </c>
      <c r="D132" s="169" t="s">
        <v>684</v>
      </c>
      <c r="E132" s="640"/>
      <c r="F132" s="640"/>
      <c r="G132" s="640"/>
      <c r="H132" s="640"/>
      <c r="I132" s="640"/>
      <c r="J132" s="7">
        <f t="shared" si="1"/>
      </c>
      <c r="K132" s="131"/>
      <c r="L132" s="30"/>
      <c r="M132" s="31"/>
      <c r="N132" s="31"/>
      <c r="O132" s="30"/>
      <c r="P132" s="31"/>
      <c r="Q132" s="31"/>
      <c r="R132" s="30"/>
      <c r="S132" s="31"/>
      <c r="T132" s="31"/>
      <c r="U132" s="30"/>
      <c r="V132" s="31"/>
      <c r="W132" s="31"/>
      <c r="X132" s="33"/>
      <c r="Y132" s="31"/>
      <c r="Z132" s="31"/>
      <c r="AA132" s="30"/>
      <c r="AB132" s="31"/>
      <c r="AC132" s="31"/>
      <c r="AD132" s="30"/>
      <c r="AE132" s="31"/>
      <c r="AF132" s="30"/>
      <c r="AG132" s="33"/>
      <c r="AH132" s="30"/>
      <c r="AI132" s="30"/>
      <c r="AJ132" s="31"/>
      <c r="AK132" s="31"/>
      <c r="AL132" s="30"/>
      <c r="AM132" s="31"/>
      <c r="AO132" s="31"/>
    </row>
    <row r="133" spans="1:41" s="34" customFormat="1" ht="15.75" customHeight="1">
      <c r="A133" s="27">
        <v>523</v>
      </c>
      <c r="B133" s="125"/>
      <c r="C133" s="132">
        <v>4039</v>
      </c>
      <c r="D133" s="169" t="s">
        <v>242</v>
      </c>
      <c r="E133" s="640"/>
      <c r="F133" s="640"/>
      <c r="G133" s="640"/>
      <c r="H133" s="640"/>
      <c r="I133" s="640"/>
      <c r="J133" s="7">
        <f t="shared" si="1"/>
      </c>
      <c r="K133" s="131"/>
      <c r="L133" s="30"/>
      <c r="M133" s="31"/>
      <c r="N133" s="31"/>
      <c r="O133" s="30"/>
      <c r="P133" s="31"/>
      <c r="Q133" s="31"/>
      <c r="R133" s="30"/>
      <c r="S133" s="31"/>
      <c r="T133" s="31"/>
      <c r="U133" s="30"/>
      <c r="V133" s="31"/>
      <c r="W133" s="31"/>
      <c r="X133" s="33"/>
      <c r="Y133" s="31"/>
      <c r="Z133" s="31"/>
      <c r="AA133" s="30"/>
      <c r="AB133" s="31"/>
      <c r="AC133" s="31"/>
      <c r="AD133" s="30"/>
      <c r="AE133" s="31"/>
      <c r="AF133" s="30"/>
      <c r="AG133" s="33"/>
      <c r="AH133" s="30"/>
      <c r="AI133" s="30"/>
      <c r="AJ133" s="31"/>
      <c r="AK133" s="31"/>
      <c r="AL133" s="30"/>
      <c r="AM133" s="31"/>
      <c r="AO133" s="31"/>
    </row>
    <row r="134" spans="1:41" s="34" customFormat="1" ht="15.75" customHeight="1">
      <c r="A134" s="27">
        <v>524</v>
      </c>
      <c r="B134" s="125"/>
      <c r="C134" s="132">
        <v>4040</v>
      </c>
      <c r="D134" s="169" t="s">
        <v>685</v>
      </c>
      <c r="E134" s="640"/>
      <c r="F134" s="640"/>
      <c r="G134" s="640"/>
      <c r="H134" s="640"/>
      <c r="I134" s="640"/>
      <c r="J134" s="7">
        <f t="shared" si="1"/>
      </c>
      <c r="K134" s="131"/>
      <c r="L134" s="30"/>
      <c r="M134" s="31"/>
      <c r="N134" s="31"/>
      <c r="O134" s="30"/>
      <c r="P134" s="31"/>
      <c r="Q134" s="31"/>
      <c r="R134" s="30"/>
      <c r="S134" s="31"/>
      <c r="T134" s="31"/>
      <c r="U134" s="30"/>
      <c r="V134" s="31"/>
      <c r="W134" s="31"/>
      <c r="X134" s="33"/>
      <c r="Y134" s="31"/>
      <c r="Z134" s="31"/>
      <c r="AA134" s="30"/>
      <c r="AB134" s="31"/>
      <c r="AC134" s="31"/>
      <c r="AD134" s="30"/>
      <c r="AE134" s="31"/>
      <c r="AF134" s="30"/>
      <c r="AG134" s="33"/>
      <c r="AH134" s="30"/>
      <c r="AI134" s="30"/>
      <c r="AJ134" s="31"/>
      <c r="AK134" s="31"/>
      <c r="AL134" s="30"/>
      <c r="AM134" s="31"/>
      <c r="AO134" s="31"/>
    </row>
    <row r="135" spans="1:41" s="34" customFormat="1" ht="15.75" customHeight="1">
      <c r="A135" s="27">
        <v>526</v>
      </c>
      <c r="B135" s="125"/>
      <c r="C135" s="138">
        <v>4072</v>
      </c>
      <c r="D135" s="170" t="s">
        <v>686</v>
      </c>
      <c r="E135" s="646"/>
      <c r="F135" s="646"/>
      <c r="G135" s="646"/>
      <c r="H135" s="646"/>
      <c r="I135" s="646"/>
      <c r="J135" s="7">
        <f t="shared" si="1"/>
      </c>
      <c r="K135" s="131"/>
      <c r="L135" s="30"/>
      <c r="M135" s="31"/>
      <c r="N135" s="31"/>
      <c r="O135" s="30"/>
      <c r="P135" s="31"/>
      <c r="Q135" s="31"/>
      <c r="R135" s="30"/>
      <c r="S135" s="31"/>
      <c r="T135" s="31"/>
      <c r="U135" s="30"/>
      <c r="V135" s="31"/>
      <c r="W135" s="31"/>
      <c r="X135" s="33"/>
      <c r="Y135" s="31"/>
      <c r="Z135" s="31"/>
      <c r="AA135" s="30"/>
      <c r="AB135" s="31"/>
      <c r="AC135" s="31"/>
      <c r="AD135" s="30"/>
      <c r="AE135" s="31"/>
      <c r="AF135" s="30"/>
      <c r="AG135" s="33"/>
      <c r="AH135" s="30"/>
      <c r="AI135" s="30"/>
      <c r="AJ135" s="31"/>
      <c r="AK135" s="31"/>
      <c r="AL135" s="30"/>
      <c r="AM135" s="31"/>
      <c r="AO135" s="31"/>
    </row>
    <row r="136" spans="1:11" s="14" customFormat="1" ht="18.75" customHeight="1">
      <c r="A136" s="21">
        <v>540</v>
      </c>
      <c r="B136" s="142">
        <v>4100</v>
      </c>
      <c r="C136" s="124" t="s">
        <v>687</v>
      </c>
      <c r="D136" s="124"/>
      <c r="E136" s="648"/>
      <c r="F136" s="648"/>
      <c r="G136" s="648"/>
      <c r="H136" s="648"/>
      <c r="I136" s="648"/>
      <c r="J136" s="7">
        <f t="shared" si="1"/>
      </c>
      <c r="K136" s="131"/>
    </row>
    <row r="137" spans="1:11" s="14" customFormat="1" ht="18.75" customHeight="1">
      <c r="A137" s="21">
        <v>550</v>
      </c>
      <c r="B137" s="142">
        <v>4200</v>
      </c>
      <c r="C137" s="124" t="s">
        <v>688</v>
      </c>
      <c r="D137" s="124"/>
      <c r="E137" s="648"/>
      <c r="F137" s="648"/>
      <c r="G137" s="648"/>
      <c r="H137" s="648"/>
      <c r="I137" s="648"/>
      <c r="J137" s="7">
        <f t="shared" si="1"/>
      </c>
      <c r="K137" s="131"/>
    </row>
    <row r="138" spans="1:11" s="14" customFormat="1" ht="18.75" customHeight="1">
      <c r="A138" s="21">
        <v>560</v>
      </c>
      <c r="B138" s="142" t="s">
        <v>689</v>
      </c>
      <c r="C138" s="124" t="s">
        <v>317</v>
      </c>
      <c r="D138" s="124"/>
      <c r="E138" s="642">
        <f>SUM(E139:E140)</f>
        <v>0</v>
      </c>
      <c r="F138" s="643">
        <f>SUM(F139:F140)</f>
        <v>0</v>
      </c>
      <c r="G138" s="643">
        <f>SUM(G139:G140)</f>
        <v>0</v>
      </c>
      <c r="H138" s="642">
        <f>SUM(H139:H140)</f>
        <v>0</v>
      </c>
      <c r="I138" s="643">
        <f>SUM(I139:I140)</f>
        <v>0</v>
      </c>
      <c r="J138" s="7">
        <f t="shared" si="1"/>
      </c>
      <c r="K138" s="131"/>
    </row>
    <row r="139" spans="1:11" ht="18.75" customHeight="1">
      <c r="A139" s="22">
        <v>565</v>
      </c>
      <c r="B139" s="125"/>
      <c r="C139" s="126">
        <v>4501</v>
      </c>
      <c r="D139" s="171" t="s">
        <v>318</v>
      </c>
      <c r="E139" s="645"/>
      <c r="F139" s="645"/>
      <c r="G139" s="645"/>
      <c r="H139" s="645"/>
      <c r="I139" s="645"/>
      <c r="J139" s="7">
        <f t="shared" si="1"/>
      </c>
      <c r="K139" s="131"/>
    </row>
    <row r="140" spans="1:11" ht="18.75" customHeight="1">
      <c r="A140" s="22">
        <v>570</v>
      </c>
      <c r="B140" s="125"/>
      <c r="C140" s="138">
        <v>4503</v>
      </c>
      <c r="D140" s="172" t="s">
        <v>319</v>
      </c>
      <c r="E140" s="646"/>
      <c r="F140" s="646"/>
      <c r="G140" s="646"/>
      <c r="H140" s="646"/>
      <c r="I140" s="646"/>
      <c r="J140" s="7">
        <f t="shared" si="1"/>
      </c>
      <c r="K140" s="131"/>
    </row>
    <row r="141" spans="1:11" s="14" customFormat="1" ht="18.75" customHeight="1">
      <c r="A141" s="21">
        <v>575</v>
      </c>
      <c r="B141" s="142">
        <v>4600</v>
      </c>
      <c r="C141" s="124" t="s">
        <v>320</v>
      </c>
      <c r="D141" s="124"/>
      <c r="E141" s="642">
        <f>SUM(E142:E149)</f>
        <v>0</v>
      </c>
      <c r="F141" s="643">
        <f>SUM(F142:F149)</f>
        <v>0</v>
      </c>
      <c r="G141" s="643">
        <f>SUM(G142:G149)</f>
        <v>0</v>
      </c>
      <c r="H141" s="642">
        <f>SUM(H142:H149)</f>
        <v>0</v>
      </c>
      <c r="I141" s="643">
        <f>SUM(I142:I149)</f>
        <v>0</v>
      </c>
      <c r="J141" s="7">
        <f t="shared" si="1"/>
      </c>
      <c r="K141" s="131"/>
    </row>
    <row r="142" spans="1:11" ht="18.75" customHeight="1">
      <c r="A142" s="22">
        <v>580</v>
      </c>
      <c r="B142" s="125"/>
      <c r="C142" s="126">
        <v>4610</v>
      </c>
      <c r="D142" s="173" t="s">
        <v>816</v>
      </c>
      <c r="E142" s="645"/>
      <c r="F142" s="645"/>
      <c r="G142" s="645"/>
      <c r="H142" s="645"/>
      <c r="I142" s="645"/>
      <c r="J142" s="7">
        <f t="shared" si="1"/>
      </c>
      <c r="K142" s="131"/>
    </row>
    <row r="143" spans="1:11" ht="18.75" customHeight="1">
      <c r="A143" s="22">
        <v>585</v>
      </c>
      <c r="B143" s="125"/>
      <c r="C143" s="132">
        <v>4620</v>
      </c>
      <c r="D143" s="166" t="s">
        <v>817</v>
      </c>
      <c r="E143" s="640"/>
      <c r="F143" s="640"/>
      <c r="G143" s="640"/>
      <c r="H143" s="640"/>
      <c r="I143" s="640"/>
      <c r="J143" s="7">
        <f t="shared" si="1"/>
      </c>
      <c r="K143" s="131"/>
    </row>
    <row r="144" spans="1:11" ht="18.75" customHeight="1">
      <c r="A144" s="22">
        <v>590</v>
      </c>
      <c r="B144" s="125"/>
      <c r="C144" s="132">
        <v>4630</v>
      </c>
      <c r="D144" s="166" t="s">
        <v>818</v>
      </c>
      <c r="E144" s="640"/>
      <c r="F144" s="640"/>
      <c r="G144" s="640"/>
      <c r="H144" s="640"/>
      <c r="I144" s="640"/>
      <c r="J144" s="7">
        <f t="shared" si="1"/>
      </c>
      <c r="K144" s="131"/>
    </row>
    <row r="145" spans="1:11" ht="18.75" customHeight="1">
      <c r="A145" s="22">
        <v>595</v>
      </c>
      <c r="B145" s="125"/>
      <c r="C145" s="132">
        <v>4640</v>
      </c>
      <c r="D145" s="166" t="s">
        <v>819</v>
      </c>
      <c r="E145" s="640"/>
      <c r="F145" s="640"/>
      <c r="G145" s="640"/>
      <c r="H145" s="640"/>
      <c r="I145" s="640"/>
      <c r="J145" s="7">
        <f t="shared" si="1"/>
      </c>
      <c r="K145" s="131"/>
    </row>
    <row r="146" spans="1:11" ht="18.75" customHeight="1">
      <c r="A146" s="22">
        <v>600</v>
      </c>
      <c r="B146" s="125"/>
      <c r="C146" s="132">
        <v>4650</v>
      </c>
      <c r="D146" s="166" t="s">
        <v>820</v>
      </c>
      <c r="E146" s="640"/>
      <c r="F146" s="640"/>
      <c r="G146" s="640"/>
      <c r="H146" s="640"/>
      <c r="I146" s="640"/>
      <c r="J146" s="7">
        <f t="shared" si="1"/>
      </c>
      <c r="K146" s="131"/>
    </row>
    <row r="147" spans="1:11" ht="18.75" customHeight="1">
      <c r="A147" s="22">
        <v>605</v>
      </c>
      <c r="B147" s="125"/>
      <c r="C147" s="132">
        <v>4660</v>
      </c>
      <c r="D147" s="166" t="s">
        <v>821</v>
      </c>
      <c r="E147" s="640"/>
      <c r="F147" s="640"/>
      <c r="G147" s="640"/>
      <c r="H147" s="640"/>
      <c r="I147" s="640"/>
      <c r="J147" s="7">
        <f t="shared" si="1"/>
      </c>
      <c r="K147" s="131"/>
    </row>
    <row r="148" spans="1:11" ht="18.75" customHeight="1">
      <c r="A148" s="22">
        <v>610</v>
      </c>
      <c r="B148" s="125"/>
      <c r="C148" s="132">
        <v>4670</v>
      </c>
      <c r="D148" s="166" t="s">
        <v>822</v>
      </c>
      <c r="E148" s="640"/>
      <c r="F148" s="640"/>
      <c r="G148" s="640"/>
      <c r="H148" s="640"/>
      <c r="I148" s="640"/>
      <c r="J148" s="7">
        <f t="shared" si="1"/>
      </c>
      <c r="K148" s="131"/>
    </row>
    <row r="149" spans="1:11" ht="18.75" customHeight="1">
      <c r="A149" s="22">
        <v>615</v>
      </c>
      <c r="B149" s="125"/>
      <c r="C149" s="138">
        <v>4680</v>
      </c>
      <c r="D149" s="174" t="s">
        <v>823</v>
      </c>
      <c r="E149" s="646"/>
      <c r="F149" s="646"/>
      <c r="G149" s="646"/>
      <c r="H149" s="646"/>
      <c r="I149" s="646"/>
      <c r="J149" s="7">
        <f t="shared" si="1"/>
      </c>
      <c r="K149" s="131"/>
    </row>
    <row r="150" spans="1:11" s="14" customFormat="1" ht="18.75" customHeight="1">
      <c r="A150" s="21">
        <v>575</v>
      </c>
      <c r="B150" s="142">
        <v>4700</v>
      </c>
      <c r="C150" s="124" t="s">
        <v>243</v>
      </c>
      <c r="D150" s="124"/>
      <c r="E150" s="642">
        <f>SUM(E151:E158)</f>
        <v>0</v>
      </c>
      <c r="F150" s="643">
        <f>SUM(F151:F158)</f>
        <v>0</v>
      </c>
      <c r="G150" s="643">
        <f>SUM(G151:G158)</f>
        <v>0</v>
      </c>
      <c r="H150" s="642">
        <f>SUM(H151:H158)</f>
        <v>0</v>
      </c>
      <c r="I150" s="643">
        <f>SUM(I151:I158)</f>
        <v>0</v>
      </c>
      <c r="J150" s="7">
        <f t="shared" si="1"/>
      </c>
      <c r="K150" s="131"/>
    </row>
    <row r="151" spans="1:11" ht="30">
      <c r="A151" s="22">
        <v>580</v>
      </c>
      <c r="B151" s="125"/>
      <c r="C151" s="126">
        <v>4743</v>
      </c>
      <c r="D151" s="173" t="s">
        <v>286</v>
      </c>
      <c r="E151" s="645"/>
      <c r="F151" s="645"/>
      <c r="G151" s="645"/>
      <c r="H151" s="645"/>
      <c r="I151" s="645"/>
      <c r="J151" s="7">
        <f aca="true" t="shared" si="2" ref="J151:J167">(IF(OR($E151&lt;&gt;0,$F151&lt;&gt;0,$G151&lt;&gt;0,$H151&lt;&gt;0,$I151&lt;&gt;0),$J$2,""))</f>
      </c>
      <c r="K151" s="131"/>
    </row>
    <row r="152" spans="1:11" ht="30">
      <c r="A152" s="22">
        <v>585</v>
      </c>
      <c r="B152" s="125"/>
      <c r="C152" s="132">
        <v>4744</v>
      </c>
      <c r="D152" s="166" t="s">
        <v>287</v>
      </c>
      <c r="E152" s="640"/>
      <c r="F152" s="640"/>
      <c r="G152" s="640"/>
      <c r="H152" s="640"/>
      <c r="I152" s="640"/>
      <c r="J152" s="7">
        <f t="shared" si="2"/>
      </c>
      <c r="K152" s="131"/>
    </row>
    <row r="153" spans="1:11" ht="30">
      <c r="A153" s="22">
        <v>590</v>
      </c>
      <c r="B153" s="125"/>
      <c r="C153" s="132">
        <v>4745</v>
      </c>
      <c r="D153" s="166" t="s">
        <v>288</v>
      </c>
      <c r="E153" s="640"/>
      <c r="F153" s="640"/>
      <c r="G153" s="640"/>
      <c r="H153" s="640"/>
      <c r="I153" s="640"/>
      <c r="J153" s="7">
        <f t="shared" si="2"/>
      </c>
      <c r="K153" s="131"/>
    </row>
    <row r="154" spans="1:11" ht="30">
      <c r="A154" s="22">
        <v>595</v>
      </c>
      <c r="B154" s="125"/>
      <c r="C154" s="132">
        <v>4749</v>
      </c>
      <c r="D154" s="166" t="s">
        <v>289</v>
      </c>
      <c r="E154" s="640"/>
      <c r="F154" s="640"/>
      <c r="G154" s="640"/>
      <c r="H154" s="640"/>
      <c r="I154" s="640"/>
      <c r="J154" s="7">
        <f t="shared" si="2"/>
      </c>
      <c r="K154" s="131"/>
    </row>
    <row r="155" spans="1:11" ht="30">
      <c r="A155" s="22">
        <v>600</v>
      </c>
      <c r="B155" s="125"/>
      <c r="C155" s="132">
        <v>4751</v>
      </c>
      <c r="D155" s="166" t="s">
        <v>290</v>
      </c>
      <c r="E155" s="640"/>
      <c r="F155" s="640"/>
      <c r="G155" s="640"/>
      <c r="H155" s="640"/>
      <c r="I155" s="640"/>
      <c r="J155" s="7">
        <f t="shared" si="2"/>
      </c>
      <c r="K155" s="131"/>
    </row>
    <row r="156" spans="1:11" ht="30">
      <c r="A156" s="22">
        <v>605</v>
      </c>
      <c r="B156" s="125"/>
      <c r="C156" s="132">
        <v>4752</v>
      </c>
      <c r="D156" s="166" t="s">
        <v>291</v>
      </c>
      <c r="E156" s="640"/>
      <c r="F156" s="640"/>
      <c r="G156" s="640"/>
      <c r="H156" s="640"/>
      <c r="I156" s="640"/>
      <c r="J156" s="7">
        <f t="shared" si="2"/>
      </c>
      <c r="K156" s="131"/>
    </row>
    <row r="157" spans="1:11" ht="30">
      <c r="A157" s="22">
        <v>610</v>
      </c>
      <c r="B157" s="125"/>
      <c r="C157" s="132">
        <v>4753</v>
      </c>
      <c r="D157" s="166" t="s">
        <v>292</v>
      </c>
      <c r="E157" s="640"/>
      <c r="F157" s="640"/>
      <c r="G157" s="640"/>
      <c r="H157" s="640"/>
      <c r="I157" s="640"/>
      <c r="J157" s="7">
        <f t="shared" si="2"/>
      </c>
      <c r="K157" s="131"/>
    </row>
    <row r="158" spans="1:11" ht="30">
      <c r="A158" s="22">
        <v>615</v>
      </c>
      <c r="B158" s="125"/>
      <c r="C158" s="138">
        <v>4759</v>
      </c>
      <c r="D158" s="174" t="s">
        <v>293</v>
      </c>
      <c r="E158" s="646"/>
      <c r="F158" s="646"/>
      <c r="G158" s="646"/>
      <c r="H158" s="646"/>
      <c r="I158" s="646"/>
      <c r="J158" s="7">
        <f t="shared" si="2"/>
      </c>
      <c r="K158" s="131"/>
    </row>
    <row r="159" spans="1:11" s="14" customFormat="1" ht="18.75" customHeight="1">
      <c r="A159" s="21">
        <v>575</v>
      </c>
      <c r="B159" s="142">
        <v>4800</v>
      </c>
      <c r="C159" s="124" t="s">
        <v>244</v>
      </c>
      <c r="D159" s="124"/>
      <c r="E159" s="642">
        <f>SUM(E160:E167)</f>
        <v>0</v>
      </c>
      <c r="F159" s="643">
        <f>SUM(F160:F167)</f>
        <v>0</v>
      </c>
      <c r="G159" s="643">
        <f>SUM(G160:G167)</f>
        <v>0</v>
      </c>
      <c r="H159" s="642">
        <f>SUM(H160:H167)</f>
        <v>0</v>
      </c>
      <c r="I159" s="643">
        <f>SUM(I160:I167)</f>
        <v>0</v>
      </c>
      <c r="J159" s="7">
        <f t="shared" si="2"/>
      </c>
      <c r="K159" s="131"/>
    </row>
    <row r="160" spans="1:11" ht="18.75" customHeight="1">
      <c r="A160" s="22">
        <v>580</v>
      </c>
      <c r="B160" s="125"/>
      <c r="C160" s="126">
        <v>4810</v>
      </c>
      <c r="D160" s="173" t="s">
        <v>245</v>
      </c>
      <c r="E160" s="645"/>
      <c r="F160" s="645"/>
      <c r="G160" s="645"/>
      <c r="H160" s="645"/>
      <c r="I160" s="645"/>
      <c r="J160" s="7">
        <f t="shared" si="2"/>
      </c>
      <c r="K160" s="131"/>
    </row>
    <row r="161" spans="1:11" ht="18.75" customHeight="1">
      <c r="A161" s="22">
        <v>585</v>
      </c>
      <c r="B161" s="125"/>
      <c r="C161" s="132">
        <v>4820</v>
      </c>
      <c r="D161" s="166" t="s">
        <v>824</v>
      </c>
      <c r="E161" s="640"/>
      <c r="F161" s="640"/>
      <c r="G161" s="640"/>
      <c r="H161" s="640"/>
      <c r="I161" s="640"/>
      <c r="J161" s="7">
        <f t="shared" si="2"/>
      </c>
      <c r="K161" s="131"/>
    </row>
    <row r="162" spans="1:11" ht="18.75" customHeight="1">
      <c r="A162" s="22">
        <v>590</v>
      </c>
      <c r="B162" s="125"/>
      <c r="C162" s="132">
        <v>4830</v>
      </c>
      <c r="D162" s="166" t="s">
        <v>246</v>
      </c>
      <c r="E162" s="640"/>
      <c r="F162" s="640"/>
      <c r="G162" s="640"/>
      <c r="H162" s="640"/>
      <c r="I162" s="640"/>
      <c r="J162" s="7">
        <f t="shared" si="2"/>
      </c>
      <c r="K162" s="131"/>
    </row>
    <row r="163" spans="1:11" ht="18.75" customHeight="1">
      <c r="A163" s="22">
        <v>595</v>
      </c>
      <c r="B163" s="125"/>
      <c r="C163" s="132">
        <v>4840</v>
      </c>
      <c r="D163" s="166" t="s">
        <v>247</v>
      </c>
      <c r="E163" s="640"/>
      <c r="F163" s="640"/>
      <c r="G163" s="640"/>
      <c r="H163" s="640"/>
      <c r="I163" s="640"/>
      <c r="J163" s="7">
        <f t="shared" si="2"/>
      </c>
      <c r="K163" s="131"/>
    </row>
    <row r="164" spans="1:11" ht="30">
      <c r="A164" s="22">
        <v>600</v>
      </c>
      <c r="B164" s="125"/>
      <c r="C164" s="132">
        <v>4850</v>
      </c>
      <c r="D164" s="166" t="s">
        <v>248</v>
      </c>
      <c r="E164" s="640"/>
      <c r="F164" s="640"/>
      <c r="G164" s="640"/>
      <c r="H164" s="640"/>
      <c r="I164" s="640"/>
      <c r="J164" s="7">
        <f t="shared" si="2"/>
      </c>
      <c r="K164" s="131"/>
    </row>
    <row r="165" spans="1:11" ht="30">
      <c r="A165" s="22">
        <v>605</v>
      </c>
      <c r="B165" s="125"/>
      <c r="C165" s="132">
        <v>4860</v>
      </c>
      <c r="D165" s="166" t="s">
        <v>249</v>
      </c>
      <c r="E165" s="640"/>
      <c r="F165" s="640"/>
      <c r="G165" s="640"/>
      <c r="H165" s="640"/>
      <c r="I165" s="640"/>
      <c r="J165" s="7">
        <f t="shared" si="2"/>
      </c>
      <c r="K165" s="131"/>
    </row>
    <row r="166" spans="1:11" ht="30">
      <c r="A166" s="22">
        <v>610</v>
      </c>
      <c r="B166" s="125"/>
      <c r="C166" s="132">
        <v>4870</v>
      </c>
      <c r="D166" s="166" t="s">
        <v>250</v>
      </c>
      <c r="E166" s="640"/>
      <c r="F166" s="640"/>
      <c r="G166" s="640"/>
      <c r="H166" s="640"/>
      <c r="I166" s="640"/>
      <c r="J166" s="7">
        <f t="shared" si="2"/>
      </c>
      <c r="K166" s="131"/>
    </row>
    <row r="167" spans="1:11" ht="30">
      <c r="A167" s="22">
        <v>615</v>
      </c>
      <c r="B167" s="175"/>
      <c r="C167" s="151">
        <v>4880</v>
      </c>
      <c r="D167" s="174" t="s">
        <v>251</v>
      </c>
      <c r="E167" s="646"/>
      <c r="F167" s="646"/>
      <c r="G167" s="646"/>
      <c r="H167" s="646"/>
      <c r="I167" s="646"/>
      <c r="J167" s="7">
        <f t="shared" si="2"/>
      </c>
      <c r="K167" s="131"/>
    </row>
    <row r="168" spans="1:11" s="10" customFormat="1" ht="20.25" customHeight="1" thickBot="1">
      <c r="A168" s="35">
        <v>620</v>
      </c>
      <c r="B168" s="176" t="s">
        <v>825</v>
      </c>
      <c r="C168" s="177" t="s">
        <v>690</v>
      </c>
      <c r="D168" s="630" t="s">
        <v>826</v>
      </c>
      <c r="E168" s="649">
        <f>SUM(E22,E28,E33,E39,E47,E52,E58,E61,E64,E65,E72,E73,E74,E75,E90,E93,E94,E108,E112,E120,E124,E136,E137,E138,E141,E150,E159)</f>
        <v>0</v>
      </c>
      <c r="F168" s="649">
        <f>SUM(F22,F28,F33,F39,F47,F52,F58,F61,F64,F65,F72,F73,F74,F75,F90,F93,F94,F108,F112,F120,F124,F136,F137,F138,F141,F150,F159)</f>
        <v>0</v>
      </c>
      <c r="G168" s="649">
        <f>SUM(G22,G28,G33,G39,G47,G52,G58,G61,G64,G65,G72,G73,G74,G75,G90,G93,G94,G108,G112,G120,G124,G136,G137,G138,G141,G150,G159)</f>
        <v>0</v>
      </c>
      <c r="H168" s="649">
        <f>SUM(H22,H28,H33,H39,H47,H52,H58,H61,H64,H65,H72,H73,H74,H75,H90,H93,H94,H108,H112,H120,H124,H136,H137,H138,H141,H150,H159)</f>
        <v>0</v>
      </c>
      <c r="I168" s="649">
        <f>SUM(I22,I28,I33,I39,I47,I52,I58,I61,I64,I65,I72,I73,I74,I75,I90,I93,I94,I108,I112,I120,I124,I136,I137,I138,I141,I150,I159)</f>
        <v>0</v>
      </c>
      <c r="J168" s="7">
        <v>1</v>
      </c>
      <c r="K168" s="131"/>
    </row>
    <row r="169" spans="2:11" s="10" customFormat="1" ht="9" customHeight="1" thickTop="1">
      <c r="B169" s="178"/>
      <c r="C169" s="179"/>
      <c r="D169" s="180"/>
      <c r="E169" s="181"/>
      <c r="F169" s="181"/>
      <c r="G169" s="181"/>
      <c r="H169" s="181"/>
      <c r="I169" s="181"/>
      <c r="J169" s="7">
        <v>1</v>
      </c>
      <c r="K169" s="131"/>
    </row>
    <row r="170" spans="2:11" s="10" customFormat="1" ht="7.5" customHeight="1">
      <c r="B170" s="178"/>
      <c r="C170" s="179"/>
      <c r="D170" s="180"/>
      <c r="E170" s="181"/>
      <c r="F170" s="181"/>
      <c r="G170" s="181"/>
      <c r="H170" s="181"/>
      <c r="I170" s="181"/>
      <c r="J170" s="7">
        <v>1</v>
      </c>
      <c r="K170" s="100"/>
    </row>
    <row r="171" spans="2:11" s="10" customFormat="1" ht="15">
      <c r="B171" s="182"/>
      <c r="C171" s="182"/>
      <c r="D171" s="183"/>
      <c r="E171" s="184"/>
      <c r="F171" s="184"/>
      <c r="G171" s="184"/>
      <c r="H171" s="184"/>
      <c r="I171" s="184"/>
      <c r="J171" s="7">
        <v>1</v>
      </c>
      <c r="K171" s="100"/>
    </row>
    <row r="172" spans="2:11" s="10" customFormat="1" ht="15">
      <c r="B172" s="96"/>
      <c r="C172" s="102"/>
      <c r="D172" s="103"/>
      <c r="E172" s="185"/>
      <c r="F172" s="185"/>
      <c r="G172" s="185"/>
      <c r="H172" s="185"/>
      <c r="I172" s="185"/>
      <c r="J172" s="7">
        <v>1</v>
      </c>
      <c r="K172" s="186"/>
    </row>
    <row r="173" spans="2:11" s="10" customFormat="1" ht="39" customHeight="1">
      <c r="B173" s="742" t="str">
        <f>$B$7</f>
        <v>ПРОГНОЗА ЗА ПЕРИОДА 2017-2019 г. НА ПОСТЪПЛЕНИЯТА ОТ МЕСТНИ ПРИХОДИ  И НА РАЗХОДИТЕ ЗА МЕСТНИ ДЕЙНОСТИ</v>
      </c>
      <c r="C173" s="743"/>
      <c r="D173" s="743"/>
      <c r="E173" s="185"/>
      <c r="F173" s="185"/>
      <c r="G173" s="185"/>
      <c r="H173" s="185"/>
      <c r="I173" s="185"/>
      <c r="J173" s="7">
        <v>1</v>
      </c>
      <c r="K173" s="186"/>
    </row>
    <row r="174" spans="2:11" s="10" customFormat="1" ht="15.75">
      <c r="B174" s="96"/>
      <c r="C174" s="102"/>
      <c r="D174" s="103"/>
      <c r="E174" s="722" t="s">
        <v>413</v>
      </c>
      <c r="F174" s="722" t="s">
        <v>783</v>
      </c>
      <c r="G174" s="185"/>
      <c r="H174" s="185"/>
      <c r="I174" s="185"/>
      <c r="J174" s="7">
        <v>1</v>
      </c>
      <c r="K174" s="186"/>
    </row>
    <row r="175" spans="2:11" s="10" customFormat="1" ht="27" customHeight="1">
      <c r="B175" s="739">
        <f>$B$9</f>
        <v>0</v>
      </c>
      <c r="C175" s="740"/>
      <c r="D175" s="741"/>
      <c r="E175" s="106">
        <f>$E$9</f>
        <v>42370</v>
      </c>
      <c r="F175" s="187">
        <f>$F$9</f>
        <v>43830</v>
      </c>
      <c r="G175" s="185"/>
      <c r="H175" s="185"/>
      <c r="I175" s="185"/>
      <c r="J175" s="7">
        <v>1</v>
      </c>
      <c r="K175" s="186"/>
    </row>
    <row r="176" spans="2:11" s="10" customFormat="1" ht="15">
      <c r="B176" s="188" t="str">
        <f>$B$10</f>
        <v>(наименование на разпоредителя с бюджет)</v>
      </c>
      <c r="C176" s="189"/>
      <c r="D176" s="190"/>
      <c r="E176" s="104"/>
      <c r="F176" s="623"/>
      <c r="G176" s="185"/>
      <c r="H176" s="185"/>
      <c r="I176" s="185"/>
      <c r="J176" s="7">
        <v>1</v>
      </c>
      <c r="K176" s="186"/>
    </row>
    <row r="177" spans="2:11" s="10" customFormat="1" ht="12.75" customHeight="1">
      <c r="B177" s="188"/>
      <c r="C177" s="189"/>
      <c r="D177" s="190"/>
      <c r="E177" s="107"/>
      <c r="F177" s="96"/>
      <c r="G177" s="185"/>
      <c r="H177" s="185"/>
      <c r="I177" s="185"/>
      <c r="J177" s="7">
        <v>1</v>
      </c>
      <c r="K177" s="186"/>
    </row>
    <row r="178" spans="2:11" s="10" customFormat="1" ht="26.25" customHeight="1">
      <c r="B178" s="733" t="e">
        <f>$B$12</f>
        <v>#N/A</v>
      </c>
      <c r="C178" s="734"/>
      <c r="D178" s="735"/>
      <c r="E178" s="108" t="s">
        <v>808</v>
      </c>
      <c r="F178" s="611">
        <f>$F$12</f>
        <v>0</v>
      </c>
      <c r="G178" s="185"/>
      <c r="H178" s="185"/>
      <c r="I178" s="185"/>
      <c r="J178" s="7">
        <v>1</v>
      </c>
      <c r="K178" s="186"/>
    </row>
    <row r="179" spans="2:11" s="10" customFormat="1" ht="15.75">
      <c r="B179" s="191" t="str">
        <f>$B$13</f>
        <v>(наименование на първостепенния разпоредител с бюджет)</v>
      </c>
      <c r="C179" s="189"/>
      <c r="D179" s="190"/>
      <c r="E179" s="192"/>
      <c r="F179" s="185"/>
      <c r="G179" s="185"/>
      <c r="H179" s="185"/>
      <c r="I179" s="185"/>
      <c r="J179" s="7">
        <v>1</v>
      </c>
      <c r="K179" s="186"/>
    </row>
    <row r="180" spans="2:11" s="10" customFormat="1" ht="21.75" customHeight="1">
      <c r="B180" s="193"/>
      <c r="C180" s="194"/>
      <c r="D180" s="195"/>
      <c r="E180" s="195"/>
      <c r="F180" s="195"/>
      <c r="G180" s="195"/>
      <c r="H180" s="195"/>
      <c r="I180" s="195"/>
      <c r="J180" s="7">
        <v>1</v>
      </c>
      <c r="K180" s="186"/>
    </row>
    <row r="181" spans="2:11" s="10" customFormat="1" ht="16.5" thickBot="1">
      <c r="B181" s="196"/>
      <c r="C181" s="196"/>
      <c r="D181" s="197"/>
      <c r="E181" s="199"/>
      <c r="F181" s="200"/>
      <c r="H181" s="200"/>
      <c r="I181" s="201" t="s">
        <v>414</v>
      </c>
      <c r="J181" s="7">
        <v>1</v>
      </c>
      <c r="K181" s="186"/>
    </row>
    <row r="182" spans="2:11" s="10" customFormat="1" ht="31.5" customHeight="1" thickBot="1">
      <c r="B182" s="203"/>
      <c r="C182" s="204"/>
      <c r="D182" s="650" t="s">
        <v>691</v>
      </c>
      <c r="E182" s="625" t="s">
        <v>1656</v>
      </c>
      <c r="F182" s="626" t="s">
        <v>1657</v>
      </c>
      <c r="G182" s="626" t="s">
        <v>1720</v>
      </c>
      <c r="H182" s="626" t="s">
        <v>1658</v>
      </c>
      <c r="I182" s="626" t="s">
        <v>1658</v>
      </c>
      <c r="J182" s="7">
        <v>1</v>
      </c>
      <c r="K182" s="186"/>
    </row>
    <row r="183" spans="2:11" s="10" customFormat="1" ht="44.25" customHeight="1" thickBot="1">
      <c r="B183" s="206" t="s">
        <v>49</v>
      </c>
      <c r="C183" s="207" t="s">
        <v>415</v>
      </c>
      <c r="D183" s="651" t="s">
        <v>632</v>
      </c>
      <c r="E183" s="631">
        <v>2015</v>
      </c>
      <c r="F183" s="632">
        <v>2016</v>
      </c>
      <c r="G183" s="632">
        <v>2017</v>
      </c>
      <c r="H183" s="632">
        <v>2018</v>
      </c>
      <c r="I183" s="632">
        <v>2019</v>
      </c>
      <c r="J183" s="7">
        <v>1</v>
      </c>
      <c r="K183" s="209"/>
    </row>
    <row r="184" spans="2:11" s="10" customFormat="1" ht="18.75">
      <c r="B184" s="210"/>
      <c r="C184" s="211"/>
      <c r="D184" s="652" t="s">
        <v>692</v>
      </c>
      <c r="E184" s="633"/>
      <c r="F184" s="634"/>
      <c r="G184" s="635"/>
      <c r="H184" s="654"/>
      <c r="I184" s="654"/>
      <c r="J184" s="7">
        <v>1</v>
      </c>
      <c r="K184" s="209"/>
    </row>
    <row r="185" spans="2:11" s="10" customFormat="1" ht="14.25" customHeight="1">
      <c r="B185" s="213"/>
      <c r="C185" s="214"/>
      <c r="D185" s="215"/>
      <c r="E185" s="485"/>
      <c r="F185" s="485"/>
      <c r="G185" s="485"/>
      <c r="H185" s="655"/>
      <c r="I185" s="655"/>
      <c r="J185" s="7">
        <v>1</v>
      </c>
      <c r="K185" s="209"/>
    </row>
    <row r="186" spans="1:11" s="14" customFormat="1" ht="18" customHeight="1">
      <c r="A186" s="21">
        <v>5</v>
      </c>
      <c r="B186" s="217">
        <v>100</v>
      </c>
      <c r="C186" s="738" t="s">
        <v>693</v>
      </c>
      <c r="D186" s="738"/>
      <c r="E186" s="656">
        <f>SUMIF($B$601:$B$12307,$B186,E$601:E$12307)</f>
        <v>0</v>
      </c>
      <c r="F186" s="656">
        <f>SUMIF($B$601:$B$12307,$B186,F$601:F$12307)</f>
        <v>0</v>
      </c>
      <c r="G186" s="656">
        <f>SUMIF($B$601:$B$12307,$B186,G$601:G$12307)</f>
        <v>0</v>
      </c>
      <c r="H186" s="656">
        <f>SUMIF($B$601:$B$12307,$B186,H$601:H$12307)</f>
        <v>0</v>
      </c>
      <c r="I186" s="656">
        <f>SUMIF($B$601:$B$12307,$B186,I$601:I$12307)</f>
        <v>0</v>
      </c>
      <c r="J186" s="7">
        <f aca="true" t="shared" si="3" ref="J186:J249">(IF(OR($E186&lt;&gt;0,$F186&lt;&gt;0,$G186&lt;&gt;0,$H186&lt;&gt;0,$I186&lt;&gt;0),$J$2,""))</f>
      </c>
      <c r="K186" s="221"/>
    </row>
    <row r="187" spans="1:11" ht="18.75" customHeight="1">
      <c r="A187" s="22">
        <v>10</v>
      </c>
      <c r="B187" s="222"/>
      <c r="C187" s="223">
        <v>101</v>
      </c>
      <c r="D187" s="224" t="s">
        <v>694</v>
      </c>
      <c r="E187" s="657">
        <f aca="true" t="shared" si="4" ref="E187:I188">SUMIF($C$601:$C$12307,$C187,E$601:E$12307)</f>
        <v>0</v>
      </c>
      <c r="F187" s="657">
        <f t="shared" si="4"/>
        <v>0</v>
      </c>
      <c r="G187" s="657">
        <f t="shared" si="4"/>
        <v>0</v>
      </c>
      <c r="H187" s="657">
        <f t="shared" si="4"/>
        <v>0</v>
      </c>
      <c r="I187" s="657">
        <f t="shared" si="4"/>
        <v>0</v>
      </c>
      <c r="J187" s="7">
        <f t="shared" si="3"/>
      </c>
      <c r="K187" s="221"/>
    </row>
    <row r="188" spans="1:11" ht="18.75" customHeight="1">
      <c r="A188" s="22">
        <v>15</v>
      </c>
      <c r="B188" s="222"/>
      <c r="C188" s="225">
        <v>102</v>
      </c>
      <c r="D188" s="226" t="s">
        <v>695</v>
      </c>
      <c r="E188" s="658">
        <f t="shared" si="4"/>
        <v>0</v>
      </c>
      <c r="F188" s="658">
        <f t="shared" si="4"/>
        <v>0</v>
      </c>
      <c r="G188" s="658">
        <f t="shared" si="4"/>
        <v>0</v>
      </c>
      <c r="H188" s="658">
        <f t="shared" si="4"/>
        <v>0</v>
      </c>
      <c r="I188" s="658">
        <f t="shared" si="4"/>
        <v>0</v>
      </c>
      <c r="J188" s="7">
        <f t="shared" si="3"/>
      </c>
      <c r="K188" s="221"/>
    </row>
    <row r="189" spans="1:11" s="14" customFormat="1" ht="15.75">
      <c r="A189" s="21">
        <v>35</v>
      </c>
      <c r="B189" s="217">
        <v>200</v>
      </c>
      <c r="C189" s="736" t="s">
        <v>696</v>
      </c>
      <c r="D189" s="736"/>
      <c r="E189" s="656">
        <f>SUMIF($B$601:$B$12307,$B189,E$601:E$12307)</f>
        <v>0</v>
      </c>
      <c r="F189" s="656">
        <f>SUMIF($B$601:$B$12307,$B189,F$601:F$12307)</f>
        <v>0</v>
      </c>
      <c r="G189" s="656">
        <f>SUMIF($B$601:$B$12307,$B189,G$601:G$12307)</f>
        <v>0</v>
      </c>
      <c r="H189" s="656">
        <f>SUMIF($B$601:$B$12307,$B189,H$601:H$12307)</f>
        <v>0</v>
      </c>
      <c r="I189" s="656">
        <f>SUMIF($B$601:$B$12307,$B189,I$601:I$12307)</f>
        <v>0</v>
      </c>
      <c r="J189" s="7">
        <f t="shared" si="3"/>
      </c>
      <c r="K189" s="221"/>
    </row>
    <row r="190" spans="1:11" ht="18" customHeight="1">
      <c r="A190" s="22">
        <v>40</v>
      </c>
      <c r="B190" s="227"/>
      <c r="C190" s="223">
        <v>201</v>
      </c>
      <c r="D190" s="224" t="s">
        <v>697</v>
      </c>
      <c r="E190" s="657">
        <f aca="true" t="shared" si="5" ref="E190:I194">SUMIF($C$601:$C$12307,$C190,E$601:E$12307)</f>
        <v>0</v>
      </c>
      <c r="F190" s="657">
        <f t="shared" si="5"/>
        <v>0</v>
      </c>
      <c r="G190" s="657">
        <f t="shared" si="5"/>
        <v>0</v>
      </c>
      <c r="H190" s="657">
        <f t="shared" si="5"/>
        <v>0</v>
      </c>
      <c r="I190" s="657">
        <f t="shared" si="5"/>
        <v>0</v>
      </c>
      <c r="J190" s="7">
        <f t="shared" si="3"/>
      </c>
      <c r="K190" s="221"/>
    </row>
    <row r="191" spans="1:11" ht="18" customHeight="1">
      <c r="A191" s="22">
        <v>45</v>
      </c>
      <c r="B191" s="228"/>
      <c r="C191" s="229">
        <v>202</v>
      </c>
      <c r="D191" s="230" t="s">
        <v>698</v>
      </c>
      <c r="E191" s="659">
        <f t="shared" si="5"/>
        <v>0</v>
      </c>
      <c r="F191" s="659">
        <f t="shared" si="5"/>
        <v>0</v>
      </c>
      <c r="G191" s="659">
        <f t="shared" si="5"/>
        <v>0</v>
      </c>
      <c r="H191" s="659">
        <f t="shared" si="5"/>
        <v>0</v>
      </c>
      <c r="I191" s="659">
        <f t="shared" si="5"/>
        <v>0</v>
      </c>
      <c r="J191" s="7">
        <f t="shared" si="3"/>
      </c>
      <c r="K191" s="221"/>
    </row>
    <row r="192" spans="1:11" ht="31.5">
      <c r="A192" s="22">
        <v>50</v>
      </c>
      <c r="B192" s="231"/>
      <c r="C192" s="229">
        <v>205</v>
      </c>
      <c r="D192" s="230" t="s">
        <v>550</v>
      </c>
      <c r="E192" s="659">
        <f t="shared" si="5"/>
        <v>0</v>
      </c>
      <c r="F192" s="659">
        <f t="shared" si="5"/>
        <v>0</v>
      </c>
      <c r="G192" s="659">
        <f t="shared" si="5"/>
        <v>0</v>
      </c>
      <c r="H192" s="659">
        <f t="shared" si="5"/>
        <v>0</v>
      </c>
      <c r="I192" s="659">
        <f t="shared" si="5"/>
        <v>0</v>
      </c>
      <c r="J192" s="7">
        <f t="shared" si="3"/>
      </c>
      <c r="K192" s="221"/>
    </row>
    <row r="193" spans="1:11" ht="18" customHeight="1">
      <c r="A193" s="22">
        <v>55</v>
      </c>
      <c r="B193" s="231"/>
      <c r="C193" s="229">
        <v>208</v>
      </c>
      <c r="D193" s="232" t="s">
        <v>551</v>
      </c>
      <c r="E193" s="659">
        <f t="shared" si="5"/>
        <v>0</v>
      </c>
      <c r="F193" s="659">
        <f t="shared" si="5"/>
        <v>0</v>
      </c>
      <c r="G193" s="659">
        <f t="shared" si="5"/>
        <v>0</v>
      </c>
      <c r="H193" s="659">
        <f t="shared" si="5"/>
        <v>0</v>
      </c>
      <c r="I193" s="659">
        <f t="shared" si="5"/>
        <v>0</v>
      </c>
      <c r="J193" s="7">
        <f t="shared" si="3"/>
      </c>
      <c r="K193" s="221"/>
    </row>
    <row r="194" spans="1:11" ht="18" customHeight="1">
      <c r="A194" s="22">
        <v>60</v>
      </c>
      <c r="B194" s="227"/>
      <c r="C194" s="225">
        <v>209</v>
      </c>
      <c r="D194" s="233" t="s">
        <v>552</v>
      </c>
      <c r="E194" s="658">
        <f t="shared" si="5"/>
        <v>0</v>
      </c>
      <c r="F194" s="658">
        <f t="shared" si="5"/>
        <v>0</v>
      </c>
      <c r="G194" s="658">
        <f t="shared" si="5"/>
        <v>0</v>
      </c>
      <c r="H194" s="658">
        <f t="shared" si="5"/>
        <v>0</v>
      </c>
      <c r="I194" s="658">
        <f t="shared" si="5"/>
        <v>0</v>
      </c>
      <c r="J194" s="7">
        <f t="shared" si="3"/>
      </c>
      <c r="K194" s="221"/>
    </row>
    <row r="195" spans="1:11" s="14" customFormat="1" ht="15.75">
      <c r="A195" s="21">
        <v>65</v>
      </c>
      <c r="B195" s="217">
        <v>500</v>
      </c>
      <c r="C195" s="737" t="s">
        <v>171</v>
      </c>
      <c r="D195" s="737"/>
      <c r="E195" s="656">
        <f>SUMIF($B$601:$B$12307,$B195,E$601:E$12307)</f>
        <v>0</v>
      </c>
      <c r="F195" s="656">
        <f>SUMIF($B$601:$B$12307,$B195,F$601:F$12307)</f>
        <v>0</v>
      </c>
      <c r="G195" s="656">
        <f>SUMIF($B$601:$B$12307,$B195,G$601:G$12307)</f>
        <v>0</v>
      </c>
      <c r="H195" s="656">
        <f>SUMIF($B$601:$B$12307,$B195,H$601:H$12307)</f>
        <v>0</v>
      </c>
      <c r="I195" s="656">
        <f>SUMIF($B$601:$B$12307,$B195,I$601:I$12307)</f>
        <v>0</v>
      </c>
      <c r="J195" s="7">
        <f t="shared" si="3"/>
      </c>
      <c r="K195" s="221"/>
    </row>
    <row r="196" spans="1:11" ht="19.5" customHeight="1">
      <c r="A196" s="22">
        <v>70</v>
      </c>
      <c r="B196" s="227"/>
      <c r="C196" s="234">
        <v>551</v>
      </c>
      <c r="D196" s="235" t="s">
        <v>172</v>
      </c>
      <c r="E196" s="657">
        <f aca="true" t="shared" si="6" ref="E196:I202">SUMIF($C$601:$C$12307,$C196,E$601:E$12307)</f>
        <v>0</v>
      </c>
      <c r="F196" s="657">
        <f t="shared" si="6"/>
        <v>0</v>
      </c>
      <c r="G196" s="657">
        <f t="shared" si="6"/>
        <v>0</v>
      </c>
      <c r="H196" s="657">
        <f t="shared" si="6"/>
        <v>0</v>
      </c>
      <c r="I196" s="657">
        <f t="shared" si="6"/>
        <v>0</v>
      </c>
      <c r="J196" s="7">
        <f t="shared" si="3"/>
      </c>
      <c r="K196" s="221"/>
    </row>
    <row r="197" spans="1:11" ht="18.75" customHeight="1">
      <c r="A197" s="22">
        <v>75</v>
      </c>
      <c r="B197" s="227"/>
      <c r="C197" s="236">
        <f>C196+1</f>
        <v>552</v>
      </c>
      <c r="D197" s="237" t="s">
        <v>827</v>
      </c>
      <c r="E197" s="659">
        <f t="shared" si="6"/>
        <v>0</v>
      </c>
      <c r="F197" s="659">
        <f t="shared" si="6"/>
        <v>0</v>
      </c>
      <c r="G197" s="659">
        <f t="shared" si="6"/>
        <v>0</v>
      </c>
      <c r="H197" s="659">
        <f t="shared" si="6"/>
        <v>0</v>
      </c>
      <c r="I197" s="659">
        <f t="shared" si="6"/>
        <v>0</v>
      </c>
      <c r="J197" s="7">
        <f t="shared" si="3"/>
      </c>
      <c r="K197" s="221"/>
    </row>
    <row r="198" spans="1:11" ht="18.75" customHeight="1">
      <c r="A198" s="22">
        <v>80</v>
      </c>
      <c r="B198" s="238"/>
      <c r="C198" s="236">
        <v>558</v>
      </c>
      <c r="D198" s="239" t="s">
        <v>790</v>
      </c>
      <c r="E198" s="659">
        <f t="shared" si="6"/>
        <v>0</v>
      </c>
      <c r="F198" s="659">
        <f t="shared" si="6"/>
        <v>0</v>
      </c>
      <c r="G198" s="659">
        <f t="shared" si="6"/>
        <v>0</v>
      </c>
      <c r="H198" s="659">
        <f t="shared" si="6"/>
        <v>0</v>
      </c>
      <c r="I198" s="659">
        <f t="shared" si="6"/>
        <v>0</v>
      </c>
      <c r="J198" s="7">
        <f t="shared" si="3"/>
      </c>
      <c r="K198" s="221"/>
    </row>
    <row r="199" spans="1:11" ht="18.75" customHeight="1">
      <c r="A199" s="22">
        <v>80</v>
      </c>
      <c r="B199" s="238"/>
      <c r="C199" s="236">
        <v>560</v>
      </c>
      <c r="D199" s="239" t="s">
        <v>173</v>
      </c>
      <c r="E199" s="659">
        <f t="shared" si="6"/>
        <v>0</v>
      </c>
      <c r="F199" s="659">
        <f t="shared" si="6"/>
        <v>0</v>
      </c>
      <c r="G199" s="659">
        <f t="shared" si="6"/>
        <v>0</v>
      </c>
      <c r="H199" s="659">
        <f t="shared" si="6"/>
        <v>0</v>
      </c>
      <c r="I199" s="659">
        <f t="shared" si="6"/>
        <v>0</v>
      </c>
      <c r="J199" s="7">
        <f t="shared" si="3"/>
      </c>
      <c r="K199" s="221"/>
    </row>
    <row r="200" spans="1:11" ht="18.75" customHeight="1">
      <c r="A200" s="22">
        <v>85</v>
      </c>
      <c r="B200" s="238"/>
      <c r="C200" s="236">
        <v>580</v>
      </c>
      <c r="D200" s="237" t="s">
        <v>174</v>
      </c>
      <c r="E200" s="659">
        <f t="shared" si="6"/>
        <v>0</v>
      </c>
      <c r="F200" s="659">
        <f t="shared" si="6"/>
        <v>0</v>
      </c>
      <c r="G200" s="659">
        <f t="shared" si="6"/>
        <v>0</v>
      </c>
      <c r="H200" s="659">
        <f t="shared" si="6"/>
        <v>0</v>
      </c>
      <c r="I200" s="659">
        <f t="shared" si="6"/>
        <v>0</v>
      </c>
      <c r="J200" s="7">
        <f t="shared" si="3"/>
      </c>
      <c r="K200" s="221"/>
    </row>
    <row r="201" spans="1:11" ht="30">
      <c r="A201" s="22">
        <v>90</v>
      </c>
      <c r="B201" s="227"/>
      <c r="C201" s="236">
        <v>588</v>
      </c>
      <c r="D201" s="237" t="s">
        <v>792</v>
      </c>
      <c r="E201" s="659">
        <f t="shared" si="6"/>
        <v>0</v>
      </c>
      <c r="F201" s="659">
        <f t="shared" si="6"/>
        <v>0</v>
      </c>
      <c r="G201" s="659">
        <f t="shared" si="6"/>
        <v>0</v>
      </c>
      <c r="H201" s="659">
        <f t="shared" si="6"/>
        <v>0</v>
      </c>
      <c r="I201" s="659">
        <f t="shared" si="6"/>
        <v>0</v>
      </c>
      <c r="J201" s="7">
        <f t="shared" si="3"/>
      </c>
      <c r="K201" s="221"/>
    </row>
    <row r="202" spans="1:11" ht="31.5">
      <c r="A202" s="22">
        <v>90</v>
      </c>
      <c r="B202" s="227"/>
      <c r="C202" s="240">
        <v>590</v>
      </c>
      <c r="D202" s="241" t="s">
        <v>175</v>
      </c>
      <c r="E202" s="658">
        <f t="shared" si="6"/>
        <v>0</v>
      </c>
      <c r="F202" s="658">
        <f t="shared" si="6"/>
        <v>0</v>
      </c>
      <c r="G202" s="658">
        <f t="shared" si="6"/>
        <v>0</v>
      </c>
      <c r="H202" s="658">
        <f t="shared" si="6"/>
        <v>0</v>
      </c>
      <c r="I202" s="658">
        <f t="shared" si="6"/>
        <v>0</v>
      </c>
      <c r="J202" s="7">
        <f t="shared" si="3"/>
      </c>
      <c r="K202" s="221"/>
    </row>
    <row r="203" spans="1:11" s="14" customFormat="1" ht="18.75" customHeight="1">
      <c r="A203" s="21">
        <v>115</v>
      </c>
      <c r="B203" s="217">
        <v>800</v>
      </c>
      <c r="C203" s="745" t="s">
        <v>176</v>
      </c>
      <c r="D203" s="745"/>
      <c r="E203" s="656">
        <f aca="true" t="shared" si="7" ref="E203:I204">SUMIF($B$601:$B$12307,$B203,E$601:E$12307)</f>
        <v>0</v>
      </c>
      <c r="F203" s="656">
        <f t="shared" si="7"/>
        <v>0</v>
      </c>
      <c r="G203" s="656">
        <f t="shared" si="7"/>
        <v>0</v>
      </c>
      <c r="H203" s="656">
        <f t="shared" si="7"/>
        <v>0</v>
      </c>
      <c r="I203" s="656">
        <f t="shared" si="7"/>
        <v>0</v>
      </c>
      <c r="J203" s="7">
        <f t="shared" si="3"/>
      </c>
      <c r="K203" s="221"/>
    </row>
    <row r="204" spans="1:11" s="14" customFormat="1" ht="15.75">
      <c r="A204" s="21">
        <v>125</v>
      </c>
      <c r="B204" s="217">
        <v>1000</v>
      </c>
      <c r="C204" s="736" t="s">
        <v>177</v>
      </c>
      <c r="D204" s="736"/>
      <c r="E204" s="656">
        <f t="shared" si="7"/>
        <v>0</v>
      </c>
      <c r="F204" s="656">
        <f t="shared" si="7"/>
        <v>0</v>
      </c>
      <c r="G204" s="656">
        <f t="shared" si="7"/>
        <v>0</v>
      </c>
      <c r="H204" s="656">
        <f t="shared" si="7"/>
        <v>0</v>
      </c>
      <c r="I204" s="656">
        <f t="shared" si="7"/>
        <v>0</v>
      </c>
      <c r="J204" s="7">
        <f t="shared" si="3"/>
      </c>
      <c r="K204" s="221"/>
    </row>
    <row r="205" spans="1:11" ht="18.75" customHeight="1">
      <c r="A205" s="22">
        <v>130</v>
      </c>
      <c r="B205" s="228"/>
      <c r="C205" s="223">
        <v>1011</v>
      </c>
      <c r="D205" s="242" t="s">
        <v>178</v>
      </c>
      <c r="E205" s="657">
        <f aca="true" t="shared" si="8" ref="E205:I220">SUMIF($C$601:$C$12307,$C205,E$601:E$12307)</f>
        <v>0</v>
      </c>
      <c r="F205" s="657">
        <f t="shared" si="8"/>
        <v>0</v>
      </c>
      <c r="G205" s="657">
        <f t="shared" si="8"/>
        <v>0</v>
      </c>
      <c r="H205" s="657">
        <f t="shared" si="8"/>
        <v>0</v>
      </c>
      <c r="I205" s="657">
        <f t="shared" si="8"/>
        <v>0</v>
      </c>
      <c r="J205" s="7">
        <f t="shared" si="3"/>
      </c>
      <c r="K205" s="221"/>
    </row>
    <row r="206" spans="1:11" ht="18.75" customHeight="1">
      <c r="A206" s="22">
        <v>135</v>
      </c>
      <c r="B206" s="228"/>
      <c r="C206" s="229">
        <v>1012</v>
      </c>
      <c r="D206" s="230" t="s">
        <v>179</v>
      </c>
      <c r="E206" s="659">
        <f t="shared" si="8"/>
        <v>0</v>
      </c>
      <c r="F206" s="659">
        <f t="shared" si="8"/>
        <v>0</v>
      </c>
      <c r="G206" s="659">
        <f t="shared" si="8"/>
        <v>0</v>
      </c>
      <c r="H206" s="659">
        <f t="shared" si="8"/>
        <v>0</v>
      </c>
      <c r="I206" s="659">
        <f t="shared" si="8"/>
        <v>0</v>
      </c>
      <c r="J206" s="7">
        <f t="shared" si="3"/>
      </c>
      <c r="K206" s="221"/>
    </row>
    <row r="207" spans="1:11" ht="18.75" customHeight="1">
      <c r="A207" s="22">
        <v>140</v>
      </c>
      <c r="B207" s="228"/>
      <c r="C207" s="229">
        <v>1013</v>
      </c>
      <c r="D207" s="230" t="s">
        <v>180</v>
      </c>
      <c r="E207" s="659">
        <f t="shared" si="8"/>
        <v>0</v>
      </c>
      <c r="F207" s="659">
        <f t="shared" si="8"/>
        <v>0</v>
      </c>
      <c r="G207" s="659">
        <f t="shared" si="8"/>
        <v>0</v>
      </c>
      <c r="H207" s="659">
        <f t="shared" si="8"/>
        <v>0</v>
      </c>
      <c r="I207" s="659">
        <f t="shared" si="8"/>
        <v>0</v>
      </c>
      <c r="J207" s="7">
        <f t="shared" si="3"/>
      </c>
      <c r="K207" s="221"/>
    </row>
    <row r="208" spans="1:11" ht="18.75" customHeight="1">
      <c r="A208" s="22">
        <v>145</v>
      </c>
      <c r="B208" s="228"/>
      <c r="C208" s="229">
        <v>1014</v>
      </c>
      <c r="D208" s="230" t="s">
        <v>181</v>
      </c>
      <c r="E208" s="659">
        <f t="shared" si="8"/>
        <v>0</v>
      </c>
      <c r="F208" s="659">
        <f t="shared" si="8"/>
        <v>0</v>
      </c>
      <c r="G208" s="659">
        <f t="shared" si="8"/>
        <v>0</v>
      </c>
      <c r="H208" s="659">
        <f t="shared" si="8"/>
        <v>0</v>
      </c>
      <c r="I208" s="659">
        <f t="shared" si="8"/>
        <v>0</v>
      </c>
      <c r="J208" s="7">
        <f t="shared" si="3"/>
      </c>
      <c r="K208" s="221"/>
    </row>
    <row r="209" spans="1:11" ht="18.75" customHeight="1">
      <c r="A209" s="22">
        <v>150</v>
      </c>
      <c r="B209" s="228"/>
      <c r="C209" s="229">
        <v>1015</v>
      </c>
      <c r="D209" s="230" t="s">
        <v>182</v>
      </c>
      <c r="E209" s="659">
        <f t="shared" si="8"/>
        <v>0</v>
      </c>
      <c r="F209" s="659">
        <f t="shared" si="8"/>
        <v>0</v>
      </c>
      <c r="G209" s="659">
        <f t="shared" si="8"/>
        <v>0</v>
      </c>
      <c r="H209" s="659">
        <f t="shared" si="8"/>
        <v>0</v>
      </c>
      <c r="I209" s="659">
        <f t="shared" si="8"/>
        <v>0</v>
      </c>
      <c r="J209" s="7">
        <f t="shared" si="3"/>
      </c>
      <c r="K209" s="221"/>
    </row>
    <row r="210" spans="1:11" ht="18.75" customHeight="1">
      <c r="A210" s="22">
        <v>155</v>
      </c>
      <c r="B210" s="228"/>
      <c r="C210" s="243">
        <v>1016</v>
      </c>
      <c r="D210" s="244" t="s">
        <v>183</v>
      </c>
      <c r="E210" s="660">
        <f t="shared" si="8"/>
        <v>0</v>
      </c>
      <c r="F210" s="660">
        <f t="shared" si="8"/>
        <v>0</v>
      </c>
      <c r="G210" s="660">
        <f t="shared" si="8"/>
        <v>0</v>
      </c>
      <c r="H210" s="660">
        <f t="shared" si="8"/>
        <v>0</v>
      </c>
      <c r="I210" s="660">
        <f t="shared" si="8"/>
        <v>0</v>
      </c>
      <c r="J210" s="7">
        <f t="shared" si="3"/>
      </c>
      <c r="K210" s="221"/>
    </row>
    <row r="211" spans="1:11" ht="18.75" customHeight="1">
      <c r="A211" s="22">
        <v>160</v>
      </c>
      <c r="B211" s="222"/>
      <c r="C211" s="245">
        <v>1020</v>
      </c>
      <c r="D211" s="246" t="s">
        <v>184</v>
      </c>
      <c r="E211" s="661">
        <f t="shared" si="8"/>
        <v>0</v>
      </c>
      <c r="F211" s="661">
        <f t="shared" si="8"/>
        <v>0</v>
      </c>
      <c r="G211" s="661">
        <f t="shared" si="8"/>
        <v>0</v>
      </c>
      <c r="H211" s="661">
        <f t="shared" si="8"/>
        <v>0</v>
      </c>
      <c r="I211" s="661">
        <f t="shared" si="8"/>
        <v>0</v>
      </c>
      <c r="J211" s="7">
        <f t="shared" si="3"/>
      </c>
      <c r="K211" s="221"/>
    </row>
    <row r="212" spans="1:11" ht="18.75" customHeight="1">
      <c r="A212" s="22">
        <v>165</v>
      </c>
      <c r="B212" s="228"/>
      <c r="C212" s="247">
        <v>1030</v>
      </c>
      <c r="D212" s="248" t="s">
        <v>185</v>
      </c>
      <c r="E212" s="662">
        <f t="shared" si="8"/>
        <v>0</v>
      </c>
      <c r="F212" s="662">
        <f t="shared" si="8"/>
        <v>0</v>
      </c>
      <c r="G212" s="662">
        <f t="shared" si="8"/>
        <v>0</v>
      </c>
      <c r="H212" s="662">
        <f t="shared" si="8"/>
        <v>0</v>
      </c>
      <c r="I212" s="662">
        <f t="shared" si="8"/>
        <v>0</v>
      </c>
      <c r="J212" s="7">
        <f t="shared" si="3"/>
      </c>
      <c r="K212" s="249"/>
    </row>
    <row r="213" spans="1:11" ht="18.75" customHeight="1">
      <c r="A213" s="22">
        <v>175</v>
      </c>
      <c r="B213" s="228"/>
      <c r="C213" s="245">
        <v>1051</v>
      </c>
      <c r="D213" s="250" t="s">
        <v>186</v>
      </c>
      <c r="E213" s="661">
        <f t="shared" si="8"/>
        <v>0</v>
      </c>
      <c r="F213" s="661">
        <f t="shared" si="8"/>
        <v>0</v>
      </c>
      <c r="G213" s="661">
        <f t="shared" si="8"/>
        <v>0</v>
      </c>
      <c r="H213" s="661">
        <f t="shared" si="8"/>
        <v>0</v>
      </c>
      <c r="I213" s="661">
        <f t="shared" si="8"/>
        <v>0</v>
      </c>
      <c r="J213" s="7">
        <f t="shared" si="3"/>
      </c>
      <c r="K213" s="249"/>
    </row>
    <row r="214" spans="1:11" ht="18.75" customHeight="1">
      <c r="A214" s="22">
        <v>180</v>
      </c>
      <c r="B214" s="228"/>
      <c r="C214" s="229">
        <v>1052</v>
      </c>
      <c r="D214" s="230" t="s">
        <v>187</v>
      </c>
      <c r="E214" s="659">
        <f t="shared" si="8"/>
        <v>0</v>
      </c>
      <c r="F214" s="659">
        <f t="shared" si="8"/>
        <v>0</v>
      </c>
      <c r="G214" s="659">
        <f t="shared" si="8"/>
        <v>0</v>
      </c>
      <c r="H214" s="659">
        <f t="shared" si="8"/>
        <v>0</v>
      </c>
      <c r="I214" s="659">
        <f t="shared" si="8"/>
        <v>0</v>
      </c>
      <c r="J214" s="7">
        <f t="shared" si="3"/>
      </c>
      <c r="K214" s="249"/>
    </row>
    <row r="215" spans="1:11" ht="18.75" customHeight="1">
      <c r="A215" s="22">
        <v>185</v>
      </c>
      <c r="B215" s="228"/>
      <c r="C215" s="247">
        <v>1053</v>
      </c>
      <c r="D215" s="248" t="s">
        <v>793</v>
      </c>
      <c r="E215" s="662">
        <f t="shared" si="8"/>
        <v>0</v>
      </c>
      <c r="F215" s="662">
        <f t="shared" si="8"/>
        <v>0</v>
      </c>
      <c r="G215" s="662">
        <f t="shared" si="8"/>
        <v>0</v>
      </c>
      <c r="H215" s="662">
        <f t="shared" si="8"/>
        <v>0</v>
      </c>
      <c r="I215" s="662">
        <f t="shared" si="8"/>
        <v>0</v>
      </c>
      <c r="J215" s="7">
        <f t="shared" si="3"/>
      </c>
      <c r="K215" s="221"/>
    </row>
    <row r="216" spans="1:11" ht="18.75" customHeight="1">
      <c r="A216" s="22">
        <v>190</v>
      </c>
      <c r="B216" s="228"/>
      <c r="C216" s="245">
        <v>1062</v>
      </c>
      <c r="D216" s="246" t="s">
        <v>188</v>
      </c>
      <c r="E216" s="661">
        <f t="shared" si="8"/>
        <v>0</v>
      </c>
      <c r="F216" s="661">
        <f t="shared" si="8"/>
        <v>0</v>
      </c>
      <c r="G216" s="661">
        <f t="shared" si="8"/>
        <v>0</v>
      </c>
      <c r="H216" s="661">
        <f t="shared" si="8"/>
        <v>0</v>
      </c>
      <c r="I216" s="661">
        <f t="shared" si="8"/>
        <v>0</v>
      </c>
      <c r="J216" s="7">
        <f t="shared" si="3"/>
      </c>
      <c r="K216" s="221"/>
    </row>
    <row r="217" spans="1:11" ht="18.75" customHeight="1">
      <c r="A217" s="22">
        <v>200</v>
      </c>
      <c r="B217" s="228"/>
      <c r="C217" s="247">
        <v>1063</v>
      </c>
      <c r="D217" s="251" t="s">
        <v>752</v>
      </c>
      <c r="E217" s="662">
        <f t="shared" si="8"/>
        <v>0</v>
      </c>
      <c r="F217" s="662">
        <f t="shared" si="8"/>
        <v>0</v>
      </c>
      <c r="G217" s="662">
        <f t="shared" si="8"/>
        <v>0</v>
      </c>
      <c r="H217" s="662">
        <f t="shared" si="8"/>
        <v>0</v>
      </c>
      <c r="I217" s="662">
        <f t="shared" si="8"/>
        <v>0</v>
      </c>
      <c r="J217" s="7">
        <f t="shared" si="3"/>
      </c>
      <c r="K217" s="221"/>
    </row>
    <row r="218" spans="1:11" ht="18.75" customHeight="1">
      <c r="A218" s="22">
        <v>200</v>
      </c>
      <c r="B218" s="228"/>
      <c r="C218" s="252">
        <v>1069</v>
      </c>
      <c r="D218" s="253" t="s">
        <v>189</v>
      </c>
      <c r="E218" s="663">
        <f t="shared" si="8"/>
        <v>0</v>
      </c>
      <c r="F218" s="663">
        <f t="shared" si="8"/>
        <v>0</v>
      </c>
      <c r="G218" s="663">
        <f t="shared" si="8"/>
        <v>0</v>
      </c>
      <c r="H218" s="663">
        <f t="shared" si="8"/>
        <v>0</v>
      </c>
      <c r="I218" s="663">
        <f t="shared" si="8"/>
        <v>0</v>
      </c>
      <c r="J218" s="7">
        <f t="shared" si="3"/>
      </c>
      <c r="K218" s="221"/>
    </row>
    <row r="219" spans="1:11" ht="18.75" customHeight="1">
      <c r="A219" s="22">
        <v>205</v>
      </c>
      <c r="B219" s="222"/>
      <c r="C219" s="245">
        <v>1091</v>
      </c>
      <c r="D219" s="250" t="s">
        <v>828</v>
      </c>
      <c r="E219" s="661">
        <f t="shared" si="8"/>
        <v>0</v>
      </c>
      <c r="F219" s="661">
        <f t="shared" si="8"/>
        <v>0</v>
      </c>
      <c r="G219" s="661">
        <f t="shared" si="8"/>
        <v>0</v>
      </c>
      <c r="H219" s="661">
        <f t="shared" si="8"/>
        <v>0</v>
      </c>
      <c r="I219" s="661">
        <f t="shared" si="8"/>
        <v>0</v>
      </c>
      <c r="J219" s="7">
        <f t="shared" si="3"/>
      </c>
      <c r="K219" s="221"/>
    </row>
    <row r="220" spans="1:11" ht="18.75" customHeight="1">
      <c r="A220" s="22">
        <v>210</v>
      </c>
      <c r="B220" s="228"/>
      <c r="C220" s="229">
        <v>1092</v>
      </c>
      <c r="D220" s="230" t="s">
        <v>294</v>
      </c>
      <c r="E220" s="659">
        <f t="shared" si="8"/>
        <v>0</v>
      </c>
      <c r="F220" s="659">
        <f t="shared" si="8"/>
        <v>0</v>
      </c>
      <c r="G220" s="659">
        <f t="shared" si="8"/>
        <v>0</v>
      </c>
      <c r="H220" s="659">
        <f t="shared" si="8"/>
        <v>0</v>
      </c>
      <c r="I220" s="659">
        <f t="shared" si="8"/>
        <v>0</v>
      </c>
      <c r="J220" s="7">
        <f t="shared" si="3"/>
      </c>
      <c r="K220" s="221"/>
    </row>
    <row r="221" spans="1:11" ht="18.75" customHeight="1">
      <c r="A221" s="22">
        <v>215</v>
      </c>
      <c r="B221" s="228"/>
      <c r="C221" s="225">
        <v>1098</v>
      </c>
      <c r="D221" s="254" t="s">
        <v>190</v>
      </c>
      <c r="E221" s="658">
        <f>SUMIF($C$601:$C$12307,$C221,E$601:E$12307)</f>
        <v>0</v>
      </c>
      <c r="F221" s="658">
        <f>SUMIF($C$601:$C$12307,$C221,F$601:F$12307)</f>
        <v>0</v>
      </c>
      <c r="G221" s="658">
        <f>SUMIF($C$601:$C$12307,$C221,G$601:G$12307)</f>
        <v>0</v>
      </c>
      <c r="H221" s="658">
        <f>SUMIF($C$601:$C$12307,$C221,H$601:H$12307)</f>
        <v>0</v>
      </c>
      <c r="I221" s="658">
        <f>SUMIF($C$601:$C$12307,$C221,I$601:I$12307)</f>
        <v>0</v>
      </c>
      <c r="J221" s="7">
        <f t="shared" si="3"/>
      </c>
      <c r="K221" s="221"/>
    </row>
    <row r="222" spans="1:11" s="14" customFormat="1" ht="15.75">
      <c r="A222" s="21">
        <v>220</v>
      </c>
      <c r="B222" s="217">
        <v>1900</v>
      </c>
      <c r="C222" s="744" t="s">
        <v>252</v>
      </c>
      <c r="D222" s="744"/>
      <c r="E222" s="656">
        <f>SUMIF($B$601:$B$12307,$B222,E$601:E$12307)</f>
        <v>0</v>
      </c>
      <c r="F222" s="656">
        <f>SUMIF($B$601:$B$12307,$B222,F$601:F$12307)</f>
        <v>0</v>
      </c>
      <c r="G222" s="656">
        <f>SUMIF($B$601:$B$12307,$B222,G$601:G$12307)</f>
        <v>0</v>
      </c>
      <c r="H222" s="656">
        <f>SUMIF($B$601:$B$12307,$B222,H$601:H$12307)</f>
        <v>0</v>
      </c>
      <c r="I222" s="656">
        <f>SUMIF($B$601:$B$12307,$B222,I$601:I$12307)</f>
        <v>0</v>
      </c>
      <c r="J222" s="7">
        <f t="shared" si="3"/>
      </c>
      <c r="K222" s="221"/>
    </row>
    <row r="223" spans="1:11" ht="18.75" customHeight="1">
      <c r="A223" s="22">
        <v>225</v>
      </c>
      <c r="B223" s="228"/>
      <c r="C223" s="223">
        <v>1901</v>
      </c>
      <c r="D223" s="255" t="s">
        <v>829</v>
      </c>
      <c r="E223" s="657">
        <f aca="true" t="shared" si="9" ref="E223:I225">SUMIF($C$601:$C$12307,$C223,E$601:E$12307)</f>
        <v>0</v>
      </c>
      <c r="F223" s="657">
        <f t="shared" si="9"/>
        <v>0</v>
      </c>
      <c r="G223" s="657">
        <f t="shared" si="9"/>
        <v>0</v>
      </c>
      <c r="H223" s="657">
        <f t="shared" si="9"/>
        <v>0</v>
      </c>
      <c r="I223" s="657">
        <f t="shared" si="9"/>
        <v>0</v>
      </c>
      <c r="J223" s="7">
        <f t="shared" si="3"/>
      </c>
      <c r="K223" s="221"/>
    </row>
    <row r="224" spans="1:11" ht="18.75" customHeight="1">
      <c r="A224" s="22">
        <v>230</v>
      </c>
      <c r="B224" s="256"/>
      <c r="C224" s="229">
        <v>1981</v>
      </c>
      <c r="D224" s="257" t="s">
        <v>830</v>
      </c>
      <c r="E224" s="659">
        <f t="shared" si="9"/>
        <v>0</v>
      </c>
      <c r="F224" s="659">
        <f t="shared" si="9"/>
        <v>0</v>
      </c>
      <c r="G224" s="659">
        <f t="shared" si="9"/>
        <v>0</v>
      </c>
      <c r="H224" s="659">
        <f t="shared" si="9"/>
        <v>0</v>
      </c>
      <c r="I224" s="659">
        <f t="shared" si="9"/>
        <v>0</v>
      </c>
      <c r="J224" s="7">
        <f t="shared" si="3"/>
      </c>
      <c r="K224" s="221"/>
    </row>
    <row r="225" spans="1:11" ht="18.75" customHeight="1">
      <c r="A225" s="22">
        <v>245</v>
      </c>
      <c r="B225" s="228"/>
      <c r="C225" s="225">
        <v>1991</v>
      </c>
      <c r="D225" s="258" t="s">
        <v>831</v>
      </c>
      <c r="E225" s="658">
        <f t="shared" si="9"/>
        <v>0</v>
      </c>
      <c r="F225" s="658">
        <f t="shared" si="9"/>
        <v>0</v>
      </c>
      <c r="G225" s="658">
        <f t="shared" si="9"/>
        <v>0</v>
      </c>
      <c r="H225" s="658">
        <f t="shared" si="9"/>
        <v>0</v>
      </c>
      <c r="I225" s="658">
        <f t="shared" si="9"/>
        <v>0</v>
      </c>
      <c r="J225" s="7">
        <f t="shared" si="3"/>
      </c>
      <c r="K225" s="221"/>
    </row>
    <row r="226" spans="1:11" s="14" customFormat="1" ht="15.75">
      <c r="A226" s="21">
        <v>220</v>
      </c>
      <c r="B226" s="217">
        <v>2100</v>
      </c>
      <c r="C226" s="744" t="s">
        <v>672</v>
      </c>
      <c r="D226" s="744"/>
      <c r="E226" s="656">
        <f>SUMIF($B$601:$B$12307,$B226,E$601:E$12307)</f>
        <v>0</v>
      </c>
      <c r="F226" s="656">
        <f>SUMIF($B$601:$B$12307,$B226,F$601:F$12307)</f>
        <v>0</v>
      </c>
      <c r="G226" s="656">
        <f>SUMIF($B$601:$B$12307,$B226,G$601:G$12307)</f>
        <v>0</v>
      </c>
      <c r="H226" s="656">
        <f>SUMIF($B$601:$B$12307,$B226,H$601:H$12307)</f>
        <v>0</v>
      </c>
      <c r="I226" s="656">
        <f>SUMIF($B$601:$B$12307,$B226,I$601:I$12307)</f>
        <v>0</v>
      </c>
      <c r="J226" s="7">
        <f t="shared" si="3"/>
      </c>
      <c r="K226" s="221"/>
    </row>
    <row r="227" spans="1:11" ht="18.75" customHeight="1">
      <c r="A227" s="22">
        <v>225</v>
      </c>
      <c r="B227" s="228"/>
      <c r="C227" s="223">
        <v>2110</v>
      </c>
      <c r="D227" s="259" t="s">
        <v>191</v>
      </c>
      <c r="E227" s="657">
        <f aca="true" t="shared" si="10" ref="E227:I231">SUMIF($C$601:$C$12307,$C227,E$601:E$12307)</f>
        <v>0</v>
      </c>
      <c r="F227" s="657">
        <f t="shared" si="10"/>
        <v>0</v>
      </c>
      <c r="G227" s="657">
        <f t="shared" si="10"/>
        <v>0</v>
      </c>
      <c r="H227" s="657">
        <f t="shared" si="10"/>
        <v>0</v>
      </c>
      <c r="I227" s="657">
        <f t="shared" si="10"/>
        <v>0</v>
      </c>
      <c r="J227" s="7">
        <f t="shared" si="3"/>
      </c>
      <c r="K227" s="221"/>
    </row>
    <row r="228" spans="1:11" ht="18.75" customHeight="1">
      <c r="A228" s="22">
        <v>230</v>
      </c>
      <c r="B228" s="256"/>
      <c r="C228" s="229">
        <v>2120</v>
      </c>
      <c r="D228" s="232" t="s">
        <v>192</v>
      </c>
      <c r="E228" s="659">
        <f t="shared" si="10"/>
        <v>0</v>
      </c>
      <c r="F228" s="659">
        <f t="shared" si="10"/>
        <v>0</v>
      </c>
      <c r="G228" s="659">
        <f t="shared" si="10"/>
        <v>0</v>
      </c>
      <c r="H228" s="659">
        <f t="shared" si="10"/>
        <v>0</v>
      </c>
      <c r="I228" s="659">
        <f t="shared" si="10"/>
        <v>0</v>
      </c>
      <c r="J228" s="7">
        <f t="shared" si="3"/>
      </c>
      <c r="K228" s="221"/>
    </row>
    <row r="229" spans="1:11" ht="18.75" customHeight="1">
      <c r="A229" s="22">
        <v>235</v>
      </c>
      <c r="B229" s="256"/>
      <c r="C229" s="229">
        <v>2125</v>
      </c>
      <c r="D229" s="232" t="s">
        <v>193</v>
      </c>
      <c r="E229" s="659">
        <f t="shared" si="10"/>
        <v>0</v>
      </c>
      <c r="F229" s="659">
        <f t="shared" si="10"/>
        <v>0</v>
      </c>
      <c r="G229" s="659">
        <f t="shared" si="10"/>
        <v>0</v>
      </c>
      <c r="H229" s="659">
        <f t="shared" si="10"/>
        <v>0</v>
      </c>
      <c r="I229" s="659">
        <f t="shared" si="10"/>
        <v>0</v>
      </c>
      <c r="J229" s="7">
        <f t="shared" si="3"/>
      </c>
      <c r="K229" s="221"/>
    </row>
    <row r="230" spans="1:11" ht="18.75" customHeight="1">
      <c r="A230" s="22">
        <v>240</v>
      </c>
      <c r="B230" s="227"/>
      <c r="C230" s="229">
        <v>2140</v>
      </c>
      <c r="D230" s="232" t="s">
        <v>194</v>
      </c>
      <c r="E230" s="659">
        <f t="shared" si="10"/>
        <v>0</v>
      </c>
      <c r="F230" s="659">
        <f t="shared" si="10"/>
        <v>0</v>
      </c>
      <c r="G230" s="659">
        <f t="shared" si="10"/>
        <v>0</v>
      </c>
      <c r="H230" s="659">
        <f t="shared" si="10"/>
        <v>0</v>
      </c>
      <c r="I230" s="659">
        <f t="shared" si="10"/>
        <v>0</v>
      </c>
      <c r="J230" s="7">
        <f t="shared" si="3"/>
      </c>
      <c r="K230" s="221"/>
    </row>
    <row r="231" spans="1:11" ht="18.75" customHeight="1">
      <c r="A231" s="22">
        <v>245</v>
      </c>
      <c r="B231" s="228"/>
      <c r="C231" s="225">
        <v>2190</v>
      </c>
      <c r="D231" s="260" t="s">
        <v>195</v>
      </c>
      <c r="E231" s="658">
        <f t="shared" si="10"/>
        <v>0</v>
      </c>
      <c r="F231" s="658">
        <f t="shared" si="10"/>
        <v>0</v>
      </c>
      <c r="G231" s="658">
        <f t="shared" si="10"/>
        <v>0</v>
      </c>
      <c r="H231" s="658">
        <f t="shared" si="10"/>
        <v>0</v>
      </c>
      <c r="I231" s="658">
        <f t="shared" si="10"/>
        <v>0</v>
      </c>
      <c r="J231" s="7">
        <f t="shared" si="3"/>
      </c>
      <c r="K231" s="221"/>
    </row>
    <row r="232" spans="1:11" s="14" customFormat="1" ht="15.75">
      <c r="A232" s="21">
        <v>250</v>
      </c>
      <c r="B232" s="217">
        <v>2200</v>
      </c>
      <c r="C232" s="744" t="s">
        <v>196</v>
      </c>
      <c r="D232" s="744"/>
      <c r="E232" s="656">
        <f>SUMIF($B$601:$B$12307,$B232,E$601:E$12307)</f>
        <v>0</v>
      </c>
      <c r="F232" s="656">
        <f>SUMIF($B$601:$B$12307,$B232,F$601:F$12307)</f>
        <v>0</v>
      </c>
      <c r="G232" s="656">
        <f>SUMIF($B$601:$B$12307,$B232,G$601:G$12307)</f>
        <v>0</v>
      </c>
      <c r="H232" s="656">
        <f>SUMIF($B$601:$B$12307,$B232,H$601:H$12307)</f>
        <v>0</v>
      </c>
      <c r="I232" s="656">
        <f>SUMIF($B$601:$B$12307,$B232,I$601:I$12307)</f>
        <v>0</v>
      </c>
      <c r="J232" s="7">
        <f t="shared" si="3"/>
      </c>
      <c r="K232" s="221"/>
    </row>
    <row r="233" spans="1:11" ht="18.75" customHeight="1">
      <c r="A233" s="22">
        <v>255</v>
      </c>
      <c r="B233" s="228"/>
      <c r="C233" s="223">
        <v>2221</v>
      </c>
      <c r="D233" s="224" t="s">
        <v>295</v>
      </c>
      <c r="E233" s="657">
        <f aca="true" t="shared" si="11" ref="E233:I234">SUMIF($C$601:$C$12307,$C233,E$601:E$12307)</f>
        <v>0</v>
      </c>
      <c r="F233" s="657">
        <f t="shared" si="11"/>
        <v>0</v>
      </c>
      <c r="G233" s="657">
        <f t="shared" si="11"/>
        <v>0</v>
      </c>
      <c r="H233" s="657">
        <f t="shared" si="11"/>
        <v>0</v>
      </c>
      <c r="I233" s="657">
        <f t="shared" si="11"/>
        <v>0</v>
      </c>
      <c r="J233" s="7">
        <f t="shared" si="3"/>
      </c>
      <c r="K233" s="221"/>
    </row>
    <row r="234" spans="1:11" ht="18.75" customHeight="1">
      <c r="A234" s="22">
        <v>265</v>
      </c>
      <c r="B234" s="228"/>
      <c r="C234" s="225">
        <v>2224</v>
      </c>
      <c r="D234" s="226" t="s">
        <v>197</v>
      </c>
      <c r="E234" s="658">
        <f t="shared" si="11"/>
        <v>0</v>
      </c>
      <c r="F234" s="658">
        <f t="shared" si="11"/>
        <v>0</v>
      </c>
      <c r="G234" s="658">
        <f t="shared" si="11"/>
        <v>0</v>
      </c>
      <c r="H234" s="658">
        <f t="shared" si="11"/>
        <v>0</v>
      </c>
      <c r="I234" s="658">
        <f t="shared" si="11"/>
        <v>0</v>
      </c>
      <c r="J234" s="7">
        <f t="shared" si="3"/>
      </c>
      <c r="K234" s="221"/>
    </row>
    <row r="235" spans="1:11" s="14" customFormat="1" ht="15.75">
      <c r="A235" s="21">
        <v>270</v>
      </c>
      <c r="B235" s="217">
        <v>2500</v>
      </c>
      <c r="C235" s="744" t="s">
        <v>198</v>
      </c>
      <c r="D235" s="744"/>
      <c r="E235" s="656">
        <f aca="true" t="shared" si="12" ref="E235:I239">SUMIF($B$601:$B$12307,$B235,E$601:E$12307)</f>
        <v>0</v>
      </c>
      <c r="F235" s="656">
        <f t="shared" si="12"/>
        <v>0</v>
      </c>
      <c r="G235" s="656">
        <f t="shared" si="12"/>
        <v>0</v>
      </c>
      <c r="H235" s="656">
        <f t="shared" si="12"/>
        <v>0</v>
      </c>
      <c r="I235" s="656">
        <f t="shared" si="12"/>
        <v>0</v>
      </c>
      <c r="J235" s="7">
        <f t="shared" si="3"/>
      </c>
      <c r="K235" s="221"/>
    </row>
    <row r="236" spans="1:11" s="14" customFormat="1" ht="18.75" customHeight="1">
      <c r="A236" s="21">
        <v>290</v>
      </c>
      <c r="B236" s="217">
        <v>2600</v>
      </c>
      <c r="C236" s="747" t="s">
        <v>199</v>
      </c>
      <c r="D236" s="747"/>
      <c r="E236" s="656">
        <f t="shared" si="12"/>
        <v>0</v>
      </c>
      <c r="F236" s="656">
        <f t="shared" si="12"/>
        <v>0</v>
      </c>
      <c r="G236" s="656">
        <f t="shared" si="12"/>
        <v>0</v>
      </c>
      <c r="H236" s="656">
        <f t="shared" si="12"/>
        <v>0</v>
      </c>
      <c r="I236" s="656">
        <f t="shared" si="12"/>
        <v>0</v>
      </c>
      <c r="J236" s="7">
        <f t="shared" si="3"/>
      </c>
      <c r="K236" s="221"/>
    </row>
    <row r="237" spans="1:11" s="14" customFormat="1" ht="18.75" customHeight="1">
      <c r="A237" s="37">
        <v>320</v>
      </c>
      <c r="B237" s="217">
        <v>2700</v>
      </c>
      <c r="C237" s="747" t="s">
        <v>200</v>
      </c>
      <c r="D237" s="747"/>
      <c r="E237" s="656">
        <f t="shared" si="12"/>
        <v>0</v>
      </c>
      <c r="F237" s="656">
        <f t="shared" si="12"/>
        <v>0</v>
      </c>
      <c r="G237" s="656">
        <f t="shared" si="12"/>
        <v>0</v>
      </c>
      <c r="H237" s="656">
        <f t="shared" si="12"/>
        <v>0</v>
      </c>
      <c r="I237" s="656">
        <f t="shared" si="12"/>
        <v>0</v>
      </c>
      <c r="J237" s="7">
        <f t="shared" si="3"/>
      </c>
      <c r="K237" s="221"/>
    </row>
    <row r="238" spans="1:11" s="14" customFormat="1" ht="30" customHeight="1">
      <c r="A238" s="21">
        <v>330</v>
      </c>
      <c r="B238" s="217">
        <v>2800</v>
      </c>
      <c r="C238" s="747" t="s">
        <v>1332</v>
      </c>
      <c r="D238" s="747"/>
      <c r="E238" s="656">
        <f t="shared" si="12"/>
        <v>0</v>
      </c>
      <c r="F238" s="656">
        <f t="shared" si="12"/>
        <v>0</v>
      </c>
      <c r="G238" s="656">
        <f t="shared" si="12"/>
        <v>0</v>
      </c>
      <c r="H238" s="656">
        <f t="shared" si="12"/>
        <v>0</v>
      </c>
      <c r="I238" s="656">
        <f t="shared" si="12"/>
        <v>0</v>
      </c>
      <c r="J238" s="7">
        <f t="shared" si="3"/>
      </c>
      <c r="K238" s="249"/>
    </row>
    <row r="239" spans="1:11" s="14" customFormat="1" ht="15.75">
      <c r="A239" s="21">
        <v>350</v>
      </c>
      <c r="B239" s="217">
        <v>2900</v>
      </c>
      <c r="C239" s="744" t="s">
        <v>201</v>
      </c>
      <c r="D239" s="744"/>
      <c r="E239" s="656">
        <f t="shared" si="12"/>
        <v>0</v>
      </c>
      <c r="F239" s="656">
        <f t="shared" si="12"/>
        <v>0</v>
      </c>
      <c r="G239" s="656">
        <f t="shared" si="12"/>
        <v>0</v>
      </c>
      <c r="H239" s="656">
        <f t="shared" si="12"/>
        <v>0</v>
      </c>
      <c r="I239" s="656">
        <f t="shared" si="12"/>
        <v>0</v>
      </c>
      <c r="J239" s="7">
        <f t="shared" si="3"/>
      </c>
      <c r="K239" s="221"/>
    </row>
    <row r="240" spans="1:11" ht="18.75" customHeight="1">
      <c r="A240" s="22">
        <v>355</v>
      </c>
      <c r="B240" s="261"/>
      <c r="C240" s="223">
        <v>2920</v>
      </c>
      <c r="D240" s="262" t="s">
        <v>202</v>
      </c>
      <c r="E240" s="657">
        <f aca="true" t="shared" si="13" ref="E240:I245">SUMIF($C$601:$C$12307,$C240,E$601:E$12307)</f>
        <v>0</v>
      </c>
      <c r="F240" s="657">
        <f t="shared" si="13"/>
        <v>0</v>
      </c>
      <c r="G240" s="657">
        <f t="shared" si="13"/>
        <v>0</v>
      </c>
      <c r="H240" s="657">
        <f t="shared" si="13"/>
        <v>0</v>
      </c>
      <c r="I240" s="657">
        <f t="shared" si="13"/>
        <v>0</v>
      </c>
      <c r="J240" s="7">
        <f t="shared" si="3"/>
      </c>
      <c r="K240" s="221"/>
    </row>
    <row r="241" spans="1:11" ht="31.5">
      <c r="A241" s="22">
        <v>375</v>
      </c>
      <c r="B241" s="261"/>
      <c r="C241" s="247">
        <v>2969</v>
      </c>
      <c r="D241" s="263" t="s">
        <v>203</v>
      </c>
      <c r="E241" s="662">
        <f t="shared" si="13"/>
        <v>0</v>
      </c>
      <c r="F241" s="662">
        <f t="shared" si="13"/>
        <v>0</v>
      </c>
      <c r="G241" s="662">
        <f t="shared" si="13"/>
        <v>0</v>
      </c>
      <c r="H241" s="662">
        <f t="shared" si="13"/>
        <v>0</v>
      </c>
      <c r="I241" s="662">
        <f t="shared" si="13"/>
        <v>0</v>
      </c>
      <c r="J241" s="7">
        <f t="shared" si="3"/>
      </c>
      <c r="K241" s="221"/>
    </row>
    <row r="242" spans="1:11" ht="31.5">
      <c r="A242" s="22">
        <v>380</v>
      </c>
      <c r="B242" s="261"/>
      <c r="C242" s="264">
        <v>2970</v>
      </c>
      <c r="D242" s="265" t="s">
        <v>204</v>
      </c>
      <c r="E242" s="664">
        <f t="shared" si="13"/>
        <v>0</v>
      </c>
      <c r="F242" s="664">
        <f t="shared" si="13"/>
        <v>0</v>
      </c>
      <c r="G242" s="664">
        <f t="shared" si="13"/>
        <v>0</v>
      </c>
      <c r="H242" s="664">
        <f t="shared" si="13"/>
        <v>0</v>
      </c>
      <c r="I242" s="664">
        <f t="shared" si="13"/>
        <v>0</v>
      </c>
      <c r="J242" s="7">
        <f t="shared" si="3"/>
      </c>
      <c r="K242" s="249"/>
    </row>
    <row r="243" spans="1:11" ht="18.75" customHeight="1">
      <c r="A243" s="22">
        <v>385</v>
      </c>
      <c r="B243" s="261"/>
      <c r="C243" s="252">
        <v>2989</v>
      </c>
      <c r="D243" s="266" t="s">
        <v>205</v>
      </c>
      <c r="E243" s="663">
        <f t="shared" si="13"/>
        <v>0</v>
      </c>
      <c r="F243" s="663">
        <f t="shared" si="13"/>
        <v>0</v>
      </c>
      <c r="G243" s="663">
        <f t="shared" si="13"/>
        <v>0</v>
      </c>
      <c r="H243" s="663">
        <f t="shared" si="13"/>
        <v>0</v>
      </c>
      <c r="I243" s="663">
        <f t="shared" si="13"/>
        <v>0</v>
      </c>
      <c r="J243" s="7">
        <f t="shared" si="3"/>
      </c>
      <c r="K243" s="221"/>
    </row>
    <row r="244" spans="1:11" ht="18.75" customHeight="1">
      <c r="A244" s="22">
        <v>390</v>
      </c>
      <c r="B244" s="228"/>
      <c r="C244" s="245">
        <v>2991</v>
      </c>
      <c r="D244" s="267" t="s">
        <v>206</v>
      </c>
      <c r="E244" s="661">
        <f t="shared" si="13"/>
        <v>0</v>
      </c>
      <c r="F244" s="661">
        <f t="shared" si="13"/>
        <v>0</v>
      </c>
      <c r="G244" s="661">
        <f t="shared" si="13"/>
        <v>0</v>
      </c>
      <c r="H244" s="661">
        <f t="shared" si="13"/>
        <v>0</v>
      </c>
      <c r="I244" s="661">
        <f t="shared" si="13"/>
        <v>0</v>
      </c>
      <c r="J244" s="7">
        <f t="shared" si="3"/>
      </c>
      <c r="K244" s="221"/>
    </row>
    <row r="245" spans="1:11" ht="18.75" customHeight="1">
      <c r="A245" s="22">
        <v>395</v>
      </c>
      <c r="B245" s="228"/>
      <c r="C245" s="225">
        <v>2992</v>
      </c>
      <c r="D245" s="260" t="s">
        <v>207</v>
      </c>
      <c r="E245" s="658">
        <f t="shared" si="13"/>
        <v>0</v>
      </c>
      <c r="F245" s="658">
        <f t="shared" si="13"/>
        <v>0</v>
      </c>
      <c r="G245" s="658">
        <f t="shared" si="13"/>
        <v>0</v>
      </c>
      <c r="H245" s="658">
        <f t="shared" si="13"/>
        <v>0</v>
      </c>
      <c r="I245" s="658">
        <f t="shared" si="13"/>
        <v>0</v>
      </c>
      <c r="J245" s="7">
        <f t="shared" si="3"/>
      </c>
      <c r="K245" s="221"/>
    </row>
    <row r="246" spans="1:11" s="14" customFormat="1" ht="18.75" customHeight="1">
      <c r="A246" s="17">
        <v>397</v>
      </c>
      <c r="B246" s="217">
        <v>3300</v>
      </c>
      <c r="C246" s="269" t="s">
        <v>208</v>
      </c>
      <c r="D246" s="451"/>
      <c r="E246" s="656">
        <f>SUMIF($B$601:$B$12307,$B246,E$601:E$12307)</f>
        <v>0</v>
      </c>
      <c r="F246" s="656">
        <f>SUMIF($B$601:$B$12307,$B246,F$601:F$12307)</f>
        <v>0</v>
      </c>
      <c r="G246" s="656">
        <f>SUMIF($B$601:$B$12307,$B246,G$601:G$12307)</f>
        <v>0</v>
      </c>
      <c r="H246" s="656">
        <f>SUMIF($B$601:$B$12307,$B246,H$601:H$12307)</f>
        <v>0</v>
      </c>
      <c r="I246" s="656">
        <f>SUMIF($B$601:$B$12307,$B246,I$601:I$12307)</f>
        <v>0</v>
      </c>
      <c r="J246" s="7">
        <f t="shared" si="3"/>
      </c>
      <c r="K246" s="221"/>
    </row>
    <row r="247" spans="1:11" ht="18.75" customHeight="1">
      <c r="A247" s="13">
        <v>398</v>
      </c>
      <c r="B247" s="227"/>
      <c r="C247" s="223">
        <v>3301</v>
      </c>
      <c r="D247" s="270" t="s">
        <v>209</v>
      </c>
      <c r="E247" s="657">
        <f aca="true" t="shared" si="14" ref="E247:I252">SUMIF($C$601:$C$12307,$C247,E$601:E$12307)</f>
        <v>0</v>
      </c>
      <c r="F247" s="657">
        <f t="shared" si="14"/>
        <v>0</v>
      </c>
      <c r="G247" s="657">
        <f t="shared" si="14"/>
        <v>0</v>
      </c>
      <c r="H247" s="657">
        <f t="shared" si="14"/>
        <v>0</v>
      </c>
      <c r="I247" s="657">
        <f t="shared" si="14"/>
        <v>0</v>
      </c>
      <c r="J247" s="7">
        <f t="shared" si="3"/>
      </c>
      <c r="K247" s="221"/>
    </row>
    <row r="248" spans="1:11" ht="18.75" customHeight="1">
      <c r="A248" s="13">
        <v>399</v>
      </c>
      <c r="B248" s="227"/>
      <c r="C248" s="229">
        <v>3302</v>
      </c>
      <c r="D248" s="271" t="s">
        <v>669</v>
      </c>
      <c r="E248" s="659">
        <f t="shared" si="14"/>
        <v>0</v>
      </c>
      <c r="F248" s="659">
        <f t="shared" si="14"/>
        <v>0</v>
      </c>
      <c r="G248" s="659">
        <f t="shared" si="14"/>
        <v>0</v>
      </c>
      <c r="H248" s="659">
        <f t="shared" si="14"/>
        <v>0</v>
      </c>
      <c r="I248" s="659">
        <f t="shared" si="14"/>
        <v>0</v>
      </c>
      <c r="J248" s="7">
        <f t="shared" si="3"/>
      </c>
      <c r="K248" s="221"/>
    </row>
    <row r="249" spans="1:11" ht="18.75" customHeight="1">
      <c r="A249" s="13">
        <v>400</v>
      </c>
      <c r="B249" s="227"/>
      <c r="C249" s="229">
        <v>3303</v>
      </c>
      <c r="D249" s="271" t="s">
        <v>210</v>
      </c>
      <c r="E249" s="659">
        <f t="shared" si="14"/>
        <v>0</v>
      </c>
      <c r="F249" s="659">
        <f t="shared" si="14"/>
        <v>0</v>
      </c>
      <c r="G249" s="659">
        <f t="shared" si="14"/>
        <v>0</v>
      </c>
      <c r="H249" s="659">
        <f t="shared" si="14"/>
        <v>0</v>
      </c>
      <c r="I249" s="659">
        <f t="shared" si="14"/>
        <v>0</v>
      </c>
      <c r="J249" s="7">
        <f t="shared" si="3"/>
      </c>
      <c r="K249" s="221"/>
    </row>
    <row r="250" spans="1:11" ht="18.75" customHeight="1">
      <c r="A250" s="13">
        <v>401</v>
      </c>
      <c r="B250" s="227"/>
      <c r="C250" s="229">
        <v>3304</v>
      </c>
      <c r="D250" s="271" t="s">
        <v>211</v>
      </c>
      <c r="E250" s="659">
        <f t="shared" si="14"/>
        <v>0</v>
      </c>
      <c r="F250" s="659">
        <f t="shared" si="14"/>
        <v>0</v>
      </c>
      <c r="G250" s="659">
        <f t="shared" si="14"/>
        <v>0</v>
      </c>
      <c r="H250" s="659">
        <f t="shared" si="14"/>
        <v>0</v>
      </c>
      <c r="I250" s="659">
        <f t="shared" si="14"/>
        <v>0</v>
      </c>
      <c r="J250" s="7">
        <f aca="true" t="shared" si="15" ref="J250:J298">(IF(OR($E250&lt;&gt;0,$F250&lt;&gt;0,$G250&lt;&gt;0,$H250&lt;&gt;0,$I250&lt;&gt;0),$J$2,""))</f>
      </c>
      <c r="K250" s="221"/>
    </row>
    <row r="251" spans="1:11" ht="18.75" customHeight="1">
      <c r="A251" s="13">
        <v>402</v>
      </c>
      <c r="B251" s="227"/>
      <c r="C251" s="229">
        <v>3305</v>
      </c>
      <c r="D251" s="271" t="s">
        <v>212</v>
      </c>
      <c r="E251" s="659">
        <f t="shared" si="14"/>
        <v>0</v>
      </c>
      <c r="F251" s="659">
        <f t="shared" si="14"/>
        <v>0</v>
      </c>
      <c r="G251" s="659">
        <f t="shared" si="14"/>
        <v>0</v>
      </c>
      <c r="H251" s="659">
        <f t="shared" si="14"/>
        <v>0</v>
      </c>
      <c r="I251" s="659">
        <f t="shared" si="14"/>
        <v>0</v>
      </c>
      <c r="J251" s="7">
        <f t="shared" si="15"/>
      </c>
      <c r="K251" s="221"/>
    </row>
    <row r="252" spans="1:11" s="14" customFormat="1" ht="31.5" customHeight="1">
      <c r="A252" s="38">
        <v>404</v>
      </c>
      <c r="B252" s="227"/>
      <c r="C252" s="225">
        <v>3306</v>
      </c>
      <c r="D252" s="272" t="s">
        <v>1333</v>
      </c>
      <c r="E252" s="658">
        <f t="shared" si="14"/>
        <v>0</v>
      </c>
      <c r="F252" s="658">
        <f t="shared" si="14"/>
        <v>0</v>
      </c>
      <c r="G252" s="658">
        <f t="shared" si="14"/>
        <v>0</v>
      </c>
      <c r="H252" s="658">
        <f t="shared" si="14"/>
        <v>0</v>
      </c>
      <c r="I252" s="658">
        <f t="shared" si="14"/>
        <v>0</v>
      </c>
      <c r="J252" s="7">
        <f t="shared" si="15"/>
      </c>
      <c r="K252" s="221"/>
    </row>
    <row r="253" spans="1:11" s="14" customFormat="1" ht="15.75">
      <c r="A253" s="38">
        <v>404</v>
      </c>
      <c r="B253" s="217">
        <v>3900</v>
      </c>
      <c r="C253" s="744" t="s">
        <v>213</v>
      </c>
      <c r="D253" s="744"/>
      <c r="E253" s="656">
        <f aca="true" t="shared" si="16" ref="E253:I256">SUMIF($B$601:$B$12307,$B253,E$601:E$12307)</f>
        <v>0</v>
      </c>
      <c r="F253" s="656">
        <f t="shared" si="16"/>
        <v>0</v>
      </c>
      <c r="G253" s="656">
        <f t="shared" si="16"/>
        <v>0</v>
      </c>
      <c r="H253" s="656">
        <f t="shared" si="16"/>
        <v>0</v>
      </c>
      <c r="I253" s="656">
        <f t="shared" si="16"/>
        <v>0</v>
      </c>
      <c r="J253" s="7">
        <f t="shared" si="15"/>
      </c>
      <c r="K253" s="221"/>
    </row>
    <row r="254" spans="1:11" s="14" customFormat="1" ht="15.75">
      <c r="A254" s="21">
        <v>440</v>
      </c>
      <c r="B254" s="217">
        <v>4000</v>
      </c>
      <c r="C254" s="744" t="s">
        <v>214</v>
      </c>
      <c r="D254" s="744"/>
      <c r="E254" s="656">
        <f t="shared" si="16"/>
        <v>0</v>
      </c>
      <c r="F254" s="656">
        <f t="shared" si="16"/>
        <v>0</v>
      </c>
      <c r="G254" s="656">
        <f t="shared" si="16"/>
        <v>0</v>
      </c>
      <c r="H254" s="656">
        <f t="shared" si="16"/>
        <v>0</v>
      </c>
      <c r="I254" s="656">
        <f t="shared" si="16"/>
        <v>0</v>
      </c>
      <c r="J254" s="7">
        <f t="shared" si="15"/>
      </c>
      <c r="K254" s="221"/>
    </row>
    <row r="255" spans="1:11" s="14" customFormat="1" ht="15.75">
      <c r="A255" s="21">
        <v>450</v>
      </c>
      <c r="B255" s="217">
        <v>4100</v>
      </c>
      <c r="C255" s="744" t="s">
        <v>215</v>
      </c>
      <c r="D255" s="744"/>
      <c r="E255" s="656">
        <f t="shared" si="16"/>
        <v>0</v>
      </c>
      <c r="F255" s="656">
        <f t="shared" si="16"/>
        <v>0</v>
      </c>
      <c r="G255" s="656">
        <f t="shared" si="16"/>
        <v>0</v>
      </c>
      <c r="H255" s="656">
        <f t="shared" si="16"/>
        <v>0</v>
      </c>
      <c r="I255" s="656">
        <f t="shared" si="16"/>
        <v>0</v>
      </c>
      <c r="J255" s="7">
        <f t="shared" si="15"/>
      </c>
      <c r="K255" s="221"/>
    </row>
    <row r="256" spans="1:11" s="14" customFormat="1" ht="15.75">
      <c r="A256" s="21">
        <v>495</v>
      </c>
      <c r="B256" s="217">
        <v>4200</v>
      </c>
      <c r="C256" s="744" t="s">
        <v>216</v>
      </c>
      <c r="D256" s="744"/>
      <c r="E256" s="656">
        <f t="shared" si="16"/>
        <v>0</v>
      </c>
      <c r="F256" s="656">
        <f t="shared" si="16"/>
        <v>0</v>
      </c>
      <c r="G256" s="656">
        <f t="shared" si="16"/>
        <v>0</v>
      </c>
      <c r="H256" s="656">
        <f t="shared" si="16"/>
        <v>0</v>
      </c>
      <c r="I256" s="656">
        <f t="shared" si="16"/>
        <v>0</v>
      </c>
      <c r="J256" s="7">
        <f t="shared" si="15"/>
      </c>
      <c r="K256" s="221"/>
    </row>
    <row r="257" spans="1:11" ht="18.75" customHeight="1">
      <c r="A257" s="22">
        <v>500</v>
      </c>
      <c r="B257" s="273"/>
      <c r="C257" s="223">
        <v>4201</v>
      </c>
      <c r="D257" s="224" t="s">
        <v>217</v>
      </c>
      <c r="E257" s="657">
        <f aca="true" t="shared" si="17" ref="E257:I262">SUMIF($C$601:$C$12307,$C257,E$601:E$12307)</f>
        <v>0</v>
      </c>
      <c r="F257" s="657">
        <f t="shared" si="17"/>
        <v>0</v>
      </c>
      <c r="G257" s="657">
        <f t="shared" si="17"/>
        <v>0</v>
      </c>
      <c r="H257" s="657">
        <f t="shared" si="17"/>
        <v>0</v>
      </c>
      <c r="I257" s="657">
        <f t="shared" si="17"/>
        <v>0</v>
      </c>
      <c r="J257" s="7">
        <f t="shared" si="15"/>
      </c>
      <c r="K257" s="221"/>
    </row>
    <row r="258" spans="1:11" ht="18.75" customHeight="1">
      <c r="A258" s="22">
        <v>505</v>
      </c>
      <c r="B258" s="273"/>
      <c r="C258" s="229">
        <v>4202</v>
      </c>
      <c r="D258" s="274" t="s">
        <v>218</v>
      </c>
      <c r="E258" s="659">
        <f t="shared" si="17"/>
        <v>0</v>
      </c>
      <c r="F258" s="659">
        <f t="shared" si="17"/>
        <v>0</v>
      </c>
      <c r="G258" s="659">
        <f t="shared" si="17"/>
        <v>0</v>
      </c>
      <c r="H258" s="659">
        <f t="shared" si="17"/>
        <v>0</v>
      </c>
      <c r="I258" s="659">
        <f t="shared" si="17"/>
        <v>0</v>
      </c>
      <c r="J258" s="7">
        <f t="shared" si="15"/>
      </c>
      <c r="K258" s="221"/>
    </row>
    <row r="259" spans="1:11" ht="18.75" customHeight="1">
      <c r="A259" s="22">
        <v>510</v>
      </c>
      <c r="B259" s="273"/>
      <c r="C259" s="229">
        <v>4214</v>
      </c>
      <c r="D259" s="274" t="s">
        <v>219</v>
      </c>
      <c r="E259" s="659">
        <f t="shared" si="17"/>
        <v>0</v>
      </c>
      <c r="F259" s="659">
        <f t="shared" si="17"/>
        <v>0</v>
      </c>
      <c r="G259" s="659">
        <f t="shared" si="17"/>
        <v>0</v>
      </c>
      <c r="H259" s="659">
        <f t="shared" si="17"/>
        <v>0</v>
      </c>
      <c r="I259" s="659">
        <f t="shared" si="17"/>
        <v>0</v>
      </c>
      <c r="J259" s="7">
        <f t="shared" si="15"/>
      </c>
      <c r="K259" s="221"/>
    </row>
    <row r="260" spans="1:11" ht="18.75" customHeight="1">
      <c r="A260" s="22">
        <v>515</v>
      </c>
      <c r="B260" s="273"/>
      <c r="C260" s="229">
        <v>4217</v>
      </c>
      <c r="D260" s="274" t="s">
        <v>220</v>
      </c>
      <c r="E260" s="659">
        <f t="shared" si="17"/>
        <v>0</v>
      </c>
      <c r="F260" s="659">
        <f t="shared" si="17"/>
        <v>0</v>
      </c>
      <c r="G260" s="659">
        <f t="shared" si="17"/>
        <v>0</v>
      </c>
      <c r="H260" s="659">
        <f t="shared" si="17"/>
        <v>0</v>
      </c>
      <c r="I260" s="659">
        <f t="shared" si="17"/>
        <v>0</v>
      </c>
      <c r="J260" s="7">
        <f t="shared" si="15"/>
      </c>
      <c r="K260" s="221"/>
    </row>
    <row r="261" spans="1:11" ht="18.75" customHeight="1">
      <c r="A261" s="22">
        <v>520</v>
      </c>
      <c r="B261" s="273"/>
      <c r="C261" s="229">
        <v>4218</v>
      </c>
      <c r="D261" s="230" t="s">
        <v>221</v>
      </c>
      <c r="E261" s="659">
        <f t="shared" si="17"/>
        <v>0</v>
      </c>
      <c r="F261" s="659">
        <f t="shared" si="17"/>
        <v>0</v>
      </c>
      <c r="G261" s="659">
        <f t="shared" si="17"/>
        <v>0</v>
      </c>
      <c r="H261" s="659">
        <f t="shared" si="17"/>
        <v>0</v>
      </c>
      <c r="I261" s="659">
        <f t="shared" si="17"/>
        <v>0</v>
      </c>
      <c r="J261" s="7">
        <f t="shared" si="15"/>
      </c>
      <c r="K261" s="221"/>
    </row>
    <row r="262" spans="1:11" ht="18.75" customHeight="1">
      <c r="A262" s="22">
        <v>525</v>
      </c>
      <c r="B262" s="273"/>
      <c r="C262" s="225">
        <v>4219</v>
      </c>
      <c r="D262" s="258" t="s">
        <v>222</v>
      </c>
      <c r="E262" s="658">
        <f t="shared" si="17"/>
        <v>0</v>
      </c>
      <c r="F262" s="658">
        <f t="shared" si="17"/>
        <v>0</v>
      </c>
      <c r="G262" s="658">
        <f t="shared" si="17"/>
        <v>0</v>
      </c>
      <c r="H262" s="658">
        <f t="shared" si="17"/>
        <v>0</v>
      </c>
      <c r="I262" s="658">
        <f t="shared" si="17"/>
        <v>0</v>
      </c>
      <c r="J262" s="7">
        <f t="shared" si="15"/>
      </c>
      <c r="K262" s="221"/>
    </row>
    <row r="263" spans="1:11" s="14" customFormat="1" ht="15.75">
      <c r="A263" s="21">
        <v>635</v>
      </c>
      <c r="B263" s="217">
        <v>4300</v>
      </c>
      <c r="C263" s="744" t="s">
        <v>1334</v>
      </c>
      <c r="D263" s="744"/>
      <c r="E263" s="656">
        <f>SUMIF($B$601:$B$12307,$B263,E$601:E$12307)</f>
        <v>0</v>
      </c>
      <c r="F263" s="656">
        <f>SUMIF($B$601:$B$12307,$B263,F$601:F$12307)</f>
        <v>0</v>
      </c>
      <c r="G263" s="656">
        <f>SUMIF($B$601:$B$12307,$B263,G$601:G$12307)</f>
        <v>0</v>
      </c>
      <c r="H263" s="656">
        <f>SUMIF($B$601:$B$12307,$B263,H$601:H$12307)</f>
        <v>0</v>
      </c>
      <c r="I263" s="656">
        <f>SUMIF($B$601:$B$12307,$B263,I$601:I$12307)</f>
        <v>0</v>
      </c>
      <c r="J263" s="7">
        <f t="shared" si="15"/>
      </c>
      <c r="K263" s="221"/>
    </row>
    <row r="264" spans="1:11" ht="18.75" customHeight="1">
      <c r="A264" s="22">
        <v>640</v>
      </c>
      <c r="B264" s="273"/>
      <c r="C264" s="223">
        <v>4301</v>
      </c>
      <c r="D264" s="242" t="s">
        <v>223</v>
      </c>
      <c r="E264" s="657">
        <f aca="true" t="shared" si="18" ref="E264:I266">SUMIF($C$601:$C$12307,$C264,E$601:E$12307)</f>
        <v>0</v>
      </c>
      <c r="F264" s="657">
        <f t="shared" si="18"/>
        <v>0</v>
      </c>
      <c r="G264" s="657">
        <f t="shared" si="18"/>
        <v>0</v>
      </c>
      <c r="H264" s="657">
        <f t="shared" si="18"/>
        <v>0</v>
      </c>
      <c r="I264" s="657">
        <f t="shared" si="18"/>
        <v>0</v>
      </c>
      <c r="J264" s="7">
        <f t="shared" si="15"/>
      </c>
      <c r="K264" s="221"/>
    </row>
    <row r="265" spans="1:11" ht="18.75" customHeight="1">
      <c r="A265" s="22">
        <v>645</v>
      </c>
      <c r="B265" s="273"/>
      <c r="C265" s="229">
        <v>4302</v>
      </c>
      <c r="D265" s="274" t="s">
        <v>224</v>
      </c>
      <c r="E265" s="659">
        <f t="shared" si="18"/>
        <v>0</v>
      </c>
      <c r="F265" s="659">
        <f t="shared" si="18"/>
        <v>0</v>
      </c>
      <c r="G265" s="659">
        <f t="shared" si="18"/>
        <v>0</v>
      </c>
      <c r="H265" s="659">
        <f t="shared" si="18"/>
        <v>0</v>
      </c>
      <c r="I265" s="659">
        <f t="shared" si="18"/>
        <v>0</v>
      </c>
      <c r="J265" s="7">
        <f t="shared" si="15"/>
      </c>
      <c r="K265" s="221"/>
    </row>
    <row r="266" spans="1:11" ht="18.75" customHeight="1">
      <c r="A266" s="22">
        <v>650</v>
      </c>
      <c r="B266" s="273"/>
      <c r="C266" s="225">
        <v>4309</v>
      </c>
      <c r="D266" s="233" t="s">
        <v>225</v>
      </c>
      <c r="E266" s="658">
        <f t="shared" si="18"/>
        <v>0</v>
      </c>
      <c r="F266" s="658">
        <f t="shared" si="18"/>
        <v>0</v>
      </c>
      <c r="G266" s="658">
        <f t="shared" si="18"/>
        <v>0</v>
      </c>
      <c r="H266" s="658">
        <f t="shared" si="18"/>
        <v>0</v>
      </c>
      <c r="I266" s="658">
        <f t="shared" si="18"/>
        <v>0</v>
      </c>
      <c r="J266" s="7">
        <f t="shared" si="15"/>
      </c>
      <c r="K266" s="221"/>
    </row>
    <row r="267" spans="1:11" s="14" customFormat="1" ht="15.75">
      <c r="A267" s="21">
        <v>655</v>
      </c>
      <c r="B267" s="217">
        <v>4400</v>
      </c>
      <c r="C267" s="744" t="s">
        <v>1334</v>
      </c>
      <c r="D267" s="744"/>
      <c r="E267" s="656">
        <f aca="true" t="shared" si="19" ref="E267:I270">SUMIF($B$601:$B$12307,$B267,E$601:E$12307)</f>
        <v>0</v>
      </c>
      <c r="F267" s="656">
        <f t="shared" si="19"/>
        <v>0</v>
      </c>
      <c r="G267" s="656">
        <f t="shared" si="19"/>
        <v>0</v>
      </c>
      <c r="H267" s="656">
        <f t="shared" si="19"/>
        <v>0</v>
      </c>
      <c r="I267" s="656">
        <f t="shared" si="19"/>
        <v>0</v>
      </c>
      <c r="J267" s="7">
        <f t="shared" si="15"/>
      </c>
      <c r="K267" s="221"/>
    </row>
    <row r="268" spans="1:11" s="14" customFormat="1" ht="15.75">
      <c r="A268" s="21">
        <v>665</v>
      </c>
      <c r="B268" s="217">
        <v>4500</v>
      </c>
      <c r="C268" s="744" t="s">
        <v>1335</v>
      </c>
      <c r="D268" s="744"/>
      <c r="E268" s="656">
        <f t="shared" si="19"/>
        <v>0</v>
      </c>
      <c r="F268" s="656">
        <f t="shared" si="19"/>
        <v>0</v>
      </c>
      <c r="G268" s="656">
        <f t="shared" si="19"/>
        <v>0</v>
      </c>
      <c r="H268" s="656">
        <f t="shared" si="19"/>
        <v>0</v>
      </c>
      <c r="I268" s="656">
        <f t="shared" si="19"/>
        <v>0</v>
      </c>
      <c r="J268" s="7">
        <f t="shared" si="15"/>
      </c>
      <c r="K268" s="221"/>
    </row>
    <row r="269" spans="1:11" s="14" customFormat="1" ht="18.75" customHeight="1">
      <c r="A269" s="21">
        <v>675</v>
      </c>
      <c r="B269" s="217">
        <v>4600</v>
      </c>
      <c r="C269" s="747" t="s">
        <v>226</v>
      </c>
      <c r="D269" s="747"/>
      <c r="E269" s="656">
        <f t="shared" si="19"/>
        <v>0</v>
      </c>
      <c r="F269" s="656">
        <f t="shared" si="19"/>
        <v>0</v>
      </c>
      <c r="G269" s="656">
        <f t="shared" si="19"/>
        <v>0</v>
      </c>
      <c r="H269" s="656">
        <f t="shared" si="19"/>
        <v>0</v>
      </c>
      <c r="I269" s="656">
        <f t="shared" si="19"/>
        <v>0</v>
      </c>
      <c r="J269" s="7">
        <f t="shared" si="15"/>
      </c>
      <c r="K269" s="249"/>
    </row>
    <row r="270" spans="1:11" s="14" customFormat="1" ht="15.75">
      <c r="A270" s="21">
        <v>685</v>
      </c>
      <c r="B270" s="217">
        <v>4900</v>
      </c>
      <c r="C270" s="744" t="s">
        <v>253</v>
      </c>
      <c r="D270" s="744"/>
      <c r="E270" s="656">
        <f t="shared" si="19"/>
        <v>0</v>
      </c>
      <c r="F270" s="656">
        <f t="shared" si="19"/>
        <v>0</v>
      </c>
      <c r="G270" s="656">
        <f t="shared" si="19"/>
        <v>0</v>
      </c>
      <c r="H270" s="656">
        <f t="shared" si="19"/>
        <v>0</v>
      </c>
      <c r="I270" s="656">
        <f t="shared" si="19"/>
        <v>0</v>
      </c>
      <c r="J270" s="7">
        <f t="shared" si="15"/>
      </c>
      <c r="K270" s="249"/>
    </row>
    <row r="271" spans="1:11" ht="18.75" customHeight="1">
      <c r="A271" s="22">
        <v>690</v>
      </c>
      <c r="B271" s="273"/>
      <c r="C271" s="223">
        <v>4901</v>
      </c>
      <c r="D271" s="275" t="s">
        <v>254</v>
      </c>
      <c r="E271" s="657">
        <f aca="true" t="shared" si="20" ref="E271:I272">SUMIF($C$601:$C$12307,$C271,E$601:E$12307)</f>
        <v>0</v>
      </c>
      <c r="F271" s="657">
        <f t="shared" si="20"/>
        <v>0</v>
      </c>
      <c r="G271" s="657">
        <f t="shared" si="20"/>
        <v>0</v>
      </c>
      <c r="H271" s="657">
        <f t="shared" si="20"/>
        <v>0</v>
      </c>
      <c r="I271" s="657">
        <f t="shared" si="20"/>
        <v>0</v>
      </c>
      <c r="J271" s="7">
        <f t="shared" si="15"/>
      </c>
      <c r="K271" s="249"/>
    </row>
    <row r="272" spans="1:11" ht="18.75" customHeight="1">
      <c r="A272" s="22">
        <v>695</v>
      </c>
      <c r="B272" s="273"/>
      <c r="C272" s="225">
        <v>4902</v>
      </c>
      <c r="D272" s="233" t="s">
        <v>255</v>
      </c>
      <c r="E272" s="658">
        <f t="shared" si="20"/>
        <v>0</v>
      </c>
      <c r="F272" s="658">
        <f t="shared" si="20"/>
        <v>0</v>
      </c>
      <c r="G272" s="658">
        <f t="shared" si="20"/>
        <v>0</v>
      </c>
      <c r="H272" s="658">
        <f t="shared" si="20"/>
        <v>0</v>
      </c>
      <c r="I272" s="658">
        <f t="shared" si="20"/>
        <v>0</v>
      </c>
      <c r="J272" s="7">
        <f t="shared" si="15"/>
      </c>
      <c r="K272" s="221"/>
    </row>
    <row r="273" spans="1:11" s="39" customFormat="1" ht="15.75">
      <c r="A273" s="21">
        <v>700</v>
      </c>
      <c r="B273" s="276">
        <v>5100</v>
      </c>
      <c r="C273" s="746" t="s">
        <v>227</v>
      </c>
      <c r="D273" s="746"/>
      <c r="E273" s="656">
        <f aca="true" t="shared" si="21" ref="E273:I274">SUMIF($B$601:$B$12307,$B273,E$601:E$12307)</f>
        <v>0</v>
      </c>
      <c r="F273" s="656">
        <f t="shared" si="21"/>
        <v>0</v>
      </c>
      <c r="G273" s="656">
        <f t="shared" si="21"/>
        <v>0</v>
      </c>
      <c r="H273" s="656">
        <f t="shared" si="21"/>
        <v>0</v>
      </c>
      <c r="I273" s="656">
        <f t="shared" si="21"/>
        <v>0</v>
      </c>
      <c r="J273" s="7">
        <f t="shared" si="15"/>
      </c>
      <c r="K273" s="221"/>
    </row>
    <row r="274" spans="1:11" s="39" customFormat="1" ht="15.75">
      <c r="A274" s="21">
        <v>710</v>
      </c>
      <c r="B274" s="276">
        <v>5200</v>
      </c>
      <c r="C274" s="746" t="s">
        <v>228</v>
      </c>
      <c r="D274" s="746"/>
      <c r="E274" s="656">
        <f t="shared" si="21"/>
        <v>0</v>
      </c>
      <c r="F274" s="656">
        <f t="shared" si="21"/>
        <v>0</v>
      </c>
      <c r="G274" s="656">
        <f t="shared" si="21"/>
        <v>0</v>
      </c>
      <c r="H274" s="656">
        <f t="shared" si="21"/>
        <v>0</v>
      </c>
      <c r="I274" s="656">
        <f t="shared" si="21"/>
        <v>0</v>
      </c>
      <c r="J274" s="7">
        <f t="shared" si="15"/>
      </c>
      <c r="K274" s="221"/>
    </row>
    <row r="275" spans="1:11" s="40" customFormat="1" ht="18.75" customHeight="1">
      <c r="A275" s="22">
        <v>715</v>
      </c>
      <c r="B275" s="277"/>
      <c r="C275" s="278">
        <v>5201</v>
      </c>
      <c r="D275" s="279" t="s">
        <v>229</v>
      </c>
      <c r="E275" s="657">
        <f aca="true" t="shared" si="22" ref="E275:I281">SUMIF($C$601:$C$12307,$C275,E$601:E$12307)</f>
        <v>0</v>
      </c>
      <c r="F275" s="657">
        <f t="shared" si="22"/>
        <v>0</v>
      </c>
      <c r="G275" s="657">
        <f t="shared" si="22"/>
        <v>0</v>
      </c>
      <c r="H275" s="657">
        <f t="shared" si="22"/>
        <v>0</v>
      </c>
      <c r="I275" s="657">
        <f t="shared" si="22"/>
        <v>0</v>
      </c>
      <c r="J275" s="7">
        <f t="shared" si="15"/>
      </c>
      <c r="K275" s="221"/>
    </row>
    <row r="276" spans="1:11" s="40" customFormat="1" ht="18.75" customHeight="1">
      <c r="A276" s="22">
        <v>720</v>
      </c>
      <c r="B276" s="277"/>
      <c r="C276" s="280">
        <v>5202</v>
      </c>
      <c r="D276" s="281" t="s">
        <v>230</v>
      </c>
      <c r="E276" s="659">
        <f t="shared" si="22"/>
        <v>0</v>
      </c>
      <c r="F276" s="659">
        <f t="shared" si="22"/>
        <v>0</v>
      </c>
      <c r="G276" s="659">
        <f t="shared" si="22"/>
        <v>0</v>
      </c>
      <c r="H276" s="659">
        <f t="shared" si="22"/>
        <v>0</v>
      </c>
      <c r="I276" s="659">
        <f t="shared" si="22"/>
        <v>0</v>
      </c>
      <c r="J276" s="7">
        <f t="shared" si="15"/>
      </c>
      <c r="K276" s="221"/>
    </row>
    <row r="277" spans="1:11" s="40" customFormat="1" ht="18.75" customHeight="1">
      <c r="A277" s="22">
        <v>725</v>
      </c>
      <c r="B277" s="277"/>
      <c r="C277" s="280">
        <v>5203</v>
      </c>
      <c r="D277" s="281" t="s">
        <v>573</v>
      </c>
      <c r="E277" s="659">
        <f t="shared" si="22"/>
        <v>0</v>
      </c>
      <c r="F277" s="659">
        <f t="shared" si="22"/>
        <v>0</v>
      </c>
      <c r="G277" s="659">
        <f t="shared" si="22"/>
        <v>0</v>
      </c>
      <c r="H277" s="659">
        <f t="shared" si="22"/>
        <v>0</v>
      </c>
      <c r="I277" s="659">
        <f t="shared" si="22"/>
        <v>0</v>
      </c>
      <c r="J277" s="7">
        <f t="shared" si="15"/>
      </c>
      <c r="K277" s="221"/>
    </row>
    <row r="278" spans="1:11" s="40" customFormat="1" ht="18.75" customHeight="1">
      <c r="A278" s="22">
        <v>730</v>
      </c>
      <c r="B278" s="277"/>
      <c r="C278" s="280">
        <v>5204</v>
      </c>
      <c r="D278" s="281" t="s">
        <v>574</v>
      </c>
      <c r="E278" s="659">
        <f t="shared" si="22"/>
        <v>0</v>
      </c>
      <c r="F278" s="659">
        <f t="shared" si="22"/>
        <v>0</v>
      </c>
      <c r="G278" s="659">
        <f t="shared" si="22"/>
        <v>0</v>
      </c>
      <c r="H278" s="659">
        <f t="shared" si="22"/>
        <v>0</v>
      </c>
      <c r="I278" s="659">
        <f t="shared" si="22"/>
        <v>0</v>
      </c>
      <c r="J278" s="7">
        <f t="shared" si="15"/>
      </c>
      <c r="K278" s="221"/>
    </row>
    <row r="279" spans="1:11" s="40" customFormat="1" ht="18.75" customHeight="1">
      <c r="A279" s="22">
        <v>735</v>
      </c>
      <c r="B279" s="277"/>
      <c r="C279" s="280">
        <v>5205</v>
      </c>
      <c r="D279" s="281" t="s">
        <v>575</v>
      </c>
      <c r="E279" s="659">
        <f t="shared" si="22"/>
        <v>0</v>
      </c>
      <c r="F279" s="659">
        <f t="shared" si="22"/>
        <v>0</v>
      </c>
      <c r="G279" s="659">
        <f t="shared" si="22"/>
        <v>0</v>
      </c>
      <c r="H279" s="659">
        <f t="shared" si="22"/>
        <v>0</v>
      </c>
      <c r="I279" s="659">
        <f t="shared" si="22"/>
        <v>0</v>
      </c>
      <c r="J279" s="7">
        <f t="shared" si="15"/>
      </c>
      <c r="K279" s="221"/>
    </row>
    <row r="280" spans="1:11" s="40" customFormat="1" ht="18.75" customHeight="1">
      <c r="A280" s="22">
        <v>740</v>
      </c>
      <c r="B280" s="277"/>
      <c r="C280" s="280">
        <v>5206</v>
      </c>
      <c r="D280" s="281" t="s">
        <v>576</v>
      </c>
      <c r="E280" s="659">
        <f t="shared" si="22"/>
        <v>0</v>
      </c>
      <c r="F280" s="659">
        <f t="shared" si="22"/>
        <v>0</v>
      </c>
      <c r="G280" s="659">
        <f t="shared" si="22"/>
        <v>0</v>
      </c>
      <c r="H280" s="659">
        <f t="shared" si="22"/>
        <v>0</v>
      </c>
      <c r="I280" s="659">
        <f t="shared" si="22"/>
        <v>0</v>
      </c>
      <c r="J280" s="7">
        <f t="shared" si="15"/>
      </c>
      <c r="K280" s="221"/>
    </row>
    <row r="281" spans="1:11" s="40" customFormat="1" ht="18.75" customHeight="1">
      <c r="A281" s="22">
        <v>745</v>
      </c>
      <c r="B281" s="277"/>
      <c r="C281" s="282">
        <v>5219</v>
      </c>
      <c r="D281" s="283" t="s">
        <v>577</v>
      </c>
      <c r="E281" s="658">
        <f t="shared" si="22"/>
        <v>0</v>
      </c>
      <c r="F281" s="658">
        <f t="shared" si="22"/>
        <v>0</v>
      </c>
      <c r="G281" s="658">
        <f t="shared" si="22"/>
        <v>0</v>
      </c>
      <c r="H281" s="658">
        <f t="shared" si="22"/>
        <v>0</v>
      </c>
      <c r="I281" s="658">
        <f t="shared" si="22"/>
        <v>0</v>
      </c>
      <c r="J281" s="7">
        <f t="shared" si="15"/>
      </c>
      <c r="K281" s="221"/>
    </row>
    <row r="282" spans="1:11" s="39" customFormat="1" ht="15.75">
      <c r="A282" s="21">
        <v>750</v>
      </c>
      <c r="B282" s="276">
        <v>5300</v>
      </c>
      <c r="C282" s="746" t="s">
        <v>578</v>
      </c>
      <c r="D282" s="746"/>
      <c r="E282" s="656">
        <f>SUMIF($B$601:$B$12307,$B282,E$601:E$12307)</f>
        <v>0</v>
      </c>
      <c r="F282" s="656">
        <f>SUMIF($B$601:$B$12307,$B282,F$601:F$12307)</f>
        <v>0</v>
      </c>
      <c r="G282" s="656">
        <f>SUMIF($B$601:$B$12307,$B282,G$601:G$12307)</f>
        <v>0</v>
      </c>
      <c r="H282" s="656">
        <f>SUMIF($B$601:$B$12307,$B282,H$601:H$12307)</f>
        <v>0</v>
      </c>
      <c r="I282" s="656">
        <f>SUMIF($B$601:$B$12307,$B282,I$601:I$12307)</f>
        <v>0</v>
      </c>
      <c r="J282" s="7">
        <f t="shared" si="15"/>
      </c>
      <c r="K282" s="221"/>
    </row>
    <row r="283" spans="1:11" s="40" customFormat="1" ht="18.75" customHeight="1">
      <c r="A283" s="22">
        <v>755</v>
      </c>
      <c r="B283" s="277"/>
      <c r="C283" s="278">
        <v>5301</v>
      </c>
      <c r="D283" s="279" t="s">
        <v>296</v>
      </c>
      <c r="E283" s="657">
        <f aca="true" t="shared" si="23" ref="E283:I284">SUMIF($C$601:$C$12307,$C283,E$601:E$12307)</f>
        <v>0</v>
      </c>
      <c r="F283" s="657">
        <f t="shared" si="23"/>
        <v>0</v>
      </c>
      <c r="G283" s="657">
        <f t="shared" si="23"/>
        <v>0</v>
      </c>
      <c r="H283" s="657">
        <f t="shared" si="23"/>
        <v>0</v>
      </c>
      <c r="I283" s="657">
        <f t="shared" si="23"/>
        <v>0</v>
      </c>
      <c r="J283" s="7">
        <f t="shared" si="15"/>
      </c>
      <c r="K283" s="221"/>
    </row>
    <row r="284" spans="1:11" s="40" customFormat="1" ht="18.75" customHeight="1">
      <c r="A284" s="22">
        <v>760</v>
      </c>
      <c r="B284" s="277"/>
      <c r="C284" s="282">
        <v>5309</v>
      </c>
      <c r="D284" s="283" t="s">
        <v>579</v>
      </c>
      <c r="E284" s="658">
        <f t="shared" si="23"/>
        <v>0</v>
      </c>
      <c r="F284" s="658">
        <f t="shared" si="23"/>
        <v>0</v>
      </c>
      <c r="G284" s="658">
        <f t="shared" si="23"/>
        <v>0</v>
      </c>
      <c r="H284" s="658">
        <f t="shared" si="23"/>
        <v>0</v>
      </c>
      <c r="I284" s="658">
        <f t="shared" si="23"/>
        <v>0</v>
      </c>
      <c r="J284" s="7">
        <f t="shared" si="15"/>
      </c>
      <c r="K284" s="221"/>
    </row>
    <row r="285" spans="1:11" s="39" customFormat="1" ht="15.75">
      <c r="A285" s="21">
        <v>765</v>
      </c>
      <c r="B285" s="276">
        <v>5400</v>
      </c>
      <c r="C285" s="746" t="s">
        <v>640</v>
      </c>
      <c r="D285" s="746"/>
      <c r="E285" s="656">
        <f aca="true" t="shared" si="24" ref="E285:I286">SUMIF($B$601:$B$12307,$B285,E$601:E$12307)</f>
        <v>0</v>
      </c>
      <c r="F285" s="656">
        <f t="shared" si="24"/>
        <v>0</v>
      </c>
      <c r="G285" s="656">
        <f t="shared" si="24"/>
        <v>0</v>
      </c>
      <c r="H285" s="656">
        <f t="shared" si="24"/>
        <v>0</v>
      </c>
      <c r="I285" s="656">
        <f t="shared" si="24"/>
        <v>0</v>
      </c>
      <c r="J285" s="7">
        <f t="shared" si="15"/>
      </c>
      <c r="K285" s="221"/>
    </row>
    <row r="286" spans="1:11" s="14" customFormat="1" ht="15.75">
      <c r="A286" s="21">
        <v>775</v>
      </c>
      <c r="B286" s="217">
        <v>5500</v>
      </c>
      <c r="C286" s="744" t="s">
        <v>641</v>
      </c>
      <c r="D286" s="744"/>
      <c r="E286" s="656">
        <f t="shared" si="24"/>
        <v>0</v>
      </c>
      <c r="F286" s="656">
        <f t="shared" si="24"/>
        <v>0</v>
      </c>
      <c r="G286" s="656">
        <f t="shared" si="24"/>
        <v>0</v>
      </c>
      <c r="H286" s="656">
        <f t="shared" si="24"/>
        <v>0</v>
      </c>
      <c r="I286" s="656">
        <f t="shared" si="24"/>
        <v>0</v>
      </c>
      <c r="J286" s="7">
        <f t="shared" si="15"/>
      </c>
      <c r="K286" s="221"/>
    </row>
    <row r="287" spans="1:11" ht="18.75" customHeight="1">
      <c r="A287" s="22">
        <v>780</v>
      </c>
      <c r="B287" s="273"/>
      <c r="C287" s="223">
        <v>5501</v>
      </c>
      <c r="D287" s="242" t="s">
        <v>642</v>
      </c>
      <c r="E287" s="657">
        <f aca="true" t="shared" si="25" ref="E287:I290">SUMIF($C$601:$C$12307,$C287,E$601:E$12307)</f>
        <v>0</v>
      </c>
      <c r="F287" s="657">
        <f t="shared" si="25"/>
        <v>0</v>
      </c>
      <c r="G287" s="657">
        <f t="shared" si="25"/>
        <v>0</v>
      </c>
      <c r="H287" s="657">
        <f t="shared" si="25"/>
        <v>0</v>
      </c>
      <c r="I287" s="657">
        <f t="shared" si="25"/>
        <v>0</v>
      </c>
      <c r="J287" s="7">
        <f t="shared" si="15"/>
      </c>
      <c r="K287" s="221"/>
    </row>
    <row r="288" spans="1:11" ht="18.75" customHeight="1">
      <c r="A288" s="22">
        <v>785</v>
      </c>
      <c r="B288" s="273"/>
      <c r="C288" s="229">
        <v>5502</v>
      </c>
      <c r="D288" s="230" t="s">
        <v>643</v>
      </c>
      <c r="E288" s="659">
        <f t="shared" si="25"/>
        <v>0</v>
      </c>
      <c r="F288" s="659">
        <f t="shared" si="25"/>
        <v>0</v>
      </c>
      <c r="G288" s="659">
        <f t="shared" si="25"/>
        <v>0</v>
      </c>
      <c r="H288" s="659">
        <f t="shared" si="25"/>
        <v>0</v>
      </c>
      <c r="I288" s="659">
        <f t="shared" si="25"/>
        <v>0</v>
      </c>
      <c r="J288" s="7">
        <f t="shared" si="15"/>
      </c>
      <c r="K288" s="221"/>
    </row>
    <row r="289" spans="1:11" ht="18.75" customHeight="1">
      <c r="A289" s="22">
        <v>790</v>
      </c>
      <c r="B289" s="273"/>
      <c r="C289" s="229">
        <v>5503</v>
      </c>
      <c r="D289" s="274" t="s">
        <v>644</v>
      </c>
      <c r="E289" s="659">
        <f t="shared" si="25"/>
        <v>0</v>
      </c>
      <c r="F289" s="659">
        <f t="shared" si="25"/>
        <v>0</v>
      </c>
      <c r="G289" s="659">
        <f t="shared" si="25"/>
        <v>0</v>
      </c>
      <c r="H289" s="659">
        <f t="shared" si="25"/>
        <v>0</v>
      </c>
      <c r="I289" s="659">
        <f t="shared" si="25"/>
        <v>0</v>
      </c>
      <c r="J289" s="7">
        <f t="shared" si="15"/>
      </c>
      <c r="K289" s="221"/>
    </row>
    <row r="290" spans="1:11" ht="18.75" customHeight="1">
      <c r="A290" s="22">
        <v>795</v>
      </c>
      <c r="B290" s="273"/>
      <c r="C290" s="225">
        <v>5504</v>
      </c>
      <c r="D290" s="254" t="s">
        <v>645</v>
      </c>
      <c r="E290" s="658">
        <f t="shared" si="25"/>
        <v>0</v>
      </c>
      <c r="F290" s="658">
        <f t="shared" si="25"/>
        <v>0</v>
      </c>
      <c r="G290" s="658">
        <f t="shared" si="25"/>
        <v>0</v>
      </c>
      <c r="H290" s="658">
        <f t="shared" si="25"/>
        <v>0</v>
      </c>
      <c r="I290" s="658">
        <f t="shared" si="25"/>
        <v>0</v>
      </c>
      <c r="J290" s="7">
        <f t="shared" si="15"/>
      </c>
      <c r="K290" s="221"/>
    </row>
    <row r="291" spans="1:11" s="39" customFormat="1" ht="18.75" customHeight="1">
      <c r="A291" s="21">
        <v>805</v>
      </c>
      <c r="B291" s="276">
        <v>5700</v>
      </c>
      <c r="C291" s="748" t="s">
        <v>832</v>
      </c>
      <c r="D291" s="748"/>
      <c r="E291" s="656">
        <f>SUMIF($B$601:$B$12307,$B291,E$601:E$12307)</f>
        <v>0</v>
      </c>
      <c r="F291" s="656">
        <f>SUMIF($B$601:$B$12307,$B291,F$601:F$12307)</f>
        <v>0</v>
      </c>
      <c r="G291" s="656">
        <f>SUMIF($B$601:$B$12307,$B291,G$601:G$12307)</f>
        <v>0</v>
      </c>
      <c r="H291" s="656">
        <f>SUMIF($B$601:$B$12307,$B291,H$601:H$12307)</f>
        <v>0</v>
      </c>
      <c r="I291" s="656">
        <f>SUMIF($B$601:$B$12307,$B291,I$601:I$12307)</f>
        <v>0</v>
      </c>
      <c r="J291" s="7">
        <f t="shared" si="15"/>
      </c>
      <c r="K291" s="221"/>
    </row>
    <row r="292" spans="1:11" s="40" customFormat="1" ht="18.75" customHeight="1">
      <c r="A292" s="22">
        <v>810</v>
      </c>
      <c r="B292" s="277"/>
      <c r="C292" s="278">
        <v>5701</v>
      </c>
      <c r="D292" s="279" t="s">
        <v>646</v>
      </c>
      <c r="E292" s="657">
        <f aca="true" t="shared" si="26" ref="E292:I294">SUMIF($C$601:$C$12307,$C292,E$601:E$12307)</f>
        <v>0</v>
      </c>
      <c r="F292" s="657">
        <f t="shared" si="26"/>
        <v>0</v>
      </c>
      <c r="G292" s="657">
        <f t="shared" si="26"/>
        <v>0</v>
      </c>
      <c r="H292" s="657">
        <f t="shared" si="26"/>
        <v>0</v>
      </c>
      <c r="I292" s="657">
        <f t="shared" si="26"/>
        <v>0</v>
      </c>
      <c r="J292" s="7">
        <f t="shared" si="15"/>
      </c>
      <c r="K292" s="221"/>
    </row>
    <row r="293" spans="1:11" s="40" customFormat="1" ht="18.75" customHeight="1">
      <c r="A293" s="22">
        <v>815</v>
      </c>
      <c r="B293" s="277"/>
      <c r="C293" s="284">
        <v>5702</v>
      </c>
      <c r="D293" s="285" t="s">
        <v>647</v>
      </c>
      <c r="E293" s="660">
        <f t="shared" si="26"/>
        <v>0</v>
      </c>
      <c r="F293" s="660">
        <f t="shared" si="26"/>
        <v>0</v>
      </c>
      <c r="G293" s="660">
        <f t="shared" si="26"/>
        <v>0</v>
      </c>
      <c r="H293" s="660">
        <f t="shared" si="26"/>
        <v>0</v>
      </c>
      <c r="I293" s="660">
        <f t="shared" si="26"/>
        <v>0</v>
      </c>
      <c r="J293" s="7">
        <f t="shared" si="15"/>
      </c>
      <c r="K293" s="221"/>
    </row>
    <row r="294" spans="1:53" s="34" customFormat="1" ht="18.75" customHeight="1">
      <c r="A294" s="27">
        <v>525</v>
      </c>
      <c r="B294" s="228"/>
      <c r="C294" s="286">
        <v>4071</v>
      </c>
      <c r="D294" s="287" t="s">
        <v>648</v>
      </c>
      <c r="E294" s="665">
        <f t="shared" si="26"/>
        <v>0</v>
      </c>
      <c r="F294" s="665">
        <f t="shared" si="26"/>
        <v>0</v>
      </c>
      <c r="G294" s="665">
        <f t="shared" si="26"/>
        <v>0</v>
      </c>
      <c r="H294" s="665">
        <f t="shared" si="26"/>
        <v>0</v>
      </c>
      <c r="I294" s="665">
        <f t="shared" si="26"/>
        <v>0</v>
      </c>
      <c r="J294" s="7">
        <f t="shared" si="15"/>
      </c>
      <c r="K294" s="221"/>
      <c r="L294" s="30"/>
      <c r="M294" s="31"/>
      <c r="N294" s="31"/>
      <c r="O294" s="30"/>
      <c r="P294" s="31"/>
      <c r="Q294" s="31"/>
      <c r="R294" s="30"/>
      <c r="S294" s="32"/>
      <c r="T294" s="32"/>
      <c r="U294" s="28"/>
      <c r="V294" s="31"/>
      <c r="W294" s="31"/>
      <c r="X294" s="30"/>
      <c r="Y294" s="31"/>
      <c r="Z294" s="31"/>
      <c r="AA294" s="30"/>
      <c r="AB294" s="31"/>
      <c r="AC294" s="31"/>
      <c r="AD294" s="30"/>
      <c r="AE294" s="31"/>
      <c r="AF294" s="31"/>
      <c r="AG294" s="30"/>
      <c r="AH294" s="31"/>
      <c r="AI294" s="31"/>
      <c r="AJ294" s="33"/>
      <c r="AK294" s="31"/>
      <c r="AL294" s="31"/>
      <c r="AM294" s="30"/>
      <c r="AN294" s="31"/>
      <c r="AO294" s="31"/>
      <c r="AP294" s="30"/>
      <c r="AQ294" s="31"/>
      <c r="AR294" s="30"/>
      <c r="AS294" s="33"/>
      <c r="AT294" s="30"/>
      <c r="AU294" s="30"/>
      <c r="AV294" s="31"/>
      <c r="AW294" s="31"/>
      <c r="AX294" s="30"/>
      <c r="AY294" s="31"/>
      <c r="BA294" s="31"/>
    </row>
    <row r="295" spans="1:11" s="14" customFormat="1" ht="15.75">
      <c r="A295" s="21">
        <v>820</v>
      </c>
      <c r="B295" s="288">
        <v>98</v>
      </c>
      <c r="C295" s="749" t="s">
        <v>649</v>
      </c>
      <c r="D295" s="750"/>
      <c r="E295" s="666">
        <f>SUMIF($B$601:$B$12307,$B295,E$601:E$12307)</f>
        <v>0</v>
      </c>
      <c r="F295" s="666">
        <f>SUMIF($B$601:$B$12307,$B295,F$601:F$12307)</f>
        <v>0</v>
      </c>
      <c r="G295" s="666">
        <f>SUMIF($B$601:$B$12307,$B295,G$601:G$12307)</f>
        <v>0</v>
      </c>
      <c r="H295" s="666">
        <f>SUMIF($B$601:$B$12307,$B295,H$601:H$12307)</f>
        <v>0</v>
      </c>
      <c r="I295" s="666">
        <f>SUMIF($B$601:$B$12307,$B295,I$601:I$12307)</f>
        <v>0</v>
      </c>
      <c r="J295" s="7">
        <f t="shared" si="15"/>
      </c>
      <c r="K295" s="221"/>
    </row>
    <row r="296" spans="1:11" ht="8.25" customHeight="1">
      <c r="A296" s="22">
        <v>821</v>
      </c>
      <c r="B296" s="289"/>
      <c r="C296" s="290"/>
      <c r="D296" s="291"/>
      <c r="E296" s="485"/>
      <c r="F296" s="485"/>
      <c r="G296" s="485"/>
      <c r="H296" s="485"/>
      <c r="I296" s="485"/>
      <c r="J296" s="7">
        <f t="shared" si="15"/>
      </c>
      <c r="K296" s="221"/>
    </row>
    <row r="297" spans="1:11" ht="8.25" customHeight="1">
      <c r="A297" s="22">
        <v>822</v>
      </c>
      <c r="B297" s="292"/>
      <c r="C297" s="293"/>
      <c r="D297" s="291"/>
      <c r="E297" s="485"/>
      <c r="F297" s="485"/>
      <c r="G297" s="485"/>
      <c r="H297" s="485"/>
      <c r="I297" s="485"/>
      <c r="J297" s="7">
        <f t="shared" si="15"/>
      </c>
      <c r="K297" s="249"/>
    </row>
    <row r="298" spans="1:11" ht="8.25" customHeight="1">
      <c r="A298" s="22">
        <v>823</v>
      </c>
      <c r="B298" s="292"/>
      <c r="C298" s="293"/>
      <c r="D298" s="291"/>
      <c r="E298" s="485"/>
      <c r="F298" s="485"/>
      <c r="G298" s="485"/>
      <c r="H298" s="485"/>
      <c r="I298" s="485"/>
      <c r="J298" s="7">
        <f t="shared" si="15"/>
      </c>
      <c r="K298" s="249"/>
    </row>
    <row r="299" spans="1:11" ht="20.25" customHeight="1" thickBot="1">
      <c r="A299" s="22">
        <v>825</v>
      </c>
      <c r="B299" s="294" t="s">
        <v>825</v>
      </c>
      <c r="C299" s="295" t="s">
        <v>690</v>
      </c>
      <c r="D299" s="653" t="s">
        <v>833</v>
      </c>
      <c r="E299" s="667">
        <f>SUMIF($C$601:$C$12307,$C299,E$601:E$12307)</f>
        <v>0</v>
      </c>
      <c r="F299" s="667">
        <f>SUMIF($C$601:$C$12307,$C299,F$601:F$12307)</f>
        <v>0</v>
      </c>
      <c r="G299" s="667">
        <f>SUMIF($C$601:$C$12307,$C299,G$601:G$12307)</f>
        <v>0</v>
      </c>
      <c r="H299" s="667">
        <f>SUMIF($C$601:$C$12307,$C299,H$601:H$12307)</f>
        <v>0</v>
      </c>
      <c r="I299" s="667">
        <f>SUMIF($C$601:$C$12307,$C299,I$601:I$12307)</f>
        <v>0</v>
      </c>
      <c r="J299" s="7">
        <v>1</v>
      </c>
      <c r="K299" s="209"/>
    </row>
    <row r="300" spans="1:11" ht="13.5" customHeight="1" thickTop="1">
      <c r="A300" s="22"/>
      <c r="B300" s="178"/>
      <c r="C300" s="299"/>
      <c r="D300" s="190"/>
      <c r="E300" s="96"/>
      <c r="F300" s="96"/>
      <c r="G300" s="189"/>
      <c r="H300" s="96"/>
      <c r="I300" s="189"/>
      <c r="J300" s="7">
        <v>1</v>
      </c>
      <c r="K300" s="209"/>
    </row>
    <row r="301" spans="1:11" ht="15">
      <c r="A301" s="22"/>
      <c r="B301" s="189"/>
      <c r="C301" s="293"/>
      <c r="D301" s="300"/>
      <c r="E301" s="185"/>
      <c r="F301" s="185"/>
      <c r="G301" s="194"/>
      <c r="H301" s="185"/>
      <c r="I301" s="194"/>
      <c r="J301" s="7">
        <v>1</v>
      </c>
      <c r="K301" s="209"/>
    </row>
    <row r="302" spans="1:11" ht="15">
      <c r="A302" s="22"/>
      <c r="B302" s="301"/>
      <c r="C302" s="302"/>
      <c r="D302" s="303"/>
      <c r="E302" s="304"/>
      <c r="F302" s="304"/>
      <c r="G302" s="304"/>
      <c r="H302" s="304"/>
      <c r="I302" s="304"/>
      <c r="J302" s="7">
        <v>1</v>
      </c>
      <c r="K302" s="209"/>
    </row>
    <row r="303" spans="1:10" ht="0.75" customHeight="1">
      <c r="A303" s="22"/>
      <c r="B303" s="74"/>
      <c r="C303" s="74"/>
      <c r="D303" s="75"/>
      <c r="E303" s="76"/>
      <c r="F303" s="76"/>
      <c r="G303" s="76"/>
      <c r="H303" s="76"/>
      <c r="I303" s="76"/>
      <c r="J303" s="74"/>
    </row>
    <row r="304" spans="1:10" ht="0.75" customHeight="1">
      <c r="A304" s="22"/>
      <c r="B304" s="751"/>
      <c r="C304" s="752"/>
      <c r="D304" s="752"/>
      <c r="E304" s="76"/>
      <c r="F304" s="76"/>
      <c r="G304" s="76"/>
      <c r="H304" s="76"/>
      <c r="I304" s="76"/>
      <c r="J304" s="74"/>
    </row>
    <row r="305" spans="1:10" ht="0.75" customHeight="1">
      <c r="A305" s="22"/>
      <c r="B305" s="74"/>
      <c r="C305" s="74"/>
      <c r="D305" s="75"/>
      <c r="E305" s="77"/>
      <c r="F305" s="76"/>
      <c r="G305" s="76"/>
      <c r="H305" s="77"/>
      <c r="I305" s="76"/>
      <c r="J305" s="74"/>
    </row>
    <row r="306" spans="1:10" ht="0.75" customHeight="1">
      <c r="A306" s="22"/>
      <c r="B306" s="753"/>
      <c r="C306" s="752"/>
      <c r="D306" s="752"/>
      <c r="E306" s="78"/>
      <c r="F306" s="76"/>
      <c r="G306" s="76"/>
      <c r="H306" s="78"/>
      <c r="I306" s="76"/>
      <c r="J306" s="74"/>
    </row>
    <row r="307" spans="1:10" ht="0.75" customHeight="1">
      <c r="A307" s="22"/>
      <c r="B307" s="79"/>
      <c r="C307" s="74"/>
      <c r="D307" s="75"/>
      <c r="E307" s="80"/>
      <c r="F307" s="76"/>
      <c r="G307" s="76"/>
      <c r="H307" s="80"/>
      <c r="I307" s="76"/>
      <c r="J307" s="74"/>
    </row>
    <row r="308" spans="1:10" ht="0.75" customHeight="1">
      <c r="A308" s="22"/>
      <c r="B308" s="79"/>
      <c r="C308" s="74"/>
      <c r="D308" s="75"/>
      <c r="E308" s="76"/>
      <c r="F308" s="76"/>
      <c r="G308" s="76"/>
      <c r="H308" s="76"/>
      <c r="I308" s="76"/>
      <c r="J308" s="74"/>
    </row>
    <row r="309" spans="1:10" ht="0.75" customHeight="1">
      <c r="A309" s="22"/>
      <c r="B309" s="753"/>
      <c r="C309" s="752"/>
      <c r="D309" s="752"/>
      <c r="E309" s="82"/>
      <c r="F309" s="76"/>
      <c r="G309" s="76"/>
      <c r="H309" s="82"/>
      <c r="I309" s="76"/>
      <c r="J309" s="74"/>
    </row>
    <row r="310" spans="1:10" ht="0.75" customHeight="1">
      <c r="A310" s="22"/>
      <c r="B310" s="79"/>
      <c r="C310" s="74"/>
      <c r="D310" s="75"/>
      <c r="E310" s="76"/>
      <c r="F310" s="76"/>
      <c r="G310" s="76"/>
      <c r="H310" s="76"/>
      <c r="I310" s="76"/>
      <c r="J310" s="74"/>
    </row>
    <row r="311" spans="1:10" ht="0.75" customHeight="1">
      <c r="A311" s="22"/>
      <c r="B311" s="79"/>
      <c r="C311" s="74"/>
      <c r="D311" s="83"/>
      <c r="E311" s="84"/>
      <c r="F311" s="84"/>
      <c r="G311" s="84"/>
      <c r="H311" s="84"/>
      <c r="I311" s="84"/>
      <c r="J311" s="74"/>
    </row>
    <row r="312" spans="1:10" ht="0.75" customHeight="1">
      <c r="A312" s="22"/>
      <c r="B312" s="74"/>
      <c r="C312" s="74"/>
      <c r="D312" s="75"/>
      <c r="E312" s="76"/>
      <c r="F312" s="76"/>
      <c r="G312" s="76"/>
      <c r="H312" s="76"/>
      <c r="I312" s="76"/>
      <c r="J312" s="74"/>
    </row>
    <row r="313" spans="1:10" ht="0.75" customHeight="1">
      <c r="A313" s="22"/>
      <c r="B313" s="85"/>
      <c r="C313" s="74"/>
      <c r="D313" s="86"/>
      <c r="E313" s="81"/>
      <c r="F313" s="84"/>
      <c r="G313" s="84"/>
      <c r="H313" s="81"/>
      <c r="I313" s="84"/>
      <c r="J313" s="74"/>
    </row>
    <row r="314" spans="1:11" s="16" customFormat="1" ht="0.75" customHeight="1">
      <c r="A314" s="24"/>
      <c r="B314" s="87"/>
      <c r="C314" s="88"/>
      <c r="D314" s="89"/>
      <c r="E314" s="90"/>
      <c r="F314" s="84"/>
      <c r="G314" s="84"/>
      <c r="H314" s="90"/>
      <c r="I314" s="84"/>
      <c r="J314" s="74"/>
      <c r="K314" s="8"/>
    </row>
    <row r="315" spans="1:11" s="16" customFormat="1" ht="0.75" customHeight="1">
      <c r="A315" s="24">
        <v>905</v>
      </c>
      <c r="B315" s="87"/>
      <c r="C315" s="88"/>
      <c r="D315" s="89"/>
      <c r="E315" s="91"/>
      <c r="F315" s="84"/>
      <c r="G315" s="84"/>
      <c r="H315" s="91"/>
      <c r="I315" s="84"/>
      <c r="J315" s="74"/>
      <c r="K315" s="12"/>
    </row>
    <row r="316" spans="1:11" s="16" customFormat="1" ht="0.75" customHeight="1">
      <c r="A316" s="24">
        <v>906</v>
      </c>
      <c r="B316" s="87"/>
      <c r="C316" s="88"/>
      <c r="D316" s="89"/>
      <c r="E316" s="91"/>
      <c r="F316" s="84"/>
      <c r="G316" s="84"/>
      <c r="H316" s="91"/>
      <c r="I316" s="84"/>
      <c r="J316" s="74"/>
      <c r="K316" s="12"/>
    </row>
    <row r="317" spans="1:11" s="16" customFormat="1" ht="0.75" customHeight="1">
      <c r="A317" s="24">
        <v>907</v>
      </c>
      <c r="B317" s="87"/>
      <c r="C317" s="88"/>
      <c r="D317" s="89"/>
      <c r="E317" s="91"/>
      <c r="F317" s="84"/>
      <c r="G317" s="84"/>
      <c r="H317" s="91"/>
      <c r="I317" s="84"/>
      <c r="J317" s="74"/>
      <c r="K317" s="12"/>
    </row>
    <row r="318" spans="1:11" s="16" customFormat="1" ht="0.75" customHeight="1">
      <c r="A318" s="24">
        <v>910</v>
      </c>
      <c r="B318" s="87"/>
      <c r="C318" s="88"/>
      <c r="D318" s="89"/>
      <c r="E318" s="91"/>
      <c r="F318" s="84"/>
      <c r="G318" s="84"/>
      <c r="H318" s="91"/>
      <c r="I318" s="84"/>
      <c r="J318" s="74"/>
      <c r="K318" s="12"/>
    </row>
    <row r="319" spans="1:11" s="16" customFormat="1" ht="0.75" customHeight="1">
      <c r="A319" s="24">
        <v>911</v>
      </c>
      <c r="B319" s="87"/>
      <c r="C319" s="88"/>
      <c r="D319" s="89"/>
      <c r="E319" s="91"/>
      <c r="F319" s="84"/>
      <c r="G319" s="84"/>
      <c r="H319" s="91"/>
      <c r="I319" s="84"/>
      <c r="J319" s="74"/>
      <c r="K319" s="12"/>
    </row>
    <row r="320" spans="1:11" s="16" customFormat="1" ht="0.75" customHeight="1">
      <c r="A320" s="24">
        <v>912</v>
      </c>
      <c r="B320" s="87"/>
      <c r="C320" s="88"/>
      <c r="D320" s="89"/>
      <c r="E320" s="91"/>
      <c r="F320" s="84"/>
      <c r="G320" s="84"/>
      <c r="H320" s="91"/>
      <c r="I320" s="84"/>
      <c r="J320" s="74"/>
      <c r="K320" s="12"/>
    </row>
    <row r="321" spans="1:11" s="16" customFormat="1" ht="0.75" customHeight="1">
      <c r="A321" s="24">
        <v>920</v>
      </c>
      <c r="B321" s="87"/>
      <c r="C321" s="88"/>
      <c r="D321" s="89"/>
      <c r="E321" s="92"/>
      <c r="F321" s="84"/>
      <c r="G321" s="84"/>
      <c r="H321" s="92"/>
      <c r="I321" s="84"/>
      <c r="J321" s="74"/>
      <c r="K321" s="12"/>
    </row>
    <row r="322" spans="1:11" s="16" customFormat="1" ht="0.75" customHeight="1">
      <c r="A322" s="24">
        <v>921</v>
      </c>
      <c r="B322" s="87"/>
      <c r="C322" s="88"/>
      <c r="D322" s="89"/>
      <c r="E322" s="92"/>
      <c r="F322" s="84"/>
      <c r="G322" s="84"/>
      <c r="H322" s="92"/>
      <c r="I322" s="84"/>
      <c r="J322" s="74"/>
      <c r="K322" s="12"/>
    </row>
    <row r="323" spans="1:11" s="16" customFormat="1" ht="0.75" customHeight="1">
      <c r="A323" s="24">
        <v>922</v>
      </c>
      <c r="B323" s="87"/>
      <c r="C323" s="88"/>
      <c r="D323" s="89"/>
      <c r="E323" s="92"/>
      <c r="F323" s="84"/>
      <c r="G323" s="84"/>
      <c r="H323" s="92"/>
      <c r="I323" s="84"/>
      <c r="J323" s="74"/>
      <c r="K323" s="12"/>
    </row>
    <row r="324" spans="1:11" s="16" customFormat="1" ht="0.75" customHeight="1">
      <c r="A324" s="24">
        <v>930</v>
      </c>
      <c r="B324" s="87"/>
      <c r="C324" s="88"/>
      <c r="D324" s="89"/>
      <c r="E324" s="91"/>
      <c r="F324" s="84"/>
      <c r="G324" s="84"/>
      <c r="H324" s="91"/>
      <c r="I324" s="84"/>
      <c r="J324" s="74"/>
      <c r="K324" s="12"/>
    </row>
    <row r="325" spans="1:11" s="16" customFormat="1" ht="0.75" customHeight="1">
      <c r="A325" s="24">
        <v>931</v>
      </c>
      <c r="B325" s="87"/>
      <c r="C325" s="88"/>
      <c r="D325" s="89"/>
      <c r="E325" s="91"/>
      <c r="F325" s="84"/>
      <c r="G325" s="84"/>
      <c r="H325" s="91"/>
      <c r="I325" s="84"/>
      <c r="J325" s="74"/>
      <c r="K325" s="12"/>
    </row>
    <row r="326" spans="1:11" s="16" customFormat="1" ht="0.75" customHeight="1">
      <c r="A326" s="24">
        <v>932</v>
      </c>
      <c r="B326" s="87"/>
      <c r="C326" s="88"/>
      <c r="D326" s="89"/>
      <c r="E326" s="91"/>
      <c r="F326" s="84"/>
      <c r="G326" s="84"/>
      <c r="H326" s="91"/>
      <c r="I326" s="84"/>
      <c r="J326" s="74"/>
      <c r="K326" s="12"/>
    </row>
    <row r="327" spans="1:11" s="16" customFormat="1" ht="0.75" customHeight="1">
      <c r="A327" s="23">
        <v>935</v>
      </c>
      <c r="B327" s="87"/>
      <c r="C327" s="88"/>
      <c r="D327" s="89"/>
      <c r="E327" s="91"/>
      <c r="F327" s="84"/>
      <c r="G327" s="84"/>
      <c r="H327" s="91"/>
      <c r="I327" s="84"/>
      <c r="J327" s="74"/>
      <c r="K327" s="12"/>
    </row>
    <row r="328" spans="1:11" s="16" customFormat="1" ht="0.75" customHeight="1">
      <c r="A328" s="23">
        <v>940</v>
      </c>
      <c r="B328" s="87"/>
      <c r="C328" s="88"/>
      <c r="D328" s="89"/>
      <c r="E328" s="91"/>
      <c r="F328" s="84"/>
      <c r="G328" s="84"/>
      <c r="H328" s="91"/>
      <c r="I328" s="84"/>
      <c r="J328" s="74"/>
      <c r="K328" s="12"/>
    </row>
    <row r="329" spans="1:11" s="16" customFormat="1" ht="0.75" customHeight="1">
      <c r="A329" s="23">
        <v>950</v>
      </c>
      <c r="B329" s="87"/>
      <c r="C329" s="88"/>
      <c r="D329" s="89"/>
      <c r="E329" s="91"/>
      <c r="F329" s="84"/>
      <c r="G329" s="84"/>
      <c r="H329" s="91"/>
      <c r="I329" s="84"/>
      <c r="J329" s="74"/>
      <c r="K329" s="12"/>
    </row>
    <row r="330" spans="1:11" s="16" customFormat="1" ht="0.75" customHeight="1">
      <c r="A330" s="24">
        <v>953</v>
      </c>
      <c r="B330" s="87"/>
      <c r="C330" s="88"/>
      <c r="D330" s="89"/>
      <c r="E330" s="91"/>
      <c r="F330" s="84"/>
      <c r="G330" s="84"/>
      <c r="H330" s="91"/>
      <c r="I330" s="84"/>
      <c r="J330" s="74"/>
      <c r="K330" s="12"/>
    </row>
    <row r="331" spans="1:11" s="16" customFormat="1" ht="0.75" customHeight="1">
      <c r="A331" s="24">
        <v>954</v>
      </c>
      <c r="B331" s="87"/>
      <c r="C331" s="88"/>
      <c r="D331" s="89"/>
      <c r="E331" s="91"/>
      <c r="F331" s="84"/>
      <c r="G331" s="84"/>
      <c r="H331" s="91"/>
      <c r="I331" s="84"/>
      <c r="J331" s="74"/>
      <c r="K331" s="12"/>
    </row>
    <row r="332" spans="1:11" s="16" customFormat="1" ht="0.75" customHeight="1">
      <c r="A332" s="41">
        <v>955</v>
      </c>
      <c r="B332" s="87"/>
      <c r="C332" s="88"/>
      <c r="D332" s="89"/>
      <c r="E332" s="91"/>
      <c r="F332" s="84"/>
      <c r="G332" s="84"/>
      <c r="H332" s="91"/>
      <c r="I332" s="84"/>
      <c r="J332" s="74"/>
      <c r="K332" s="12"/>
    </row>
    <row r="333" spans="1:11" s="16" customFormat="1" ht="0.75" customHeight="1">
      <c r="A333" s="41">
        <v>956</v>
      </c>
      <c r="B333" s="87"/>
      <c r="C333" s="88"/>
      <c r="D333" s="89"/>
      <c r="E333" s="91"/>
      <c r="F333" s="84"/>
      <c r="G333" s="84"/>
      <c r="H333" s="91"/>
      <c r="I333" s="84"/>
      <c r="J333" s="74"/>
      <c r="K333" s="12"/>
    </row>
    <row r="334" spans="1:11" ht="0.75" customHeight="1">
      <c r="A334" s="35">
        <v>958</v>
      </c>
      <c r="B334" s="87"/>
      <c r="C334" s="88"/>
      <c r="D334" s="89"/>
      <c r="E334" s="91"/>
      <c r="F334" s="84"/>
      <c r="G334" s="84"/>
      <c r="H334" s="91"/>
      <c r="I334" s="84"/>
      <c r="J334" s="74"/>
      <c r="K334" s="12"/>
    </row>
    <row r="335" spans="1:11" ht="0.75" customHeight="1">
      <c r="A335" s="35">
        <v>959</v>
      </c>
      <c r="B335" s="87"/>
      <c r="C335" s="88"/>
      <c r="D335" s="89"/>
      <c r="E335" s="91"/>
      <c r="F335" s="84"/>
      <c r="G335" s="84"/>
      <c r="H335" s="91"/>
      <c r="I335" s="84"/>
      <c r="J335" s="74"/>
      <c r="K335" s="12"/>
    </row>
    <row r="336" spans="1:11" ht="0.75" customHeight="1">
      <c r="A336" s="35">
        <v>960</v>
      </c>
      <c r="B336" s="87"/>
      <c r="C336" s="88"/>
      <c r="D336" s="89"/>
      <c r="E336" s="91"/>
      <c r="F336" s="84"/>
      <c r="G336" s="84"/>
      <c r="H336" s="91"/>
      <c r="I336" s="84"/>
      <c r="J336" s="74"/>
      <c r="K336" s="12"/>
    </row>
    <row r="337" spans="1:10" ht="0.75" customHeight="1">
      <c r="A337" s="35"/>
      <c r="B337" s="93"/>
      <c r="C337" s="94"/>
      <c r="D337" s="89"/>
      <c r="E337" s="95"/>
      <c r="F337" s="84"/>
      <c r="G337" s="84"/>
      <c r="H337" s="95"/>
      <c r="I337" s="84"/>
      <c r="J337" s="74"/>
    </row>
    <row r="338" spans="1:10" ht="0.75" customHeight="1">
      <c r="A338" s="35"/>
      <c r="B338" s="754"/>
      <c r="C338" s="754"/>
      <c r="D338" s="754"/>
      <c r="E338" s="95"/>
      <c r="F338" s="95"/>
      <c r="G338" s="95"/>
      <c r="H338" s="95"/>
      <c r="I338" s="95"/>
      <c r="J338" s="74"/>
    </row>
    <row r="339" spans="1:10" ht="0.75" customHeight="1">
      <c r="A339" s="35"/>
      <c r="B339" s="74"/>
      <c r="C339" s="74"/>
      <c r="D339" s="75"/>
      <c r="E339" s="76"/>
      <c r="F339" s="76"/>
      <c r="G339" s="76"/>
      <c r="H339" s="76"/>
      <c r="I339" s="76"/>
      <c r="J339" s="74"/>
    </row>
    <row r="340" spans="1:10" ht="0.75" customHeight="1">
      <c r="A340" s="35"/>
      <c r="B340" s="74"/>
      <c r="C340" s="74"/>
      <c r="D340" s="75"/>
      <c r="E340" s="76"/>
      <c r="F340" s="76"/>
      <c r="G340" s="76"/>
      <c r="H340" s="76"/>
      <c r="I340" s="76"/>
      <c r="J340" s="74"/>
    </row>
    <row r="341" spans="1:11" ht="19.5" customHeight="1">
      <c r="A341" s="35"/>
      <c r="B341" s="189"/>
      <c r="C341" s="293"/>
      <c r="D341" s="300"/>
      <c r="E341" s="185"/>
      <c r="F341" s="185"/>
      <c r="G341" s="185"/>
      <c r="H341" s="185"/>
      <c r="I341" s="185"/>
      <c r="J341" s="7">
        <v>1</v>
      </c>
      <c r="K341" s="305"/>
    </row>
    <row r="342" spans="1:11" ht="41.25" customHeight="1">
      <c r="A342" s="35"/>
      <c r="B342" s="759" t="str">
        <f>$B$7</f>
        <v>ПРОГНОЗА ЗА ПЕРИОДА 2017-2019 г. НА ПОСТЪПЛЕНИЯТА ОТ МЕСТНИ ПРИХОДИ  И НА РАЗХОДИТЕ ЗА МЕСТНИ ДЕЙНОСТИ</v>
      </c>
      <c r="C342" s="759"/>
      <c r="D342" s="759"/>
      <c r="E342" s="185"/>
      <c r="F342" s="185"/>
      <c r="G342" s="185"/>
      <c r="H342" s="185"/>
      <c r="I342" s="185"/>
      <c r="J342" s="7">
        <v>1</v>
      </c>
      <c r="K342" s="305"/>
    </row>
    <row r="343" spans="1:11" ht="18.75" customHeight="1">
      <c r="A343" s="35"/>
      <c r="B343" s="189"/>
      <c r="C343" s="293"/>
      <c r="D343" s="300"/>
      <c r="E343" s="722" t="s">
        <v>413</v>
      </c>
      <c r="F343" s="722" t="s">
        <v>783</v>
      </c>
      <c r="G343" s="185"/>
      <c r="H343" s="185"/>
      <c r="I343" s="185"/>
      <c r="J343" s="7">
        <v>1</v>
      </c>
      <c r="K343" s="305"/>
    </row>
    <row r="344" spans="1:11" ht="27" customHeight="1">
      <c r="A344" s="35"/>
      <c r="B344" s="739">
        <f>$B$9</f>
        <v>0</v>
      </c>
      <c r="C344" s="740"/>
      <c r="D344" s="741"/>
      <c r="E344" s="106">
        <f>$E$9</f>
        <v>42370</v>
      </c>
      <c r="F344" s="187">
        <f>$F$9</f>
        <v>43830</v>
      </c>
      <c r="G344" s="185"/>
      <c r="H344" s="185"/>
      <c r="I344" s="185"/>
      <c r="J344" s="7">
        <v>1</v>
      </c>
      <c r="K344" s="305"/>
    </row>
    <row r="345" spans="1:11" ht="15.75">
      <c r="A345" s="35"/>
      <c r="B345" s="188" t="str">
        <f>$B$10</f>
        <v>(наименование на разпоредителя с бюджет)</v>
      </c>
      <c r="C345" s="189"/>
      <c r="D345" s="190"/>
      <c r="E345" s="104"/>
      <c r="F345" s="623"/>
      <c r="G345" s="185"/>
      <c r="H345" s="185"/>
      <c r="I345" s="185"/>
      <c r="J345" s="7">
        <v>1</v>
      </c>
      <c r="K345" s="307"/>
    </row>
    <row r="346" spans="1:11" ht="5.25" customHeight="1">
      <c r="A346" s="35"/>
      <c r="B346" s="188"/>
      <c r="C346" s="189"/>
      <c r="D346" s="190"/>
      <c r="E346" s="107"/>
      <c r="F346" s="96"/>
      <c r="G346" s="185"/>
      <c r="H346" s="185"/>
      <c r="I346" s="185"/>
      <c r="J346" s="7">
        <v>1</v>
      </c>
      <c r="K346" s="307"/>
    </row>
    <row r="347" spans="1:11" ht="27.75" customHeight="1">
      <c r="A347" s="35"/>
      <c r="B347" s="733" t="e">
        <f>$B$12</f>
        <v>#N/A</v>
      </c>
      <c r="C347" s="734"/>
      <c r="D347" s="735"/>
      <c r="E347" s="108" t="s">
        <v>808</v>
      </c>
      <c r="F347" s="611">
        <f>$F$12</f>
        <v>0</v>
      </c>
      <c r="G347" s="185"/>
      <c r="H347" s="185"/>
      <c r="I347" s="185"/>
      <c r="J347" s="7">
        <v>1</v>
      </c>
      <c r="K347" s="307"/>
    </row>
    <row r="348" spans="1:11" ht="15.75">
      <c r="A348" s="35"/>
      <c r="B348" s="310" t="str">
        <f>$B$13</f>
        <v>(наименование на първостепенния разпоредител с бюджет)</v>
      </c>
      <c r="C348" s="6"/>
      <c r="D348" s="194"/>
      <c r="E348" s="194"/>
      <c r="F348" s="185"/>
      <c r="G348" s="185"/>
      <c r="H348" s="185"/>
      <c r="I348" s="185"/>
      <c r="J348" s="7">
        <v>1</v>
      </c>
      <c r="K348" s="307"/>
    </row>
    <row r="349" spans="1:11" ht="21.75" customHeight="1">
      <c r="A349" s="35"/>
      <c r="B349" s="311"/>
      <c r="C349" s="311"/>
      <c r="D349" s="112"/>
      <c r="E349" s="195"/>
      <c r="F349" s="195"/>
      <c r="G349" s="195"/>
      <c r="H349" s="195"/>
      <c r="I349" s="195"/>
      <c r="J349" s="7">
        <v>1</v>
      </c>
      <c r="K349" s="307"/>
    </row>
    <row r="350" spans="1:11" ht="16.5" thickBot="1">
      <c r="A350" s="35"/>
      <c r="B350" s="189"/>
      <c r="C350" s="293"/>
      <c r="D350" s="300"/>
      <c r="E350" s="200"/>
      <c r="F350" s="200"/>
      <c r="H350" s="200"/>
      <c r="I350" s="201" t="s">
        <v>414</v>
      </c>
      <c r="J350" s="7">
        <v>1</v>
      </c>
      <c r="K350" s="307"/>
    </row>
    <row r="351" spans="1:11" ht="22.5" customHeight="1" thickBot="1">
      <c r="A351" s="35"/>
      <c r="B351" s="312"/>
      <c r="C351" s="313"/>
      <c r="D351" s="668" t="s">
        <v>834</v>
      </c>
      <c r="E351" s="625" t="s">
        <v>1656</v>
      </c>
      <c r="F351" s="626" t="s">
        <v>1657</v>
      </c>
      <c r="G351" s="626" t="s">
        <v>1720</v>
      </c>
      <c r="H351" s="626" t="s">
        <v>1658</v>
      </c>
      <c r="I351" s="626" t="s">
        <v>1658</v>
      </c>
      <c r="J351" s="7">
        <v>1</v>
      </c>
      <c r="K351" s="307"/>
    </row>
    <row r="352" spans="1:11" ht="48" customHeight="1">
      <c r="A352" s="35"/>
      <c r="B352" s="314" t="s">
        <v>49</v>
      </c>
      <c r="C352" s="315" t="s">
        <v>415</v>
      </c>
      <c r="D352" s="669" t="s">
        <v>632</v>
      </c>
      <c r="E352" s="631">
        <v>2015</v>
      </c>
      <c r="F352" s="632">
        <v>2016</v>
      </c>
      <c r="G352" s="632">
        <v>2017</v>
      </c>
      <c r="H352" s="632">
        <v>2018</v>
      </c>
      <c r="I352" s="632">
        <v>2019</v>
      </c>
      <c r="J352" s="7">
        <v>1</v>
      </c>
      <c r="K352" s="307"/>
    </row>
    <row r="353" spans="1:11" ht="18.75">
      <c r="A353" s="35">
        <v>1</v>
      </c>
      <c r="B353" s="316" t="s">
        <v>835</v>
      </c>
      <c r="C353" s="317"/>
      <c r="D353" s="670" t="s">
        <v>633</v>
      </c>
      <c r="E353" s="633"/>
      <c r="F353" s="634"/>
      <c r="G353" s="635"/>
      <c r="H353" s="633"/>
      <c r="I353" s="634"/>
      <c r="J353" s="7">
        <v>1</v>
      </c>
      <c r="K353" s="307"/>
    </row>
    <row r="354" spans="1:11" ht="15.75">
      <c r="A354" s="35">
        <v>2</v>
      </c>
      <c r="B354" s="318"/>
      <c r="C354" s="319"/>
      <c r="D354" s="320"/>
      <c r="E354" s="678"/>
      <c r="F354" s="678"/>
      <c r="G354" s="678"/>
      <c r="H354" s="678"/>
      <c r="I354" s="678"/>
      <c r="J354" s="7">
        <v>1</v>
      </c>
      <c r="K354" s="307"/>
    </row>
    <row r="355" spans="1:11" s="14" customFormat="1" ht="18.75" customHeight="1">
      <c r="A355" s="37">
        <v>5</v>
      </c>
      <c r="B355" s="321">
        <v>3000</v>
      </c>
      <c r="C355" s="757" t="s">
        <v>256</v>
      </c>
      <c r="D355" s="758"/>
      <c r="E355" s="679">
        <f>SUM(E356:E368)</f>
        <v>0</v>
      </c>
      <c r="F355" s="679">
        <f>SUM(F356:F368)</f>
        <v>0</v>
      </c>
      <c r="G355" s="679">
        <f>SUM(G356:G368)</f>
        <v>0</v>
      </c>
      <c r="H355" s="679">
        <f>SUM(H356:H368)</f>
        <v>0</v>
      </c>
      <c r="I355" s="679">
        <f>SUM(I356:I368)</f>
        <v>0</v>
      </c>
      <c r="J355" s="7">
        <f aca="true" t="shared" si="27" ref="J355:J418">(IF(OR($E355&lt;&gt;0,$F355&lt;&gt;0,$G355&lt;&gt;0,$H355&lt;&gt;0,$I355&lt;&gt;0),$J$2,""))</f>
      </c>
      <c r="K355" s="307"/>
    </row>
    <row r="356" spans="1:11" ht="18.75" customHeight="1">
      <c r="A356" s="35">
        <v>10</v>
      </c>
      <c r="B356" s="153"/>
      <c r="C356" s="126">
        <v>3020</v>
      </c>
      <c r="D356" s="127" t="s">
        <v>257</v>
      </c>
      <c r="E356" s="638">
        <v>0</v>
      </c>
      <c r="F356" s="638">
        <v>0</v>
      </c>
      <c r="G356" s="638">
        <v>0</v>
      </c>
      <c r="H356" s="638">
        <v>0</v>
      </c>
      <c r="I356" s="638">
        <v>0</v>
      </c>
      <c r="J356" s="7">
        <f t="shared" si="27"/>
      </c>
      <c r="K356" s="307"/>
    </row>
    <row r="357" spans="1:11" ht="18.75" customHeight="1">
      <c r="A357" s="42">
        <v>20</v>
      </c>
      <c r="B357" s="153"/>
      <c r="C357" s="132">
        <v>3040</v>
      </c>
      <c r="D357" s="322" t="s">
        <v>258</v>
      </c>
      <c r="E357" s="639">
        <v>0</v>
      </c>
      <c r="F357" s="639">
        <v>0</v>
      </c>
      <c r="G357" s="639">
        <v>0</v>
      </c>
      <c r="H357" s="639">
        <v>0</v>
      </c>
      <c r="I357" s="639">
        <v>0</v>
      </c>
      <c r="J357" s="7">
        <f t="shared" si="27"/>
      </c>
      <c r="K357" s="307"/>
    </row>
    <row r="358" spans="1:11" ht="18.75" customHeight="1">
      <c r="A358" s="35">
        <v>25</v>
      </c>
      <c r="B358" s="153"/>
      <c r="C358" s="132">
        <v>3041</v>
      </c>
      <c r="D358" s="133" t="s">
        <v>315</v>
      </c>
      <c r="E358" s="639">
        <v>0</v>
      </c>
      <c r="F358" s="639">
        <v>0</v>
      </c>
      <c r="G358" s="639">
        <v>0</v>
      </c>
      <c r="H358" s="639">
        <v>0</v>
      </c>
      <c r="I358" s="639">
        <v>0</v>
      </c>
      <c r="J358" s="7">
        <f t="shared" si="27"/>
      </c>
      <c r="K358" s="307"/>
    </row>
    <row r="359" spans="1:11" ht="18.75" customHeight="1">
      <c r="A359" s="35">
        <v>30</v>
      </c>
      <c r="B359" s="125"/>
      <c r="C359" s="132">
        <v>3042</v>
      </c>
      <c r="D359" s="133" t="s">
        <v>316</v>
      </c>
      <c r="E359" s="639">
        <v>0</v>
      </c>
      <c r="F359" s="639">
        <v>0</v>
      </c>
      <c r="G359" s="639">
        <v>0</v>
      </c>
      <c r="H359" s="639">
        <v>0</v>
      </c>
      <c r="I359" s="639">
        <v>0</v>
      </c>
      <c r="J359" s="7">
        <f t="shared" si="27"/>
      </c>
      <c r="K359" s="307"/>
    </row>
    <row r="360" spans="1:11" ht="18.75" customHeight="1">
      <c r="A360" s="35">
        <v>35</v>
      </c>
      <c r="B360" s="125"/>
      <c r="C360" s="132">
        <v>3043</v>
      </c>
      <c r="D360" s="133" t="s">
        <v>259</v>
      </c>
      <c r="E360" s="639">
        <v>0</v>
      </c>
      <c r="F360" s="639">
        <v>0</v>
      </c>
      <c r="G360" s="639">
        <v>0</v>
      </c>
      <c r="H360" s="639">
        <v>0</v>
      </c>
      <c r="I360" s="639">
        <v>0</v>
      </c>
      <c r="J360" s="7">
        <f t="shared" si="27"/>
      </c>
      <c r="K360" s="307"/>
    </row>
    <row r="361" spans="1:11" ht="18.75" customHeight="1">
      <c r="A361" s="35">
        <v>36</v>
      </c>
      <c r="B361" s="125"/>
      <c r="C361" s="323">
        <v>3048</v>
      </c>
      <c r="D361" s="324" t="s">
        <v>260</v>
      </c>
      <c r="E361" s="680">
        <v>0</v>
      </c>
      <c r="F361" s="680">
        <v>0</v>
      </c>
      <c r="G361" s="680">
        <v>0</v>
      </c>
      <c r="H361" s="680">
        <v>0</v>
      </c>
      <c r="I361" s="680">
        <v>0</v>
      </c>
      <c r="J361" s="7">
        <f t="shared" si="27"/>
      </c>
      <c r="K361" s="307"/>
    </row>
    <row r="362" spans="1:11" ht="18.75" customHeight="1">
      <c r="A362" s="35">
        <v>45</v>
      </c>
      <c r="B362" s="125"/>
      <c r="C362" s="327">
        <v>3050</v>
      </c>
      <c r="D362" s="328" t="s">
        <v>261</v>
      </c>
      <c r="E362" s="681">
        <v>0</v>
      </c>
      <c r="F362" s="681">
        <v>0</v>
      </c>
      <c r="G362" s="681">
        <v>0</v>
      </c>
      <c r="H362" s="681">
        <v>0</v>
      </c>
      <c r="I362" s="681">
        <v>0</v>
      </c>
      <c r="J362" s="7">
        <f t="shared" si="27"/>
      </c>
      <c r="K362" s="307"/>
    </row>
    <row r="363" spans="1:11" ht="18.75" customHeight="1">
      <c r="A363" s="35">
        <v>50</v>
      </c>
      <c r="B363" s="125"/>
      <c r="C363" s="323">
        <v>3061</v>
      </c>
      <c r="D363" s="324" t="s">
        <v>262</v>
      </c>
      <c r="E363" s="680">
        <v>0</v>
      </c>
      <c r="F363" s="680">
        <v>0</v>
      </c>
      <c r="G363" s="680">
        <v>0</v>
      </c>
      <c r="H363" s="680">
        <v>0</v>
      </c>
      <c r="I363" s="680">
        <v>0</v>
      </c>
      <c r="J363" s="7">
        <f t="shared" si="27"/>
      </c>
      <c r="K363" s="307"/>
    </row>
    <row r="364" spans="1:11" ht="18.75" customHeight="1">
      <c r="A364" s="35">
        <v>60</v>
      </c>
      <c r="B364" s="125"/>
      <c r="C364" s="327">
        <v>3081</v>
      </c>
      <c r="D364" s="328" t="s">
        <v>263</v>
      </c>
      <c r="E364" s="681">
        <v>0</v>
      </c>
      <c r="F364" s="681">
        <v>0</v>
      </c>
      <c r="G364" s="681">
        <v>0</v>
      </c>
      <c r="H364" s="681">
        <v>0</v>
      </c>
      <c r="I364" s="681">
        <v>0</v>
      </c>
      <c r="J364" s="7">
        <f t="shared" si="27"/>
      </c>
      <c r="K364" s="307"/>
    </row>
    <row r="365" spans="1:11" ht="18.75" customHeight="1">
      <c r="A365" s="35"/>
      <c r="B365" s="125"/>
      <c r="C365" s="132" t="s">
        <v>651</v>
      </c>
      <c r="D365" s="133" t="s">
        <v>264</v>
      </c>
      <c r="E365" s="639">
        <v>0</v>
      </c>
      <c r="F365" s="639">
        <v>0</v>
      </c>
      <c r="G365" s="639">
        <v>0</v>
      </c>
      <c r="H365" s="639">
        <v>0</v>
      </c>
      <c r="I365" s="639">
        <v>0</v>
      </c>
      <c r="J365" s="7">
        <f t="shared" si="27"/>
      </c>
      <c r="K365" s="307"/>
    </row>
    <row r="366" spans="1:11" ht="18.75" customHeight="1">
      <c r="A366" s="35">
        <v>65</v>
      </c>
      <c r="B366" s="125"/>
      <c r="C366" s="132">
        <v>3083</v>
      </c>
      <c r="D366" s="133" t="s">
        <v>265</v>
      </c>
      <c r="E366" s="639">
        <v>0</v>
      </c>
      <c r="F366" s="639">
        <v>0</v>
      </c>
      <c r="G366" s="639">
        <v>0</v>
      </c>
      <c r="H366" s="639">
        <v>0</v>
      </c>
      <c r="I366" s="639">
        <v>0</v>
      </c>
      <c r="J366" s="7">
        <f t="shared" si="27"/>
      </c>
      <c r="K366" s="307"/>
    </row>
    <row r="367" spans="1:11" ht="18.75" customHeight="1">
      <c r="A367" s="35">
        <v>65</v>
      </c>
      <c r="B367" s="125"/>
      <c r="C367" s="132">
        <v>3089</v>
      </c>
      <c r="D367" s="137" t="s">
        <v>266</v>
      </c>
      <c r="E367" s="639">
        <v>0</v>
      </c>
      <c r="F367" s="639">
        <v>0</v>
      </c>
      <c r="G367" s="639">
        <v>0</v>
      </c>
      <c r="H367" s="639">
        <v>0</v>
      </c>
      <c r="I367" s="639">
        <v>0</v>
      </c>
      <c r="J367" s="7">
        <f t="shared" si="27"/>
      </c>
      <c r="K367" s="307"/>
    </row>
    <row r="368" spans="1:11" ht="18.75" customHeight="1">
      <c r="A368" s="35">
        <v>65</v>
      </c>
      <c r="B368" s="125"/>
      <c r="C368" s="151">
        <v>3090</v>
      </c>
      <c r="D368" s="144" t="s">
        <v>297</v>
      </c>
      <c r="E368" s="644">
        <v>0</v>
      </c>
      <c r="F368" s="644">
        <v>0</v>
      </c>
      <c r="G368" s="644">
        <v>0</v>
      </c>
      <c r="H368" s="644">
        <v>0</v>
      </c>
      <c r="I368" s="644">
        <v>0</v>
      </c>
      <c r="J368" s="7">
        <f t="shared" si="27"/>
      </c>
      <c r="K368" s="307"/>
    </row>
    <row r="369" spans="1:11" s="14" customFormat="1" ht="18.75" customHeight="1">
      <c r="A369" s="37">
        <v>70</v>
      </c>
      <c r="B369" s="331">
        <v>3100</v>
      </c>
      <c r="C369" s="755" t="s">
        <v>267</v>
      </c>
      <c r="D369" s="756"/>
      <c r="E369" s="682">
        <f>SUM(E370:E376)</f>
        <v>0</v>
      </c>
      <c r="F369" s="682">
        <f>SUM(F370:F376)</f>
        <v>0</v>
      </c>
      <c r="G369" s="679">
        <f>SUM(G370:G376)</f>
        <v>0</v>
      </c>
      <c r="H369" s="682">
        <f>SUM(H370:H376)</f>
        <v>0</v>
      </c>
      <c r="I369" s="679">
        <f>SUM(I370:I376)</f>
        <v>0</v>
      </c>
      <c r="J369" s="7">
        <f t="shared" si="27"/>
      </c>
      <c r="K369" s="307"/>
    </row>
    <row r="370" spans="1:11" ht="18.75" customHeight="1">
      <c r="A370" s="43">
        <v>75</v>
      </c>
      <c r="B370" s="125"/>
      <c r="C370" s="332">
        <v>3110</v>
      </c>
      <c r="D370" s="333" t="s">
        <v>836</v>
      </c>
      <c r="E370" s="683"/>
      <c r="F370" s="683"/>
      <c r="G370" s="683"/>
      <c r="H370" s="683"/>
      <c r="I370" s="683"/>
      <c r="J370" s="7">
        <f t="shared" si="27"/>
      </c>
      <c r="K370" s="307"/>
    </row>
    <row r="371" spans="1:11" ht="18.75" customHeight="1">
      <c r="A371" s="22">
        <v>80</v>
      </c>
      <c r="B371" s="334"/>
      <c r="C371" s="327">
        <v>3111</v>
      </c>
      <c r="D371" s="335" t="s">
        <v>837</v>
      </c>
      <c r="E371" s="684"/>
      <c r="F371" s="684"/>
      <c r="G371" s="684"/>
      <c r="H371" s="684"/>
      <c r="I371" s="684"/>
      <c r="J371" s="7">
        <f t="shared" si="27"/>
      </c>
      <c r="K371" s="307"/>
    </row>
    <row r="372" spans="1:11" ht="27" customHeight="1">
      <c r="A372" s="22">
        <v>85</v>
      </c>
      <c r="B372" s="334"/>
      <c r="C372" s="132">
        <v>3112</v>
      </c>
      <c r="D372" s="166" t="s">
        <v>838</v>
      </c>
      <c r="E372" s="640"/>
      <c r="F372" s="640"/>
      <c r="G372" s="640"/>
      <c r="H372" s="640"/>
      <c r="I372" s="640"/>
      <c r="J372" s="7">
        <f t="shared" si="27"/>
      </c>
      <c r="K372" s="307"/>
    </row>
    <row r="373" spans="1:11" ht="18.75" customHeight="1">
      <c r="A373" s="22">
        <v>90</v>
      </c>
      <c r="B373" s="334"/>
      <c r="C373" s="132">
        <v>3113</v>
      </c>
      <c r="D373" s="166" t="s">
        <v>268</v>
      </c>
      <c r="E373" s="640"/>
      <c r="F373" s="640"/>
      <c r="G373" s="640"/>
      <c r="H373" s="640"/>
      <c r="I373" s="640"/>
      <c r="J373" s="7">
        <f t="shared" si="27"/>
      </c>
      <c r="K373" s="307"/>
    </row>
    <row r="374" spans="1:11" ht="18.75" customHeight="1">
      <c r="A374" s="22">
        <v>91</v>
      </c>
      <c r="B374" s="334"/>
      <c r="C374" s="132">
        <v>3118</v>
      </c>
      <c r="D374" s="166" t="s">
        <v>839</v>
      </c>
      <c r="E374" s="640"/>
      <c r="F374" s="640"/>
      <c r="G374" s="640"/>
      <c r="H374" s="640"/>
      <c r="I374" s="640"/>
      <c r="J374" s="7">
        <f t="shared" si="27"/>
      </c>
      <c r="K374" s="307"/>
    </row>
    <row r="375" spans="1:11" ht="18.75" customHeight="1">
      <c r="A375" s="22"/>
      <c r="B375" s="334"/>
      <c r="C375" s="323">
        <v>3128</v>
      </c>
      <c r="D375" s="336" t="s">
        <v>840</v>
      </c>
      <c r="E375" s="685"/>
      <c r="F375" s="685"/>
      <c r="G375" s="685"/>
      <c r="H375" s="685"/>
      <c r="I375" s="685"/>
      <c r="J375" s="7">
        <f t="shared" si="27"/>
      </c>
      <c r="K375" s="307"/>
    </row>
    <row r="376" spans="1:11" ht="18.75" customHeight="1">
      <c r="A376" s="22">
        <v>100</v>
      </c>
      <c r="B376" s="125"/>
      <c r="C376" s="337">
        <v>3120</v>
      </c>
      <c r="D376" s="338" t="s">
        <v>1655</v>
      </c>
      <c r="E376" s="686"/>
      <c r="F376" s="686"/>
      <c r="G376" s="686"/>
      <c r="H376" s="686"/>
      <c r="I376" s="686"/>
      <c r="J376" s="7">
        <f t="shared" si="27"/>
      </c>
      <c r="K376" s="307"/>
    </row>
    <row r="377" spans="1:11" s="14" customFormat="1" ht="18.75" customHeight="1">
      <c r="A377" s="21">
        <v>115</v>
      </c>
      <c r="B377" s="331">
        <v>3200</v>
      </c>
      <c r="C377" s="755" t="s">
        <v>298</v>
      </c>
      <c r="D377" s="756"/>
      <c r="E377" s="682">
        <f>SUM(E378:E381)</f>
        <v>0</v>
      </c>
      <c r="F377" s="682">
        <f>SUM(F378:F381)</f>
        <v>0</v>
      </c>
      <c r="G377" s="679">
        <f>SUM(G378:G381)</f>
        <v>0</v>
      </c>
      <c r="H377" s="682">
        <f>SUM(H378:H381)</f>
        <v>0</v>
      </c>
      <c r="I377" s="679">
        <f>SUM(I378:I381)</f>
        <v>0</v>
      </c>
      <c r="J377" s="7">
        <f t="shared" si="27"/>
      </c>
      <c r="K377" s="307"/>
    </row>
    <row r="378" spans="1:11" ht="18.75" customHeight="1">
      <c r="A378" s="21">
        <v>120</v>
      </c>
      <c r="B378" s="125"/>
      <c r="C378" s="126">
        <v>3210</v>
      </c>
      <c r="D378" s="173" t="s">
        <v>269</v>
      </c>
      <c r="E378" s="638">
        <v>0</v>
      </c>
      <c r="F378" s="638">
        <v>0</v>
      </c>
      <c r="G378" s="638">
        <v>0</v>
      </c>
      <c r="H378" s="638">
        <v>0</v>
      </c>
      <c r="I378" s="638">
        <v>0</v>
      </c>
      <c r="J378" s="7">
        <f t="shared" si="27"/>
      </c>
      <c r="K378" s="307"/>
    </row>
    <row r="379" spans="1:11" ht="18.75" customHeight="1">
      <c r="A379" s="22">
        <v>125</v>
      </c>
      <c r="B379" s="153"/>
      <c r="C379" s="323">
        <v>3220</v>
      </c>
      <c r="D379" s="336" t="s">
        <v>231</v>
      </c>
      <c r="E379" s="680">
        <v>0</v>
      </c>
      <c r="F379" s="680">
        <v>0</v>
      </c>
      <c r="G379" s="680">
        <v>0</v>
      </c>
      <c r="H379" s="680">
        <v>0</v>
      </c>
      <c r="I379" s="680">
        <v>0</v>
      </c>
      <c r="J379" s="7">
        <f t="shared" si="27"/>
      </c>
      <c r="K379" s="307"/>
    </row>
    <row r="380" spans="1:11" ht="18.75" customHeight="1">
      <c r="A380" s="22">
        <v>130</v>
      </c>
      <c r="B380" s="125"/>
      <c r="C380" s="327">
        <v>3230</v>
      </c>
      <c r="D380" s="335" t="s">
        <v>299</v>
      </c>
      <c r="E380" s="681">
        <v>0</v>
      </c>
      <c r="F380" s="681">
        <v>0</v>
      </c>
      <c r="G380" s="681">
        <v>0</v>
      </c>
      <c r="H380" s="681">
        <v>0</v>
      </c>
      <c r="I380" s="681">
        <v>0</v>
      </c>
      <c r="J380" s="7">
        <f t="shared" si="27"/>
      </c>
      <c r="K380" s="307"/>
    </row>
    <row r="381" spans="1:11" ht="18.75" customHeight="1">
      <c r="A381" s="35">
        <v>135</v>
      </c>
      <c r="B381" s="125"/>
      <c r="C381" s="151">
        <v>3240</v>
      </c>
      <c r="D381" s="339" t="s">
        <v>300</v>
      </c>
      <c r="E381" s="644">
        <v>0</v>
      </c>
      <c r="F381" s="644">
        <v>0</v>
      </c>
      <c r="G381" s="644">
        <v>0</v>
      </c>
      <c r="H381" s="644">
        <v>0</v>
      </c>
      <c r="I381" s="644">
        <v>0</v>
      </c>
      <c r="J381" s="7">
        <f t="shared" si="27"/>
      </c>
      <c r="K381" s="307"/>
    </row>
    <row r="382" spans="1:11" s="14" customFormat="1" ht="18.75" customHeight="1">
      <c r="A382" s="37">
        <v>145</v>
      </c>
      <c r="B382" s="331">
        <v>6000</v>
      </c>
      <c r="C382" s="755" t="s">
        <v>232</v>
      </c>
      <c r="D382" s="756"/>
      <c r="E382" s="682">
        <f>SUM(E383:E384)</f>
        <v>0</v>
      </c>
      <c r="F382" s="682">
        <f>SUM(F383:F384)</f>
        <v>0</v>
      </c>
      <c r="G382" s="679">
        <f>SUM(G383:G384)</f>
        <v>0</v>
      </c>
      <c r="H382" s="682">
        <f>SUM(H383:H384)</f>
        <v>0</v>
      </c>
      <c r="I382" s="679">
        <f>SUM(I383:I384)</f>
        <v>0</v>
      </c>
      <c r="J382" s="7">
        <f t="shared" si="27"/>
      </c>
      <c r="K382" s="307"/>
    </row>
    <row r="383" spans="1:11" ht="18.75" customHeight="1">
      <c r="A383" s="35">
        <v>150</v>
      </c>
      <c r="B383" s="143"/>
      <c r="C383" s="126">
        <v>6001</v>
      </c>
      <c r="D383" s="127" t="s">
        <v>311</v>
      </c>
      <c r="E383" s="645"/>
      <c r="F383" s="645"/>
      <c r="G383" s="645"/>
      <c r="H383" s="645"/>
      <c r="I383" s="645"/>
      <c r="J383" s="7">
        <f t="shared" si="27"/>
      </c>
      <c r="K383" s="307"/>
    </row>
    <row r="384" spans="1:11" ht="18.75" customHeight="1">
      <c r="A384" s="35">
        <v>155</v>
      </c>
      <c r="B384" s="143"/>
      <c r="C384" s="151">
        <v>6002</v>
      </c>
      <c r="D384" s="157" t="s">
        <v>312</v>
      </c>
      <c r="E384" s="646"/>
      <c r="F384" s="646"/>
      <c r="G384" s="646"/>
      <c r="H384" s="646"/>
      <c r="I384" s="646"/>
      <c r="J384" s="7">
        <f t="shared" si="27"/>
      </c>
      <c r="K384" s="307"/>
    </row>
    <row r="385" spans="1:11" s="14" customFormat="1" ht="18.75" customHeight="1">
      <c r="A385" s="37">
        <v>160</v>
      </c>
      <c r="B385" s="331">
        <v>6100</v>
      </c>
      <c r="C385" s="755" t="s">
        <v>233</v>
      </c>
      <c r="D385" s="756"/>
      <c r="E385" s="682">
        <f>SUM(E386:E389)</f>
        <v>0</v>
      </c>
      <c r="F385" s="682">
        <f>SUM(F386:F389)</f>
        <v>0</v>
      </c>
      <c r="G385" s="679">
        <f>SUM(G386:G389)</f>
        <v>0</v>
      </c>
      <c r="H385" s="682">
        <f>SUM(H386:H389)</f>
        <v>0</v>
      </c>
      <c r="I385" s="679">
        <f>SUM(I386:I389)</f>
        <v>0</v>
      </c>
      <c r="J385" s="7">
        <f t="shared" si="27"/>
      </c>
      <c r="K385" s="307"/>
    </row>
    <row r="386" spans="1:11" ht="18.75" customHeight="1">
      <c r="A386" s="35">
        <v>165</v>
      </c>
      <c r="B386" s="143"/>
      <c r="C386" s="126">
        <v>6101</v>
      </c>
      <c r="D386" s="127" t="s">
        <v>652</v>
      </c>
      <c r="E386" s="645"/>
      <c r="F386" s="645"/>
      <c r="G386" s="645"/>
      <c r="H386" s="645"/>
      <c r="I386" s="645"/>
      <c r="J386" s="7">
        <f t="shared" si="27"/>
      </c>
      <c r="K386" s="307"/>
    </row>
    <row r="387" spans="1:11" ht="18.75" customHeight="1">
      <c r="A387" s="35">
        <v>170</v>
      </c>
      <c r="B387" s="143"/>
      <c r="C387" s="132">
        <v>6102</v>
      </c>
      <c r="D387" s="155" t="s">
        <v>653</v>
      </c>
      <c r="E387" s="640"/>
      <c r="F387" s="640"/>
      <c r="G387" s="640"/>
      <c r="H387" s="640"/>
      <c r="I387" s="640"/>
      <c r="J387" s="7">
        <f t="shared" si="27"/>
      </c>
      <c r="K387" s="307"/>
    </row>
    <row r="388" spans="1:11" ht="18.75" customHeight="1">
      <c r="A388" s="35"/>
      <c r="B388" s="153"/>
      <c r="C388" s="132">
        <v>6105</v>
      </c>
      <c r="D388" s="155" t="s">
        <v>553</v>
      </c>
      <c r="E388" s="640"/>
      <c r="F388" s="640"/>
      <c r="G388" s="640"/>
      <c r="H388" s="640"/>
      <c r="I388" s="640"/>
      <c r="J388" s="7">
        <f t="shared" si="27"/>
      </c>
      <c r="K388" s="307"/>
    </row>
    <row r="389" spans="1:11" ht="18.75" customHeight="1">
      <c r="A389" s="35">
        <v>180</v>
      </c>
      <c r="B389" s="153"/>
      <c r="C389" s="151">
        <v>6109</v>
      </c>
      <c r="D389" s="157" t="s">
        <v>234</v>
      </c>
      <c r="E389" s="646"/>
      <c r="F389" s="646"/>
      <c r="G389" s="646"/>
      <c r="H389" s="646"/>
      <c r="I389" s="646"/>
      <c r="J389" s="7">
        <f t="shared" si="27"/>
      </c>
      <c r="K389" s="307"/>
    </row>
    <row r="390" spans="1:11" s="14" customFormat="1" ht="18.75" customHeight="1">
      <c r="A390" s="21">
        <v>185</v>
      </c>
      <c r="B390" s="331">
        <v>6200</v>
      </c>
      <c r="C390" s="755" t="s">
        <v>235</v>
      </c>
      <c r="D390" s="756"/>
      <c r="E390" s="682">
        <f>SUM(E391:E392)</f>
        <v>0</v>
      </c>
      <c r="F390" s="682">
        <f>SUM(F391:F392)</f>
        <v>0</v>
      </c>
      <c r="G390" s="679">
        <f>SUM(G391:G392)</f>
        <v>0</v>
      </c>
      <c r="H390" s="682">
        <f>SUM(H391:H392)</f>
        <v>0</v>
      </c>
      <c r="I390" s="679">
        <f>SUM(I391:I392)</f>
        <v>0</v>
      </c>
      <c r="J390" s="7">
        <f t="shared" si="27"/>
      </c>
      <c r="K390" s="307"/>
    </row>
    <row r="391" spans="1:11" ht="18.75" customHeight="1">
      <c r="A391" s="22">
        <v>190</v>
      </c>
      <c r="B391" s="340"/>
      <c r="C391" s="126">
        <v>6201</v>
      </c>
      <c r="D391" s="341" t="s">
        <v>314</v>
      </c>
      <c r="E391" s="645"/>
      <c r="F391" s="645"/>
      <c r="G391" s="645"/>
      <c r="H391" s="645"/>
      <c r="I391" s="645"/>
      <c r="J391" s="7">
        <f t="shared" si="27"/>
      </c>
      <c r="K391" s="307"/>
    </row>
    <row r="392" spans="1:11" ht="18.75" customHeight="1">
      <c r="A392" s="22">
        <v>195</v>
      </c>
      <c r="B392" s="125"/>
      <c r="C392" s="151">
        <v>6202</v>
      </c>
      <c r="D392" s="342" t="s">
        <v>313</v>
      </c>
      <c r="E392" s="646"/>
      <c r="F392" s="646"/>
      <c r="G392" s="646"/>
      <c r="H392" s="646"/>
      <c r="I392" s="646"/>
      <c r="J392" s="7">
        <f t="shared" si="27"/>
      </c>
      <c r="K392" s="307"/>
    </row>
    <row r="393" spans="1:11" s="14" customFormat="1" ht="18.75" customHeight="1">
      <c r="A393" s="21">
        <v>200</v>
      </c>
      <c r="B393" s="331">
        <v>6300</v>
      </c>
      <c r="C393" s="755" t="s">
        <v>236</v>
      </c>
      <c r="D393" s="756"/>
      <c r="E393" s="682">
        <f>SUM(E394:E395)</f>
        <v>0</v>
      </c>
      <c r="F393" s="682">
        <f>SUM(F394:F395)</f>
        <v>0</v>
      </c>
      <c r="G393" s="679">
        <f>SUM(G394:G395)</f>
        <v>0</v>
      </c>
      <c r="H393" s="682">
        <f>SUM(H394:H395)</f>
        <v>0</v>
      </c>
      <c r="I393" s="679">
        <f>SUM(I394:I395)</f>
        <v>0</v>
      </c>
      <c r="J393" s="7">
        <f t="shared" si="27"/>
      </c>
      <c r="K393" s="307"/>
    </row>
    <row r="394" spans="1:11" ht="18.75" customHeight="1">
      <c r="A394" s="22">
        <v>205</v>
      </c>
      <c r="B394" s="125"/>
      <c r="C394" s="126">
        <v>6301</v>
      </c>
      <c r="D394" s="341" t="s">
        <v>314</v>
      </c>
      <c r="E394" s="645"/>
      <c r="F394" s="645"/>
      <c r="G394" s="645"/>
      <c r="H394" s="645"/>
      <c r="I394" s="645"/>
      <c r="J394" s="7">
        <f t="shared" si="27"/>
      </c>
      <c r="K394" s="307"/>
    </row>
    <row r="395" spans="1:11" ht="18.75" customHeight="1">
      <c r="A395" s="35">
        <v>206</v>
      </c>
      <c r="B395" s="125"/>
      <c r="C395" s="151">
        <v>6302</v>
      </c>
      <c r="D395" s="342" t="s">
        <v>313</v>
      </c>
      <c r="E395" s="646"/>
      <c r="F395" s="646"/>
      <c r="G395" s="646"/>
      <c r="H395" s="646"/>
      <c r="I395" s="646"/>
      <c r="J395" s="7">
        <f t="shared" si="27"/>
      </c>
      <c r="K395" s="307"/>
    </row>
    <row r="396" spans="1:11" s="44" customFormat="1" ht="18.75" customHeight="1">
      <c r="A396" s="25">
        <v>210</v>
      </c>
      <c r="B396" s="331">
        <v>6400</v>
      </c>
      <c r="C396" s="755" t="s">
        <v>841</v>
      </c>
      <c r="D396" s="756"/>
      <c r="E396" s="682">
        <f>SUM(E397:E398)</f>
        <v>0</v>
      </c>
      <c r="F396" s="682">
        <f>SUM(F397:F398)</f>
        <v>0</v>
      </c>
      <c r="G396" s="679">
        <f>SUM(G397:G398)</f>
        <v>0</v>
      </c>
      <c r="H396" s="682">
        <f>SUM(H397:H398)</f>
        <v>0</v>
      </c>
      <c r="I396" s="679">
        <f>SUM(I397:I398)</f>
        <v>0</v>
      </c>
      <c r="J396" s="7">
        <f t="shared" si="27"/>
      </c>
      <c r="K396" s="307"/>
    </row>
    <row r="397" spans="1:11" s="34" customFormat="1" ht="15.75">
      <c r="A397" s="27">
        <v>211</v>
      </c>
      <c r="B397" s="153"/>
      <c r="C397" s="343">
        <v>6401</v>
      </c>
      <c r="D397" s="344" t="s">
        <v>314</v>
      </c>
      <c r="E397" s="645"/>
      <c r="F397" s="645"/>
      <c r="G397" s="645"/>
      <c r="H397" s="645"/>
      <c r="I397" s="645"/>
      <c r="J397" s="7">
        <f t="shared" si="27"/>
      </c>
      <c r="K397" s="307"/>
    </row>
    <row r="398" spans="1:11" s="34" customFormat="1" ht="15.75">
      <c r="A398" s="27">
        <v>212</v>
      </c>
      <c r="B398" s="153"/>
      <c r="C398" s="345">
        <v>6402</v>
      </c>
      <c r="D398" s="346" t="s">
        <v>313</v>
      </c>
      <c r="E398" s="646"/>
      <c r="F398" s="646"/>
      <c r="G398" s="646"/>
      <c r="H398" s="646"/>
      <c r="I398" s="646"/>
      <c r="J398" s="7">
        <f t="shared" si="27"/>
      </c>
      <c r="K398" s="307"/>
    </row>
    <row r="399" spans="1:11" s="44" customFormat="1" ht="18.75" customHeight="1">
      <c r="A399" s="45">
        <v>213</v>
      </c>
      <c r="B399" s="331">
        <v>6500</v>
      </c>
      <c r="C399" s="755" t="s">
        <v>635</v>
      </c>
      <c r="D399" s="756"/>
      <c r="E399" s="687"/>
      <c r="F399" s="687"/>
      <c r="G399" s="687"/>
      <c r="H399" s="687"/>
      <c r="I399" s="687"/>
      <c r="J399" s="7">
        <f t="shared" si="27"/>
      </c>
      <c r="K399" s="307"/>
    </row>
    <row r="400" spans="1:11" s="14" customFormat="1" ht="18.75" customHeight="1">
      <c r="A400" s="21">
        <v>215</v>
      </c>
      <c r="B400" s="331">
        <v>6600</v>
      </c>
      <c r="C400" s="755" t="s">
        <v>636</v>
      </c>
      <c r="D400" s="756"/>
      <c r="E400" s="682">
        <f>SUM(E401:E402)</f>
        <v>0</v>
      </c>
      <c r="F400" s="682">
        <f>SUM(F401:F402)</f>
        <v>0</v>
      </c>
      <c r="G400" s="679">
        <f>SUM(G401:G402)</f>
        <v>0</v>
      </c>
      <c r="H400" s="682">
        <f>SUM(H401:H402)</f>
        <v>0</v>
      </c>
      <c r="I400" s="679">
        <f>SUM(I401:I402)</f>
        <v>0</v>
      </c>
      <c r="J400" s="7">
        <f t="shared" si="27"/>
      </c>
      <c r="K400" s="307"/>
    </row>
    <row r="401" spans="1:11" ht="18.75" customHeight="1">
      <c r="A401" s="24">
        <v>220</v>
      </c>
      <c r="B401" s="125"/>
      <c r="C401" s="126">
        <v>6601</v>
      </c>
      <c r="D401" s="127" t="s">
        <v>237</v>
      </c>
      <c r="E401" s="645"/>
      <c r="F401" s="645"/>
      <c r="G401" s="645"/>
      <c r="H401" s="645"/>
      <c r="I401" s="645"/>
      <c r="J401" s="7">
        <f t="shared" si="27"/>
      </c>
      <c r="K401" s="307"/>
    </row>
    <row r="402" spans="1:11" ht="18.75" customHeight="1">
      <c r="A402" s="22">
        <v>225</v>
      </c>
      <c r="B402" s="125"/>
      <c r="C402" s="151">
        <v>6602</v>
      </c>
      <c r="D402" s="157" t="s">
        <v>238</v>
      </c>
      <c r="E402" s="646"/>
      <c r="F402" s="646"/>
      <c r="G402" s="646"/>
      <c r="H402" s="646"/>
      <c r="I402" s="646"/>
      <c r="J402" s="7">
        <f t="shared" si="27"/>
      </c>
      <c r="K402" s="307"/>
    </row>
    <row r="403" spans="1:11" s="14" customFormat="1" ht="18.75" customHeight="1">
      <c r="A403" s="21">
        <v>215</v>
      </c>
      <c r="B403" s="331">
        <v>6700</v>
      </c>
      <c r="C403" s="755" t="s">
        <v>654</v>
      </c>
      <c r="D403" s="756"/>
      <c r="E403" s="682">
        <f>SUM(E404:E405)</f>
        <v>0</v>
      </c>
      <c r="F403" s="682">
        <f>SUM(F404:F405)</f>
        <v>0</v>
      </c>
      <c r="G403" s="679">
        <f>SUM(G404:G405)</f>
        <v>0</v>
      </c>
      <c r="H403" s="682">
        <f>SUM(H404:H405)</f>
        <v>0</v>
      </c>
      <c r="I403" s="679">
        <f>SUM(I404:I405)</f>
        <v>0</v>
      </c>
      <c r="J403" s="7">
        <f t="shared" si="27"/>
      </c>
      <c r="K403" s="307"/>
    </row>
    <row r="404" spans="1:11" ht="18.75" customHeight="1">
      <c r="A404" s="24">
        <v>220</v>
      </c>
      <c r="B404" s="125"/>
      <c r="C404" s="126">
        <v>6701</v>
      </c>
      <c r="D404" s="127" t="s">
        <v>655</v>
      </c>
      <c r="E404" s="645"/>
      <c r="F404" s="645"/>
      <c r="G404" s="645"/>
      <c r="H404" s="645"/>
      <c r="I404" s="645"/>
      <c r="J404" s="7">
        <f t="shared" si="27"/>
      </c>
      <c r="K404" s="307"/>
    </row>
    <row r="405" spans="1:11" ht="18.75" customHeight="1">
      <c r="A405" s="22">
        <v>225</v>
      </c>
      <c r="B405" s="125"/>
      <c r="C405" s="151">
        <v>6702</v>
      </c>
      <c r="D405" s="157" t="s">
        <v>301</v>
      </c>
      <c r="E405" s="646"/>
      <c r="F405" s="646"/>
      <c r="G405" s="646"/>
      <c r="H405" s="646"/>
      <c r="I405" s="646"/>
      <c r="J405" s="7">
        <f t="shared" si="27"/>
      </c>
      <c r="K405" s="307"/>
    </row>
    <row r="406" spans="1:11" s="14" customFormat="1" ht="18.75" customHeight="1">
      <c r="A406" s="21">
        <v>230</v>
      </c>
      <c r="B406" s="331">
        <v>6900</v>
      </c>
      <c r="C406" s="755" t="s">
        <v>239</v>
      </c>
      <c r="D406" s="756"/>
      <c r="E406" s="682">
        <f>SUM(E407:E412)</f>
        <v>0</v>
      </c>
      <c r="F406" s="682">
        <f>SUM(F407:F412)</f>
        <v>0</v>
      </c>
      <c r="G406" s="679">
        <f>SUM(G407:G412)</f>
        <v>0</v>
      </c>
      <c r="H406" s="682">
        <f>SUM(H407:H412)</f>
        <v>0</v>
      </c>
      <c r="I406" s="679">
        <f>SUM(I407:I412)</f>
        <v>0</v>
      </c>
      <c r="J406" s="7">
        <f t="shared" si="27"/>
      </c>
      <c r="K406" s="307"/>
    </row>
    <row r="407" spans="1:11" ht="18.75" customHeight="1">
      <c r="A407" s="22">
        <v>235</v>
      </c>
      <c r="B407" s="165"/>
      <c r="C407" s="347">
        <v>6901</v>
      </c>
      <c r="D407" s="127" t="s">
        <v>656</v>
      </c>
      <c r="E407" s="638">
        <v>0</v>
      </c>
      <c r="F407" s="638">
        <v>0</v>
      </c>
      <c r="G407" s="638">
        <v>0</v>
      </c>
      <c r="H407" s="638">
        <v>0</v>
      </c>
      <c r="I407" s="638">
        <v>0</v>
      </c>
      <c r="J407" s="7">
        <f t="shared" si="27"/>
      </c>
      <c r="K407" s="307"/>
    </row>
    <row r="408" spans="1:11" ht="18.75" customHeight="1">
      <c r="A408" s="22">
        <v>240</v>
      </c>
      <c r="B408" s="165"/>
      <c r="C408" s="132">
        <v>6905</v>
      </c>
      <c r="D408" s="155" t="s">
        <v>637</v>
      </c>
      <c r="E408" s="639">
        <v>0</v>
      </c>
      <c r="F408" s="639">
        <v>0</v>
      </c>
      <c r="G408" s="639">
        <v>0</v>
      </c>
      <c r="H408" s="639">
        <v>0</v>
      </c>
      <c r="I408" s="639">
        <v>0</v>
      </c>
      <c r="J408" s="7">
        <f t="shared" si="27"/>
      </c>
      <c r="K408" s="307"/>
    </row>
    <row r="409" spans="1:11" ht="18.75" customHeight="1">
      <c r="A409" s="22">
        <v>240</v>
      </c>
      <c r="B409" s="165"/>
      <c r="C409" s="132">
        <v>6906</v>
      </c>
      <c r="D409" s="155" t="s">
        <v>145</v>
      </c>
      <c r="E409" s="639">
        <v>0</v>
      </c>
      <c r="F409" s="639">
        <v>0</v>
      </c>
      <c r="G409" s="639">
        <v>0</v>
      </c>
      <c r="H409" s="639">
        <v>0</v>
      </c>
      <c r="I409" s="639">
        <v>0</v>
      </c>
      <c r="J409" s="7">
        <f t="shared" si="27"/>
      </c>
      <c r="K409" s="307"/>
    </row>
    <row r="410" spans="1:11" ht="18.75" customHeight="1">
      <c r="A410" s="22">
        <v>245</v>
      </c>
      <c r="B410" s="165"/>
      <c r="C410" s="132">
        <v>6907</v>
      </c>
      <c r="D410" s="155" t="s">
        <v>842</v>
      </c>
      <c r="E410" s="639">
        <v>0</v>
      </c>
      <c r="F410" s="639">
        <v>0</v>
      </c>
      <c r="G410" s="639">
        <v>0</v>
      </c>
      <c r="H410" s="639">
        <v>0</v>
      </c>
      <c r="I410" s="639">
        <v>0</v>
      </c>
      <c r="J410" s="7">
        <f t="shared" si="27"/>
      </c>
      <c r="K410" s="307"/>
    </row>
    <row r="411" spans="1:11" ht="18.75" customHeight="1">
      <c r="A411" s="22">
        <v>250</v>
      </c>
      <c r="B411" s="165"/>
      <c r="C411" s="132">
        <v>6908</v>
      </c>
      <c r="D411" s="155" t="s">
        <v>657</v>
      </c>
      <c r="E411" s="639">
        <v>0</v>
      </c>
      <c r="F411" s="639">
        <v>0</v>
      </c>
      <c r="G411" s="639">
        <v>0</v>
      </c>
      <c r="H411" s="639">
        <v>0</v>
      </c>
      <c r="I411" s="639">
        <v>0</v>
      </c>
      <c r="J411" s="7">
        <f t="shared" si="27"/>
      </c>
      <c r="K411" s="307"/>
    </row>
    <row r="412" spans="1:11" ht="18.75" customHeight="1">
      <c r="A412" s="22">
        <v>255</v>
      </c>
      <c r="B412" s="165"/>
      <c r="C412" s="151">
        <v>6909</v>
      </c>
      <c r="D412" s="157" t="s">
        <v>658</v>
      </c>
      <c r="E412" s="644">
        <v>0</v>
      </c>
      <c r="F412" s="644">
        <v>0</v>
      </c>
      <c r="G412" s="644">
        <v>0</v>
      </c>
      <c r="H412" s="644">
        <v>0</v>
      </c>
      <c r="I412" s="644">
        <v>0</v>
      </c>
      <c r="J412" s="7">
        <f t="shared" si="27"/>
      </c>
      <c r="K412" s="307"/>
    </row>
    <row r="413" spans="1:11" ht="20.25" customHeight="1" thickBot="1">
      <c r="A413" s="35">
        <v>260</v>
      </c>
      <c r="B413" s="354" t="s">
        <v>825</v>
      </c>
      <c r="C413" s="355" t="s">
        <v>690</v>
      </c>
      <c r="D413" s="671" t="s">
        <v>843</v>
      </c>
      <c r="E413" s="688">
        <f>SUM(E355,E369,E377,E382,E385,E390,E393,E396,E399,E400,E403,E406)</f>
        <v>0</v>
      </c>
      <c r="F413" s="688">
        <f>SUM(F355,F369,F377,F382,F385,F390,F393,F396,F399,F400,F403,F406)</f>
        <v>0</v>
      </c>
      <c r="G413" s="689">
        <f>SUM(G355,G369,G377,G382,G385,G390,G393,G396,G399,G400,G403,G406)</f>
        <v>0</v>
      </c>
      <c r="H413" s="688">
        <f>SUM(H355,H369,H377,H382,H385,H390,H393,H396,H399,H400,H403,H406)</f>
        <v>0</v>
      </c>
      <c r="I413" s="688">
        <f>SUM(I355,I369,I377,I382,I385,I390,I393,I396,I399,I400,I403,I406)</f>
        <v>0</v>
      </c>
      <c r="J413" s="7">
        <f t="shared" si="27"/>
      </c>
      <c r="K413" s="305"/>
    </row>
    <row r="414" spans="1:11" ht="15.75" thickTop="1">
      <c r="A414" s="35">
        <v>261</v>
      </c>
      <c r="B414" s="356" t="s">
        <v>844</v>
      </c>
      <c r="C414" s="357"/>
      <c r="D414" s="672" t="s">
        <v>634</v>
      </c>
      <c r="E414" s="690"/>
      <c r="F414" s="690"/>
      <c r="G414" s="691"/>
      <c r="H414" s="690"/>
      <c r="I414" s="691"/>
      <c r="J414" s="7">
        <f t="shared" si="27"/>
      </c>
      <c r="K414" s="305"/>
    </row>
    <row r="415" spans="1:11" ht="15.75">
      <c r="A415" s="35">
        <v>262</v>
      </c>
      <c r="B415" s="358"/>
      <c r="C415" s="359"/>
      <c r="D415" s="360"/>
      <c r="E415" s="692"/>
      <c r="F415" s="692"/>
      <c r="G415" s="693"/>
      <c r="H415" s="692"/>
      <c r="I415" s="693"/>
      <c r="J415" s="7">
        <f t="shared" si="27"/>
      </c>
      <c r="K415" s="305"/>
    </row>
    <row r="416" spans="1:11" s="14" customFormat="1" ht="18" customHeight="1">
      <c r="A416" s="37">
        <v>265</v>
      </c>
      <c r="B416" s="331">
        <v>7400</v>
      </c>
      <c r="C416" s="755" t="s">
        <v>716</v>
      </c>
      <c r="D416" s="756"/>
      <c r="E416" s="687"/>
      <c r="F416" s="687"/>
      <c r="G416" s="687"/>
      <c r="H416" s="687"/>
      <c r="I416" s="687"/>
      <c r="J416" s="7">
        <f t="shared" si="27"/>
      </c>
      <c r="K416" s="305"/>
    </row>
    <row r="417" spans="1:11" s="14" customFormat="1" ht="18" customHeight="1">
      <c r="A417" s="37">
        <v>275</v>
      </c>
      <c r="B417" s="331">
        <v>7500</v>
      </c>
      <c r="C417" s="755" t="s">
        <v>659</v>
      </c>
      <c r="D417" s="756"/>
      <c r="E417" s="687"/>
      <c r="F417" s="687"/>
      <c r="G417" s="687"/>
      <c r="H417" s="687"/>
      <c r="I417" s="687"/>
      <c r="J417" s="7">
        <f t="shared" si="27"/>
      </c>
      <c r="K417" s="305"/>
    </row>
    <row r="418" spans="1:11" s="14" customFormat="1" ht="18" customHeight="1">
      <c r="A418" s="21">
        <v>285</v>
      </c>
      <c r="B418" s="331">
        <v>7600</v>
      </c>
      <c r="C418" s="755" t="s">
        <v>240</v>
      </c>
      <c r="D418" s="756"/>
      <c r="E418" s="687"/>
      <c r="F418" s="687"/>
      <c r="G418" s="687"/>
      <c r="H418" s="687"/>
      <c r="I418" s="687"/>
      <c r="J418" s="7">
        <f t="shared" si="27"/>
      </c>
      <c r="K418" s="305"/>
    </row>
    <row r="419" spans="1:11" s="14" customFormat="1" ht="18" customHeight="1">
      <c r="A419" s="21">
        <v>295</v>
      </c>
      <c r="B419" s="331">
        <v>7700</v>
      </c>
      <c r="C419" s="755" t="s">
        <v>638</v>
      </c>
      <c r="D419" s="756"/>
      <c r="E419" s="687"/>
      <c r="F419" s="687"/>
      <c r="G419" s="687"/>
      <c r="H419" s="687"/>
      <c r="I419" s="687"/>
      <c r="J419" s="7">
        <f>(IF(OR($E419&lt;&gt;0,$F419&lt;&gt;0,$G419&lt;&gt;0,$H419&lt;&gt;0,$I419&lt;&gt;0),$J$2,""))</f>
      </c>
      <c r="K419" s="305"/>
    </row>
    <row r="420" spans="1:11" s="14" customFormat="1" ht="18.75" customHeight="1">
      <c r="A420" s="21">
        <v>215</v>
      </c>
      <c r="B420" s="331">
        <v>7800</v>
      </c>
      <c r="C420" s="755" t="s">
        <v>845</v>
      </c>
      <c r="D420" s="756"/>
      <c r="E420" s="682">
        <f>SUM(E421:E422)</f>
        <v>0</v>
      </c>
      <c r="F420" s="682">
        <f>SUM(F421:F422)</f>
        <v>0</v>
      </c>
      <c r="G420" s="679">
        <f>SUM(G421:G422)</f>
        <v>0</v>
      </c>
      <c r="H420" s="682">
        <f>SUM(H421:H422)</f>
        <v>0</v>
      </c>
      <c r="I420" s="679">
        <f>SUM(I421:I422)</f>
        <v>0</v>
      </c>
      <c r="J420" s="7">
        <f>(IF(OR($E420&lt;&gt;0,$F420&lt;&gt;0,$G420&lt;&gt;0,$H420&lt;&gt;0,$I420&lt;&gt;0),$J$2,""))</f>
      </c>
      <c r="K420" s="305"/>
    </row>
    <row r="421" spans="1:11" ht="18" customHeight="1">
      <c r="A421" s="24">
        <v>220</v>
      </c>
      <c r="B421" s="125"/>
      <c r="C421" s="126">
        <v>7833</v>
      </c>
      <c r="D421" s="127" t="s">
        <v>660</v>
      </c>
      <c r="E421" s="645"/>
      <c r="F421" s="645"/>
      <c r="G421" s="645"/>
      <c r="H421" s="645"/>
      <c r="I421" s="645"/>
      <c r="J421" s="7">
        <f>(IF(OR($E421&lt;&gt;0,$F421&lt;&gt;0,$G421&lt;&gt;0,$H421&lt;&gt;0,$I421&lt;&gt;0),$J$2,""))</f>
      </c>
      <c r="K421" s="305"/>
    </row>
    <row r="422" spans="1:11" ht="15.75">
      <c r="A422" s="22">
        <v>225</v>
      </c>
      <c r="B422" s="125"/>
      <c r="C422" s="138">
        <v>7888</v>
      </c>
      <c r="D422" s="156" t="s">
        <v>846</v>
      </c>
      <c r="E422" s="646"/>
      <c r="F422" s="646"/>
      <c r="G422" s="646"/>
      <c r="H422" s="646"/>
      <c r="I422" s="646"/>
      <c r="J422" s="7">
        <f>(IF(OR($E422&lt;&gt;0,$F422&lt;&gt;0,$G422&lt;&gt;0,$H422&lt;&gt;0,$I422&lt;&gt;0),$J$2,""))</f>
      </c>
      <c r="K422" s="305"/>
    </row>
    <row r="423" spans="1:11" ht="20.25" customHeight="1" thickBot="1">
      <c r="A423" s="22">
        <v>315</v>
      </c>
      <c r="B423" s="361" t="s">
        <v>825</v>
      </c>
      <c r="C423" s="362" t="s">
        <v>690</v>
      </c>
      <c r="D423" s="673" t="s">
        <v>847</v>
      </c>
      <c r="E423" s="689">
        <f>SUM(E416,E417,E418,E419,E420)</f>
        <v>0</v>
      </c>
      <c r="F423" s="689">
        <f>SUM(F416,F417,F418,F419,F420)</f>
        <v>0</v>
      </c>
      <c r="G423" s="689">
        <f>SUM(G416,G417,G418,G419,G420)</f>
        <v>0</v>
      </c>
      <c r="H423" s="689">
        <f>SUM(H416,H417,H418,H419,H420)</f>
        <v>0</v>
      </c>
      <c r="I423" s="689">
        <f>SUM(I416,I417,I418,I419,I420)</f>
        <v>0</v>
      </c>
      <c r="J423" s="7">
        <v>1</v>
      </c>
      <c r="K423" s="305"/>
    </row>
    <row r="424" spans="1:11" ht="15" customHeight="1" thickTop="1">
      <c r="A424" s="22"/>
      <c r="B424" s="189"/>
      <c r="C424" s="189"/>
      <c r="D424" s="190"/>
      <c r="E424" s="189"/>
      <c r="F424" s="96"/>
      <c r="G424" s="96"/>
      <c r="H424" s="189"/>
      <c r="I424" s="189"/>
      <c r="J424" s="7">
        <v>1</v>
      </c>
      <c r="K424" s="305"/>
    </row>
    <row r="425" spans="1:11" ht="15">
      <c r="A425" s="22"/>
      <c r="B425" s="363"/>
      <c r="C425" s="363"/>
      <c r="D425" s="364"/>
      <c r="E425" s="364"/>
      <c r="F425" s="364"/>
      <c r="G425" s="364"/>
      <c r="H425" s="364"/>
      <c r="I425" s="364"/>
      <c r="J425" s="364">
        <v>1</v>
      </c>
      <c r="K425" s="305"/>
    </row>
    <row r="426" spans="1:11" ht="15">
      <c r="A426" s="22"/>
      <c r="B426" s="189"/>
      <c r="C426" s="293"/>
      <c r="D426" s="300"/>
      <c r="E426" s="194"/>
      <c r="F426" s="185"/>
      <c r="G426" s="185"/>
      <c r="H426" s="185"/>
      <c r="I426" s="185"/>
      <c r="J426" s="7">
        <v>1</v>
      </c>
      <c r="K426" s="365"/>
    </row>
    <row r="427" spans="1:11" ht="39" customHeight="1">
      <c r="A427" s="22"/>
      <c r="B427" s="762" t="str">
        <f>$B$7</f>
        <v>ПРОГНОЗА ЗА ПЕРИОДА 2017-2019 г. НА ПОСТЪПЛЕНИЯТА ОТ МЕСТНИ ПРИХОДИ  И НА РАЗХОДИТЕ ЗА МЕСТНИ ДЕЙНОСТИ</v>
      </c>
      <c r="C427" s="763"/>
      <c r="D427" s="763"/>
      <c r="E427" s="194"/>
      <c r="F427" s="185"/>
      <c r="G427" s="185"/>
      <c r="H427" s="185"/>
      <c r="I427" s="185"/>
      <c r="J427" s="7">
        <v>1</v>
      </c>
      <c r="K427" s="365"/>
    </row>
    <row r="428" spans="1:11" ht="18.75" customHeight="1">
      <c r="A428" s="22"/>
      <c r="B428" s="189"/>
      <c r="C428" s="293"/>
      <c r="D428" s="300"/>
      <c r="E428" s="722" t="s">
        <v>413</v>
      </c>
      <c r="F428" s="722" t="s">
        <v>783</v>
      </c>
      <c r="G428" s="185"/>
      <c r="H428" s="185"/>
      <c r="I428" s="185"/>
      <c r="J428" s="7">
        <v>1</v>
      </c>
      <c r="K428" s="365"/>
    </row>
    <row r="429" spans="1:11" ht="27" customHeight="1">
      <c r="A429" s="22"/>
      <c r="B429" s="739">
        <f>$B$9</f>
        <v>0</v>
      </c>
      <c r="C429" s="740"/>
      <c r="D429" s="741"/>
      <c r="E429" s="106">
        <f>$E$9</f>
        <v>42370</v>
      </c>
      <c r="F429" s="187">
        <f>$F$9</f>
        <v>43830</v>
      </c>
      <c r="G429" s="185"/>
      <c r="H429" s="185"/>
      <c r="I429" s="185"/>
      <c r="J429" s="7">
        <v>1</v>
      </c>
      <c r="K429" s="365"/>
    </row>
    <row r="430" spans="1:11" ht="15">
      <c r="A430" s="22"/>
      <c r="B430" s="188" t="str">
        <f>$B$10</f>
        <v>(наименование на разпоредителя с бюджет)</v>
      </c>
      <c r="C430" s="189"/>
      <c r="D430" s="190"/>
      <c r="E430" s="104"/>
      <c r="F430" s="623"/>
      <c r="G430" s="185"/>
      <c r="H430" s="185"/>
      <c r="I430" s="185"/>
      <c r="J430" s="7">
        <v>1</v>
      </c>
      <c r="K430" s="365"/>
    </row>
    <row r="431" spans="1:11" ht="5.25" customHeight="1">
      <c r="A431" s="22"/>
      <c r="B431" s="188"/>
      <c r="C431" s="189"/>
      <c r="D431" s="190"/>
      <c r="E431" s="107"/>
      <c r="F431" s="96"/>
      <c r="G431" s="185"/>
      <c r="H431" s="185"/>
      <c r="I431" s="185"/>
      <c r="J431" s="7">
        <v>1</v>
      </c>
      <c r="K431" s="365"/>
    </row>
    <row r="432" spans="1:11" ht="27.75" customHeight="1">
      <c r="A432" s="22"/>
      <c r="B432" s="733" t="e">
        <f>$B$12</f>
        <v>#N/A</v>
      </c>
      <c r="C432" s="734"/>
      <c r="D432" s="735"/>
      <c r="E432" s="108" t="s">
        <v>808</v>
      </c>
      <c r="F432" s="611">
        <f>$F$12</f>
        <v>0</v>
      </c>
      <c r="G432" s="185"/>
      <c r="H432" s="185"/>
      <c r="I432" s="185"/>
      <c r="J432" s="7">
        <v>1</v>
      </c>
      <c r="K432" s="365"/>
    </row>
    <row r="433" spans="1:11" ht="15.75">
      <c r="A433" s="22"/>
      <c r="B433" s="310" t="str">
        <f>$B$13</f>
        <v>(наименование на първостепенния разпоредител с бюджет)</v>
      </c>
      <c r="C433" s="6"/>
      <c r="D433" s="194"/>
      <c r="E433" s="194"/>
      <c r="F433" s="185"/>
      <c r="G433" s="185"/>
      <c r="H433" s="185"/>
      <c r="I433" s="185"/>
      <c r="J433" s="7">
        <v>1</v>
      </c>
      <c r="K433" s="365"/>
    </row>
    <row r="434" spans="1:11" ht="15">
      <c r="A434" s="22"/>
      <c r="B434" s="194"/>
      <c r="C434" s="194"/>
      <c r="D434" s="195"/>
      <c r="E434" s="195"/>
      <c r="F434" s="195"/>
      <c r="G434" s="195"/>
      <c r="H434" s="195"/>
      <c r="I434" s="195"/>
      <c r="J434" s="7">
        <v>1</v>
      </c>
      <c r="K434" s="365"/>
    </row>
    <row r="435" spans="1:11" ht="16.5" thickBot="1">
      <c r="A435" s="22"/>
      <c r="B435" s="194"/>
      <c r="C435" s="194"/>
      <c r="D435" s="194"/>
      <c r="E435" s="194"/>
      <c r="F435" s="200"/>
      <c r="H435" s="200"/>
      <c r="I435" s="201" t="s">
        <v>414</v>
      </c>
      <c r="J435" s="7">
        <v>1</v>
      </c>
      <c r="K435" s="365"/>
    </row>
    <row r="436" spans="1:11" ht="22.5" customHeight="1" thickBot="1">
      <c r="A436" s="22"/>
      <c r="B436" s="366"/>
      <c r="C436" s="293"/>
      <c r="D436" s="367"/>
      <c r="E436" s="625" t="s">
        <v>1656</v>
      </c>
      <c r="F436" s="626" t="s">
        <v>1657</v>
      </c>
      <c r="G436" s="626" t="s">
        <v>1720</v>
      </c>
      <c r="H436" s="626" t="s">
        <v>1658</v>
      </c>
      <c r="I436" s="626" t="s">
        <v>1658</v>
      </c>
      <c r="J436" s="7">
        <v>1</v>
      </c>
      <c r="K436" s="365"/>
    </row>
    <row r="437" spans="1:11" ht="48" customHeight="1">
      <c r="A437" s="22"/>
      <c r="B437" s="368"/>
      <c r="C437" s="368"/>
      <c r="D437" s="674" t="s">
        <v>804</v>
      </c>
      <c r="E437" s="631">
        <v>2015</v>
      </c>
      <c r="F437" s="632">
        <v>2016</v>
      </c>
      <c r="G437" s="632">
        <v>2017</v>
      </c>
      <c r="H437" s="632">
        <v>2018</v>
      </c>
      <c r="I437" s="632">
        <v>2019</v>
      </c>
      <c r="J437" s="7">
        <v>1</v>
      </c>
      <c r="K437" s="365"/>
    </row>
    <row r="438" spans="1:11" ht="19.5" thickBot="1">
      <c r="A438" s="22"/>
      <c r="B438" s="369"/>
      <c r="C438" s="370"/>
      <c r="D438" s="675" t="s">
        <v>805</v>
      </c>
      <c r="E438" s="633"/>
      <c r="F438" s="634"/>
      <c r="G438" s="635"/>
      <c r="H438" s="633"/>
      <c r="I438" s="634"/>
      <c r="J438" s="7">
        <v>1</v>
      </c>
      <c r="K438" s="365"/>
    </row>
    <row r="439" spans="1:11" ht="21" customHeight="1" thickTop="1">
      <c r="A439" s="22"/>
      <c r="B439" s="293"/>
      <c r="C439" s="371"/>
      <c r="D439" s="676" t="s">
        <v>806</v>
      </c>
      <c r="E439" s="694">
        <f>+E168-E299+E413+E423</f>
        <v>0</v>
      </c>
      <c r="F439" s="694">
        <f>+F168-F299+F413+F423</f>
        <v>0</v>
      </c>
      <c r="G439" s="694">
        <f>+G168-G299+G413+G423</f>
        <v>0</v>
      </c>
      <c r="H439" s="694">
        <f>+H168-H299+H413+H423</f>
        <v>0</v>
      </c>
      <c r="I439" s="694">
        <f>+I168-I299+I413+I423</f>
        <v>0</v>
      </c>
      <c r="J439" s="7">
        <v>1</v>
      </c>
      <c r="K439" s="365"/>
    </row>
    <row r="440" spans="1:11" ht="20.25" customHeight="1" thickBot="1">
      <c r="A440" s="22"/>
      <c r="B440" s="293"/>
      <c r="C440" s="372"/>
      <c r="D440" s="677" t="s">
        <v>807</v>
      </c>
      <c r="E440" s="695">
        <f aca="true" t="shared" si="28" ref="E440:I441">+E591</f>
        <v>0</v>
      </c>
      <c r="F440" s="695">
        <f t="shared" si="28"/>
        <v>0</v>
      </c>
      <c r="G440" s="695">
        <f t="shared" si="28"/>
        <v>0</v>
      </c>
      <c r="H440" s="695">
        <f t="shared" si="28"/>
        <v>0</v>
      </c>
      <c r="I440" s="695">
        <f t="shared" si="28"/>
        <v>0</v>
      </c>
      <c r="J440" s="7">
        <v>1</v>
      </c>
      <c r="K440" s="365"/>
    </row>
    <row r="441" spans="1:11" ht="16.5" thickTop="1">
      <c r="A441" s="22"/>
      <c r="B441" s="293"/>
      <c r="C441" s="372"/>
      <c r="D441" s="373">
        <f>+IF(+SUM(E441:I441)=0,0,"Контрола: дефицит/излишък = финансиране с обратен знак (V. + VІ. = 0)")</f>
        <v>0</v>
      </c>
      <c r="E441" s="374">
        <f t="shared" si="28"/>
        <v>0</v>
      </c>
      <c r="F441" s="374">
        <f t="shared" si="28"/>
        <v>0</v>
      </c>
      <c r="G441" s="374">
        <f t="shared" si="28"/>
        <v>0</v>
      </c>
      <c r="H441" s="374">
        <f t="shared" si="28"/>
        <v>0</v>
      </c>
      <c r="I441" s="374">
        <f t="shared" si="28"/>
        <v>0</v>
      </c>
      <c r="J441" s="7">
        <v>1</v>
      </c>
      <c r="K441" s="365"/>
    </row>
    <row r="442" spans="1:11" ht="15">
      <c r="A442" s="22"/>
      <c r="B442" s="375"/>
      <c r="C442" s="375"/>
      <c r="D442" s="376"/>
      <c r="E442" s="376"/>
      <c r="F442" s="376"/>
      <c r="G442" s="376"/>
      <c r="H442" s="376"/>
      <c r="I442" s="376"/>
      <c r="J442" s="7">
        <v>1</v>
      </c>
      <c r="K442" s="365"/>
    </row>
    <row r="443" spans="1:11" ht="38.25" customHeight="1">
      <c r="A443" s="22"/>
      <c r="B443" s="764" t="str">
        <f>$B$7</f>
        <v>ПРОГНОЗА ЗА ПЕРИОДА 2017-2019 г. НА ПОСТЪПЛЕНИЯТА ОТ МЕСТНИ ПРИХОДИ  И НА РАЗХОДИТЕ ЗА МЕСТНИ ДЕЙНОСТИ</v>
      </c>
      <c r="C443" s="765"/>
      <c r="D443" s="765"/>
      <c r="E443" s="185"/>
      <c r="F443" s="185"/>
      <c r="G443" s="185"/>
      <c r="H443" s="185"/>
      <c r="I443" s="185"/>
      <c r="J443" s="7">
        <v>1</v>
      </c>
      <c r="K443" s="365"/>
    </row>
    <row r="444" spans="1:11" ht="18.75" customHeight="1">
      <c r="A444" s="22"/>
      <c r="B444" s="189"/>
      <c r="C444" s="293"/>
      <c r="D444" s="300"/>
      <c r="E444" s="722" t="s">
        <v>413</v>
      </c>
      <c r="F444" s="722" t="s">
        <v>783</v>
      </c>
      <c r="G444" s="185"/>
      <c r="H444" s="185"/>
      <c r="I444" s="185"/>
      <c r="J444" s="7">
        <v>1</v>
      </c>
      <c r="K444" s="365"/>
    </row>
    <row r="445" spans="1:11" ht="27" customHeight="1">
      <c r="A445" s="22"/>
      <c r="B445" s="739">
        <f>$B$9</f>
        <v>0</v>
      </c>
      <c r="C445" s="740"/>
      <c r="D445" s="741"/>
      <c r="E445" s="106">
        <f>$E$9</f>
        <v>42370</v>
      </c>
      <c r="F445" s="187">
        <f>$F$9</f>
        <v>43830</v>
      </c>
      <c r="G445" s="185"/>
      <c r="H445" s="185"/>
      <c r="I445" s="185"/>
      <c r="J445" s="7">
        <v>1</v>
      </c>
      <c r="K445" s="365"/>
    </row>
    <row r="446" spans="1:11" ht="15">
      <c r="A446" s="22"/>
      <c r="B446" s="188" t="str">
        <f>$B$10</f>
        <v>(наименование на разпоредителя с бюджет)</v>
      </c>
      <c r="C446" s="189"/>
      <c r="D446" s="190"/>
      <c r="E446" s="104"/>
      <c r="F446" s="623"/>
      <c r="G446" s="185"/>
      <c r="H446" s="185"/>
      <c r="I446" s="185"/>
      <c r="J446" s="7">
        <v>1</v>
      </c>
      <c r="K446" s="365"/>
    </row>
    <row r="447" spans="1:11" ht="5.25" customHeight="1">
      <c r="A447" s="22"/>
      <c r="B447" s="188"/>
      <c r="C447" s="189"/>
      <c r="D447" s="190"/>
      <c r="E447" s="107"/>
      <c r="F447" s="96"/>
      <c r="G447" s="185"/>
      <c r="H447" s="185"/>
      <c r="I447" s="185"/>
      <c r="J447" s="7">
        <v>1</v>
      </c>
      <c r="K447" s="365"/>
    </row>
    <row r="448" spans="1:11" ht="27" customHeight="1">
      <c r="A448" s="22"/>
      <c r="B448" s="733" t="e">
        <f>$B$12</f>
        <v>#N/A</v>
      </c>
      <c r="C448" s="734"/>
      <c r="D448" s="735"/>
      <c r="E448" s="108" t="s">
        <v>808</v>
      </c>
      <c r="F448" s="611">
        <f>$F$12</f>
        <v>0</v>
      </c>
      <c r="G448" s="185"/>
      <c r="H448" s="185"/>
      <c r="I448" s="185"/>
      <c r="J448" s="7">
        <v>1</v>
      </c>
      <c r="K448" s="365"/>
    </row>
    <row r="449" spans="1:11" ht="15">
      <c r="A449" s="22"/>
      <c r="B449" s="194"/>
      <c r="C449" s="6"/>
      <c r="D449" s="194"/>
      <c r="E449" s="194"/>
      <c r="F449" s="185"/>
      <c r="G449" s="185"/>
      <c r="H449" s="185"/>
      <c r="I449" s="185"/>
      <c r="J449" s="7">
        <v>1</v>
      </c>
      <c r="K449" s="365"/>
    </row>
    <row r="450" spans="1:11" ht="15.75">
      <c r="A450" s="22"/>
      <c r="B450" s="193"/>
      <c r="C450" s="194"/>
      <c r="D450" s="195"/>
      <c r="E450" s="195"/>
      <c r="F450" s="195"/>
      <c r="G450" s="195"/>
      <c r="H450" s="195"/>
      <c r="I450" s="195"/>
      <c r="J450" s="7">
        <v>1</v>
      </c>
      <c r="K450" s="365"/>
    </row>
    <row r="451" spans="1:11" ht="14.25" customHeight="1" thickBot="1">
      <c r="A451" s="22"/>
      <c r="B451" s="189"/>
      <c r="C451" s="293"/>
      <c r="D451" s="300"/>
      <c r="E451" s="200"/>
      <c r="F451" s="200"/>
      <c r="H451" s="200"/>
      <c r="I451" s="202" t="s">
        <v>414</v>
      </c>
      <c r="J451" s="7">
        <v>1</v>
      </c>
      <c r="K451" s="365"/>
    </row>
    <row r="452" spans="1:11" ht="22.5" customHeight="1" thickBot="1">
      <c r="A452" s="22"/>
      <c r="B452" s="377" t="s">
        <v>848</v>
      </c>
      <c r="C452" s="378"/>
      <c r="D452" s="696"/>
      <c r="E452" s="625" t="s">
        <v>1656</v>
      </c>
      <c r="F452" s="626" t="s">
        <v>1657</v>
      </c>
      <c r="G452" s="626" t="s">
        <v>1720</v>
      </c>
      <c r="H452" s="626" t="s">
        <v>1658</v>
      </c>
      <c r="I452" s="626" t="s">
        <v>1658</v>
      </c>
      <c r="J452" s="7">
        <v>1</v>
      </c>
      <c r="K452" s="365"/>
    </row>
    <row r="453" spans="1:11" ht="60" customHeight="1">
      <c r="A453" s="22"/>
      <c r="B453" s="379" t="s">
        <v>49</v>
      </c>
      <c r="C453" s="380" t="s">
        <v>415</v>
      </c>
      <c r="D453" s="697" t="s">
        <v>632</v>
      </c>
      <c r="E453" s="631">
        <v>2015</v>
      </c>
      <c r="F453" s="632">
        <v>2016</v>
      </c>
      <c r="G453" s="632">
        <v>2017</v>
      </c>
      <c r="H453" s="632">
        <v>2018</v>
      </c>
      <c r="I453" s="632">
        <v>2019</v>
      </c>
      <c r="J453" s="7">
        <v>1</v>
      </c>
      <c r="K453" s="365"/>
    </row>
    <row r="454" spans="1:11" ht="18.75">
      <c r="A454" s="22">
        <v>1</v>
      </c>
      <c r="B454" s="381"/>
      <c r="C454" s="382"/>
      <c r="D454" s="383" t="s">
        <v>650</v>
      </c>
      <c r="E454" s="633"/>
      <c r="F454" s="634"/>
      <c r="G454" s="635"/>
      <c r="H454" s="633"/>
      <c r="I454" s="634"/>
      <c r="J454" s="7">
        <v>1</v>
      </c>
      <c r="K454" s="365"/>
    </row>
    <row r="455" spans="1:11" s="14" customFormat="1" ht="18.75" customHeight="1">
      <c r="A455" s="21">
        <v>5</v>
      </c>
      <c r="B455" s="384">
        <v>7000</v>
      </c>
      <c r="C455" s="760" t="s">
        <v>717</v>
      </c>
      <c r="D455" s="761"/>
      <c r="E455" s="699">
        <f>SUM(E456:E458)</f>
        <v>0</v>
      </c>
      <c r="F455" s="700">
        <f>SUM(F456:F458)</f>
        <v>0</v>
      </c>
      <c r="G455" s="700">
        <f>SUM(G456:G458)</f>
        <v>0</v>
      </c>
      <c r="H455" s="699">
        <f>SUM(H456:H458)</f>
        <v>0</v>
      </c>
      <c r="I455" s="700">
        <f>SUM(I456:I458)</f>
        <v>0</v>
      </c>
      <c r="J455" s="7">
        <f aca="true" t="shared" si="29" ref="J455:J518">(IF(OR($E455&lt;&gt;0,$F455&lt;&gt;0,$G455&lt;&gt;0,$H455&lt;&gt;0,$I455&lt;&gt;0),$J$2,""))</f>
      </c>
      <c r="K455" s="365"/>
    </row>
    <row r="456" spans="1:11" ht="18.75" customHeight="1">
      <c r="A456" s="22">
        <v>10</v>
      </c>
      <c r="B456" s="385"/>
      <c r="C456" s="126">
        <v>7001</v>
      </c>
      <c r="D456" s="386" t="s">
        <v>639</v>
      </c>
      <c r="E456" s="645"/>
      <c r="F456" s="645"/>
      <c r="G456" s="645"/>
      <c r="H456" s="645"/>
      <c r="I456" s="645"/>
      <c r="J456" s="7">
        <f t="shared" si="29"/>
      </c>
      <c r="K456" s="365"/>
    </row>
    <row r="457" spans="1:11" ht="18.75" customHeight="1">
      <c r="A457" s="23">
        <v>20</v>
      </c>
      <c r="B457" s="385"/>
      <c r="C457" s="132">
        <v>7003</v>
      </c>
      <c r="D457" s="155" t="s">
        <v>718</v>
      </c>
      <c r="E457" s="640"/>
      <c r="F457" s="640"/>
      <c r="G457" s="640"/>
      <c r="H457" s="640"/>
      <c r="I457" s="640"/>
      <c r="J457" s="7">
        <f t="shared" si="29"/>
      </c>
      <c r="K457" s="365"/>
    </row>
    <row r="458" spans="1:11" ht="18.75" customHeight="1">
      <c r="A458" s="23">
        <v>25</v>
      </c>
      <c r="B458" s="385"/>
      <c r="C458" s="151">
        <v>7010</v>
      </c>
      <c r="D458" s="159" t="s">
        <v>719</v>
      </c>
      <c r="E458" s="646"/>
      <c r="F458" s="646"/>
      <c r="G458" s="646"/>
      <c r="H458" s="646"/>
      <c r="I458" s="646"/>
      <c r="J458" s="7">
        <f t="shared" si="29"/>
      </c>
      <c r="K458" s="365"/>
    </row>
    <row r="459" spans="1:11" s="14" customFormat="1" ht="15.75">
      <c r="A459" s="21">
        <v>30</v>
      </c>
      <c r="B459" s="384">
        <v>7100</v>
      </c>
      <c r="C459" s="775" t="s">
        <v>720</v>
      </c>
      <c r="D459" s="775"/>
      <c r="E459" s="700">
        <f>+E460+E461</f>
        <v>0</v>
      </c>
      <c r="F459" s="700">
        <f>+F460+F461</f>
        <v>0</v>
      </c>
      <c r="G459" s="700">
        <f>+G460+G461</f>
        <v>0</v>
      </c>
      <c r="H459" s="700">
        <f>+H460+H461</f>
        <v>0</v>
      </c>
      <c r="I459" s="700">
        <f>+I460+I461</f>
        <v>0</v>
      </c>
      <c r="J459" s="7">
        <f t="shared" si="29"/>
      </c>
      <c r="K459" s="365"/>
    </row>
    <row r="460" spans="1:11" ht="18.75" customHeight="1">
      <c r="A460" s="22">
        <v>35</v>
      </c>
      <c r="B460" s="385"/>
      <c r="C460" s="126">
        <v>7101</v>
      </c>
      <c r="D460" s="387" t="s">
        <v>721</v>
      </c>
      <c r="E460" s="645"/>
      <c r="F460" s="645"/>
      <c r="G460" s="645"/>
      <c r="H460" s="645"/>
      <c r="I460" s="645"/>
      <c r="J460" s="7">
        <f t="shared" si="29"/>
      </c>
      <c r="K460" s="365"/>
    </row>
    <row r="461" spans="1:11" ht="18.75" customHeight="1">
      <c r="A461" s="22">
        <v>40</v>
      </c>
      <c r="B461" s="385"/>
      <c r="C461" s="151">
        <v>7102</v>
      </c>
      <c r="D461" s="159" t="s">
        <v>722</v>
      </c>
      <c r="E461" s="646"/>
      <c r="F461" s="646"/>
      <c r="G461" s="646"/>
      <c r="H461" s="646"/>
      <c r="I461" s="646"/>
      <c r="J461" s="7">
        <f t="shared" si="29"/>
      </c>
      <c r="K461" s="365"/>
    </row>
    <row r="462" spans="1:11" s="14" customFormat="1" ht="15.75">
      <c r="A462" s="21">
        <v>45</v>
      </c>
      <c r="B462" s="384">
        <v>7200</v>
      </c>
      <c r="C462" s="775" t="s">
        <v>723</v>
      </c>
      <c r="D462" s="775"/>
      <c r="E462" s="700">
        <f>+E463+E464</f>
        <v>0</v>
      </c>
      <c r="F462" s="700">
        <f>+F463+F464</f>
        <v>0</v>
      </c>
      <c r="G462" s="700">
        <f>+G463+G464</f>
        <v>0</v>
      </c>
      <c r="H462" s="700">
        <f>+H463+H464</f>
        <v>0</v>
      </c>
      <c r="I462" s="700">
        <f>+I463+I464</f>
        <v>0</v>
      </c>
      <c r="J462" s="7">
        <f t="shared" si="29"/>
      </c>
      <c r="K462" s="365"/>
    </row>
    <row r="463" spans="1:11" ht="18.75" customHeight="1">
      <c r="A463" s="22">
        <v>50</v>
      </c>
      <c r="B463" s="385"/>
      <c r="C463" s="388">
        <v>7201</v>
      </c>
      <c r="D463" s="389" t="s">
        <v>724</v>
      </c>
      <c r="E463" s="645"/>
      <c r="F463" s="701"/>
      <c r="G463" s="701"/>
      <c r="H463" s="645"/>
      <c r="I463" s="701"/>
      <c r="J463" s="7">
        <f t="shared" si="29"/>
      </c>
      <c r="K463" s="365"/>
    </row>
    <row r="464" spans="1:11" ht="18.75" customHeight="1">
      <c r="A464" s="22">
        <v>55</v>
      </c>
      <c r="B464" s="385"/>
      <c r="C464" s="138">
        <v>7202</v>
      </c>
      <c r="D464" s="390" t="s">
        <v>725</v>
      </c>
      <c r="E464" s="646"/>
      <c r="F464" s="702"/>
      <c r="G464" s="702"/>
      <c r="H464" s="646"/>
      <c r="I464" s="702"/>
      <c r="J464" s="7">
        <f t="shared" si="29"/>
      </c>
      <c r="K464" s="365"/>
    </row>
    <row r="465" spans="1:11" s="14" customFormat="1" ht="18.75" customHeight="1">
      <c r="A465" s="21">
        <v>60</v>
      </c>
      <c r="B465" s="384">
        <v>7300</v>
      </c>
      <c r="C465" s="760" t="s">
        <v>726</v>
      </c>
      <c r="D465" s="761"/>
      <c r="E465" s="700">
        <f>SUM(E466:E471)</f>
        <v>0</v>
      </c>
      <c r="F465" s="700">
        <f>SUM(F466:F471)</f>
        <v>0</v>
      </c>
      <c r="G465" s="700">
        <f>SUM(G466:G471)</f>
        <v>0</v>
      </c>
      <c r="H465" s="700">
        <f>SUM(H466:H471)</f>
        <v>0</v>
      </c>
      <c r="I465" s="700">
        <f>SUM(I466:I471)</f>
        <v>0</v>
      </c>
      <c r="J465" s="7">
        <f t="shared" si="29"/>
      </c>
      <c r="K465" s="365"/>
    </row>
    <row r="466" spans="1:11" ht="18.75" customHeight="1">
      <c r="A466" s="22">
        <v>65</v>
      </c>
      <c r="B466" s="125"/>
      <c r="C466" s="388">
        <v>7320</v>
      </c>
      <c r="D466" s="391" t="s">
        <v>727</v>
      </c>
      <c r="E466" s="701"/>
      <c r="F466" s="645"/>
      <c r="G466" s="645"/>
      <c r="H466" s="701"/>
      <c r="I466" s="645"/>
      <c r="J466" s="7">
        <f t="shared" si="29"/>
      </c>
      <c r="K466" s="365"/>
    </row>
    <row r="467" spans="1:11" ht="31.5">
      <c r="A467" s="22">
        <v>85</v>
      </c>
      <c r="B467" s="125"/>
      <c r="C467" s="138">
        <v>7369</v>
      </c>
      <c r="D467" s="392" t="s">
        <v>728</v>
      </c>
      <c r="E467" s="638">
        <v>0</v>
      </c>
      <c r="F467" s="638">
        <v>0</v>
      </c>
      <c r="G467" s="638">
        <v>0</v>
      </c>
      <c r="H467" s="638">
        <v>0</v>
      </c>
      <c r="I467" s="638">
        <v>0</v>
      </c>
      <c r="J467" s="7">
        <f t="shared" si="29"/>
      </c>
      <c r="K467" s="365"/>
    </row>
    <row r="468" spans="1:11" ht="31.5">
      <c r="A468" s="22">
        <v>90</v>
      </c>
      <c r="B468" s="125"/>
      <c r="C468" s="393">
        <v>7370</v>
      </c>
      <c r="D468" s="394" t="s">
        <v>729</v>
      </c>
      <c r="E468" s="638">
        <v>0</v>
      </c>
      <c r="F468" s="638">
        <v>0</v>
      </c>
      <c r="G468" s="638">
        <v>0</v>
      </c>
      <c r="H468" s="638">
        <v>0</v>
      </c>
      <c r="I468" s="638">
        <v>0</v>
      </c>
      <c r="J468" s="7">
        <f t="shared" si="29"/>
      </c>
      <c r="K468" s="365"/>
    </row>
    <row r="469" spans="1:11" ht="18.75" customHeight="1">
      <c r="A469" s="22">
        <v>95</v>
      </c>
      <c r="B469" s="125"/>
      <c r="C469" s="388">
        <v>7391</v>
      </c>
      <c r="D469" s="397" t="s">
        <v>730</v>
      </c>
      <c r="E469" s="701"/>
      <c r="F469" s="684"/>
      <c r="G469" s="684"/>
      <c r="H469" s="701"/>
      <c r="I469" s="684"/>
      <c r="J469" s="7">
        <f t="shared" si="29"/>
      </c>
      <c r="K469" s="365"/>
    </row>
    <row r="470" spans="1:11" ht="18.75" customHeight="1">
      <c r="A470" s="22">
        <v>100</v>
      </c>
      <c r="B470" s="125"/>
      <c r="C470" s="132">
        <v>7392</v>
      </c>
      <c r="D470" s="398" t="s">
        <v>731</v>
      </c>
      <c r="E470" s="638">
        <v>0</v>
      </c>
      <c r="F470" s="638">
        <v>0</v>
      </c>
      <c r="G470" s="638">
        <v>0</v>
      </c>
      <c r="H470" s="638">
        <v>0</v>
      </c>
      <c r="I470" s="638">
        <v>0</v>
      </c>
      <c r="J470" s="7">
        <f t="shared" si="29"/>
      </c>
      <c r="K470" s="365"/>
    </row>
    <row r="471" spans="1:11" ht="18.75" customHeight="1">
      <c r="A471" s="22">
        <v>105</v>
      </c>
      <c r="B471" s="125"/>
      <c r="C471" s="138">
        <v>7393</v>
      </c>
      <c r="D471" s="154" t="s">
        <v>732</v>
      </c>
      <c r="E471" s="702"/>
      <c r="F471" s="646"/>
      <c r="G471" s="646"/>
      <c r="H471" s="702"/>
      <c r="I471" s="646"/>
      <c r="J471" s="7">
        <f t="shared" si="29"/>
      </c>
      <c r="K471" s="365"/>
    </row>
    <row r="472" spans="1:43" s="44" customFormat="1" ht="18.75" customHeight="1">
      <c r="A472" s="25">
        <v>110</v>
      </c>
      <c r="B472" s="384">
        <v>7900</v>
      </c>
      <c r="C472" s="776" t="s">
        <v>733</v>
      </c>
      <c r="D472" s="776"/>
      <c r="E472" s="704">
        <f>+E473+E474</f>
        <v>0</v>
      </c>
      <c r="F472" s="704">
        <f>+F473+F474</f>
        <v>0</v>
      </c>
      <c r="G472" s="700">
        <f>+G473+G474</f>
        <v>0</v>
      </c>
      <c r="H472" s="704">
        <f>+H473+H474</f>
        <v>0</v>
      </c>
      <c r="I472" s="704">
        <f>+I473+I474</f>
        <v>0</v>
      </c>
      <c r="J472" s="7">
        <f t="shared" si="29"/>
      </c>
      <c r="K472" s="365"/>
      <c r="L472" s="46"/>
      <c r="M472" s="46"/>
      <c r="N472" s="47"/>
      <c r="O472" s="46"/>
      <c r="P472" s="46"/>
      <c r="Q472" s="47"/>
      <c r="R472" s="48"/>
      <c r="S472" s="48"/>
      <c r="T472" s="49"/>
      <c r="U472" s="48"/>
      <c r="V472" s="48"/>
      <c r="W472" s="49"/>
      <c r="X472" s="48"/>
      <c r="Y472" s="48"/>
      <c r="Z472" s="50"/>
      <c r="AA472" s="48"/>
      <c r="AB472" s="48"/>
      <c r="AC472" s="49"/>
      <c r="AD472" s="48"/>
      <c r="AE472" s="48"/>
      <c r="AF472" s="49"/>
      <c r="AG472" s="48"/>
      <c r="AH472" s="49"/>
      <c r="AI472" s="50"/>
      <c r="AJ472" s="49"/>
      <c r="AK472" s="49"/>
      <c r="AL472" s="48"/>
      <c r="AM472" s="48"/>
      <c r="AN472" s="49"/>
      <c r="AO472" s="48"/>
      <c r="AQ472" s="48"/>
    </row>
    <row r="473" spans="1:229" s="56" customFormat="1" ht="18.75" customHeight="1">
      <c r="A473" s="51">
        <v>115</v>
      </c>
      <c r="B473" s="125"/>
      <c r="C473" s="399">
        <v>7901</v>
      </c>
      <c r="D473" s="400" t="s">
        <v>734</v>
      </c>
      <c r="E473" s="638">
        <v>0</v>
      </c>
      <c r="F473" s="638">
        <v>0</v>
      </c>
      <c r="G473" s="638">
        <v>0</v>
      </c>
      <c r="H473" s="638">
        <v>0</v>
      </c>
      <c r="I473" s="638">
        <v>0</v>
      </c>
      <c r="J473" s="7">
        <f t="shared" si="29"/>
      </c>
      <c r="K473" s="365"/>
      <c r="L473" s="52"/>
      <c r="M473" s="53"/>
      <c r="N473" s="52"/>
      <c r="O473" s="52"/>
      <c r="P473" s="53"/>
      <c r="Q473" s="52"/>
      <c r="R473" s="52"/>
      <c r="S473" s="53"/>
      <c r="T473" s="52"/>
      <c r="U473" s="52"/>
      <c r="V473" s="53"/>
      <c r="W473" s="52"/>
      <c r="X473" s="52"/>
      <c r="Y473" s="54"/>
      <c r="Z473" s="52"/>
      <c r="AA473" s="52"/>
      <c r="AB473" s="53"/>
      <c r="AC473" s="52"/>
      <c r="AD473" s="52"/>
      <c r="AE473" s="53"/>
      <c r="AF473" s="52"/>
      <c r="AG473" s="53"/>
      <c r="AH473" s="54"/>
      <c r="AI473" s="53"/>
      <c r="AJ473" s="53"/>
      <c r="AK473" s="52"/>
      <c r="AL473" s="52"/>
      <c r="AM473" s="53"/>
      <c r="AN473" s="52"/>
      <c r="AO473" s="55"/>
      <c r="AP473" s="52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  <c r="DW473" s="55"/>
      <c r="DX473" s="55"/>
      <c r="DY473" s="55"/>
      <c r="DZ473" s="55"/>
      <c r="EA473" s="55"/>
      <c r="EB473" s="55"/>
      <c r="EC473" s="55"/>
      <c r="ED473" s="55"/>
      <c r="EE473" s="55"/>
      <c r="EF473" s="55"/>
      <c r="EG473" s="55"/>
      <c r="EH473" s="55"/>
      <c r="EI473" s="55"/>
      <c r="EJ473" s="55"/>
      <c r="EK473" s="55"/>
      <c r="EL473" s="55"/>
      <c r="EM473" s="55"/>
      <c r="EN473" s="55"/>
      <c r="EO473" s="55"/>
      <c r="EP473" s="55"/>
      <c r="EQ473" s="55"/>
      <c r="ER473" s="55"/>
      <c r="ES473" s="55"/>
      <c r="ET473" s="55"/>
      <c r="EU473" s="55"/>
      <c r="EV473" s="55"/>
      <c r="EW473" s="55"/>
      <c r="EX473" s="55"/>
      <c r="EY473" s="55"/>
      <c r="EZ473" s="55"/>
      <c r="FA473" s="55"/>
      <c r="FB473" s="55"/>
      <c r="FC473" s="55"/>
      <c r="FD473" s="55"/>
      <c r="FE473" s="55"/>
      <c r="FF473" s="55"/>
      <c r="FG473" s="55"/>
      <c r="FH473" s="55"/>
      <c r="FI473" s="55"/>
      <c r="FJ473" s="55"/>
      <c r="FK473" s="55"/>
      <c r="FL473" s="55"/>
      <c r="FM473" s="55"/>
      <c r="FN473" s="55"/>
      <c r="FO473" s="55"/>
      <c r="FP473" s="55"/>
      <c r="FQ473" s="55"/>
      <c r="FR473" s="55"/>
      <c r="FS473" s="55"/>
      <c r="FT473" s="55"/>
      <c r="FU473" s="55"/>
      <c r="FV473" s="55"/>
      <c r="FW473" s="55"/>
      <c r="FX473" s="55"/>
      <c r="FY473" s="55"/>
      <c r="FZ473" s="55"/>
      <c r="GA473" s="55"/>
      <c r="GB473" s="55"/>
      <c r="GC473" s="55"/>
      <c r="GD473" s="55"/>
      <c r="GE473" s="55"/>
      <c r="GF473" s="55"/>
      <c r="GG473" s="55"/>
      <c r="GH473" s="55"/>
      <c r="GI473" s="55"/>
      <c r="GJ473" s="55"/>
      <c r="GK473" s="55"/>
      <c r="GL473" s="55"/>
      <c r="GM473" s="55"/>
      <c r="GN473" s="55"/>
      <c r="GO473" s="55"/>
      <c r="GP473" s="55"/>
      <c r="GQ473" s="55"/>
      <c r="GR473" s="55"/>
      <c r="GS473" s="55"/>
      <c r="GT473" s="55"/>
      <c r="GU473" s="55"/>
      <c r="GV473" s="55"/>
      <c r="GW473" s="55"/>
      <c r="GX473" s="55"/>
      <c r="GY473" s="55"/>
      <c r="GZ473" s="55"/>
      <c r="HA473" s="55"/>
      <c r="HB473" s="55"/>
      <c r="HC473" s="55"/>
      <c r="HD473" s="55"/>
      <c r="HE473" s="55"/>
      <c r="HF473" s="55"/>
      <c r="HG473" s="55"/>
      <c r="HH473" s="55"/>
      <c r="HI473" s="55"/>
      <c r="HJ473" s="55"/>
      <c r="HK473" s="55"/>
      <c r="HL473" s="55"/>
      <c r="HM473" s="55"/>
      <c r="HN473" s="55"/>
      <c r="HO473" s="55"/>
      <c r="HP473" s="55"/>
      <c r="HQ473" s="55"/>
      <c r="HR473" s="55"/>
      <c r="HS473" s="55"/>
      <c r="HT473" s="55"/>
      <c r="HU473" s="55"/>
    </row>
    <row r="474" spans="1:229" s="56" customFormat="1" ht="18.75" customHeight="1">
      <c r="A474" s="51">
        <v>120</v>
      </c>
      <c r="B474" s="125"/>
      <c r="C474" s="401">
        <v>7902</v>
      </c>
      <c r="D474" s="402" t="s">
        <v>735</v>
      </c>
      <c r="E474" s="638">
        <v>0</v>
      </c>
      <c r="F474" s="638">
        <v>0</v>
      </c>
      <c r="G474" s="638">
        <v>0</v>
      </c>
      <c r="H474" s="638">
        <v>0</v>
      </c>
      <c r="I474" s="638">
        <v>0</v>
      </c>
      <c r="J474" s="7">
        <f t="shared" si="29"/>
      </c>
      <c r="K474" s="365"/>
      <c r="L474" s="52"/>
      <c r="M474" s="53"/>
      <c r="N474" s="52"/>
      <c r="O474" s="52"/>
      <c r="P474" s="53"/>
      <c r="Q474" s="52"/>
      <c r="R474" s="52"/>
      <c r="S474" s="53"/>
      <c r="T474" s="52"/>
      <c r="U474" s="52"/>
      <c r="V474" s="53"/>
      <c r="W474" s="52"/>
      <c r="X474" s="52"/>
      <c r="Y474" s="54"/>
      <c r="Z474" s="52"/>
      <c r="AA474" s="52"/>
      <c r="AB474" s="53"/>
      <c r="AC474" s="52"/>
      <c r="AD474" s="52"/>
      <c r="AE474" s="53"/>
      <c r="AF474" s="52"/>
      <c r="AG474" s="53"/>
      <c r="AH474" s="54"/>
      <c r="AI474" s="53"/>
      <c r="AJ474" s="53"/>
      <c r="AK474" s="52"/>
      <c r="AL474" s="52"/>
      <c r="AM474" s="53"/>
      <c r="AN474" s="52"/>
      <c r="AO474" s="55"/>
      <c r="AP474" s="52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  <c r="DW474" s="55"/>
      <c r="DX474" s="55"/>
      <c r="DY474" s="55"/>
      <c r="DZ474" s="55"/>
      <c r="EA474" s="55"/>
      <c r="EB474" s="55"/>
      <c r="EC474" s="55"/>
      <c r="ED474" s="55"/>
      <c r="EE474" s="55"/>
      <c r="EF474" s="55"/>
      <c r="EG474" s="55"/>
      <c r="EH474" s="55"/>
      <c r="EI474" s="55"/>
      <c r="EJ474" s="55"/>
      <c r="EK474" s="55"/>
      <c r="EL474" s="55"/>
      <c r="EM474" s="55"/>
      <c r="EN474" s="55"/>
      <c r="EO474" s="55"/>
      <c r="EP474" s="55"/>
      <c r="EQ474" s="55"/>
      <c r="ER474" s="55"/>
      <c r="ES474" s="55"/>
      <c r="ET474" s="55"/>
      <c r="EU474" s="55"/>
      <c r="EV474" s="55"/>
      <c r="EW474" s="55"/>
      <c r="EX474" s="55"/>
      <c r="EY474" s="55"/>
      <c r="EZ474" s="55"/>
      <c r="FA474" s="55"/>
      <c r="FB474" s="55"/>
      <c r="FC474" s="55"/>
      <c r="FD474" s="55"/>
      <c r="FE474" s="55"/>
      <c r="FF474" s="55"/>
      <c r="FG474" s="55"/>
      <c r="FH474" s="55"/>
      <c r="FI474" s="55"/>
      <c r="FJ474" s="55"/>
      <c r="FK474" s="55"/>
      <c r="FL474" s="55"/>
      <c r="FM474" s="55"/>
      <c r="FN474" s="55"/>
      <c r="FO474" s="55"/>
      <c r="FP474" s="55"/>
      <c r="FQ474" s="55"/>
      <c r="FR474" s="55"/>
      <c r="FS474" s="55"/>
      <c r="FT474" s="55"/>
      <c r="FU474" s="55"/>
      <c r="FV474" s="55"/>
      <c r="FW474" s="55"/>
      <c r="FX474" s="55"/>
      <c r="FY474" s="55"/>
      <c r="FZ474" s="55"/>
      <c r="GA474" s="55"/>
      <c r="GB474" s="55"/>
      <c r="GC474" s="55"/>
      <c r="GD474" s="55"/>
      <c r="GE474" s="55"/>
      <c r="GF474" s="55"/>
      <c r="GG474" s="55"/>
      <c r="GH474" s="55"/>
      <c r="GI474" s="55"/>
      <c r="GJ474" s="55"/>
      <c r="GK474" s="55"/>
      <c r="GL474" s="55"/>
      <c r="GM474" s="55"/>
      <c r="GN474" s="55"/>
      <c r="GO474" s="55"/>
      <c r="GP474" s="55"/>
      <c r="GQ474" s="55"/>
      <c r="GR474" s="55"/>
      <c r="GS474" s="55"/>
      <c r="GT474" s="55"/>
      <c r="GU474" s="55"/>
      <c r="GV474" s="55"/>
      <c r="GW474" s="55"/>
      <c r="GX474" s="55"/>
      <c r="GY474" s="55"/>
      <c r="GZ474" s="55"/>
      <c r="HA474" s="55"/>
      <c r="HB474" s="55"/>
      <c r="HC474" s="55"/>
      <c r="HD474" s="55"/>
      <c r="HE474" s="55"/>
      <c r="HF474" s="55"/>
      <c r="HG474" s="55"/>
      <c r="HH474" s="55"/>
      <c r="HI474" s="55"/>
      <c r="HJ474" s="55"/>
      <c r="HK474" s="55"/>
      <c r="HL474" s="55"/>
      <c r="HM474" s="55"/>
      <c r="HN474" s="55"/>
      <c r="HO474" s="55"/>
      <c r="HP474" s="55"/>
      <c r="HQ474" s="55"/>
      <c r="HR474" s="55"/>
      <c r="HS474" s="55"/>
      <c r="HT474" s="55"/>
      <c r="HU474" s="55"/>
    </row>
    <row r="475" spans="1:11" s="14" customFormat="1" ht="18.75" customHeight="1">
      <c r="A475" s="21">
        <v>125</v>
      </c>
      <c r="B475" s="384">
        <v>8000</v>
      </c>
      <c r="C475" s="768" t="s">
        <v>849</v>
      </c>
      <c r="D475" s="768"/>
      <c r="E475" s="700">
        <f>SUM(E476:E490)</f>
        <v>0</v>
      </c>
      <c r="F475" s="700">
        <f>SUM(F476:F490)</f>
        <v>0</v>
      </c>
      <c r="G475" s="700">
        <f>SUM(G476:G490)</f>
        <v>0</v>
      </c>
      <c r="H475" s="700">
        <f>SUM(H476:H490)</f>
        <v>0</v>
      </c>
      <c r="I475" s="700">
        <f>SUM(I476:I490)</f>
        <v>0</v>
      </c>
      <c r="J475" s="7">
        <f t="shared" si="29"/>
      </c>
      <c r="K475" s="365"/>
    </row>
    <row r="476" spans="1:11" ht="18.75" customHeight="1">
      <c r="A476" s="22">
        <v>130</v>
      </c>
      <c r="B476" s="143"/>
      <c r="C476" s="388">
        <v>8011</v>
      </c>
      <c r="D476" s="403" t="s">
        <v>736</v>
      </c>
      <c r="E476" s="701"/>
      <c r="F476" s="701"/>
      <c r="G476" s="701"/>
      <c r="H476" s="701"/>
      <c r="I476" s="701"/>
      <c r="J476" s="7">
        <f t="shared" si="29"/>
      </c>
      <c r="K476" s="365"/>
    </row>
    <row r="477" spans="1:11" ht="18.75" customHeight="1">
      <c r="A477" s="22">
        <v>135</v>
      </c>
      <c r="B477" s="143"/>
      <c r="C477" s="132">
        <v>8012</v>
      </c>
      <c r="D477" s="133" t="s">
        <v>737</v>
      </c>
      <c r="E477" s="640"/>
      <c r="F477" s="640"/>
      <c r="G477" s="640"/>
      <c r="H477" s="640"/>
      <c r="I477" s="640"/>
      <c r="J477" s="7">
        <f t="shared" si="29"/>
      </c>
      <c r="K477" s="365"/>
    </row>
    <row r="478" spans="1:11" ht="18.75" customHeight="1">
      <c r="A478" s="22">
        <v>140</v>
      </c>
      <c r="B478" s="143"/>
      <c r="C478" s="132">
        <v>8017</v>
      </c>
      <c r="D478" s="133" t="s">
        <v>738</v>
      </c>
      <c r="E478" s="640"/>
      <c r="F478" s="640"/>
      <c r="G478" s="640"/>
      <c r="H478" s="640"/>
      <c r="I478" s="640"/>
      <c r="J478" s="7">
        <f t="shared" si="29"/>
      </c>
      <c r="K478" s="365"/>
    </row>
    <row r="479" spans="1:11" ht="18.75" customHeight="1">
      <c r="A479" s="22">
        <v>145</v>
      </c>
      <c r="B479" s="143"/>
      <c r="C479" s="138">
        <v>8018</v>
      </c>
      <c r="D479" s="154" t="s">
        <v>739</v>
      </c>
      <c r="E479" s="702"/>
      <c r="F479" s="685"/>
      <c r="G479" s="685"/>
      <c r="H479" s="702"/>
      <c r="I479" s="685"/>
      <c r="J479" s="7">
        <f t="shared" si="29"/>
      </c>
      <c r="K479" s="365"/>
    </row>
    <row r="480" spans="1:11" ht="18.75" customHeight="1">
      <c r="A480" s="22">
        <v>150</v>
      </c>
      <c r="B480" s="143"/>
      <c r="C480" s="327">
        <v>8031</v>
      </c>
      <c r="D480" s="328" t="s">
        <v>740</v>
      </c>
      <c r="E480" s="684"/>
      <c r="F480" s="684"/>
      <c r="G480" s="684"/>
      <c r="H480" s="684"/>
      <c r="I480" s="684"/>
      <c r="J480" s="7">
        <f t="shared" si="29"/>
      </c>
      <c r="K480" s="365"/>
    </row>
    <row r="481" spans="1:11" ht="18.75" customHeight="1">
      <c r="A481" s="22">
        <v>155</v>
      </c>
      <c r="B481" s="143"/>
      <c r="C481" s="132">
        <v>8032</v>
      </c>
      <c r="D481" s="133" t="s">
        <v>741</v>
      </c>
      <c r="E481" s="640"/>
      <c r="F481" s="640"/>
      <c r="G481" s="640"/>
      <c r="H481" s="640"/>
      <c r="I481" s="640"/>
      <c r="J481" s="7">
        <f t="shared" si="29"/>
      </c>
      <c r="K481" s="365"/>
    </row>
    <row r="482" spans="1:11" ht="18.75" customHeight="1">
      <c r="A482" s="22">
        <v>175</v>
      </c>
      <c r="B482" s="143"/>
      <c r="C482" s="132">
        <v>8037</v>
      </c>
      <c r="D482" s="133" t="s">
        <v>742</v>
      </c>
      <c r="E482" s="640"/>
      <c r="F482" s="640"/>
      <c r="G482" s="640"/>
      <c r="H482" s="640"/>
      <c r="I482" s="640"/>
      <c r="J482" s="7">
        <f t="shared" si="29"/>
      </c>
      <c r="K482" s="365"/>
    </row>
    <row r="483" spans="1:11" ht="18.75" customHeight="1">
      <c r="A483" s="22">
        <v>180</v>
      </c>
      <c r="B483" s="143"/>
      <c r="C483" s="323">
        <v>8038</v>
      </c>
      <c r="D483" s="324" t="s">
        <v>270</v>
      </c>
      <c r="E483" s="685"/>
      <c r="F483" s="685"/>
      <c r="G483" s="685"/>
      <c r="H483" s="685"/>
      <c r="I483" s="685"/>
      <c r="J483" s="7">
        <f t="shared" si="29"/>
      </c>
      <c r="K483" s="365"/>
    </row>
    <row r="484" spans="1:11" ht="18.75" customHeight="1">
      <c r="A484" s="22">
        <v>185</v>
      </c>
      <c r="B484" s="143"/>
      <c r="C484" s="327">
        <v>8051</v>
      </c>
      <c r="D484" s="335" t="s">
        <v>850</v>
      </c>
      <c r="E484" s="684"/>
      <c r="F484" s="684"/>
      <c r="G484" s="684"/>
      <c r="H484" s="684"/>
      <c r="I484" s="684"/>
      <c r="J484" s="7">
        <f t="shared" si="29"/>
      </c>
      <c r="K484" s="365"/>
    </row>
    <row r="485" spans="1:11" ht="18.75" customHeight="1">
      <c r="A485" s="22">
        <v>190</v>
      </c>
      <c r="B485" s="143"/>
      <c r="C485" s="132">
        <v>8052</v>
      </c>
      <c r="D485" s="166" t="s">
        <v>851</v>
      </c>
      <c r="E485" s="640"/>
      <c r="F485" s="640"/>
      <c r="G485" s="640"/>
      <c r="H485" s="640"/>
      <c r="I485" s="640"/>
      <c r="J485" s="7">
        <f t="shared" si="29"/>
      </c>
      <c r="K485" s="365"/>
    </row>
    <row r="486" spans="1:11" ht="18.75" customHeight="1">
      <c r="A486" s="22">
        <v>195</v>
      </c>
      <c r="B486" s="143"/>
      <c r="C486" s="132">
        <v>8057</v>
      </c>
      <c r="D486" s="166" t="s">
        <v>852</v>
      </c>
      <c r="E486" s="640"/>
      <c r="F486" s="640"/>
      <c r="G486" s="640"/>
      <c r="H486" s="640"/>
      <c r="I486" s="640"/>
      <c r="J486" s="7">
        <f t="shared" si="29"/>
      </c>
      <c r="K486" s="365"/>
    </row>
    <row r="487" spans="1:11" ht="18.75" customHeight="1">
      <c r="A487" s="22">
        <v>200</v>
      </c>
      <c r="B487" s="143"/>
      <c r="C487" s="323">
        <v>8058</v>
      </c>
      <c r="D487" s="336" t="s">
        <v>853</v>
      </c>
      <c r="E487" s="685"/>
      <c r="F487" s="685"/>
      <c r="G487" s="685"/>
      <c r="H487" s="685"/>
      <c r="I487" s="685"/>
      <c r="J487" s="7">
        <f t="shared" si="29"/>
      </c>
      <c r="K487" s="365"/>
    </row>
    <row r="488" spans="1:11" ht="18.75" customHeight="1">
      <c r="A488" s="22">
        <v>205</v>
      </c>
      <c r="B488" s="143"/>
      <c r="C488" s="393">
        <v>8080</v>
      </c>
      <c r="D488" s="404" t="s">
        <v>100</v>
      </c>
      <c r="E488" s="703"/>
      <c r="F488" s="703"/>
      <c r="G488" s="703"/>
      <c r="H488" s="703"/>
      <c r="I488" s="703"/>
      <c r="J488" s="7">
        <f t="shared" si="29"/>
      </c>
      <c r="K488" s="365"/>
    </row>
    <row r="489" spans="1:11" ht="18.75" customHeight="1">
      <c r="A489" s="22">
        <v>210</v>
      </c>
      <c r="B489" s="143"/>
      <c r="C489" s="388">
        <v>8097</v>
      </c>
      <c r="D489" s="397" t="s">
        <v>271</v>
      </c>
      <c r="E489" s="701"/>
      <c r="F489" s="701"/>
      <c r="G489" s="701"/>
      <c r="H489" s="701"/>
      <c r="I489" s="701"/>
      <c r="J489" s="7">
        <f t="shared" si="29"/>
      </c>
      <c r="K489" s="365"/>
    </row>
    <row r="490" spans="1:11" ht="18.75" customHeight="1">
      <c r="A490" s="22">
        <v>215</v>
      </c>
      <c r="B490" s="143"/>
      <c r="C490" s="151">
        <v>8098</v>
      </c>
      <c r="D490" s="167" t="s">
        <v>272</v>
      </c>
      <c r="E490" s="646"/>
      <c r="F490" s="646"/>
      <c r="G490" s="646"/>
      <c r="H490" s="646"/>
      <c r="I490" s="646"/>
      <c r="J490" s="7">
        <f t="shared" si="29"/>
      </c>
      <c r="K490" s="365"/>
    </row>
    <row r="491" spans="1:11" s="14" customFormat="1" ht="18.75" customHeight="1">
      <c r="A491" s="21">
        <v>220</v>
      </c>
      <c r="B491" s="384">
        <v>8100</v>
      </c>
      <c r="C491" s="771" t="s">
        <v>854</v>
      </c>
      <c r="D491" s="772"/>
      <c r="E491" s="700">
        <f>SUM(E492:E495)</f>
        <v>0</v>
      </c>
      <c r="F491" s="700">
        <f>SUM(F492:F495)</f>
        <v>0</v>
      </c>
      <c r="G491" s="700">
        <f>SUM(G492:G495)</f>
        <v>0</v>
      </c>
      <c r="H491" s="700">
        <f>SUM(H492:H495)</f>
        <v>0</v>
      </c>
      <c r="I491" s="700">
        <f>SUM(I492:I495)</f>
        <v>0</v>
      </c>
      <c r="J491" s="7">
        <f t="shared" si="29"/>
      </c>
      <c r="K491" s="365"/>
    </row>
    <row r="492" spans="1:11" ht="18.75" customHeight="1">
      <c r="A492" s="22">
        <v>225</v>
      </c>
      <c r="B492" s="125"/>
      <c r="C492" s="126">
        <v>8111</v>
      </c>
      <c r="D492" s="158" t="s">
        <v>273</v>
      </c>
      <c r="E492" s="638">
        <v>0</v>
      </c>
      <c r="F492" s="638">
        <v>0</v>
      </c>
      <c r="G492" s="638">
        <v>0</v>
      </c>
      <c r="H492" s="638">
        <v>0</v>
      </c>
      <c r="I492" s="638">
        <v>0</v>
      </c>
      <c r="J492" s="7">
        <f t="shared" si="29"/>
      </c>
      <c r="K492" s="365"/>
    </row>
    <row r="493" spans="1:11" ht="18.75" customHeight="1">
      <c r="A493" s="22">
        <v>230</v>
      </c>
      <c r="B493" s="125"/>
      <c r="C493" s="323">
        <v>8112</v>
      </c>
      <c r="D493" s="405" t="s">
        <v>274</v>
      </c>
      <c r="E493" s="638">
        <v>0</v>
      </c>
      <c r="F493" s="638">
        <v>0</v>
      </c>
      <c r="G493" s="638">
        <v>0</v>
      </c>
      <c r="H493" s="638">
        <v>0</v>
      </c>
      <c r="I493" s="638">
        <v>0</v>
      </c>
      <c r="J493" s="7">
        <f t="shared" si="29"/>
      </c>
      <c r="K493" s="365"/>
    </row>
    <row r="494" spans="1:11" ht="31.5">
      <c r="A494" s="22">
        <v>235</v>
      </c>
      <c r="B494" s="153"/>
      <c r="C494" s="327">
        <v>8121</v>
      </c>
      <c r="D494" s="406" t="s">
        <v>275</v>
      </c>
      <c r="E494" s="638">
        <v>0</v>
      </c>
      <c r="F494" s="638">
        <v>0</v>
      </c>
      <c r="G494" s="638">
        <v>0</v>
      </c>
      <c r="H494" s="638">
        <v>0</v>
      </c>
      <c r="I494" s="638">
        <v>0</v>
      </c>
      <c r="J494" s="7">
        <f t="shared" si="29"/>
      </c>
      <c r="K494" s="365"/>
    </row>
    <row r="495" spans="1:11" ht="31.5">
      <c r="A495" s="22">
        <v>240</v>
      </c>
      <c r="B495" s="125"/>
      <c r="C495" s="151">
        <v>8122</v>
      </c>
      <c r="D495" s="167" t="s">
        <v>26</v>
      </c>
      <c r="E495" s="638">
        <v>0</v>
      </c>
      <c r="F495" s="638">
        <v>0</v>
      </c>
      <c r="G495" s="638">
        <v>0</v>
      </c>
      <c r="H495" s="638">
        <v>0</v>
      </c>
      <c r="I495" s="638">
        <v>0</v>
      </c>
      <c r="J495" s="7">
        <f t="shared" si="29"/>
      </c>
      <c r="K495" s="365"/>
    </row>
    <row r="496" spans="1:11" s="14" customFormat="1" ht="18.75" customHeight="1">
      <c r="A496" s="21">
        <v>245</v>
      </c>
      <c r="B496" s="384">
        <v>8200</v>
      </c>
      <c r="C496" s="771" t="s">
        <v>27</v>
      </c>
      <c r="D496" s="772"/>
      <c r="E496" s="638">
        <v>0</v>
      </c>
      <c r="F496" s="638">
        <v>0</v>
      </c>
      <c r="G496" s="638">
        <v>0</v>
      </c>
      <c r="H496" s="638">
        <v>0</v>
      </c>
      <c r="I496" s="638">
        <v>0</v>
      </c>
      <c r="J496" s="7">
        <f t="shared" si="29"/>
      </c>
      <c r="K496" s="365"/>
    </row>
    <row r="497" spans="1:11" s="14" customFormat="1" ht="18.75" customHeight="1">
      <c r="A497" s="21">
        <v>255</v>
      </c>
      <c r="B497" s="384">
        <v>8300</v>
      </c>
      <c r="C497" s="773" t="s">
        <v>855</v>
      </c>
      <c r="D497" s="773"/>
      <c r="E497" s="700">
        <f>SUM(E498:E505)</f>
        <v>0</v>
      </c>
      <c r="F497" s="700">
        <f>SUM(F498:F505)</f>
        <v>0</v>
      </c>
      <c r="G497" s="700">
        <f>SUM(G498:G505)</f>
        <v>0</v>
      </c>
      <c r="H497" s="700">
        <f>SUM(H498:H505)</f>
        <v>0</v>
      </c>
      <c r="I497" s="700">
        <f>SUM(I498:I505)</f>
        <v>0</v>
      </c>
      <c r="J497" s="7">
        <f t="shared" si="29"/>
      </c>
      <c r="K497" s="365"/>
    </row>
    <row r="498" spans="1:11" ht="18.75" customHeight="1">
      <c r="A498" s="23">
        <v>260</v>
      </c>
      <c r="B498" s="153"/>
      <c r="C498" s="126">
        <v>8311</v>
      </c>
      <c r="D498" s="158" t="s">
        <v>28</v>
      </c>
      <c r="E498" s="645"/>
      <c r="F498" s="645"/>
      <c r="G498" s="645"/>
      <c r="H498" s="645"/>
      <c r="I498" s="645"/>
      <c r="J498" s="7">
        <f t="shared" si="29"/>
      </c>
      <c r="K498" s="365"/>
    </row>
    <row r="499" spans="1:11" ht="18.75" customHeight="1">
      <c r="A499" s="23">
        <v>261</v>
      </c>
      <c r="B499" s="125"/>
      <c r="C499" s="138">
        <v>8312</v>
      </c>
      <c r="D499" s="407" t="s">
        <v>29</v>
      </c>
      <c r="E499" s="702"/>
      <c r="F499" s="702"/>
      <c r="G499" s="702"/>
      <c r="H499" s="702"/>
      <c r="I499" s="702"/>
      <c r="J499" s="7">
        <f t="shared" si="29"/>
      </c>
      <c r="K499" s="365"/>
    </row>
    <row r="500" spans="1:11" ht="18.75" customHeight="1">
      <c r="A500" s="23">
        <v>262</v>
      </c>
      <c r="B500" s="125"/>
      <c r="C500" s="327">
        <v>8321</v>
      </c>
      <c r="D500" s="406" t="s">
        <v>30</v>
      </c>
      <c r="E500" s="684"/>
      <c r="F500" s="684"/>
      <c r="G500" s="684"/>
      <c r="H500" s="684"/>
      <c r="I500" s="684"/>
      <c r="J500" s="7">
        <f t="shared" si="29"/>
      </c>
      <c r="K500" s="365"/>
    </row>
    <row r="501" spans="1:11" ht="18.75" customHeight="1">
      <c r="A501" s="23">
        <v>263</v>
      </c>
      <c r="B501" s="125"/>
      <c r="C501" s="323">
        <v>8322</v>
      </c>
      <c r="D501" s="405" t="s">
        <v>31</v>
      </c>
      <c r="E501" s="685"/>
      <c r="F501" s="685"/>
      <c r="G501" s="685"/>
      <c r="H501" s="685"/>
      <c r="I501" s="685"/>
      <c r="J501" s="7">
        <f t="shared" si="29"/>
      </c>
      <c r="K501" s="365"/>
    </row>
    <row r="502" spans="1:11" ht="18.75" customHeight="1">
      <c r="A502" s="23">
        <v>264</v>
      </c>
      <c r="B502" s="153"/>
      <c r="C502" s="327">
        <v>8371</v>
      </c>
      <c r="D502" s="406" t="s">
        <v>32</v>
      </c>
      <c r="E502" s="684"/>
      <c r="F502" s="684"/>
      <c r="G502" s="684"/>
      <c r="H502" s="684"/>
      <c r="I502" s="684"/>
      <c r="J502" s="7">
        <f t="shared" si="29"/>
      </c>
      <c r="K502" s="365"/>
    </row>
    <row r="503" spans="1:11" ht="18.75" customHeight="1">
      <c r="A503" s="23">
        <v>265</v>
      </c>
      <c r="B503" s="125"/>
      <c r="C503" s="323">
        <v>8372</v>
      </c>
      <c r="D503" s="405" t="s">
        <v>33</v>
      </c>
      <c r="E503" s="685"/>
      <c r="F503" s="685"/>
      <c r="G503" s="685"/>
      <c r="H503" s="685"/>
      <c r="I503" s="685"/>
      <c r="J503" s="7">
        <f t="shared" si="29"/>
      </c>
      <c r="K503" s="365"/>
    </row>
    <row r="504" spans="1:11" ht="18.75" customHeight="1">
      <c r="A504" s="23">
        <v>266</v>
      </c>
      <c r="B504" s="125"/>
      <c r="C504" s="327">
        <v>8381</v>
      </c>
      <c r="D504" s="406" t="s">
        <v>34</v>
      </c>
      <c r="E504" s="684"/>
      <c r="F504" s="684"/>
      <c r="G504" s="684"/>
      <c r="H504" s="684"/>
      <c r="I504" s="684"/>
      <c r="J504" s="7">
        <f t="shared" si="29"/>
      </c>
      <c r="K504" s="365"/>
    </row>
    <row r="505" spans="1:11" ht="18.75" customHeight="1">
      <c r="A505" s="23">
        <v>267</v>
      </c>
      <c r="B505" s="125"/>
      <c r="C505" s="151">
        <v>8382</v>
      </c>
      <c r="D505" s="167" t="s">
        <v>35</v>
      </c>
      <c r="E505" s="646"/>
      <c r="F505" s="646"/>
      <c r="G505" s="646"/>
      <c r="H505" s="646"/>
      <c r="I505" s="646"/>
      <c r="J505" s="7">
        <f t="shared" si="29"/>
      </c>
      <c r="K505" s="365"/>
    </row>
    <row r="506" spans="1:11" s="14" customFormat="1" ht="15.75">
      <c r="A506" s="21">
        <v>295</v>
      </c>
      <c r="B506" s="384">
        <v>8500</v>
      </c>
      <c r="C506" s="768" t="s">
        <v>36</v>
      </c>
      <c r="D506" s="768"/>
      <c r="E506" s="700">
        <f>SUM(E507:E509)</f>
        <v>0</v>
      </c>
      <c r="F506" s="700">
        <f>SUM(F507:F509)</f>
        <v>0</v>
      </c>
      <c r="G506" s="700">
        <f>SUM(G507:G509)</f>
        <v>0</v>
      </c>
      <c r="H506" s="700">
        <f>SUM(H507:H509)</f>
        <v>0</v>
      </c>
      <c r="I506" s="700">
        <f>SUM(I507:I509)</f>
        <v>0</v>
      </c>
      <c r="J506" s="7">
        <f t="shared" si="29"/>
      </c>
      <c r="K506" s="365"/>
    </row>
    <row r="507" spans="1:11" ht="18.75" customHeight="1">
      <c r="A507" s="22">
        <v>300</v>
      </c>
      <c r="B507" s="125"/>
      <c r="C507" s="126">
        <v>8501</v>
      </c>
      <c r="D507" s="127" t="s">
        <v>37</v>
      </c>
      <c r="E507" s="645"/>
      <c r="F507" s="645"/>
      <c r="G507" s="645"/>
      <c r="H507" s="645"/>
      <c r="I507" s="645"/>
      <c r="J507" s="7">
        <f t="shared" si="29"/>
      </c>
      <c r="K507" s="365"/>
    </row>
    <row r="508" spans="1:11" ht="18.75" customHeight="1">
      <c r="A508" s="22">
        <v>305</v>
      </c>
      <c r="B508" s="125"/>
      <c r="C508" s="132">
        <v>8502</v>
      </c>
      <c r="D508" s="133" t="s">
        <v>38</v>
      </c>
      <c r="E508" s="640"/>
      <c r="F508" s="640"/>
      <c r="G508" s="640"/>
      <c r="H508" s="640"/>
      <c r="I508" s="640"/>
      <c r="J508" s="7">
        <f t="shared" si="29"/>
      </c>
      <c r="K508" s="365"/>
    </row>
    <row r="509" spans="1:11" ht="18.75" customHeight="1">
      <c r="A509" s="22">
        <v>310</v>
      </c>
      <c r="B509" s="125"/>
      <c r="C509" s="151">
        <v>8504</v>
      </c>
      <c r="D509" s="167" t="s">
        <v>39</v>
      </c>
      <c r="E509" s="646"/>
      <c r="F509" s="646"/>
      <c r="G509" s="646"/>
      <c r="H509" s="646"/>
      <c r="I509" s="646"/>
      <c r="J509" s="7">
        <f t="shared" si="29"/>
      </c>
      <c r="K509" s="365"/>
    </row>
    <row r="510" spans="1:11" s="14" customFormat="1" ht="15.75">
      <c r="A510" s="21">
        <v>315</v>
      </c>
      <c r="B510" s="408">
        <v>8600</v>
      </c>
      <c r="C510" s="768" t="s">
        <v>40</v>
      </c>
      <c r="D510" s="768"/>
      <c r="E510" s="700">
        <f>SUM(E511:E514)</f>
        <v>0</v>
      </c>
      <c r="F510" s="700">
        <f>SUM(F511:F514)</f>
        <v>0</v>
      </c>
      <c r="G510" s="700">
        <f>SUM(G511:G514)</f>
        <v>0</v>
      </c>
      <c r="H510" s="700">
        <f>SUM(H511:H514)</f>
        <v>0</v>
      </c>
      <c r="I510" s="700">
        <f>SUM(I511:I514)</f>
        <v>0</v>
      </c>
      <c r="J510" s="7">
        <f t="shared" si="29"/>
      </c>
      <c r="K510" s="365"/>
    </row>
    <row r="511" spans="1:11" ht="18.75" customHeight="1">
      <c r="A511" s="22">
        <v>320</v>
      </c>
      <c r="B511" s="125"/>
      <c r="C511" s="332">
        <v>8611</v>
      </c>
      <c r="D511" s="409" t="s">
        <v>41</v>
      </c>
      <c r="E511" s="683"/>
      <c r="F511" s="683"/>
      <c r="G511" s="683"/>
      <c r="H511" s="683"/>
      <c r="I511" s="683"/>
      <c r="J511" s="7">
        <f t="shared" si="29"/>
      </c>
      <c r="K511" s="365"/>
    </row>
    <row r="512" spans="1:11" ht="18.75" customHeight="1">
      <c r="A512" s="22">
        <v>325</v>
      </c>
      <c r="B512" s="125"/>
      <c r="C512" s="327">
        <v>8621</v>
      </c>
      <c r="D512" s="328" t="s">
        <v>42</v>
      </c>
      <c r="E512" s="684"/>
      <c r="F512" s="684"/>
      <c r="G512" s="684"/>
      <c r="H512" s="684"/>
      <c r="I512" s="684"/>
      <c r="J512" s="7">
        <f t="shared" si="29"/>
      </c>
      <c r="K512" s="365"/>
    </row>
    <row r="513" spans="1:11" ht="18.75" customHeight="1">
      <c r="A513" s="22">
        <v>330</v>
      </c>
      <c r="B513" s="125"/>
      <c r="C513" s="323">
        <v>8623</v>
      </c>
      <c r="D513" s="324" t="s">
        <v>43</v>
      </c>
      <c r="E513" s="685"/>
      <c r="F513" s="685"/>
      <c r="G513" s="685"/>
      <c r="H513" s="685"/>
      <c r="I513" s="685"/>
      <c r="J513" s="7">
        <f t="shared" si="29"/>
      </c>
      <c r="K513" s="365"/>
    </row>
    <row r="514" spans="1:11" ht="18.75" customHeight="1">
      <c r="A514" s="22">
        <v>340</v>
      </c>
      <c r="B514" s="125"/>
      <c r="C514" s="337">
        <v>8640</v>
      </c>
      <c r="D514" s="410" t="s">
        <v>423</v>
      </c>
      <c r="E514" s="638">
        <v>0</v>
      </c>
      <c r="F514" s="638">
        <v>0</v>
      </c>
      <c r="G514" s="638">
        <v>0</v>
      </c>
      <c r="H514" s="638">
        <v>0</v>
      </c>
      <c r="I514" s="638">
        <v>0</v>
      </c>
      <c r="J514" s="7">
        <f t="shared" si="29"/>
      </c>
      <c r="K514" s="365"/>
    </row>
    <row r="515" spans="1:11" s="14" customFormat="1" ht="15.75">
      <c r="A515" s="21">
        <v>295</v>
      </c>
      <c r="B515" s="384">
        <v>8700</v>
      </c>
      <c r="C515" s="768" t="s">
        <v>856</v>
      </c>
      <c r="D515" s="768"/>
      <c r="E515" s="700">
        <f>SUM(E516:E517)</f>
        <v>0</v>
      </c>
      <c r="F515" s="700">
        <f>SUM(F516:F517)</f>
        <v>0</v>
      </c>
      <c r="G515" s="700">
        <f>SUM(G516:G517)</f>
        <v>0</v>
      </c>
      <c r="H515" s="700">
        <f>SUM(H516:H517)</f>
        <v>0</v>
      </c>
      <c r="I515" s="700">
        <f>SUM(I516:I517)</f>
        <v>0</v>
      </c>
      <c r="J515" s="7">
        <f t="shared" si="29"/>
      </c>
      <c r="K515" s="365"/>
    </row>
    <row r="516" spans="1:11" ht="15.75">
      <c r="A516" s="22">
        <v>300</v>
      </c>
      <c r="B516" s="125"/>
      <c r="C516" s="126">
        <v>8733</v>
      </c>
      <c r="D516" s="127" t="s">
        <v>276</v>
      </c>
      <c r="E516" s="638">
        <v>0</v>
      </c>
      <c r="F516" s="638">
        <v>0</v>
      </c>
      <c r="G516" s="638">
        <v>0</v>
      </c>
      <c r="H516" s="638">
        <v>0</v>
      </c>
      <c r="I516" s="638">
        <v>0</v>
      </c>
      <c r="J516" s="7">
        <f t="shared" si="29"/>
      </c>
      <c r="K516" s="365"/>
    </row>
    <row r="517" spans="1:11" ht="15.75">
      <c r="A517" s="22">
        <v>310</v>
      </c>
      <c r="B517" s="125"/>
      <c r="C517" s="151">
        <v>8766</v>
      </c>
      <c r="D517" s="167" t="s">
        <v>277</v>
      </c>
      <c r="E517" s="638">
        <v>0</v>
      </c>
      <c r="F517" s="638">
        <v>0</v>
      </c>
      <c r="G517" s="638">
        <v>0</v>
      </c>
      <c r="H517" s="638">
        <v>0</v>
      </c>
      <c r="I517" s="638">
        <v>0</v>
      </c>
      <c r="J517" s="7">
        <f t="shared" si="29"/>
      </c>
      <c r="K517" s="365"/>
    </row>
    <row r="518" spans="1:11" s="14" customFormat="1" ht="18" customHeight="1">
      <c r="A518" s="21">
        <v>355</v>
      </c>
      <c r="B518" s="411">
        <v>8800</v>
      </c>
      <c r="C518" s="771" t="s">
        <v>857</v>
      </c>
      <c r="D518" s="767"/>
      <c r="E518" s="700">
        <f>SUM(E519:E524)</f>
        <v>0</v>
      </c>
      <c r="F518" s="700">
        <f>SUM(F519:F524)</f>
        <v>0</v>
      </c>
      <c r="G518" s="700">
        <f>SUM(G519:G524)</f>
        <v>0</v>
      </c>
      <c r="H518" s="700">
        <f>SUM(H519:H524)</f>
        <v>0</v>
      </c>
      <c r="I518" s="700">
        <f>SUM(I519:I524)</f>
        <v>0</v>
      </c>
      <c r="J518" s="7">
        <f t="shared" si="29"/>
      </c>
      <c r="K518" s="365"/>
    </row>
    <row r="519" spans="1:11" ht="18" customHeight="1">
      <c r="A519" s="22">
        <v>360</v>
      </c>
      <c r="B519" s="125"/>
      <c r="C519" s="126">
        <v>8801</v>
      </c>
      <c r="D519" s="127" t="s">
        <v>282</v>
      </c>
      <c r="E519" s="645"/>
      <c r="F519" s="645"/>
      <c r="G519" s="645"/>
      <c r="H519" s="645"/>
      <c r="I519" s="645"/>
      <c r="J519" s="7">
        <f aca="true" t="shared" si="30" ref="J519:J582">(IF(OR($E519&lt;&gt;0,$F519&lt;&gt;0,$G519&lt;&gt;0,$H519&lt;&gt;0,$I519&lt;&gt;0),$J$2,""))</f>
      </c>
      <c r="K519" s="365"/>
    </row>
    <row r="520" spans="1:11" ht="18" customHeight="1">
      <c r="A520" s="22">
        <v>365</v>
      </c>
      <c r="B520" s="125"/>
      <c r="C520" s="132">
        <v>8802</v>
      </c>
      <c r="D520" s="133" t="s">
        <v>283</v>
      </c>
      <c r="E520" s="640"/>
      <c r="F520" s="640"/>
      <c r="G520" s="640"/>
      <c r="H520" s="640"/>
      <c r="I520" s="640"/>
      <c r="J520" s="7">
        <f t="shared" si="30"/>
      </c>
      <c r="K520" s="365"/>
    </row>
    <row r="521" spans="1:11" ht="32.25" customHeight="1">
      <c r="A521" s="22">
        <v>365</v>
      </c>
      <c r="B521" s="125"/>
      <c r="C521" s="132">
        <v>8803</v>
      </c>
      <c r="D521" s="133" t="s">
        <v>858</v>
      </c>
      <c r="E521" s="640"/>
      <c r="F521" s="640"/>
      <c r="G521" s="640"/>
      <c r="H521" s="640"/>
      <c r="I521" s="640"/>
      <c r="J521" s="7">
        <f t="shared" si="30"/>
      </c>
      <c r="K521" s="365"/>
    </row>
    <row r="522" spans="1:11" ht="18" customHeight="1">
      <c r="A522" s="22">
        <v>370</v>
      </c>
      <c r="B522" s="125"/>
      <c r="C522" s="132">
        <v>8804</v>
      </c>
      <c r="D522" s="133" t="s">
        <v>279</v>
      </c>
      <c r="E522" s="640"/>
      <c r="F522" s="640"/>
      <c r="G522" s="640"/>
      <c r="H522" s="640"/>
      <c r="I522" s="640"/>
      <c r="J522" s="7">
        <f t="shared" si="30"/>
      </c>
      <c r="K522" s="365"/>
    </row>
    <row r="523" spans="1:11" ht="18" customHeight="1">
      <c r="A523" s="22">
        <v>365</v>
      </c>
      <c r="B523" s="125"/>
      <c r="C523" s="132" t="s">
        <v>278</v>
      </c>
      <c r="D523" s="133" t="s">
        <v>280</v>
      </c>
      <c r="E523" s="640"/>
      <c r="F523" s="640"/>
      <c r="G523" s="640"/>
      <c r="H523" s="640"/>
      <c r="I523" s="640"/>
      <c r="J523" s="7">
        <f t="shared" si="30"/>
      </c>
      <c r="K523" s="365"/>
    </row>
    <row r="524" spans="1:11" ht="18" customHeight="1">
      <c r="A524" s="22">
        <v>370</v>
      </c>
      <c r="B524" s="125"/>
      <c r="C524" s="151">
        <v>8809</v>
      </c>
      <c r="D524" s="144" t="s">
        <v>281</v>
      </c>
      <c r="E524" s="646"/>
      <c r="F524" s="646"/>
      <c r="G524" s="646"/>
      <c r="H524" s="646"/>
      <c r="I524" s="646"/>
      <c r="J524" s="7">
        <f t="shared" si="30"/>
      </c>
      <c r="K524" s="365"/>
    </row>
    <row r="525" spans="1:11" s="14" customFormat="1" ht="18" customHeight="1">
      <c r="A525" s="21">
        <v>375</v>
      </c>
      <c r="B525" s="384">
        <v>8900</v>
      </c>
      <c r="C525" s="769" t="s">
        <v>302</v>
      </c>
      <c r="D525" s="770"/>
      <c r="E525" s="700">
        <f>SUM(E526:E528)</f>
        <v>0</v>
      </c>
      <c r="F525" s="700">
        <f>SUM(F526:F528)</f>
        <v>0</v>
      </c>
      <c r="G525" s="700">
        <f>SUM(G526:G528)</f>
        <v>0</v>
      </c>
      <c r="H525" s="700">
        <f>SUM(H526:H528)</f>
        <v>0</v>
      </c>
      <c r="I525" s="700">
        <f>SUM(I526:I528)</f>
        <v>0</v>
      </c>
      <c r="J525" s="7">
        <f t="shared" si="30"/>
      </c>
      <c r="K525" s="365"/>
    </row>
    <row r="526" spans="1:11" ht="18" customHeight="1">
      <c r="A526" s="22">
        <v>380</v>
      </c>
      <c r="B526" s="165"/>
      <c r="C526" s="126">
        <v>8901</v>
      </c>
      <c r="D526" s="127" t="s">
        <v>753</v>
      </c>
      <c r="E526" s="645"/>
      <c r="F526" s="645"/>
      <c r="G526" s="645"/>
      <c r="H526" s="645"/>
      <c r="I526" s="645"/>
      <c r="J526" s="7">
        <f t="shared" si="30"/>
      </c>
      <c r="K526" s="365"/>
    </row>
    <row r="527" spans="1:11" ht="30">
      <c r="A527" s="22">
        <v>385</v>
      </c>
      <c r="B527" s="165"/>
      <c r="C527" s="132">
        <v>8902</v>
      </c>
      <c r="D527" s="133" t="s">
        <v>754</v>
      </c>
      <c r="E527" s="640"/>
      <c r="F527" s="640"/>
      <c r="G527" s="640"/>
      <c r="H527" s="640"/>
      <c r="I527" s="640"/>
      <c r="J527" s="7">
        <f t="shared" si="30"/>
      </c>
      <c r="K527" s="365"/>
    </row>
    <row r="528" spans="1:11" ht="30">
      <c r="A528" s="22">
        <v>390</v>
      </c>
      <c r="B528" s="165"/>
      <c r="C528" s="151">
        <v>8903</v>
      </c>
      <c r="D528" s="144" t="s">
        <v>661</v>
      </c>
      <c r="E528" s="646"/>
      <c r="F528" s="646"/>
      <c r="G528" s="646"/>
      <c r="H528" s="646"/>
      <c r="I528" s="646"/>
      <c r="J528" s="7">
        <f t="shared" si="30"/>
      </c>
      <c r="K528" s="365"/>
    </row>
    <row r="529" spans="1:11" s="14" customFormat="1" ht="15.75">
      <c r="A529" s="21">
        <v>395</v>
      </c>
      <c r="B529" s="384">
        <v>9000</v>
      </c>
      <c r="C529" s="768" t="s">
        <v>859</v>
      </c>
      <c r="D529" s="768"/>
      <c r="E529" s="705"/>
      <c r="F529" s="705"/>
      <c r="G529" s="705"/>
      <c r="H529" s="705"/>
      <c r="I529" s="705"/>
      <c r="J529" s="7">
        <f t="shared" si="30"/>
      </c>
      <c r="K529" s="365"/>
    </row>
    <row r="530" spans="1:11" s="14" customFormat="1" ht="18.75" customHeight="1">
      <c r="A530" s="21">
        <v>405</v>
      </c>
      <c r="B530" s="412">
        <v>9100</v>
      </c>
      <c r="C530" s="774" t="s">
        <v>860</v>
      </c>
      <c r="D530" s="774"/>
      <c r="E530" s="706">
        <f>SUM(E531:E534)</f>
        <v>0</v>
      </c>
      <c r="F530" s="706">
        <f>SUM(F531:F534)</f>
        <v>0</v>
      </c>
      <c r="G530" s="700">
        <f>SUM(G531:G534)</f>
        <v>0</v>
      </c>
      <c r="H530" s="706">
        <f>SUM(H531:H534)</f>
        <v>0</v>
      </c>
      <c r="I530" s="706">
        <f>SUM(I531:I534)</f>
        <v>0</v>
      </c>
      <c r="J530" s="7">
        <f t="shared" si="30"/>
      </c>
      <c r="K530" s="365"/>
    </row>
    <row r="531" spans="1:11" ht="18.75" customHeight="1">
      <c r="A531" s="22">
        <v>410</v>
      </c>
      <c r="B531" s="125"/>
      <c r="C531" s="126">
        <v>9111</v>
      </c>
      <c r="D531" s="158" t="s">
        <v>424</v>
      </c>
      <c r="E531" s="645"/>
      <c r="F531" s="645"/>
      <c r="G531" s="645"/>
      <c r="H531" s="645"/>
      <c r="I531" s="645"/>
      <c r="J531" s="7">
        <f t="shared" si="30"/>
      </c>
      <c r="K531" s="365"/>
    </row>
    <row r="532" spans="1:11" ht="18.75" customHeight="1">
      <c r="A532" s="22">
        <v>415</v>
      </c>
      <c r="B532" s="125"/>
      <c r="C532" s="132">
        <v>9112</v>
      </c>
      <c r="D532" s="398" t="s">
        <v>425</v>
      </c>
      <c r="E532" s="640"/>
      <c r="F532" s="640"/>
      <c r="G532" s="640"/>
      <c r="H532" s="640"/>
      <c r="I532" s="640"/>
      <c r="J532" s="7">
        <f t="shared" si="30"/>
      </c>
      <c r="K532" s="365"/>
    </row>
    <row r="533" spans="1:11" ht="18.75" customHeight="1">
      <c r="A533" s="22">
        <v>420</v>
      </c>
      <c r="B533" s="125"/>
      <c r="C533" s="132">
        <v>9121</v>
      </c>
      <c r="D533" s="398" t="s">
        <v>426</v>
      </c>
      <c r="E533" s="640"/>
      <c r="F533" s="640"/>
      <c r="G533" s="640"/>
      <c r="H533" s="640"/>
      <c r="I533" s="640"/>
      <c r="J533" s="7">
        <f t="shared" si="30"/>
      </c>
      <c r="K533" s="365"/>
    </row>
    <row r="534" spans="1:11" ht="18.75" customHeight="1">
      <c r="A534" s="22">
        <v>425</v>
      </c>
      <c r="B534" s="125"/>
      <c r="C534" s="151">
        <v>9122</v>
      </c>
      <c r="D534" s="167" t="s">
        <v>427</v>
      </c>
      <c r="E534" s="646"/>
      <c r="F534" s="646"/>
      <c r="G534" s="646"/>
      <c r="H534" s="646"/>
      <c r="I534" s="646"/>
      <c r="J534" s="7">
        <f t="shared" si="30"/>
      </c>
      <c r="K534" s="365"/>
    </row>
    <row r="535" spans="1:11" s="14" customFormat="1" ht="18.75" customHeight="1">
      <c r="A535" s="21">
        <v>430</v>
      </c>
      <c r="B535" s="384">
        <v>9200</v>
      </c>
      <c r="C535" s="766" t="s">
        <v>861</v>
      </c>
      <c r="D535" s="767"/>
      <c r="E535" s="700">
        <f>+E536+E537</f>
        <v>0</v>
      </c>
      <c r="F535" s="700">
        <f>+F536+F537</f>
        <v>0</v>
      </c>
      <c r="G535" s="700">
        <f>+G536+G537</f>
        <v>0</v>
      </c>
      <c r="H535" s="700">
        <f>+H536+H537</f>
        <v>0</v>
      </c>
      <c r="I535" s="700">
        <f>+I536+I537</f>
        <v>0</v>
      </c>
      <c r="J535" s="7">
        <f t="shared" si="30"/>
      </c>
      <c r="K535" s="365"/>
    </row>
    <row r="536" spans="1:11" ht="18.75" customHeight="1">
      <c r="A536" s="22">
        <v>435</v>
      </c>
      <c r="B536" s="125"/>
      <c r="C536" s="126">
        <v>9201</v>
      </c>
      <c r="D536" s="127" t="s">
        <v>428</v>
      </c>
      <c r="E536" s="645"/>
      <c r="F536" s="645"/>
      <c r="G536" s="645"/>
      <c r="H536" s="645"/>
      <c r="I536" s="645"/>
      <c r="J536" s="7">
        <f t="shared" si="30"/>
      </c>
      <c r="K536" s="365"/>
    </row>
    <row r="537" spans="1:11" ht="18.75" customHeight="1">
      <c r="A537" s="35">
        <v>440</v>
      </c>
      <c r="B537" s="125"/>
      <c r="C537" s="151">
        <v>9202</v>
      </c>
      <c r="D537" s="144" t="s">
        <v>429</v>
      </c>
      <c r="E537" s="646"/>
      <c r="F537" s="646"/>
      <c r="G537" s="646"/>
      <c r="H537" s="646"/>
      <c r="I537" s="646"/>
      <c r="J537" s="7">
        <f t="shared" si="30"/>
      </c>
      <c r="K537" s="365"/>
    </row>
    <row r="538" spans="1:11" s="14" customFormat="1" ht="18.75" customHeight="1">
      <c r="A538" s="37">
        <v>445</v>
      </c>
      <c r="B538" s="384">
        <v>9300</v>
      </c>
      <c r="C538" s="768" t="s">
        <v>862</v>
      </c>
      <c r="D538" s="768"/>
      <c r="E538" s="700">
        <f>SUM(E539:E559)</f>
        <v>0</v>
      </c>
      <c r="F538" s="700">
        <f>SUM(F539:F559)</f>
        <v>0</v>
      </c>
      <c r="G538" s="700">
        <f>SUM(G539:G559)</f>
        <v>0</v>
      </c>
      <c r="H538" s="700">
        <f>SUM(H539:H559)</f>
        <v>0</v>
      </c>
      <c r="I538" s="700">
        <f>SUM(I539:I559)</f>
        <v>0</v>
      </c>
      <c r="J538" s="7">
        <f t="shared" si="30"/>
      </c>
      <c r="K538" s="365"/>
    </row>
    <row r="539" spans="1:11" ht="18.75" customHeight="1">
      <c r="A539" s="35">
        <v>450</v>
      </c>
      <c r="B539" s="125"/>
      <c r="C539" s="126">
        <v>9301</v>
      </c>
      <c r="D539" s="158" t="s">
        <v>755</v>
      </c>
      <c r="E539" s="645"/>
      <c r="F539" s="645"/>
      <c r="G539" s="645"/>
      <c r="H539" s="645"/>
      <c r="I539" s="645"/>
      <c r="J539" s="7">
        <f t="shared" si="30"/>
      </c>
      <c r="K539" s="365"/>
    </row>
    <row r="540" spans="1:11" ht="18.75" customHeight="1">
      <c r="A540" s="35">
        <v>450</v>
      </c>
      <c r="B540" s="125"/>
      <c r="C540" s="323">
        <v>9310</v>
      </c>
      <c r="D540" s="405" t="s">
        <v>430</v>
      </c>
      <c r="E540" s="685"/>
      <c r="F540" s="685"/>
      <c r="G540" s="685"/>
      <c r="H540" s="685"/>
      <c r="I540" s="685"/>
      <c r="J540" s="7">
        <f t="shared" si="30"/>
      </c>
      <c r="K540" s="365"/>
    </row>
    <row r="541" spans="1:11" s="34" customFormat="1" ht="18.75" customHeight="1">
      <c r="A541" s="51">
        <v>451</v>
      </c>
      <c r="B541" s="125"/>
      <c r="C541" s="413">
        <v>9317</v>
      </c>
      <c r="D541" s="414" t="s">
        <v>756</v>
      </c>
      <c r="E541" s="684"/>
      <c r="F541" s="684"/>
      <c r="G541" s="684"/>
      <c r="H541" s="684"/>
      <c r="I541" s="684"/>
      <c r="J541" s="7">
        <f t="shared" si="30"/>
      </c>
      <c r="K541" s="365"/>
    </row>
    <row r="542" spans="1:11" s="34" customFormat="1" ht="18.75" customHeight="1">
      <c r="A542" s="51">
        <v>452</v>
      </c>
      <c r="B542" s="125"/>
      <c r="C542" s="415">
        <v>9318</v>
      </c>
      <c r="D542" s="416" t="s">
        <v>757</v>
      </c>
      <c r="E542" s="685"/>
      <c r="F542" s="685"/>
      <c r="G542" s="685"/>
      <c r="H542" s="685"/>
      <c r="I542" s="685"/>
      <c r="J542" s="7">
        <f t="shared" si="30"/>
      </c>
      <c r="K542" s="365"/>
    </row>
    <row r="543" spans="1:11" ht="31.5">
      <c r="A543" s="42">
        <v>456</v>
      </c>
      <c r="B543" s="125"/>
      <c r="C543" s="327">
        <v>9321</v>
      </c>
      <c r="D543" s="417" t="s">
        <v>431</v>
      </c>
      <c r="E543" s="638">
        <v>0</v>
      </c>
      <c r="F543" s="638">
        <v>0</v>
      </c>
      <c r="G543" s="638">
        <v>0</v>
      </c>
      <c r="H543" s="638">
        <v>0</v>
      </c>
      <c r="I543" s="638">
        <v>0</v>
      </c>
      <c r="J543" s="7">
        <f t="shared" si="30"/>
      </c>
      <c r="K543" s="365"/>
    </row>
    <row r="544" spans="1:11" ht="31.5">
      <c r="A544" s="42">
        <v>457</v>
      </c>
      <c r="B544" s="125"/>
      <c r="C544" s="132">
        <v>9322</v>
      </c>
      <c r="D544" s="418" t="s">
        <v>762</v>
      </c>
      <c r="E544" s="638">
        <v>0</v>
      </c>
      <c r="F544" s="638">
        <v>0</v>
      </c>
      <c r="G544" s="638">
        <v>0</v>
      </c>
      <c r="H544" s="638">
        <v>0</v>
      </c>
      <c r="I544" s="638">
        <v>0</v>
      </c>
      <c r="J544" s="7">
        <f t="shared" si="30"/>
      </c>
      <c r="K544" s="365"/>
    </row>
    <row r="545" spans="1:11" ht="31.5">
      <c r="A545" s="42">
        <v>458</v>
      </c>
      <c r="B545" s="125"/>
      <c r="C545" s="132">
        <v>9323</v>
      </c>
      <c r="D545" s="418" t="s">
        <v>763</v>
      </c>
      <c r="E545" s="638">
        <v>0</v>
      </c>
      <c r="F545" s="638">
        <v>0</v>
      </c>
      <c r="G545" s="638">
        <v>0</v>
      </c>
      <c r="H545" s="638">
        <v>0</v>
      </c>
      <c r="I545" s="638">
        <v>0</v>
      </c>
      <c r="J545" s="7">
        <f t="shared" si="30"/>
      </c>
      <c r="K545" s="365"/>
    </row>
    <row r="546" spans="1:11" ht="31.5">
      <c r="A546" s="42">
        <v>459</v>
      </c>
      <c r="B546" s="125"/>
      <c r="C546" s="132">
        <v>9324</v>
      </c>
      <c r="D546" s="418" t="s">
        <v>764</v>
      </c>
      <c r="E546" s="638">
        <v>0</v>
      </c>
      <c r="F546" s="638">
        <v>0</v>
      </c>
      <c r="G546" s="638">
        <v>0</v>
      </c>
      <c r="H546" s="638">
        <v>0</v>
      </c>
      <c r="I546" s="638">
        <v>0</v>
      </c>
      <c r="J546" s="7">
        <f t="shared" si="30"/>
      </c>
      <c r="K546" s="365"/>
    </row>
    <row r="547" spans="1:11" ht="18.75" customHeight="1">
      <c r="A547" s="42">
        <v>460</v>
      </c>
      <c r="B547" s="125"/>
      <c r="C547" s="132">
        <v>9325</v>
      </c>
      <c r="D547" s="418" t="s">
        <v>765</v>
      </c>
      <c r="E547" s="638">
        <v>0</v>
      </c>
      <c r="F547" s="638">
        <v>0</v>
      </c>
      <c r="G547" s="638">
        <v>0</v>
      </c>
      <c r="H547" s="638">
        <v>0</v>
      </c>
      <c r="I547" s="638">
        <v>0</v>
      </c>
      <c r="J547" s="7">
        <f t="shared" si="30"/>
      </c>
      <c r="K547" s="365"/>
    </row>
    <row r="548" spans="1:11" ht="18.75" customHeight="1">
      <c r="A548" s="42">
        <v>461</v>
      </c>
      <c r="B548" s="125"/>
      <c r="C548" s="132">
        <v>9326</v>
      </c>
      <c r="D548" s="418" t="s">
        <v>766</v>
      </c>
      <c r="E548" s="638">
        <v>0</v>
      </c>
      <c r="F548" s="638">
        <v>0</v>
      </c>
      <c r="G548" s="638">
        <v>0</v>
      </c>
      <c r="H548" s="638">
        <v>0</v>
      </c>
      <c r="I548" s="638">
        <v>0</v>
      </c>
      <c r="J548" s="7">
        <f t="shared" si="30"/>
      </c>
      <c r="K548" s="365"/>
    </row>
    <row r="549" spans="1:11" ht="30.75" customHeight="1">
      <c r="A549" s="35"/>
      <c r="B549" s="125"/>
      <c r="C549" s="132">
        <v>9327</v>
      </c>
      <c r="D549" s="418" t="s">
        <v>767</v>
      </c>
      <c r="E549" s="638">
        <v>0</v>
      </c>
      <c r="F549" s="638">
        <v>0</v>
      </c>
      <c r="G549" s="638">
        <v>0</v>
      </c>
      <c r="H549" s="638">
        <v>0</v>
      </c>
      <c r="I549" s="638">
        <v>0</v>
      </c>
      <c r="J549" s="7">
        <f t="shared" si="30"/>
      </c>
      <c r="K549" s="365"/>
    </row>
    <row r="550" spans="1:11" ht="18.75" customHeight="1">
      <c r="A550" s="35"/>
      <c r="B550" s="125"/>
      <c r="C550" s="323">
        <v>9328</v>
      </c>
      <c r="D550" s="419" t="s">
        <v>768</v>
      </c>
      <c r="E550" s="638">
        <v>0</v>
      </c>
      <c r="F550" s="638">
        <v>0</v>
      </c>
      <c r="G550" s="638">
        <v>0</v>
      </c>
      <c r="H550" s="638">
        <v>0</v>
      </c>
      <c r="I550" s="638">
        <v>0</v>
      </c>
      <c r="J550" s="7">
        <f t="shared" si="30"/>
      </c>
      <c r="K550" s="365"/>
    </row>
    <row r="551" spans="1:11" ht="30">
      <c r="A551" s="42">
        <v>462</v>
      </c>
      <c r="B551" s="125"/>
      <c r="C551" s="337">
        <v>9330</v>
      </c>
      <c r="D551" s="410" t="s">
        <v>769</v>
      </c>
      <c r="E551" s="638">
        <v>0</v>
      </c>
      <c r="F551" s="638">
        <v>0</v>
      </c>
      <c r="G551" s="638">
        <v>0</v>
      </c>
      <c r="H551" s="638">
        <v>0</v>
      </c>
      <c r="I551" s="638">
        <v>0</v>
      </c>
      <c r="J551" s="7">
        <f t="shared" si="30"/>
      </c>
      <c r="K551" s="365"/>
    </row>
    <row r="552" spans="1:11" ht="31.5">
      <c r="A552" s="35"/>
      <c r="B552" s="125"/>
      <c r="C552" s="327">
        <v>9336</v>
      </c>
      <c r="D552" s="417" t="s">
        <v>863</v>
      </c>
      <c r="E552" s="684"/>
      <c r="F552" s="684"/>
      <c r="G552" s="684"/>
      <c r="H552" s="684"/>
      <c r="I552" s="684"/>
      <c r="J552" s="7">
        <f t="shared" si="30"/>
      </c>
      <c r="K552" s="365"/>
    </row>
    <row r="553" spans="1:11" ht="31.5">
      <c r="A553" s="42">
        <v>462</v>
      </c>
      <c r="B553" s="125"/>
      <c r="C553" s="132">
        <v>9337</v>
      </c>
      <c r="D553" s="133" t="s">
        <v>864</v>
      </c>
      <c r="E553" s="640"/>
      <c r="F553" s="640"/>
      <c r="G553" s="640"/>
      <c r="H553" s="640"/>
      <c r="I553" s="640"/>
      <c r="J553" s="7">
        <f t="shared" si="30"/>
      </c>
      <c r="K553" s="365"/>
    </row>
    <row r="554" spans="1:11" ht="18.75" customHeight="1">
      <c r="A554" s="35"/>
      <c r="B554" s="125"/>
      <c r="C554" s="132">
        <v>9338</v>
      </c>
      <c r="D554" s="418" t="s">
        <v>865</v>
      </c>
      <c r="E554" s="640"/>
      <c r="F554" s="640"/>
      <c r="G554" s="640"/>
      <c r="H554" s="640"/>
      <c r="I554" s="640"/>
      <c r="J554" s="7">
        <f t="shared" si="30"/>
      </c>
      <c r="K554" s="365"/>
    </row>
    <row r="555" spans="1:11" ht="18.75" customHeight="1">
      <c r="A555" s="42">
        <v>462</v>
      </c>
      <c r="B555" s="125"/>
      <c r="C555" s="323">
        <v>9339</v>
      </c>
      <c r="D555" s="324" t="s">
        <v>866</v>
      </c>
      <c r="E555" s="685"/>
      <c r="F555" s="685"/>
      <c r="G555" s="685"/>
      <c r="H555" s="685"/>
      <c r="I555" s="685"/>
      <c r="J555" s="7">
        <f t="shared" si="30"/>
      </c>
      <c r="K555" s="365"/>
    </row>
    <row r="556" spans="1:11" ht="18.75" customHeight="1">
      <c r="A556" s="35"/>
      <c r="B556" s="125"/>
      <c r="C556" s="327">
        <v>9355</v>
      </c>
      <c r="D556" s="422" t="s">
        <v>867</v>
      </c>
      <c r="E556" s="638">
        <v>0</v>
      </c>
      <c r="F556" s="638">
        <v>0</v>
      </c>
      <c r="G556" s="638">
        <v>0</v>
      </c>
      <c r="H556" s="638">
        <v>0</v>
      </c>
      <c r="I556" s="638">
        <v>0</v>
      </c>
      <c r="J556" s="7">
        <f t="shared" si="30"/>
      </c>
      <c r="K556" s="365"/>
    </row>
    <row r="557" spans="1:11" ht="18.75" customHeight="1">
      <c r="A557" s="42">
        <v>462</v>
      </c>
      <c r="B557" s="125"/>
      <c r="C557" s="323">
        <v>9356</v>
      </c>
      <c r="D557" s="423" t="s">
        <v>868</v>
      </c>
      <c r="E557" s="638">
        <v>0</v>
      </c>
      <c r="F557" s="638">
        <v>0</v>
      </c>
      <c r="G557" s="638">
        <v>0</v>
      </c>
      <c r="H557" s="638">
        <v>0</v>
      </c>
      <c r="I557" s="638">
        <v>0</v>
      </c>
      <c r="J557" s="7">
        <f t="shared" si="30"/>
      </c>
      <c r="K557" s="365"/>
    </row>
    <row r="558" spans="1:11" ht="18.75" customHeight="1">
      <c r="A558" s="42">
        <v>462</v>
      </c>
      <c r="B558" s="125"/>
      <c r="C558" s="327">
        <v>9395</v>
      </c>
      <c r="D558" s="335" t="s">
        <v>869</v>
      </c>
      <c r="E558" s="684"/>
      <c r="F558" s="684"/>
      <c r="G558" s="684"/>
      <c r="H558" s="684"/>
      <c r="I558" s="684"/>
      <c r="J558" s="7">
        <f t="shared" si="30"/>
      </c>
      <c r="K558" s="365"/>
    </row>
    <row r="559" spans="1:11" ht="18.75" customHeight="1">
      <c r="A559" s="35">
        <v>465</v>
      </c>
      <c r="B559" s="125"/>
      <c r="C559" s="151">
        <v>9396</v>
      </c>
      <c r="D559" s="424" t="s">
        <v>870</v>
      </c>
      <c r="E559" s="646"/>
      <c r="F559" s="646"/>
      <c r="G559" s="646"/>
      <c r="H559" s="646"/>
      <c r="I559" s="646"/>
      <c r="J559" s="7">
        <f t="shared" si="30"/>
      </c>
      <c r="K559" s="365"/>
    </row>
    <row r="560" spans="1:11" s="14" customFormat="1" ht="18" customHeight="1">
      <c r="A560" s="37">
        <v>470</v>
      </c>
      <c r="B560" s="384">
        <v>9500</v>
      </c>
      <c r="C560" s="766" t="s">
        <v>871</v>
      </c>
      <c r="D560" s="766"/>
      <c r="E560" s="700">
        <f>SUM(E561:E579)</f>
        <v>0</v>
      </c>
      <c r="F560" s="700">
        <f>SUM(F561:F579)</f>
        <v>0</v>
      </c>
      <c r="G560" s="700">
        <f>SUM(G561:G579)</f>
        <v>0</v>
      </c>
      <c r="H560" s="700">
        <f>SUM(H561:H579)</f>
        <v>0</v>
      </c>
      <c r="I560" s="700">
        <f>SUM(I561:I579)</f>
        <v>0</v>
      </c>
      <c r="J560" s="7">
        <f t="shared" si="30"/>
      </c>
      <c r="K560" s="365"/>
    </row>
    <row r="561" spans="1:11" ht="18.75" customHeight="1">
      <c r="A561" s="35">
        <v>475</v>
      </c>
      <c r="B561" s="125"/>
      <c r="C561" s="126">
        <v>9501</v>
      </c>
      <c r="D561" s="158" t="s">
        <v>770</v>
      </c>
      <c r="E561" s="645"/>
      <c r="F561" s="683"/>
      <c r="G561" s="726">
        <f aca="true" t="shared" si="31" ref="G561:I566">-F567</f>
        <v>0</v>
      </c>
      <c r="H561" s="726">
        <f t="shared" si="31"/>
        <v>0</v>
      </c>
      <c r="I561" s="726">
        <f t="shared" si="31"/>
        <v>0</v>
      </c>
      <c r="J561" s="7">
        <f t="shared" si="30"/>
      </c>
      <c r="K561" s="365"/>
    </row>
    <row r="562" spans="1:11" ht="18.75" customHeight="1">
      <c r="A562" s="35">
        <v>480</v>
      </c>
      <c r="B562" s="125"/>
      <c r="C562" s="132">
        <v>9502</v>
      </c>
      <c r="D562" s="398" t="s">
        <v>771</v>
      </c>
      <c r="E562" s="640"/>
      <c r="F562" s="640"/>
      <c r="G562" s="726">
        <f t="shared" si="31"/>
        <v>0</v>
      </c>
      <c r="H562" s="726">
        <f t="shared" si="31"/>
        <v>0</v>
      </c>
      <c r="I562" s="726">
        <f t="shared" si="31"/>
        <v>0</v>
      </c>
      <c r="J562" s="7">
        <f t="shared" si="30"/>
      </c>
      <c r="K562" s="365"/>
    </row>
    <row r="563" spans="1:11" ht="18.75" customHeight="1">
      <c r="A563" s="35">
        <v>485</v>
      </c>
      <c r="B563" s="125"/>
      <c r="C563" s="132">
        <v>9503</v>
      </c>
      <c r="D563" s="398" t="s">
        <v>786</v>
      </c>
      <c r="E563" s="640"/>
      <c r="F563" s="640"/>
      <c r="G563" s="726">
        <f t="shared" si="31"/>
        <v>0</v>
      </c>
      <c r="H563" s="726">
        <f t="shared" si="31"/>
        <v>0</v>
      </c>
      <c r="I563" s="726">
        <f t="shared" si="31"/>
        <v>0</v>
      </c>
      <c r="J563" s="7">
        <f t="shared" si="30"/>
      </c>
      <c r="K563" s="365"/>
    </row>
    <row r="564" spans="1:11" ht="18.75" customHeight="1">
      <c r="A564" s="35">
        <v>490</v>
      </c>
      <c r="B564" s="125"/>
      <c r="C564" s="132">
        <v>9504</v>
      </c>
      <c r="D564" s="398" t="s">
        <v>787</v>
      </c>
      <c r="E564" s="640"/>
      <c r="F564" s="640"/>
      <c r="G564" s="726">
        <f t="shared" si="31"/>
        <v>0</v>
      </c>
      <c r="H564" s="726">
        <f t="shared" si="31"/>
        <v>0</v>
      </c>
      <c r="I564" s="726">
        <f t="shared" si="31"/>
        <v>0</v>
      </c>
      <c r="J564" s="7">
        <f t="shared" si="30"/>
      </c>
      <c r="K564" s="365"/>
    </row>
    <row r="565" spans="1:11" ht="18.75" customHeight="1">
      <c r="A565" s="35">
        <v>495</v>
      </c>
      <c r="B565" s="125"/>
      <c r="C565" s="132">
        <v>9505</v>
      </c>
      <c r="D565" s="398" t="s">
        <v>772</v>
      </c>
      <c r="E565" s="640"/>
      <c r="F565" s="640"/>
      <c r="G565" s="726">
        <f t="shared" si="31"/>
        <v>0</v>
      </c>
      <c r="H565" s="726">
        <f t="shared" si="31"/>
        <v>0</v>
      </c>
      <c r="I565" s="726">
        <f t="shared" si="31"/>
        <v>0</v>
      </c>
      <c r="J565" s="7">
        <f t="shared" si="30"/>
      </c>
      <c r="K565" s="365"/>
    </row>
    <row r="566" spans="1:11" ht="18.75" customHeight="1">
      <c r="A566" s="35">
        <v>500</v>
      </c>
      <c r="B566" s="125"/>
      <c r="C566" s="132">
        <v>9506</v>
      </c>
      <c r="D566" s="398" t="s">
        <v>773</v>
      </c>
      <c r="E566" s="640"/>
      <c r="F566" s="701"/>
      <c r="G566" s="726">
        <f t="shared" si="31"/>
        <v>0</v>
      </c>
      <c r="H566" s="726">
        <f t="shared" si="31"/>
        <v>0</v>
      </c>
      <c r="I566" s="726">
        <f t="shared" si="31"/>
        <v>0</v>
      </c>
      <c r="J566" s="7">
        <f t="shared" si="30"/>
      </c>
      <c r="K566" s="365"/>
    </row>
    <row r="567" spans="1:11" ht="18.75" customHeight="1">
      <c r="A567" s="35">
        <v>505</v>
      </c>
      <c r="B567" s="125"/>
      <c r="C567" s="132">
        <v>9507</v>
      </c>
      <c r="D567" s="398" t="s">
        <v>774</v>
      </c>
      <c r="E567" s="645"/>
      <c r="F567" s="645"/>
      <c r="G567" s="645"/>
      <c r="H567" s="645"/>
      <c r="I567" s="645"/>
      <c r="J567" s="7">
        <f t="shared" si="30"/>
      </c>
      <c r="K567" s="365"/>
    </row>
    <row r="568" spans="1:11" ht="18.75" customHeight="1">
      <c r="A568" s="35">
        <v>510</v>
      </c>
      <c r="B568" s="125"/>
      <c r="C568" s="132">
        <v>9508</v>
      </c>
      <c r="D568" s="398" t="s">
        <v>775</v>
      </c>
      <c r="E568" s="640"/>
      <c r="F568" s="640"/>
      <c r="G568" s="640"/>
      <c r="H568" s="640"/>
      <c r="I568" s="640"/>
      <c r="J568" s="7">
        <f t="shared" si="30"/>
      </c>
      <c r="K568" s="365"/>
    </row>
    <row r="569" spans="1:11" ht="18.75" customHeight="1">
      <c r="A569" s="35">
        <v>515</v>
      </c>
      <c r="B569" s="125"/>
      <c r="C569" s="132">
        <v>9509</v>
      </c>
      <c r="D569" s="398" t="s">
        <v>788</v>
      </c>
      <c r="E569" s="640"/>
      <c r="F569" s="640"/>
      <c r="G569" s="640"/>
      <c r="H569" s="640"/>
      <c r="I569" s="640"/>
      <c r="J569" s="7">
        <f t="shared" si="30"/>
      </c>
      <c r="K569" s="365"/>
    </row>
    <row r="570" spans="1:11" ht="18.75" customHeight="1">
      <c r="A570" s="35">
        <v>520</v>
      </c>
      <c r="B570" s="125"/>
      <c r="C570" s="132">
        <v>9510</v>
      </c>
      <c r="D570" s="398" t="s">
        <v>789</v>
      </c>
      <c r="E570" s="640"/>
      <c r="F570" s="640"/>
      <c r="G570" s="640"/>
      <c r="H570" s="640"/>
      <c r="I570" s="640"/>
      <c r="J570" s="7">
        <f t="shared" si="30"/>
      </c>
      <c r="K570" s="365"/>
    </row>
    <row r="571" spans="1:11" ht="18.75" customHeight="1">
      <c r="A571" s="35">
        <v>525</v>
      </c>
      <c r="B571" s="125"/>
      <c r="C571" s="132">
        <v>9511</v>
      </c>
      <c r="D571" s="398" t="s">
        <v>776</v>
      </c>
      <c r="E571" s="640"/>
      <c r="F571" s="640"/>
      <c r="G571" s="640"/>
      <c r="H571" s="640"/>
      <c r="I571" s="640"/>
      <c r="J571" s="7">
        <f t="shared" si="30"/>
      </c>
      <c r="K571" s="365"/>
    </row>
    <row r="572" spans="1:11" ht="18.75" customHeight="1">
      <c r="A572" s="35">
        <v>530</v>
      </c>
      <c r="B572" s="125"/>
      <c r="C572" s="132">
        <v>9512</v>
      </c>
      <c r="D572" s="398" t="s">
        <v>777</v>
      </c>
      <c r="E572" s="640"/>
      <c r="F572" s="640"/>
      <c r="G572" s="640"/>
      <c r="H572" s="640"/>
      <c r="I572" s="640"/>
      <c r="J572" s="7">
        <f t="shared" si="30"/>
      </c>
      <c r="K572" s="365"/>
    </row>
    <row r="573" spans="1:11" ht="18.75" customHeight="1">
      <c r="A573" s="35">
        <v>535</v>
      </c>
      <c r="B573" s="125"/>
      <c r="C573" s="138">
        <v>9513</v>
      </c>
      <c r="D573" s="154" t="s">
        <v>778</v>
      </c>
      <c r="E573" s="702"/>
      <c r="F573" s="702"/>
      <c r="G573" s="702"/>
      <c r="H573" s="702"/>
      <c r="I573" s="702"/>
      <c r="J573" s="7">
        <f t="shared" si="30"/>
      </c>
      <c r="K573" s="365"/>
    </row>
    <row r="574" spans="1:11" ht="31.5">
      <c r="A574" s="35">
        <v>540</v>
      </c>
      <c r="B574" s="125"/>
      <c r="C574" s="393">
        <v>9514</v>
      </c>
      <c r="D574" s="404" t="s">
        <v>779</v>
      </c>
      <c r="E574" s="703"/>
      <c r="F574" s="703"/>
      <c r="G574" s="703"/>
      <c r="H574" s="703"/>
      <c r="I574" s="703"/>
      <c r="J574" s="7">
        <f t="shared" si="30"/>
      </c>
      <c r="K574" s="365"/>
    </row>
    <row r="575" spans="1:11" ht="27.75" customHeight="1">
      <c r="A575" s="35">
        <v>545</v>
      </c>
      <c r="B575" s="425"/>
      <c r="C575" s="426">
        <v>9521</v>
      </c>
      <c r="D575" s="335" t="s">
        <v>872</v>
      </c>
      <c r="E575" s="684"/>
      <c r="F575" s="684"/>
      <c r="G575" s="684"/>
      <c r="H575" s="684"/>
      <c r="I575" s="684"/>
      <c r="J575" s="7">
        <f t="shared" si="30"/>
      </c>
      <c r="K575" s="365"/>
    </row>
    <row r="576" spans="1:11" ht="18.75" customHeight="1">
      <c r="A576" s="35">
        <v>550</v>
      </c>
      <c r="B576" s="125"/>
      <c r="C576" s="132">
        <v>9522</v>
      </c>
      <c r="D576" s="427" t="s">
        <v>873</v>
      </c>
      <c r="E576" s="640"/>
      <c r="F576" s="640"/>
      <c r="G576" s="640"/>
      <c r="H576" s="640"/>
      <c r="I576" s="640"/>
      <c r="J576" s="7">
        <f t="shared" si="30"/>
      </c>
      <c r="K576" s="365"/>
    </row>
    <row r="577" spans="1:11" ht="18.75" customHeight="1">
      <c r="A577" s="35">
        <v>555</v>
      </c>
      <c r="B577" s="125"/>
      <c r="C577" s="132">
        <v>9528</v>
      </c>
      <c r="D577" s="427" t="s">
        <v>874</v>
      </c>
      <c r="E577" s="640"/>
      <c r="F577" s="640"/>
      <c r="G577" s="640"/>
      <c r="H577" s="640"/>
      <c r="I577" s="640"/>
      <c r="J577" s="7">
        <f t="shared" si="30"/>
      </c>
      <c r="K577" s="365"/>
    </row>
    <row r="578" spans="1:11" ht="18.75" customHeight="1">
      <c r="A578" s="35">
        <v>560</v>
      </c>
      <c r="B578" s="125"/>
      <c r="C578" s="323">
        <v>9529</v>
      </c>
      <c r="D578" s="423" t="s">
        <v>875</v>
      </c>
      <c r="E578" s="685"/>
      <c r="F578" s="685"/>
      <c r="G578" s="685"/>
      <c r="H578" s="685"/>
      <c r="I578" s="685"/>
      <c r="J578" s="7">
        <f t="shared" si="30"/>
      </c>
      <c r="K578" s="365"/>
    </row>
    <row r="579" spans="1:11" ht="30">
      <c r="A579" s="35">
        <v>561</v>
      </c>
      <c r="B579" s="125"/>
      <c r="C579" s="337">
        <v>9549</v>
      </c>
      <c r="D579" s="428" t="s">
        <v>780</v>
      </c>
      <c r="E579" s="640"/>
      <c r="F579" s="707"/>
      <c r="G579" s="707"/>
      <c r="H579" s="640"/>
      <c r="I579" s="707"/>
      <c r="J579" s="7">
        <f t="shared" si="30"/>
      </c>
      <c r="K579" s="365"/>
    </row>
    <row r="580" spans="1:11" s="14" customFormat="1" ht="18.75" customHeight="1">
      <c r="A580" s="37">
        <v>565</v>
      </c>
      <c r="B580" s="384">
        <v>9600</v>
      </c>
      <c r="C580" s="766" t="s">
        <v>876</v>
      </c>
      <c r="D580" s="767"/>
      <c r="E580" s="700">
        <f>SUM(E581:E584)</f>
        <v>0</v>
      </c>
      <c r="F580" s="700">
        <f>SUM(F581:F584)</f>
        <v>0</v>
      </c>
      <c r="G580" s="700">
        <f>SUM(G581:G584)</f>
        <v>0</v>
      </c>
      <c r="H580" s="700">
        <f>SUM(H581:H584)</f>
        <v>0</v>
      </c>
      <c r="I580" s="700">
        <f>SUM(I581:I584)</f>
        <v>0</v>
      </c>
      <c r="J580" s="7">
        <f t="shared" si="30"/>
      </c>
      <c r="K580" s="365"/>
    </row>
    <row r="581" spans="1:11" s="16" customFormat="1" ht="31.5" customHeight="1">
      <c r="A581" s="41">
        <v>566</v>
      </c>
      <c r="B581" s="153"/>
      <c r="C581" s="343">
        <v>9601</v>
      </c>
      <c r="D581" s="429" t="s">
        <v>877</v>
      </c>
      <c r="E581" s="638">
        <v>0</v>
      </c>
      <c r="F581" s="638">
        <v>0</v>
      </c>
      <c r="G581" s="638">
        <v>0</v>
      </c>
      <c r="H581" s="638">
        <v>0</v>
      </c>
      <c r="I581" s="638">
        <v>0</v>
      </c>
      <c r="J581" s="7">
        <f t="shared" si="30"/>
      </c>
      <c r="K581" s="365"/>
    </row>
    <row r="582" spans="1:11" s="16" customFormat="1" ht="36" customHeight="1">
      <c r="A582" s="41">
        <v>567</v>
      </c>
      <c r="B582" s="153"/>
      <c r="C582" s="415">
        <v>9603</v>
      </c>
      <c r="D582" s="430" t="s">
        <v>878</v>
      </c>
      <c r="E582" s="638">
        <v>0</v>
      </c>
      <c r="F582" s="638">
        <v>0</v>
      </c>
      <c r="G582" s="638">
        <v>0</v>
      </c>
      <c r="H582" s="638">
        <v>0</v>
      </c>
      <c r="I582" s="638">
        <v>0</v>
      </c>
      <c r="J582" s="7">
        <f t="shared" si="30"/>
      </c>
      <c r="K582" s="365"/>
    </row>
    <row r="583" spans="1:11" s="16" customFormat="1" ht="30.75" customHeight="1">
      <c r="A583" s="41">
        <v>568</v>
      </c>
      <c r="B583" s="153"/>
      <c r="C583" s="327">
        <v>9607</v>
      </c>
      <c r="D583" s="431" t="s">
        <v>879</v>
      </c>
      <c r="E583" s="638">
        <v>0</v>
      </c>
      <c r="F583" s="638">
        <v>0</v>
      </c>
      <c r="G583" s="638">
        <v>0</v>
      </c>
      <c r="H583" s="638">
        <v>0</v>
      </c>
      <c r="I583" s="638">
        <v>0</v>
      </c>
      <c r="J583" s="7">
        <f aca="true" t="shared" si="32" ref="J583:J590">(IF(OR($E583&lt;&gt;0,$F583&lt;&gt;0,$G583&lt;&gt;0,$H583&lt;&gt;0,$I583&lt;&gt;0),$J$2,""))</f>
      </c>
      <c r="K583" s="365"/>
    </row>
    <row r="584" spans="1:11" s="16" customFormat="1" ht="18.75" customHeight="1">
      <c r="A584" s="41">
        <v>569</v>
      </c>
      <c r="B584" s="153"/>
      <c r="C584" s="345">
        <v>9609</v>
      </c>
      <c r="D584" s="432" t="s">
        <v>880</v>
      </c>
      <c r="E584" s="638">
        <v>0</v>
      </c>
      <c r="F584" s="638">
        <v>0</v>
      </c>
      <c r="G584" s="638">
        <v>0</v>
      </c>
      <c r="H584" s="638">
        <v>0</v>
      </c>
      <c r="I584" s="638">
        <v>0</v>
      </c>
      <c r="J584" s="7">
        <f t="shared" si="32"/>
      </c>
      <c r="K584" s="365"/>
    </row>
    <row r="585" spans="1:11" s="14" customFormat="1" ht="18" customHeight="1">
      <c r="A585" s="37">
        <v>575</v>
      </c>
      <c r="B585" s="384">
        <v>9800</v>
      </c>
      <c r="C585" s="766" t="s">
        <v>781</v>
      </c>
      <c r="D585" s="767"/>
      <c r="E585" s="700">
        <f>SUM(E586:E590)</f>
        <v>0</v>
      </c>
      <c r="F585" s="700">
        <f>SUM(F586:F590)</f>
        <v>0</v>
      </c>
      <c r="G585" s="700">
        <f>SUM(G586:G590)</f>
        <v>0</v>
      </c>
      <c r="H585" s="700">
        <f>SUM(H586:H590)</f>
        <v>0</v>
      </c>
      <c r="I585" s="700">
        <f>SUM(I586:I590)</f>
        <v>0</v>
      </c>
      <c r="J585" s="7">
        <f t="shared" si="32"/>
      </c>
      <c r="K585" s="365"/>
    </row>
    <row r="586" spans="1:11" ht="18.75" customHeight="1">
      <c r="A586" s="35">
        <v>580</v>
      </c>
      <c r="B586" s="385"/>
      <c r="C586" s="126">
        <v>9810</v>
      </c>
      <c r="D586" s="158" t="s">
        <v>758</v>
      </c>
      <c r="E586" s="645"/>
      <c r="F586" s="645"/>
      <c r="G586" s="645"/>
      <c r="H586" s="645"/>
      <c r="I586" s="645"/>
      <c r="J586" s="7">
        <f t="shared" si="32"/>
      </c>
      <c r="K586" s="365"/>
    </row>
    <row r="587" spans="1:11" ht="18.75" customHeight="1">
      <c r="A587" s="35">
        <v>585</v>
      </c>
      <c r="B587" s="385"/>
      <c r="C587" s="132">
        <v>9820</v>
      </c>
      <c r="D587" s="133" t="s">
        <v>759</v>
      </c>
      <c r="E587" s="640"/>
      <c r="F587" s="640"/>
      <c r="G587" s="640"/>
      <c r="H587" s="640"/>
      <c r="I587" s="640"/>
      <c r="J587" s="7">
        <f t="shared" si="32"/>
      </c>
      <c r="K587" s="365"/>
    </row>
    <row r="588" spans="1:11" ht="18.75" customHeight="1">
      <c r="A588" s="35">
        <v>590</v>
      </c>
      <c r="B588" s="385"/>
      <c r="C588" s="132">
        <v>9830</v>
      </c>
      <c r="D588" s="133" t="s">
        <v>760</v>
      </c>
      <c r="E588" s="640"/>
      <c r="F588" s="640"/>
      <c r="G588" s="640"/>
      <c r="H588" s="640"/>
      <c r="I588" s="640"/>
      <c r="J588" s="7">
        <f t="shared" si="32"/>
      </c>
      <c r="K588" s="365"/>
    </row>
    <row r="589" spans="1:11" ht="18.75" customHeight="1">
      <c r="A589" s="22">
        <v>600</v>
      </c>
      <c r="B589" s="385"/>
      <c r="C589" s="138">
        <v>9850</v>
      </c>
      <c r="D589" s="154" t="s">
        <v>761</v>
      </c>
      <c r="E589" s="702"/>
      <c r="F589" s="640"/>
      <c r="G589" s="640"/>
      <c r="H589" s="702"/>
      <c r="I589" s="640"/>
      <c r="J589" s="7">
        <f t="shared" si="32"/>
      </c>
      <c r="K589" s="365"/>
    </row>
    <row r="590" spans="1:11" ht="33" customHeight="1">
      <c r="A590" s="22">
        <v>605</v>
      </c>
      <c r="B590" s="433"/>
      <c r="C590" s="434">
        <v>9890</v>
      </c>
      <c r="D590" s="435" t="s">
        <v>782</v>
      </c>
      <c r="E590" s="708">
        <v>0</v>
      </c>
      <c r="F590" s="708">
        <v>0</v>
      </c>
      <c r="G590" s="709">
        <v>0</v>
      </c>
      <c r="H590" s="709">
        <v>0</v>
      </c>
      <c r="I590" s="709">
        <v>0</v>
      </c>
      <c r="J590" s="7">
        <f t="shared" si="32"/>
      </c>
      <c r="K590" s="365"/>
    </row>
    <row r="591" spans="1:11" ht="20.25" customHeight="1" thickBot="1">
      <c r="A591" s="22">
        <v>610</v>
      </c>
      <c r="B591" s="436" t="s">
        <v>825</v>
      </c>
      <c r="C591" s="437" t="s">
        <v>690</v>
      </c>
      <c r="D591" s="698" t="s">
        <v>881</v>
      </c>
      <c r="E591" s="710">
        <f>SUM(E455,E459,E462,E465,E475,E491,E496,E497,E506,E510,E515,E472,E518,E525,E529,E530,E535,E538,E560,E580,E585)</f>
        <v>0</v>
      </c>
      <c r="F591" s="710">
        <f>SUM(F455,F459,F462,F465,F475,F491,F496,F497,F506,F510,F515,F472,F518,F525,F529,F530,F535,F538,F560,F580,F585)</f>
        <v>0</v>
      </c>
      <c r="G591" s="710">
        <f>SUM(G455,G459,G462,G465,G475,G491,G496,G497,G506,G510,G515,G472,G518,G525,G529,G530,G535,G538,G560,G580,G585)</f>
        <v>0</v>
      </c>
      <c r="H591" s="710">
        <f>SUM(H455,H459,H462,H465,H475,H491,H496,H497,H506,H510,H515,H472,H518,H525,H529,H530,H535,H538,H560,H580,H585)</f>
        <v>0</v>
      </c>
      <c r="I591" s="710">
        <f>SUM(I455,I459,I462,I465,I475,I491,I496,I497,I506,I510,I515,I472,I518,I525,I529,I530,I535,I538,I560,I580,I585)</f>
        <v>0</v>
      </c>
      <c r="J591" s="7">
        <v>1</v>
      </c>
      <c r="K591" s="365"/>
    </row>
    <row r="592" spans="1:11" ht="16.5" thickTop="1">
      <c r="A592" s="22"/>
      <c r="B592" s="189"/>
      <c r="C592" s="189"/>
      <c r="D592" s="373">
        <f>+IF(+SUM(E592:I592)=0,0,"Контрола: дефицит/излишък = финансиране с обратен знак (V. + VІ. = 0)")</f>
        <v>0</v>
      </c>
      <c r="E592" s="439">
        <f>E591+E439</f>
        <v>0</v>
      </c>
      <c r="F592" s="439">
        <f>F591+F439</f>
        <v>0</v>
      </c>
      <c r="G592" s="439">
        <f>G591+G439</f>
        <v>0</v>
      </c>
      <c r="H592" s="438">
        <f>H591+H439</f>
        <v>0</v>
      </c>
      <c r="I592" s="439">
        <f>I591+I439</f>
        <v>0</v>
      </c>
      <c r="J592" s="7">
        <v>1</v>
      </c>
      <c r="K592" s="365"/>
    </row>
    <row r="593" spans="1:11" ht="15">
      <c r="A593" s="22"/>
      <c r="B593" s="293"/>
      <c r="C593" s="372"/>
      <c r="D593" s="181"/>
      <c r="E593" s="181"/>
      <c r="F593" s="189"/>
      <c r="G593" s="189"/>
      <c r="H593" s="189"/>
      <c r="I593" s="189"/>
      <c r="J593" s="7">
        <v>1</v>
      </c>
      <c r="K593" s="365"/>
    </row>
    <row r="594" spans="1:11" ht="25.5" customHeight="1">
      <c r="A594" s="22"/>
      <c r="B594" s="293"/>
      <c r="C594" s="6"/>
      <c r="D594" s="190"/>
      <c r="E594" s="57" t="s">
        <v>795</v>
      </c>
      <c r="F594" s="785"/>
      <c r="G594" s="786"/>
      <c r="H594" s="786"/>
      <c r="I594" s="787"/>
      <c r="J594" s="7">
        <v>1</v>
      </c>
      <c r="K594" s="365"/>
    </row>
    <row r="595" spans="1:11" ht="18.75" customHeight="1">
      <c r="A595" s="22"/>
      <c r="B595" s="293"/>
      <c r="C595" s="372"/>
      <c r="D595" s="190"/>
      <c r="E595" s="372"/>
      <c r="F595" s="779" t="s">
        <v>796</v>
      </c>
      <c r="G595" s="779"/>
      <c r="H595" s="779"/>
      <c r="I595" s="779"/>
      <c r="J595" s="7">
        <v>1</v>
      </c>
      <c r="K595" s="365"/>
    </row>
    <row r="596" spans="1:11" ht="6.75" customHeight="1">
      <c r="A596" s="22"/>
      <c r="B596" s="293"/>
      <c r="C596" s="372"/>
      <c r="D596" s="190"/>
      <c r="E596" s="372"/>
      <c r="F596" s="181"/>
      <c r="G596" s="181"/>
      <c r="H596" s="181"/>
      <c r="I596" s="181"/>
      <c r="J596" s="7">
        <v>1</v>
      </c>
      <c r="K596" s="365"/>
    </row>
    <row r="597" spans="1:11" ht="25.5" customHeight="1">
      <c r="A597" s="22"/>
      <c r="B597" s="788" t="s">
        <v>797</v>
      </c>
      <c r="C597" s="789"/>
      <c r="D597" s="440"/>
      <c r="E597" s="711" t="s">
        <v>798</v>
      </c>
      <c r="F597" s="790"/>
      <c r="G597" s="791"/>
      <c r="H597" s="791"/>
      <c r="I597" s="792"/>
      <c r="J597" s="7">
        <v>1</v>
      </c>
      <c r="K597" s="365"/>
    </row>
    <row r="598" spans="1:11" ht="21.75" customHeight="1">
      <c r="A598" s="22"/>
      <c r="B598" s="777" t="s">
        <v>799</v>
      </c>
      <c r="C598" s="778"/>
      <c r="D598" s="441" t="s">
        <v>800</v>
      </c>
      <c r="E598" s="442"/>
      <c r="F598" s="779" t="s">
        <v>796</v>
      </c>
      <c r="G598" s="779"/>
      <c r="H598" s="779"/>
      <c r="I598" s="779"/>
      <c r="J598" s="7">
        <v>1</v>
      </c>
      <c r="K598" s="365"/>
    </row>
    <row r="599" spans="1:11" ht="24.75" customHeight="1">
      <c r="A599" s="35"/>
      <c r="B599" s="780"/>
      <c r="C599" s="781"/>
      <c r="D599" s="443" t="s">
        <v>801</v>
      </c>
      <c r="E599" s="444"/>
      <c r="F599" s="445" t="s">
        <v>802</v>
      </c>
      <c r="G599" s="782"/>
      <c r="H599" s="783"/>
      <c r="I599" s="784"/>
      <c r="J599" s="7">
        <v>1</v>
      </c>
      <c r="K599" s="365"/>
    </row>
    <row r="600" spans="1:238" s="9" customFormat="1" ht="6" customHeight="1">
      <c r="A600" s="58"/>
      <c r="B600" s="189"/>
      <c r="C600" s="189"/>
      <c r="D600" s="293"/>
      <c r="E600" s="189"/>
      <c r="F600" s="189"/>
      <c r="G600" s="189"/>
      <c r="H600" s="189"/>
      <c r="I600" s="189"/>
      <c r="J600" s="7">
        <v>1</v>
      </c>
      <c r="K600" s="365"/>
      <c r="L600" s="452"/>
      <c r="M600" s="452"/>
      <c r="N600" s="452"/>
      <c r="O600" s="452"/>
      <c r="P600" s="452"/>
      <c r="Q600" s="452"/>
      <c r="R600" s="452"/>
      <c r="S600" s="452"/>
      <c r="T600" s="452"/>
      <c r="U600" s="452"/>
      <c r="V600" s="452"/>
      <c r="W600" s="452"/>
      <c r="X600" s="452"/>
      <c r="Y600" s="452"/>
      <c r="Z600" s="452"/>
      <c r="AA600" s="452"/>
      <c r="AB600" s="452"/>
      <c r="AC600" s="452"/>
      <c r="AD600" s="452"/>
      <c r="AE600" s="452"/>
      <c r="AF600" s="452"/>
      <c r="AG600" s="452"/>
      <c r="AH600" s="452"/>
      <c r="AI600" s="452"/>
      <c r="AJ600" s="452"/>
      <c r="AK600" s="452"/>
      <c r="AL600" s="452"/>
      <c r="AM600" s="452"/>
      <c r="AN600" s="452"/>
      <c r="AO600" s="452"/>
      <c r="AP600" s="452"/>
      <c r="AQ600" s="452"/>
      <c r="AR600" s="452"/>
      <c r="AS600" s="452"/>
      <c r="AT600" s="452"/>
      <c r="AU600" s="452"/>
      <c r="AV600" s="452"/>
      <c r="AW600" s="452"/>
      <c r="AX600" s="452"/>
      <c r="AY600" s="452"/>
      <c r="AZ600" s="452"/>
      <c r="BA600" s="452"/>
      <c r="BB600" s="452"/>
      <c r="BC600" s="452"/>
      <c r="BD600" s="452"/>
      <c r="BE600" s="452"/>
      <c r="BF600" s="452"/>
      <c r="BG600" s="452"/>
      <c r="BH600" s="452"/>
      <c r="BI600" s="452"/>
      <c r="BJ600" s="452"/>
      <c r="BK600" s="452"/>
      <c r="BL600" s="452"/>
      <c r="BM600" s="452"/>
      <c r="BN600" s="452"/>
      <c r="BO600" s="452"/>
      <c r="BP600" s="452"/>
      <c r="BQ600" s="452"/>
      <c r="BR600" s="452"/>
      <c r="BS600" s="452"/>
      <c r="BT600" s="452"/>
      <c r="BU600" s="452"/>
      <c r="BV600" s="452"/>
      <c r="BW600" s="452"/>
      <c r="BX600" s="452"/>
      <c r="BY600" s="452"/>
      <c r="BZ600" s="452"/>
      <c r="CA600" s="452"/>
      <c r="CB600" s="452"/>
      <c r="CC600" s="452"/>
      <c r="CD600" s="452"/>
      <c r="CE600" s="452"/>
      <c r="CF600" s="452"/>
      <c r="CG600" s="452"/>
      <c r="CH600" s="452"/>
      <c r="CI600" s="452"/>
      <c r="CJ600" s="452"/>
      <c r="CK600" s="452"/>
      <c r="CL600" s="452"/>
      <c r="CM600" s="452"/>
      <c r="CN600" s="452"/>
      <c r="CO600" s="452"/>
      <c r="CP600" s="452"/>
      <c r="CQ600" s="452"/>
      <c r="CR600" s="452"/>
      <c r="CS600" s="452"/>
      <c r="CT600" s="452"/>
      <c r="CU600" s="452"/>
      <c r="CV600" s="452"/>
      <c r="CW600" s="452"/>
      <c r="CX600" s="452"/>
      <c r="CY600" s="452"/>
      <c r="CZ600" s="452"/>
      <c r="DA600" s="452"/>
      <c r="DB600" s="452"/>
      <c r="DC600" s="452"/>
      <c r="DD600" s="452"/>
      <c r="DE600" s="452"/>
      <c r="DF600" s="452"/>
      <c r="DG600" s="452"/>
      <c r="DH600" s="452"/>
      <c r="DI600" s="452"/>
      <c r="DJ600" s="452"/>
      <c r="DK600" s="452"/>
      <c r="DL600" s="452"/>
      <c r="DM600" s="452"/>
      <c r="DN600" s="452"/>
      <c r="DO600" s="452"/>
      <c r="DP600" s="452"/>
      <c r="DQ600" s="452"/>
      <c r="DR600" s="452"/>
      <c r="DS600" s="452"/>
      <c r="DT600" s="452"/>
      <c r="DU600" s="452"/>
      <c r="DV600" s="452"/>
      <c r="DW600" s="452"/>
      <c r="DX600" s="452"/>
      <c r="DY600" s="452"/>
      <c r="DZ600" s="452"/>
      <c r="EA600" s="452"/>
      <c r="EB600" s="452"/>
      <c r="EC600" s="452"/>
      <c r="ED600" s="452"/>
      <c r="EE600" s="452"/>
      <c r="EF600" s="452"/>
      <c r="EG600" s="452"/>
      <c r="EH600" s="452"/>
      <c r="EI600" s="452"/>
      <c r="EJ600" s="452"/>
      <c r="EK600" s="452"/>
      <c r="EL600" s="452"/>
      <c r="EM600" s="452"/>
      <c r="EN600" s="452"/>
      <c r="EO600" s="452"/>
      <c r="EP600" s="452"/>
      <c r="EQ600" s="452"/>
      <c r="ER600" s="452"/>
      <c r="ES600" s="452"/>
      <c r="ET600" s="452"/>
      <c r="EU600" s="452"/>
      <c r="EV600" s="452"/>
      <c r="EW600" s="452"/>
      <c r="EX600" s="452"/>
      <c r="EY600" s="452"/>
      <c r="EZ600" s="452"/>
      <c r="FA600" s="452"/>
      <c r="FB600" s="452"/>
      <c r="FC600" s="452"/>
      <c r="FD600" s="452"/>
      <c r="FE600" s="452"/>
      <c r="FF600" s="452"/>
      <c r="FG600" s="452"/>
      <c r="FH600" s="452"/>
      <c r="FI600" s="452"/>
      <c r="FJ600" s="452"/>
      <c r="FK600" s="452"/>
      <c r="FL600" s="452"/>
      <c r="FM600" s="452"/>
      <c r="FN600" s="452"/>
      <c r="FO600" s="452"/>
      <c r="FP600" s="452"/>
      <c r="FQ600" s="452"/>
      <c r="FR600" s="452"/>
      <c r="FS600" s="452"/>
      <c r="FT600" s="452"/>
      <c r="FU600" s="452"/>
      <c r="FV600" s="452"/>
      <c r="FW600" s="452"/>
      <c r="FX600" s="452"/>
      <c r="FY600" s="452"/>
      <c r="FZ600" s="452"/>
      <c r="GA600" s="452"/>
      <c r="GB600" s="452"/>
      <c r="GC600" s="452"/>
      <c r="GD600" s="452"/>
      <c r="GE600" s="452"/>
      <c r="GF600" s="452"/>
      <c r="GG600" s="452"/>
      <c r="GH600" s="452"/>
      <c r="GI600" s="452"/>
      <c r="GJ600" s="452"/>
      <c r="GK600" s="452"/>
      <c r="GL600" s="452"/>
      <c r="GM600" s="452"/>
      <c r="GN600" s="452"/>
      <c r="GO600" s="452"/>
      <c r="GP600" s="452"/>
      <c r="GQ600" s="452"/>
      <c r="GR600" s="452"/>
      <c r="GS600" s="452"/>
      <c r="GT600" s="452"/>
      <c r="GU600" s="452"/>
      <c r="GV600" s="452"/>
      <c r="GW600" s="452"/>
      <c r="GX600" s="452"/>
      <c r="GY600" s="452"/>
      <c r="GZ600" s="452"/>
      <c r="HA600" s="452"/>
      <c r="HB600" s="452"/>
      <c r="HC600" s="452"/>
      <c r="HD600" s="452"/>
      <c r="HE600" s="452"/>
      <c r="HF600" s="452"/>
      <c r="HG600" s="452"/>
      <c r="HH600" s="452"/>
      <c r="HI600" s="452"/>
      <c r="HJ600" s="452"/>
      <c r="HK600" s="452"/>
      <c r="HL600" s="452"/>
      <c r="HM600" s="452"/>
      <c r="HN600" s="452"/>
      <c r="HO600" s="452"/>
      <c r="HP600" s="452"/>
      <c r="HQ600" s="452"/>
      <c r="HR600" s="452"/>
      <c r="HS600" s="452"/>
      <c r="HT600" s="452"/>
      <c r="HU600" s="452"/>
      <c r="HV600" s="452"/>
      <c r="HW600" s="452"/>
      <c r="HX600" s="452"/>
      <c r="HY600" s="452"/>
      <c r="HZ600" s="452"/>
      <c r="IA600" s="452"/>
      <c r="IB600" s="452"/>
      <c r="IC600" s="452"/>
      <c r="ID600" s="452"/>
    </row>
    <row r="601" spans="2:11" ht="21" customHeight="1">
      <c r="B601" s="446"/>
      <c r="C601" s="446"/>
      <c r="D601" s="447"/>
      <c r="E601" s="446"/>
      <c r="F601" s="445" t="s">
        <v>803</v>
      </c>
      <c r="G601" s="782"/>
      <c r="H601" s="783"/>
      <c r="I601" s="784"/>
      <c r="J601" s="7">
        <v>1</v>
      </c>
      <c r="K601" s="365"/>
    </row>
    <row r="602" spans="2:11" ht="15.75">
      <c r="B602" s="448"/>
      <c r="C602" s="448"/>
      <c r="D602" s="449"/>
      <c r="E602" s="448"/>
      <c r="F602" s="448"/>
      <c r="G602" s="448"/>
      <c r="H602" s="448"/>
      <c r="I602" s="448"/>
      <c r="K602" s="2"/>
    </row>
    <row r="603" spans="2:11" ht="15.75">
      <c r="B603" s="100"/>
      <c r="C603" s="100"/>
      <c r="D603" s="450"/>
      <c r="E603" s="100"/>
      <c r="F603" s="100"/>
      <c r="G603" s="100"/>
      <c r="H603" s="100"/>
      <c r="I603" s="100"/>
      <c r="K603" s="2"/>
    </row>
    <row r="604" ht="15.75">
      <c r="K604" s="2"/>
    </row>
    <row r="605" ht="15.75">
      <c r="K605" s="2"/>
    </row>
    <row r="606" ht="15.75">
      <c r="K606" s="2"/>
    </row>
    <row r="607" ht="15.75">
      <c r="K607" s="2"/>
    </row>
    <row r="608" ht="15.75">
      <c r="K608" s="2"/>
    </row>
    <row r="609" ht="15.75">
      <c r="K609" s="2"/>
    </row>
    <row r="610" ht="15.75">
      <c r="K610" s="2"/>
    </row>
  </sheetData>
  <sheetProtection password="81B0" sheet="1"/>
  <mergeCells count="99">
    <mergeCell ref="B598:C598"/>
    <mergeCell ref="F598:I598"/>
    <mergeCell ref="B599:C599"/>
    <mergeCell ref="G599:I599"/>
    <mergeCell ref="G601:I601"/>
    <mergeCell ref="C399:D399"/>
    <mergeCell ref="F594:I594"/>
    <mergeCell ref="F595:I595"/>
    <mergeCell ref="B597:C597"/>
    <mergeCell ref="F597:I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</mergeCells>
  <conditionalFormatting sqref="D441">
    <cfRule type="cellIs" priority="87" dxfId="21" operator="notEqual" stopIfTrue="1">
      <formula>0</formula>
    </cfRule>
  </conditionalFormatting>
  <conditionalFormatting sqref="D592">
    <cfRule type="cellIs" priority="86" dxfId="21" operator="notEqual" stopIfTrue="1">
      <formula>0</formula>
    </cfRule>
  </conditionalFormatting>
  <conditionalFormatting sqref="E15">
    <cfRule type="cellIs" priority="76" dxfId="22" operator="equal" stopIfTrue="1">
      <formula>"ЧУЖДИ СРЕДСТВА"</formula>
    </cfRule>
    <cfRule type="cellIs" priority="77" dxfId="23" operator="equal" stopIfTrue="1">
      <formula>"СЕС - ДМП"</formula>
    </cfRule>
    <cfRule type="cellIs" priority="78" dxfId="24" operator="equal" stopIfTrue="1">
      <formula>"СЕС - РА"</formula>
    </cfRule>
    <cfRule type="cellIs" priority="79" dxfId="25" operator="equal" stopIfTrue="1">
      <formula>"СЕС - ДЕС"</formula>
    </cfRule>
    <cfRule type="cellIs" priority="81" dxfId="26" operator="equal" stopIfTrue="1">
      <formula>"СЕС - КСФ"</formula>
    </cfRule>
  </conditionalFormatting>
  <conditionalFormatting sqref="E441">
    <cfRule type="cellIs" priority="30" dxfId="27" operator="notEqual" stopIfTrue="1">
      <formula>0</formula>
    </cfRule>
  </conditionalFormatting>
  <conditionalFormatting sqref="F441">
    <cfRule type="cellIs" priority="29" dxfId="27" operator="notEqual" stopIfTrue="1">
      <formula>0</formula>
    </cfRule>
  </conditionalFormatting>
  <conditionalFormatting sqref="G441">
    <cfRule type="cellIs" priority="28" dxfId="27" operator="notEqual" stopIfTrue="1">
      <formula>0</formula>
    </cfRule>
  </conditionalFormatting>
  <conditionalFormatting sqref="H441">
    <cfRule type="cellIs" priority="27" dxfId="27" operator="notEqual" stopIfTrue="1">
      <formula>0</formula>
    </cfRule>
  </conditionalFormatting>
  <conditionalFormatting sqref="I441">
    <cfRule type="cellIs" priority="26" dxfId="27" operator="notEqual" stopIfTrue="1">
      <formula>0</formula>
    </cfRule>
  </conditionalFormatting>
  <conditionalFormatting sqref="E592:F592">
    <cfRule type="cellIs" priority="22" dxfId="27" operator="notEqual" stopIfTrue="1">
      <formula>0</formula>
    </cfRule>
  </conditionalFormatting>
  <conditionalFormatting sqref="G592">
    <cfRule type="cellIs" priority="21" dxfId="27" operator="notEqual" stopIfTrue="1">
      <formula>0</formula>
    </cfRule>
  </conditionalFormatting>
  <conditionalFormatting sqref="H592">
    <cfRule type="cellIs" priority="20" dxfId="27" operator="notEqual" stopIfTrue="1">
      <formula>0</formula>
    </cfRule>
  </conditionalFormatting>
  <conditionalFormatting sqref="I592">
    <cfRule type="cellIs" priority="19" dxfId="27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type="whole" operator="lessThan" allowBlank="1" showInputMessage="1" showErrorMessage="1" error="Въвежда се цяло число!" sqref="E114:I114 E590:I590 E356:I368 E407:I412 E66:I71 E378:I381 E26:I27 E399:I399 E85:I85 E23:I24 E62:I63 E370:I370 E384:I384 E374:I375 E387:I389 E77:I77 E29:I32 E34:I38 E40:I46 E48:I51 E59:I60 E467:I468 E470:I470 E473:I474 E492:I496 E514:I514 E516:I517 E543:I551 E556:I557 E581:I584">
      <formula1>999999999999999000</formula1>
    </dataValidation>
    <dataValidation type="whole" operator="lessThan" allowBlank="1" showInputMessage="1" showErrorMessage="1" error="Въвежда се цяло яисло!" sqref="E579:I579 E586:I589 E526:I529 E536:I537 E519:I524 E416:I419 E421:I422 E466:I466 E488:I488 E573:I574 E539:I540 E552:I555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whole" operator="lessThan" allowBlank="1" showInputMessage="1" showErrorMessage="1" error="Въвежда се цяло число!" sqref="E115:I120 E22:I22 E78:I84 E28:I28 E33:I33 E39:I39 E47:I47 E161:I161 E25:I25 E52:I57 E61:I61 E64:I65 E72:I76 E124:I159 E86:I113">
      <formula1>99999999999999900</formula1>
    </dataValidation>
    <dataValidation type="whole" operator="lessThanOrEqual" allowBlank="1" showInputMessage="1" showErrorMessage="1" error="Въвежда се цяло отрицателно число!" sqref="E121:I123 E231:I231 E243:I243 E294:I294 E376:I376 E392:I392 E395:I395 E398:I398 E401:I401 E405:I405 E456:I457 E460:I460 E463:I463 E559:I559 E478:I479 E577:I578 E500:I501 E542:I542 E531:I532 E511:I513 E567:I572 E160:I160 E162:I167 E490:I490 E486:I487 E482:I483 E504:I505">
      <formula1>0</formula1>
    </dataValidation>
    <dataValidation type="whole" operator="greaterThanOrEqual" allowBlank="1" showInputMessage="1" showErrorMessage="1" error="Въвежда се цяло положително число!" sqref="E371:I373 E383:I383 E386:I386 E391:I391 E394:I394 E397:I397 E402:I402 E404:I404 E458:I458 E461:I461 E464:I464 E575:I576 E471:I471 E476:I477 E469:I469 E498:I499 E507:I509 E533:I534 E541:I541 E558:I558 E489:I489 E484:I485 E480:I481 E502:I503 E561:I56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3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8.75390625" style="0" customWidth="1"/>
    <col min="2" max="2" width="80.25390625" style="0" customWidth="1"/>
  </cols>
  <sheetData>
    <row r="1" spans="1:2" ht="12.75">
      <c r="A1" s="712"/>
      <c r="B1" s="712"/>
    </row>
    <row r="2" spans="1:2" ht="12.75">
      <c r="A2" s="793" t="s">
        <v>1660</v>
      </c>
      <c r="B2" s="793"/>
    </row>
    <row r="3" spans="1:2" ht="13.5" thickBot="1">
      <c r="A3" s="712"/>
      <c r="B3" s="712"/>
    </row>
    <row r="4" spans="1:2" ht="13.5" thickBot="1">
      <c r="A4" s="713" t="s">
        <v>1661</v>
      </c>
      <c r="B4" s="714" t="s">
        <v>1662</v>
      </c>
    </row>
    <row r="5" spans="1:2" ht="15">
      <c r="A5" s="715">
        <v>101</v>
      </c>
      <c r="B5" s="716" t="s">
        <v>1663</v>
      </c>
    </row>
    <row r="6" spans="1:2" ht="15">
      <c r="A6" s="717">
        <v>102</v>
      </c>
      <c r="B6" s="718" t="s">
        <v>1664</v>
      </c>
    </row>
    <row r="7" spans="1:2" ht="15">
      <c r="A7" s="717">
        <v>103</v>
      </c>
      <c r="B7" s="718" t="s">
        <v>1665</v>
      </c>
    </row>
    <row r="8" spans="1:2" ht="15">
      <c r="A8" s="717">
        <v>201</v>
      </c>
      <c r="B8" s="718" t="s">
        <v>1666</v>
      </c>
    </row>
    <row r="9" spans="1:2" ht="15">
      <c r="A9" s="717">
        <v>202</v>
      </c>
      <c r="B9" s="718" t="s">
        <v>1667</v>
      </c>
    </row>
    <row r="10" spans="1:2" ht="15">
      <c r="A10" s="717">
        <v>203</v>
      </c>
      <c r="B10" s="718" t="s">
        <v>1668</v>
      </c>
    </row>
    <row r="11" spans="1:2" ht="15">
      <c r="A11" s="717">
        <v>204</v>
      </c>
      <c r="B11" s="718" t="s">
        <v>1669</v>
      </c>
    </row>
    <row r="12" spans="1:2" ht="15">
      <c r="A12" s="717">
        <v>205</v>
      </c>
      <c r="B12" s="718" t="s">
        <v>1670</v>
      </c>
    </row>
    <row r="13" spans="1:2" ht="15">
      <c r="A13" s="717">
        <v>301</v>
      </c>
      <c r="B13" s="718" t="s">
        <v>1671</v>
      </c>
    </row>
    <row r="14" spans="1:2" ht="15">
      <c r="A14" s="717">
        <v>401</v>
      </c>
      <c r="B14" s="718" t="s">
        <v>1672</v>
      </c>
    </row>
    <row r="15" spans="1:2" ht="15">
      <c r="A15" s="717">
        <v>501</v>
      </c>
      <c r="B15" s="718" t="s">
        <v>215</v>
      </c>
    </row>
    <row r="16" spans="1:2" ht="15">
      <c r="A16" s="717">
        <v>502</v>
      </c>
      <c r="B16" s="718" t="s">
        <v>1673</v>
      </c>
    </row>
    <row r="17" spans="1:2" ht="15">
      <c r="A17" s="717">
        <v>503</v>
      </c>
      <c r="B17" s="718" t="s">
        <v>1674</v>
      </c>
    </row>
    <row r="18" spans="1:2" ht="15">
      <c r="A18" s="717">
        <v>601</v>
      </c>
      <c r="B18" s="718" t="s">
        <v>1675</v>
      </c>
    </row>
    <row r="19" spans="1:2" ht="15">
      <c r="A19" s="717">
        <v>602</v>
      </c>
      <c r="B19" s="718" t="s">
        <v>1676</v>
      </c>
    </row>
    <row r="20" spans="1:2" ht="15">
      <c r="A20" s="717">
        <v>701</v>
      </c>
      <c r="B20" s="718" t="s">
        <v>1677</v>
      </c>
    </row>
    <row r="21" spans="1:2" ht="15">
      <c r="A21" s="717">
        <v>702</v>
      </c>
      <c r="B21" s="718" t="s">
        <v>1678</v>
      </c>
    </row>
    <row r="22" spans="1:2" ht="15">
      <c r="A22" s="717">
        <v>703</v>
      </c>
      <c r="B22" s="718" t="s">
        <v>1679</v>
      </c>
    </row>
    <row r="23" spans="1:2" ht="15">
      <c r="A23" s="717">
        <v>704</v>
      </c>
      <c r="B23" s="718" t="s">
        <v>1680</v>
      </c>
    </row>
    <row r="24" spans="1:2" ht="15">
      <c r="A24" s="717">
        <v>801</v>
      </c>
      <c r="B24" s="718" t="s">
        <v>1681</v>
      </c>
    </row>
    <row r="25" spans="1:2" ht="15">
      <c r="A25" s="717">
        <v>802</v>
      </c>
      <c r="B25" s="718" t="s">
        <v>1682</v>
      </c>
    </row>
    <row r="26" spans="1:2" ht="15">
      <c r="A26" s="717">
        <v>803</v>
      </c>
      <c r="B26" s="718" t="s">
        <v>1683</v>
      </c>
    </row>
    <row r="27" spans="1:2" ht="15">
      <c r="A27" s="717">
        <v>804</v>
      </c>
      <c r="B27" s="718" t="s">
        <v>1684</v>
      </c>
    </row>
    <row r="28" spans="1:2" ht="15">
      <c r="A28" s="717">
        <v>805</v>
      </c>
      <c r="B28" s="718" t="s">
        <v>1685</v>
      </c>
    </row>
    <row r="29" spans="1:2" ht="15">
      <c r="A29" s="717">
        <v>806</v>
      </c>
      <c r="B29" s="718" t="s">
        <v>1686</v>
      </c>
    </row>
    <row r="30" spans="1:2" ht="15.75" thickBot="1">
      <c r="A30" s="719">
        <v>901</v>
      </c>
      <c r="B30" s="720" t="s">
        <v>1687</v>
      </c>
    </row>
    <row r="31" spans="1:2" ht="12.75">
      <c r="A31" s="712"/>
      <c r="B31" s="712"/>
    </row>
    <row r="32" spans="1:2" ht="12.75">
      <c r="A32" s="712"/>
      <c r="B32" s="712"/>
    </row>
    <row r="33" spans="1:2" ht="12.75">
      <c r="A33" s="712"/>
      <c r="B33" s="712" t="s">
        <v>1688</v>
      </c>
    </row>
    <row r="34" spans="1:2" ht="12.75">
      <c r="A34" s="712"/>
      <c r="B34" s="712"/>
    </row>
    <row r="35" spans="1:2" ht="25.5">
      <c r="A35" s="712"/>
      <c r="B35" s="721" t="s">
        <v>1689</v>
      </c>
    </row>
  </sheetData>
  <sheetProtection password="81B0" sheet="1" objects="1" scenarios="1"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D246">
      <selection activeCell="C246" sqref="A1:C16384"/>
    </sheetView>
  </sheetViews>
  <sheetFormatPr defaultColWidth="9.00390625" defaultRowHeight="12.75"/>
  <cols>
    <col min="1" max="1" width="48.125" style="512" hidden="1" customWidth="1"/>
    <col min="2" max="2" width="105.875" style="542" hidden="1" customWidth="1"/>
    <col min="3" max="3" width="48.125" style="512" hidden="1" customWidth="1"/>
    <col min="4" max="5" width="48.125" style="512" customWidth="1"/>
    <col min="6" max="16384" width="9.125" style="512" customWidth="1"/>
  </cols>
  <sheetData>
    <row r="1" spans="1:3" ht="14.25">
      <c r="A1" s="510" t="s">
        <v>745</v>
      </c>
      <c r="B1" s="511" t="s">
        <v>749</v>
      </c>
      <c r="C1" s="510"/>
    </row>
    <row r="2" spans="1:3" ht="31.5" customHeight="1">
      <c r="A2" s="513">
        <v>0</v>
      </c>
      <c r="B2" s="514" t="s">
        <v>883</v>
      </c>
      <c r="C2" s="515" t="s">
        <v>1338</v>
      </c>
    </row>
    <row r="3" spans="1:3" ht="35.25" customHeight="1">
      <c r="A3" s="513">
        <v>33</v>
      </c>
      <c r="B3" s="514" t="s">
        <v>884</v>
      </c>
      <c r="C3" s="516" t="s">
        <v>1339</v>
      </c>
    </row>
    <row r="4" spans="1:3" ht="35.25" customHeight="1">
      <c r="A4" s="513">
        <v>42</v>
      </c>
      <c r="B4" s="514" t="s">
        <v>885</v>
      </c>
      <c r="C4" s="517" t="s">
        <v>1340</v>
      </c>
    </row>
    <row r="5" spans="1:3" ht="19.5">
      <c r="A5" s="513">
        <v>96</v>
      </c>
      <c r="B5" s="514" t="s">
        <v>886</v>
      </c>
      <c r="C5" s="517" t="s">
        <v>1341</v>
      </c>
    </row>
    <row r="6" spans="1:3" ht="19.5">
      <c r="A6" s="513">
        <v>97</v>
      </c>
      <c r="B6" s="514" t="s">
        <v>887</v>
      </c>
      <c r="C6" s="517" t="s">
        <v>1342</v>
      </c>
    </row>
    <row r="7" spans="1:3" ht="19.5">
      <c r="A7" s="513">
        <v>98</v>
      </c>
      <c r="B7" s="514" t="s">
        <v>888</v>
      </c>
      <c r="C7" s="517" t="s">
        <v>1343</v>
      </c>
    </row>
    <row r="8" spans="1:3" ht="15">
      <c r="A8" s="518"/>
      <c r="B8" s="518"/>
      <c r="C8" s="518"/>
    </row>
    <row r="9" spans="1:3" ht="15">
      <c r="A9" s="519"/>
      <c r="B9" s="519"/>
      <c r="C9" s="520"/>
    </row>
    <row r="10" spans="1:3" ht="14.25">
      <c r="A10" s="510" t="s">
        <v>745</v>
      </c>
      <c r="B10" s="511" t="s">
        <v>748</v>
      </c>
      <c r="C10" s="510"/>
    </row>
    <row r="11" spans="1:3" ht="14.25">
      <c r="A11" s="521"/>
      <c r="B11" s="522" t="s">
        <v>321</v>
      </c>
      <c r="C11" s="521"/>
    </row>
    <row r="12" spans="1:3" ht="15.75">
      <c r="A12" s="523">
        <v>1101</v>
      </c>
      <c r="B12" s="524" t="s">
        <v>322</v>
      </c>
      <c r="C12" s="523">
        <v>1101</v>
      </c>
    </row>
    <row r="13" spans="1:3" ht="15.75">
      <c r="A13" s="523">
        <v>1103</v>
      </c>
      <c r="B13" s="525" t="s">
        <v>323</v>
      </c>
      <c r="C13" s="523">
        <v>1103</v>
      </c>
    </row>
    <row r="14" spans="1:3" ht="15.75">
      <c r="A14" s="523">
        <v>1104</v>
      </c>
      <c r="B14" s="526" t="s">
        <v>324</v>
      </c>
      <c r="C14" s="523">
        <v>1104</v>
      </c>
    </row>
    <row r="15" spans="1:3" ht="15.75">
      <c r="A15" s="523">
        <v>1105</v>
      </c>
      <c r="B15" s="526" t="s">
        <v>325</v>
      </c>
      <c r="C15" s="523">
        <v>1105</v>
      </c>
    </row>
    <row r="16" spans="1:3" ht="15.75">
      <c r="A16" s="523">
        <v>1106</v>
      </c>
      <c r="B16" s="526" t="s">
        <v>326</v>
      </c>
      <c r="C16" s="523">
        <v>1106</v>
      </c>
    </row>
    <row r="17" spans="1:3" ht="15.75">
      <c r="A17" s="523">
        <v>1107</v>
      </c>
      <c r="B17" s="526" t="s">
        <v>327</v>
      </c>
      <c r="C17" s="523">
        <v>1107</v>
      </c>
    </row>
    <row r="18" spans="1:3" ht="15.75">
      <c r="A18" s="523">
        <v>1108</v>
      </c>
      <c r="B18" s="526" t="s">
        <v>328</v>
      </c>
      <c r="C18" s="523">
        <v>1108</v>
      </c>
    </row>
    <row r="19" spans="1:3" ht="15.75">
      <c r="A19" s="523">
        <v>1111</v>
      </c>
      <c r="B19" s="527" t="s">
        <v>329</v>
      </c>
      <c r="C19" s="523">
        <v>1111</v>
      </c>
    </row>
    <row r="20" spans="1:3" ht="15.75">
      <c r="A20" s="523">
        <v>1115</v>
      </c>
      <c r="B20" s="527" t="s">
        <v>330</v>
      </c>
      <c r="C20" s="523">
        <v>1115</v>
      </c>
    </row>
    <row r="21" spans="1:3" ht="15.75">
      <c r="A21" s="523">
        <v>1116</v>
      </c>
      <c r="B21" s="527" t="s">
        <v>331</v>
      </c>
      <c r="C21" s="523">
        <v>1116</v>
      </c>
    </row>
    <row r="22" spans="1:3" ht="15.75">
      <c r="A22" s="523">
        <v>1117</v>
      </c>
      <c r="B22" s="527" t="s">
        <v>332</v>
      </c>
      <c r="C22" s="523">
        <v>1117</v>
      </c>
    </row>
    <row r="23" spans="1:3" ht="15.75">
      <c r="A23" s="523">
        <v>1121</v>
      </c>
      <c r="B23" s="526" t="s">
        <v>333</v>
      </c>
      <c r="C23" s="523">
        <v>1121</v>
      </c>
    </row>
    <row r="24" spans="1:3" ht="15.75">
      <c r="A24" s="523">
        <v>1122</v>
      </c>
      <c r="B24" s="526" t="s">
        <v>334</v>
      </c>
      <c r="C24" s="523">
        <v>1122</v>
      </c>
    </row>
    <row r="25" spans="1:3" ht="15.75">
      <c r="A25" s="523">
        <v>1123</v>
      </c>
      <c r="B25" s="526" t="s">
        <v>335</v>
      </c>
      <c r="C25" s="523">
        <v>1123</v>
      </c>
    </row>
    <row r="26" spans="1:3" ht="15.75">
      <c r="A26" s="523">
        <v>1125</v>
      </c>
      <c r="B26" s="528" t="s">
        <v>336</v>
      </c>
      <c r="C26" s="523">
        <v>1125</v>
      </c>
    </row>
    <row r="27" spans="1:3" ht="15.75">
      <c r="A27" s="523">
        <v>1128</v>
      </c>
      <c r="B27" s="526" t="s">
        <v>337</v>
      </c>
      <c r="C27" s="523">
        <v>1128</v>
      </c>
    </row>
    <row r="28" spans="1:3" ht="15.75">
      <c r="A28" s="523">
        <v>1139</v>
      </c>
      <c r="B28" s="529" t="s">
        <v>338</v>
      </c>
      <c r="C28" s="523">
        <v>1139</v>
      </c>
    </row>
    <row r="29" spans="1:3" ht="15.75">
      <c r="A29" s="523">
        <v>1141</v>
      </c>
      <c r="B29" s="527" t="s">
        <v>339</v>
      </c>
      <c r="C29" s="523">
        <v>1141</v>
      </c>
    </row>
    <row r="30" spans="1:3" ht="15.75">
      <c r="A30" s="523">
        <v>1142</v>
      </c>
      <c r="B30" s="526" t="s">
        <v>340</v>
      </c>
      <c r="C30" s="523">
        <v>1142</v>
      </c>
    </row>
    <row r="31" spans="1:3" ht="15.75">
      <c r="A31" s="523">
        <v>1143</v>
      </c>
      <c r="B31" s="527" t="s">
        <v>341</v>
      </c>
      <c r="C31" s="523">
        <v>1143</v>
      </c>
    </row>
    <row r="32" spans="1:3" ht="15.75">
      <c r="A32" s="523">
        <v>1144</v>
      </c>
      <c r="B32" s="527" t="s">
        <v>342</v>
      </c>
      <c r="C32" s="523">
        <v>1144</v>
      </c>
    </row>
    <row r="33" spans="1:3" ht="15.75">
      <c r="A33" s="523">
        <v>1145</v>
      </c>
      <c r="B33" s="526" t="s">
        <v>343</v>
      </c>
      <c r="C33" s="523">
        <v>1145</v>
      </c>
    </row>
    <row r="34" spans="1:3" ht="15.75">
      <c r="A34" s="523">
        <v>1146</v>
      </c>
      <c r="B34" s="527" t="s">
        <v>344</v>
      </c>
      <c r="C34" s="523">
        <v>1146</v>
      </c>
    </row>
    <row r="35" spans="1:3" ht="15.75">
      <c r="A35" s="523">
        <v>1147</v>
      </c>
      <c r="B35" s="527" t="s">
        <v>345</v>
      </c>
      <c r="C35" s="523">
        <v>1147</v>
      </c>
    </row>
    <row r="36" spans="1:3" ht="15.75">
      <c r="A36" s="523">
        <v>1148</v>
      </c>
      <c r="B36" s="527" t="s">
        <v>346</v>
      </c>
      <c r="C36" s="523">
        <v>1148</v>
      </c>
    </row>
    <row r="37" spans="1:3" ht="15.75">
      <c r="A37" s="523">
        <v>1149</v>
      </c>
      <c r="B37" s="527" t="s">
        <v>347</v>
      </c>
      <c r="C37" s="523">
        <v>1149</v>
      </c>
    </row>
    <row r="38" spans="1:3" ht="15.75">
      <c r="A38" s="523">
        <v>1151</v>
      </c>
      <c r="B38" s="527" t="s">
        <v>348</v>
      </c>
      <c r="C38" s="523">
        <v>1151</v>
      </c>
    </row>
    <row r="39" spans="1:3" ht="15.75">
      <c r="A39" s="523">
        <v>1158</v>
      </c>
      <c r="B39" s="526" t="s">
        <v>349</v>
      </c>
      <c r="C39" s="523">
        <v>1158</v>
      </c>
    </row>
    <row r="40" spans="1:3" ht="15.75">
      <c r="A40" s="523">
        <v>1161</v>
      </c>
      <c r="B40" s="526" t="s">
        <v>350</v>
      </c>
      <c r="C40" s="523">
        <v>1161</v>
      </c>
    </row>
    <row r="41" spans="1:3" ht="15.75">
      <c r="A41" s="523">
        <v>1162</v>
      </c>
      <c r="B41" s="526" t="s">
        <v>351</v>
      </c>
      <c r="C41" s="523">
        <v>1162</v>
      </c>
    </row>
    <row r="42" spans="1:3" ht="15.75">
      <c r="A42" s="523">
        <v>1163</v>
      </c>
      <c r="B42" s="526" t="s">
        <v>352</v>
      </c>
      <c r="C42" s="523">
        <v>1163</v>
      </c>
    </row>
    <row r="43" spans="1:3" ht="15.75">
      <c r="A43" s="523">
        <v>1168</v>
      </c>
      <c r="B43" s="526" t="s">
        <v>353</v>
      </c>
      <c r="C43" s="523">
        <v>1168</v>
      </c>
    </row>
    <row r="44" spans="1:3" ht="15.75">
      <c r="A44" s="523">
        <v>1179</v>
      </c>
      <c r="B44" s="527" t="s">
        <v>354</v>
      </c>
      <c r="C44" s="523">
        <v>1179</v>
      </c>
    </row>
    <row r="45" spans="1:3" ht="15.75">
      <c r="A45" s="523">
        <v>2201</v>
      </c>
      <c r="B45" s="527" t="s">
        <v>355</v>
      </c>
      <c r="C45" s="523">
        <v>2201</v>
      </c>
    </row>
    <row r="46" spans="1:3" ht="15.75">
      <c r="A46" s="523">
        <v>2205</v>
      </c>
      <c r="B46" s="526" t="s">
        <v>356</v>
      </c>
      <c r="C46" s="523">
        <v>2205</v>
      </c>
    </row>
    <row r="47" spans="1:3" ht="15.75">
      <c r="A47" s="523">
        <v>2206</v>
      </c>
      <c r="B47" s="529" t="s">
        <v>357</v>
      </c>
      <c r="C47" s="523">
        <v>2206</v>
      </c>
    </row>
    <row r="48" spans="1:3" ht="15.75">
      <c r="A48" s="523">
        <v>2215</v>
      </c>
      <c r="B48" s="526" t="s">
        <v>358</v>
      </c>
      <c r="C48" s="523">
        <v>2215</v>
      </c>
    </row>
    <row r="49" spans="1:3" ht="15.75">
      <c r="A49" s="523">
        <v>2218</v>
      </c>
      <c r="B49" s="526" t="s">
        <v>359</v>
      </c>
      <c r="C49" s="523">
        <v>2218</v>
      </c>
    </row>
    <row r="50" spans="1:3" ht="15.75">
      <c r="A50" s="523">
        <v>2219</v>
      </c>
      <c r="B50" s="526" t="s">
        <v>360</v>
      </c>
      <c r="C50" s="523">
        <v>2219</v>
      </c>
    </row>
    <row r="51" spans="1:3" ht="15.75">
      <c r="A51" s="523">
        <v>2221</v>
      </c>
      <c r="B51" s="527" t="s">
        <v>361</v>
      </c>
      <c r="C51" s="523">
        <v>2221</v>
      </c>
    </row>
    <row r="52" spans="1:3" ht="15.75">
      <c r="A52" s="523">
        <v>2222</v>
      </c>
      <c r="B52" s="530" t="s">
        <v>362</v>
      </c>
      <c r="C52" s="523">
        <v>2222</v>
      </c>
    </row>
    <row r="53" spans="1:3" ht="15.75">
      <c r="A53" s="523">
        <v>2223</v>
      </c>
      <c r="B53" s="530" t="s">
        <v>363</v>
      </c>
      <c r="C53" s="523">
        <v>2223</v>
      </c>
    </row>
    <row r="54" spans="1:3" ht="15.75">
      <c r="A54" s="523">
        <v>2224</v>
      </c>
      <c r="B54" s="529" t="s">
        <v>364</v>
      </c>
      <c r="C54" s="523">
        <v>2224</v>
      </c>
    </row>
    <row r="55" spans="1:3" ht="15.75">
      <c r="A55" s="523">
        <v>2225</v>
      </c>
      <c r="B55" s="526" t="s">
        <v>365</v>
      </c>
      <c r="C55" s="523">
        <v>2225</v>
      </c>
    </row>
    <row r="56" spans="1:3" ht="15.75">
      <c r="A56" s="523">
        <v>2228</v>
      </c>
      <c r="B56" s="526" t="s">
        <v>366</v>
      </c>
      <c r="C56" s="523">
        <v>2228</v>
      </c>
    </row>
    <row r="57" spans="1:3" ht="15.75">
      <c r="A57" s="523">
        <v>2239</v>
      </c>
      <c r="B57" s="527" t="s">
        <v>367</v>
      </c>
      <c r="C57" s="523">
        <v>2239</v>
      </c>
    </row>
    <row r="58" spans="1:3" ht="15.75">
      <c r="A58" s="523">
        <v>2241</v>
      </c>
      <c r="B58" s="530" t="s">
        <v>368</v>
      </c>
      <c r="C58" s="523">
        <v>2241</v>
      </c>
    </row>
    <row r="59" spans="1:3" ht="15.75">
      <c r="A59" s="523">
        <v>2242</v>
      </c>
      <c r="B59" s="530" t="s">
        <v>369</v>
      </c>
      <c r="C59" s="523">
        <v>2242</v>
      </c>
    </row>
    <row r="60" spans="1:3" ht="15.75">
      <c r="A60" s="523">
        <v>2243</v>
      </c>
      <c r="B60" s="530" t="s">
        <v>370</v>
      </c>
      <c r="C60" s="523">
        <v>2243</v>
      </c>
    </row>
    <row r="61" spans="1:3" ht="15.75">
      <c r="A61" s="523">
        <v>2244</v>
      </c>
      <c r="B61" s="530" t="s">
        <v>371</v>
      </c>
      <c r="C61" s="523">
        <v>2244</v>
      </c>
    </row>
    <row r="62" spans="1:3" ht="15.75">
      <c r="A62" s="523">
        <v>2245</v>
      </c>
      <c r="B62" s="531" t="s">
        <v>372</v>
      </c>
      <c r="C62" s="523">
        <v>2245</v>
      </c>
    </row>
    <row r="63" spans="1:3" ht="15.75">
      <c r="A63" s="523">
        <v>2246</v>
      </c>
      <c r="B63" s="530" t="s">
        <v>373</v>
      </c>
      <c r="C63" s="523">
        <v>2246</v>
      </c>
    </row>
    <row r="64" spans="1:3" ht="15.75">
      <c r="A64" s="523">
        <v>2247</v>
      </c>
      <c r="B64" s="530" t="s">
        <v>374</v>
      </c>
      <c r="C64" s="523">
        <v>2247</v>
      </c>
    </row>
    <row r="65" spans="1:3" ht="15.75">
      <c r="A65" s="523">
        <v>2248</v>
      </c>
      <c r="B65" s="530" t="s">
        <v>375</v>
      </c>
      <c r="C65" s="523">
        <v>2248</v>
      </c>
    </row>
    <row r="66" spans="1:3" ht="15.75">
      <c r="A66" s="523">
        <v>2249</v>
      </c>
      <c r="B66" s="530" t="s">
        <v>376</v>
      </c>
      <c r="C66" s="523">
        <v>2249</v>
      </c>
    </row>
    <row r="67" spans="1:3" ht="15.75">
      <c r="A67" s="523">
        <v>2258</v>
      </c>
      <c r="B67" s="526" t="s">
        <v>377</v>
      </c>
      <c r="C67" s="523">
        <v>2258</v>
      </c>
    </row>
    <row r="68" spans="1:3" ht="15.75">
      <c r="A68" s="523">
        <v>2259</v>
      </c>
      <c r="B68" s="529" t="s">
        <v>378</v>
      </c>
      <c r="C68" s="523">
        <v>2259</v>
      </c>
    </row>
    <row r="69" spans="1:3" ht="15.75">
      <c r="A69" s="523">
        <v>2261</v>
      </c>
      <c r="B69" s="527" t="s">
        <v>379</v>
      </c>
      <c r="C69" s="523">
        <v>2261</v>
      </c>
    </row>
    <row r="70" spans="1:3" ht="15.75">
      <c r="A70" s="523">
        <v>2268</v>
      </c>
      <c r="B70" s="526" t="s">
        <v>380</v>
      </c>
      <c r="C70" s="523">
        <v>2268</v>
      </c>
    </row>
    <row r="71" spans="1:3" ht="15.75">
      <c r="A71" s="523">
        <v>2279</v>
      </c>
      <c r="B71" s="527" t="s">
        <v>381</v>
      </c>
      <c r="C71" s="523">
        <v>2279</v>
      </c>
    </row>
    <row r="72" spans="1:3" ht="15.75">
      <c r="A72" s="523">
        <v>2281</v>
      </c>
      <c r="B72" s="529" t="s">
        <v>382</v>
      </c>
      <c r="C72" s="523">
        <v>2281</v>
      </c>
    </row>
    <row r="73" spans="1:3" ht="15.75">
      <c r="A73" s="523">
        <v>2282</v>
      </c>
      <c r="B73" s="529" t="s">
        <v>383</v>
      </c>
      <c r="C73" s="523">
        <v>2282</v>
      </c>
    </row>
    <row r="74" spans="1:3" ht="15.75">
      <c r="A74" s="523">
        <v>2283</v>
      </c>
      <c r="B74" s="529" t="s">
        <v>384</v>
      </c>
      <c r="C74" s="523">
        <v>2283</v>
      </c>
    </row>
    <row r="75" spans="1:3" ht="15.75">
      <c r="A75" s="523">
        <v>2284</v>
      </c>
      <c r="B75" s="529" t="s">
        <v>385</v>
      </c>
      <c r="C75" s="523">
        <v>2284</v>
      </c>
    </row>
    <row r="76" spans="1:3" ht="15.75">
      <c r="A76" s="523">
        <v>2285</v>
      </c>
      <c r="B76" s="529" t="s">
        <v>386</v>
      </c>
      <c r="C76" s="523">
        <v>2285</v>
      </c>
    </row>
    <row r="77" spans="1:3" ht="15.75">
      <c r="A77" s="523">
        <v>2288</v>
      </c>
      <c r="B77" s="529" t="s">
        <v>387</v>
      </c>
      <c r="C77" s="523">
        <v>2288</v>
      </c>
    </row>
    <row r="78" spans="1:3" ht="15.75">
      <c r="A78" s="523">
        <v>2289</v>
      </c>
      <c r="B78" s="529" t="s">
        <v>388</v>
      </c>
      <c r="C78" s="523">
        <v>2289</v>
      </c>
    </row>
    <row r="79" spans="1:3" ht="15.75">
      <c r="A79" s="523">
        <v>3301</v>
      </c>
      <c r="B79" s="526" t="s">
        <v>389</v>
      </c>
      <c r="C79" s="523">
        <v>3301</v>
      </c>
    </row>
    <row r="80" spans="1:3" ht="15.75">
      <c r="A80" s="523">
        <v>3311</v>
      </c>
      <c r="B80" s="526" t="s">
        <v>390</v>
      </c>
      <c r="C80" s="523">
        <v>3311</v>
      </c>
    </row>
    <row r="81" spans="1:3" ht="15.75">
      <c r="A81" s="523">
        <v>3312</v>
      </c>
      <c r="B81" s="527" t="s">
        <v>391</v>
      </c>
      <c r="C81" s="523">
        <v>3312</v>
      </c>
    </row>
    <row r="82" spans="1:3" ht="15.75">
      <c r="A82" s="523">
        <v>3314</v>
      </c>
      <c r="B82" s="526" t="s">
        <v>392</v>
      </c>
      <c r="C82" s="523">
        <v>3314</v>
      </c>
    </row>
    <row r="83" spans="1:3" ht="15.75">
      <c r="A83" s="523">
        <v>3315</v>
      </c>
      <c r="B83" s="526" t="s">
        <v>393</v>
      </c>
      <c r="C83" s="523">
        <v>3315</v>
      </c>
    </row>
    <row r="84" spans="1:3" ht="15.75">
      <c r="A84" s="523">
        <v>3318</v>
      </c>
      <c r="B84" s="529" t="s">
        <v>394</v>
      </c>
      <c r="C84" s="523">
        <v>3318</v>
      </c>
    </row>
    <row r="85" spans="1:3" ht="15.75">
      <c r="A85" s="523">
        <v>3321</v>
      </c>
      <c r="B85" s="526" t="s">
        <v>395</v>
      </c>
      <c r="C85" s="523">
        <v>3321</v>
      </c>
    </row>
    <row r="86" spans="1:3" ht="15.75">
      <c r="A86" s="523">
        <v>3322</v>
      </c>
      <c r="B86" s="527" t="s">
        <v>396</v>
      </c>
      <c r="C86" s="523">
        <v>3322</v>
      </c>
    </row>
    <row r="87" spans="1:3" ht="15.75">
      <c r="A87" s="523">
        <v>3324</v>
      </c>
      <c r="B87" s="529" t="s">
        <v>397</v>
      </c>
      <c r="C87" s="523">
        <v>3324</v>
      </c>
    </row>
    <row r="88" spans="1:3" ht="15.75">
      <c r="A88" s="523">
        <v>3325</v>
      </c>
      <c r="B88" s="527" t="s">
        <v>398</v>
      </c>
      <c r="C88" s="523">
        <v>3325</v>
      </c>
    </row>
    <row r="89" spans="1:3" ht="15.75">
      <c r="A89" s="523">
        <v>3326</v>
      </c>
      <c r="B89" s="526" t="s">
        <v>399</v>
      </c>
      <c r="C89" s="523">
        <v>3326</v>
      </c>
    </row>
    <row r="90" spans="1:3" ht="15.75">
      <c r="A90" s="523">
        <v>3332</v>
      </c>
      <c r="B90" s="526" t="s">
        <v>400</v>
      </c>
      <c r="C90" s="523">
        <v>3332</v>
      </c>
    </row>
    <row r="91" spans="1:3" ht="15.75">
      <c r="A91" s="523">
        <v>3333</v>
      </c>
      <c r="B91" s="527" t="s">
        <v>401</v>
      </c>
      <c r="C91" s="523">
        <v>3333</v>
      </c>
    </row>
    <row r="92" spans="1:3" ht="15.75">
      <c r="A92" s="523">
        <v>3334</v>
      </c>
      <c r="B92" s="527" t="s">
        <v>473</v>
      </c>
      <c r="C92" s="523">
        <v>3334</v>
      </c>
    </row>
    <row r="93" spans="1:3" ht="15.75">
      <c r="A93" s="523">
        <v>3336</v>
      </c>
      <c r="B93" s="527" t="s">
        <v>474</v>
      </c>
      <c r="C93" s="523">
        <v>3336</v>
      </c>
    </row>
    <row r="94" spans="1:3" ht="15.75">
      <c r="A94" s="523">
        <v>3337</v>
      </c>
      <c r="B94" s="526" t="s">
        <v>475</v>
      </c>
      <c r="C94" s="523">
        <v>3337</v>
      </c>
    </row>
    <row r="95" spans="1:3" ht="15.75">
      <c r="A95" s="523">
        <v>3341</v>
      </c>
      <c r="B95" s="527" t="s">
        <v>476</v>
      </c>
      <c r="C95" s="523">
        <v>3341</v>
      </c>
    </row>
    <row r="96" spans="1:3" ht="15.75">
      <c r="A96" s="523">
        <v>3349</v>
      </c>
      <c r="B96" s="527" t="s">
        <v>402</v>
      </c>
      <c r="C96" s="523">
        <v>3349</v>
      </c>
    </row>
    <row r="97" spans="1:3" ht="15.75">
      <c r="A97" s="523">
        <v>3359</v>
      </c>
      <c r="B97" s="527" t="s">
        <v>403</v>
      </c>
      <c r="C97" s="523">
        <v>3359</v>
      </c>
    </row>
    <row r="98" spans="1:3" ht="15.75">
      <c r="A98" s="523">
        <v>3369</v>
      </c>
      <c r="B98" s="527" t="s">
        <v>404</v>
      </c>
      <c r="C98" s="523">
        <v>3369</v>
      </c>
    </row>
    <row r="99" spans="1:3" ht="15.75">
      <c r="A99" s="523">
        <v>3388</v>
      </c>
      <c r="B99" s="526" t="s">
        <v>0</v>
      </c>
      <c r="C99" s="523">
        <v>3388</v>
      </c>
    </row>
    <row r="100" spans="1:3" ht="15.75">
      <c r="A100" s="523">
        <v>3389</v>
      </c>
      <c r="B100" s="527" t="s">
        <v>1</v>
      </c>
      <c r="C100" s="523">
        <v>3389</v>
      </c>
    </row>
    <row r="101" spans="1:3" ht="15.75">
      <c r="A101" s="523">
        <v>4401</v>
      </c>
      <c r="B101" s="526" t="s">
        <v>2</v>
      </c>
      <c r="C101" s="523">
        <v>4401</v>
      </c>
    </row>
    <row r="102" spans="1:3" ht="15.75">
      <c r="A102" s="523">
        <v>4412</v>
      </c>
      <c r="B102" s="529" t="s">
        <v>3</v>
      </c>
      <c r="C102" s="523">
        <v>4412</v>
      </c>
    </row>
    <row r="103" spans="1:3" ht="15.75">
      <c r="A103" s="523">
        <v>4415</v>
      </c>
      <c r="B103" s="527" t="s">
        <v>4</v>
      </c>
      <c r="C103" s="523">
        <v>4415</v>
      </c>
    </row>
    <row r="104" spans="1:3" ht="15.75">
      <c r="A104" s="523">
        <v>4418</v>
      </c>
      <c r="B104" s="527" t="s">
        <v>5</v>
      </c>
      <c r="C104" s="523">
        <v>4418</v>
      </c>
    </row>
    <row r="105" spans="1:3" ht="15.75">
      <c r="A105" s="523">
        <v>4429</v>
      </c>
      <c r="B105" s="526" t="s">
        <v>6</v>
      </c>
      <c r="C105" s="523">
        <v>4429</v>
      </c>
    </row>
    <row r="106" spans="1:3" ht="15.75">
      <c r="A106" s="523">
        <v>4431</v>
      </c>
      <c r="B106" s="527" t="s">
        <v>7</v>
      </c>
      <c r="C106" s="523">
        <v>4431</v>
      </c>
    </row>
    <row r="107" spans="1:3" ht="15.75">
      <c r="A107" s="523">
        <v>4433</v>
      </c>
      <c r="B107" s="527" t="s">
        <v>8</v>
      </c>
      <c r="C107" s="523">
        <v>4433</v>
      </c>
    </row>
    <row r="108" spans="1:3" ht="15.75">
      <c r="A108" s="523">
        <v>4436</v>
      </c>
      <c r="B108" s="527" t="s">
        <v>9</v>
      </c>
      <c r="C108" s="523">
        <v>4436</v>
      </c>
    </row>
    <row r="109" spans="1:3" ht="15.75">
      <c r="A109" s="523">
        <v>4437</v>
      </c>
      <c r="B109" s="528" t="s">
        <v>10</v>
      </c>
      <c r="C109" s="523">
        <v>4437</v>
      </c>
    </row>
    <row r="110" spans="1:3" ht="15.75">
      <c r="A110" s="523">
        <v>4450</v>
      </c>
      <c r="B110" s="527" t="s">
        <v>11</v>
      </c>
      <c r="C110" s="523">
        <v>4450</v>
      </c>
    </row>
    <row r="111" spans="1:3" ht="15.75">
      <c r="A111" s="523">
        <v>4451</v>
      </c>
      <c r="B111" s="532" t="s">
        <v>12</v>
      </c>
      <c r="C111" s="523">
        <v>4451</v>
      </c>
    </row>
    <row r="112" spans="1:3" ht="15.75">
      <c r="A112" s="523">
        <v>4452</v>
      </c>
      <c r="B112" s="532" t="s">
        <v>13</v>
      </c>
      <c r="C112" s="523">
        <v>4452</v>
      </c>
    </row>
    <row r="113" spans="1:3" ht="15.75">
      <c r="A113" s="523">
        <v>4453</v>
      </c>
      <c r="B113" s="532" t="s">
        <v>14</v>
      </c>
      <c r="C113" s="523">
        <v>4453</v>
      </c>
    </row>
    <row r="114" spans="1:3" ht="15.75">
      <c r="A114" s="523">
        <v>4454</v>
      </c>
      <c r="B114" s="533" t="s">
        <v>15</v>
      </c>
      <c r="C114" s="523">
        <v>4454</v>
      </c>
    </row>
    <row r="115" spans="1:3" ht="15.75">
      <c r="A115" s="523">
        <v>4455</v>
      </c>
      <c r="B115" s="533" t="s">
        <v>16</v>
      </c>
      <c r="C115" s="523">
        <v>4455</v>
      </c>
    </row>
    <row r="116" spans="1:3" ht="15.75">
      <c r="A116" s="523">
        <v>4456</v>
      </c>
      <c r="B116" s="532" t="s">
        <v>17</v>
      </c>
      <c r="C116" s="523">
        <v>4456</v>
      </c>
    </row>
    <row r="117" spans="1:3" ht="15.75">
      <c r="A117" s="523">
        <v>4457</v>
      </c>
      <c r="B117" s="534" t="s">
        <v>18</v>
      </c>
      <c r="C117" s="523">
        <v>4457</v>
      </c>
    </row>
    <row r="118" spans="1:3" ht="15.75">
      <c r="A118" s="523">
        <v>4458</v>
      </c>
      <c r="B118" s="535" t="s">
        <v>1344</v>
      </c>
      <c r="C118" s="523">
        <v>4458</v>
      </c>
    </row>
    <row r="119" spans="1:3" ht="15.75">
      <c r="A119" s="523">
        <v>4459</v>
      </c>
      <c r="B119" s="536" t="s">
        <v>1345</v>
      </c>
      <c r="C119" s="523">
        <v>4459</v>
      </c>
    </row>
    <row r="120" spans="1:3" ht="15.75">
      <c r="A120" s="523">
        <v>4465</v>
      </c>
      <c r="B120" s="524" t="s">
        <v>19</v>
      </c>
      <c r="C120" s="523">
        <v>4465</v>
      </c>
    </row>
    <row r="121" spans="1:3" ht="15.75">
      <c r="A121" s="523">
        <v>4467</v>
      </c>
      <c r="B121" s="525" t="s">
        <v>20</v>
      </c>
      <c r="C121" s="523">
        <v>4467</v>
      </c>
    </row>
    <row r="122" spans="1:3" ht="15.75">
      <c r="A122" s="523">
        <v>4468</v>
      </c>
      <c r="B122" s="526" t="s">
        <v>21</v>
      </c>
      <c r="C122" s="523">
        <v>4468</v>
      </c>
    </row>
    <row r="123" spans="1:3" ht="15.75">
      <c r="A123" s="523">
        <v>4469</v>
      </c>
      <c r="B123" s="527" t="s">
        <v>22</v>
      </c>
      <c r="C123" s="523">
        <v>4469</v>
      </c>
    </row>
    <row r="124" spans="1:3" ht="15.75">
      <c r="A124" s="523">
        <v>5501</v>
      </c>
      <c r="B124" s="526" t="s">
        <v>23</v>
      </c>
      <c r="C124" s="523">
        <v>5501</v>
      </c>
    </row>
    <row r="125" spans="1:3" ht="15.75">
      <c r="A125" s="523">
        <v>5511</v>
      </c>
      <c r="B125" s="531" t="s">
        <v>24</v>
      </c>
      <c r="C125" s="523">
        <v>5511</v>
      </c>
    </row>
    <row r="126" spans="1:3" ht="15.75">
      <c r="A126" s="523">
        <v>5512</v>
      </c>
      <c r="B126" s="526" t="s">
        <v>25</v>
      </c>
      <c r="C126" s="523">
        <v>5512</v>
      </c>
    </row>
    <row r="127" spans="1:3" ht="15.75">
      <c r="A127" s="523">
        <v>5513</v>
      </c>
      <c r="B127" s="534" t="s">
        <v>500</v>
      </c>
      <c r="C127" s="523">
        <v>5513</v>
      </c>
    </row>
    <row r="128" spans="1:3" ht="15.75">
      <c r="A128" s="523">
        <v>5514</v>
      </c>
      <c r="B128" s="534" t="s">
        <v>501</v>
      </c>
      <c r="C128" s="523">
        <v>5514</v>
      </c>
    </row>
    <row r="129" spans="1:3" ht="15.75">
      <c r="A129" s="523">
        <v>5515</v>
      </c>
      <c r="B129" s="534" t="s">
        <v>502</v>
      </c>
      <c r="C129" s="523">
        <v>5515</v>
      </c>
    </row>
    <row r="130" spans="1:3" ht="15.75">
      <c r="A130" s="523">
        <v>5516</v>
      </c>
      <c r="B130" s="534" t="s">
        <v>503</v>
      </c>
      <c r="C130" s="523">
        <v>5516</v>
      </c>
    </row>
    <row r="131" spans="1:3" ht="15.75">
      <c r="A131" s="523">
        <v>5517</v>
      </c>
      <c r="B131" s="534" t="s">
        <v>504</v>
      </c>
      <c r="C131" s="523">
        <v>5517</v>
      </c>
    </row>
    <row r="132" spans="1:3" ht="15.75">
      <c r="A132" s="523">
        <v>5518</v>
      </c>
      <c r="B132" s="526" t="s">
        <v>505</v>
      </c>
      <c r="C132" s="523">
        <v>5518</v>
      </c>
    </row>
    <row r="133" spans="1:3" ht="15.75">
      <c r="A133" s="523">
        <v>5519</v>
      </c>
      <c r="B133" s="526" t="s">
        <v>506</v>
      </c>
      <c r="C133" s="523">
        <v>5519</v>
      </c>
    </row>
    <row r="134" spans="1:3" ht="15.75">
      <c r="A134" s="523">
        <v>5521</v>
      </c>
      <c r="B134" s="526" t="s">
        <v>507</v>
      </c>
      <c r="C134" s="523">
        <v>5521</v>
      </c>
    </row>
    <row r="135" spans="1:3" ht="15.75">
      <c r="A135" s="523">
        <v>5522</v>
      </c>
      <c r="B135" s="537" t="s">
        <v>508</v>
      </c>
      <c r="C135" s="523">
        <v>5522</v>
      </c>
    </row>
    <row r="136" spans="1:3" ht="15.75">
      <c r="A136" s="523">
        <v>5524</v>
      </c>
      <c r="B136" s="524" t="s">
        <v>509</v>
      </c>
      <c r="C136" s="523">
        <v>5524</v>
      </c>
    </row>
    <row r="137" spans="1:3" ht="15.75">
      <c r="A137" s="523">
        <v>5525</v>
      </c>
      <c r="B137" s="531" t="s">
        <v>510</v>
      </c>
      <c r="C137" s="523">
        <v>5525</v>
      </c>
    </row>
    <row r="138" spans="1:3" ht="15.75">
      <c r="A138" s="523">
        <v>5526</v>
      </c>
      <c r="B138" s="528" t="s">
        <v>511</v>
      </c>
      <c r="C138" s="523">
        <v>5526</v>
      </c>
    </row>
    <row r="139" spans="1:3" ht="15.75">
      <c r="A139" s="523">
        <v>5527</v>
      </c>
      <c r="B139" s="528" t="s">
        <v>512</v>
      </c>
      <c r="C139" s="523">
        <v>5527</v>
      </c>
    </row>
    <row r="140" spans="1:3" ht="15.75">
      <c r="A140" s="523">
        <v>5528</v>
      </c>
      <c r="B140" s="528" t="s">
        <v>513</v>
      </c>
      <c r="C140" s="523">
        <v>5528</v>
      </c>
    </row>
    <row r="141" spans="1:3" ht="15.75">
      <c r="A141" s="523">
        <v>5529</v>
      </c>
      <c r="B141" s="528" t="s">
        <v>514</v>
      </c>
      <c r="C141" s="523">
        <v>5529</v>
      </c>
    </row>
    <row r="142" spans="1:3" ht="15.75">
      <c r="A142" s="523">
        <v>5530</v>
      </c>
      <c r="B142" s="528" t="s">
        <v>515</v>
      </c>
      <c r="C142" s="523">
        <v>5530</v>
      </c>
    </row>
    <row r="143" spans="1:3" ht="15.75">
      <c r="A143" s="523">
        <v>5531</v>
      </c>
      <c r="B143" s="531" t="s">
        <v>516</v>
      </c>
      <c r="C143" s="523">
        <v>5531</v>
      </c>
    </row>
    <row r="144" spans="1:3" ht="15.75">
      <c r="A144" s="523">
        <v>5532</v>
      </c>
      <c r="B144" s="537" t="s">
        <v>517</v>
      </c>
      <c r="C144" s="523">
        <v>5532</v>
      </c>
    </row>
    <row r="145" spans="1:3" ht="15.75">
      <c r="A145" s="523">
        <v>5533</v>
      </c>
      <c r="B145" s="537" t="s">
        <v>518</v>
      </c>
      <c r="C145" s="523">
        <v>5533</v>
      </c>
    </row>
    <row r="146" spans="1:3" ht="15">
      <c r="A146" s="538">
        <v>5534</v>
      </c>
      <c r="B146" s="537" t="s">
        <v>519</v>
      </c>
      <c r="C146" s="538">
        <v>5534</v>
      </c>
    </row>
    <row r="147" spans="1:3" ht="15">
      <c r="A147" s="538">
        <v>5535</v>
      </c>
      <c r="B147" s="537" t="s">
        <v>520</v>
      </c>
      <c r="C147" s="538">
        <v>5535</v>
      </c>
    </row>
    <row r="148" spans="1:3" ht="15.75">
      <c r="A148" s="523">
        <v>5538</v>
      </c>
      <c r="B148" s="531" t="s">
        <v>521</v>
      </c>
      <c r="C148" s="523">
        <v>5538</v>
      </c>
    </row>
    <row r="149" spans="1:3" ht="15.75">
      <c r="A149" s="523">
        <v>5540</v>
      </c>
      <c r="B149" s="537" t="s">
        <v>522</v>
      </c>
      <c r="C149" s="523">
        <v>5540</v>
      </c>
    </row>
    <row r="150" spans="1:3" ht="15.75">
      <c r="A150" s="523">
        <v>5541</v>
      </c>
      <c r="B150" s="537" t="s">
        <v>523</v>
      </c>
      <c r="C150" s="523">
        <v>5541</v>
      </c>
    </row>
    <row r="151" spans="1:3" ht="15.75">
      <c r="A151" s="523">
        <v>5545</v>
      </c>
      <c r="B151" s="537" t="s">
        <v>524</v>
      </c>
      <c r="C151" s="523">
        <v>5545</v>
      </c>
    </row>
    <row r="152" spans="1:3" ht="15.75">
      <c r="A152" s="523">
        <v>5546</v>
      </c>
      <c r="B152" s="537" t="s">
        <v>525</v>
      </c>
      <c r="C152" s="523">
        <v>5546</v>
      </c>
    </row>
    <row r="153" spans="1:3" ht="15.75">
      <c r="A153" s="523">
        <v>5547</v>
      </c>
      <c r="B153" s="537" t="s">
        <v>526</v>
      </c>
      <c r="C153" s="523">
        <v>5547</v>
      </c>
    </row>
    <row r="154" spans="1:3" ht="15.75">
      <c r="A154" s="523">
        <v>5548</v>
      </c>
      <c r="B154" s="537" t="s">
        <v>527</v>
      </c>
      <c r="C154" s="523">
        <v>5548</v>
      </c>
    </row>
    <row r="155" spans="1:3" ht="15.75">
      <c r="A155" s="523">
        <v>5550</v>
      </c>
      <c r="B155" s="537" t="s">
        <v>528</v>
      </c>
      <c r="C155" s="523">
        <v>5550</v>
      </c>
    </row>
    <row r="156" spans="1:3" ht="15.75">
      <c r="A156" s="523">
        <v>5551</v>
      </c>
      <c r="B156" s="537" t="s">
        <v>529</v>
      </c>
      <c r="C156" s="523">
        <v>5551</v>
      </c>
    </row>
    <row r="157" spans="1:3" ht="15.75">
      <c r="A157" s="523">
        <v>5553</v>
      </c>
      <c r="B157" s="537" t="s">
        <v>530</v>
      </c>
      <c r="C157" s="523">
        <v>5553</v>
      </c>
    </row>
    <row r="158" spans="1:3" ht="15.75">
      <c r="A158" s="523">
        <v>5554</v>
      </c>
      <c r="B158" s="531" t="s">
        <v>531</v>
      </c>
      <c r="C158" s="523">
        <v>5554</v>
      </c>
    </row>
    <row r="159" spans="1:3" ht="15.75">
      <c r="A159" s="523">
        <v>5556</v>
      </c>
      <c r="B159" s="527" t="s">
        <v>532</v>
      </c>
      <c r="C159" s="523">
        <v>5556</v>
      </c>
    </row>
    <row r="160" spans="1:3" ht="15.75">
      <c r="A160" s="523">
        <v>5561</v>
      </c>
      <c r="B160" s="539" t="s">
        <v>533</v>
      </c>
      <c r="C160" s="523">
        <v>5561</v>
      </c>
    </row>
    <row r="161" spans="1:3" ht="15.75">
      <c r="A161" s="523">
        <v>5562</v>
      </c>
      <c r="B161" s="539" t="s">
        <v>534</v>
      </c>
      <c r="C161" s="523">
        <v>5562</v>
      </c>
    </row>
    <row r="162" spans="1:3" ht="15.75">
      <c r="A162" s="523">
        <v>5588</v>
      </c>
      <c r="B162" s="526" t="s">
        <v>535</v>
      </c>
      <c r="C162" s="523">
        <v>5588</v>
      </c>
    </row>
    <row r="163" spans="1:3" ht="15.75">
      <c r="A163" s="523">
        <v>5589</v>
      </c>
      <c r="B163" s="526" t="s">
        <v>536</v>
      </c>
      <c r="C163" s="523">
        <v>5589</v>
      </c>
    </row>
    <row r="164" spans="1:3" ht="15.75">
      <c r="A164" s="523">
        <v>6601</v>
      </c>
      <c r="B164" s="526" t="s">
        <v>537</v>
      </c>
      <c r="C164" s="523">
        <v>6601</v>
      </c>
    </row>
    <row r="165" spans="1:3" ht="15.75">
      <c r="A165" s="523">
        <v>6602</v>
      </c>
      <c r="B165" s="527" t="s">
        <v>538</v>
      </c>
      <c r="C165" s="523">
        <v>6602</v>
      </c>
    </row>
    <row r="166" spans="1:3" ht="15.75">
      <c r="A166" s="523">
        <v>6603</v>
      </c>
      <c r="B166" s="527" t="s">
        <v>539</v>
      </c>
      <c r="C166" s="523">
        <v>6603</v>
      </c>
    </row>
    <row r="167" spans="1:3" ht="15.75">
      <c r="A167" s="523">
        <v>6604</v>
      </c>
      <c r="B167" s="527" t="s">
        <v>540</v>
      </c>
      <c r="C167" s="523">
        <v>6604</v>
      </c>
    </row>
    <row r="168" spans="1:3" ht="15.75">
      <c r="A168" s="523">
        <v>6605</v>
      </c>
      <c r="B168" s="527" t="s">
        <v>541</v>
      </c>
      <c r="C168" s="523">
        <v>6605</v>
      </c>
    </row>
    <row r="169" spans="1:3" ht="15">
      <c r="A169" s="538">
        <v>6606</v>
      </c>
      <c r="B169" s="529" t="s">
        <v>542</v>
      </c>
      <c r="C169" s="538">
        <v>6606</v>
      </c>
    </row>
    <row r="170" spans="1:3" ht="15.75">
      <c r="A170" s="523">
        <v>6618</v>
      </c>
      <c r="B170" s="526" t="s">
        <v>543</v>
      </c>
      <c r="C170" s="523">
        <v>6618</v>
      </c>
    </row>
    <row r="171" spans="1:3" ht="15.75">
      <c r="A171" s="523">
        <v>6619</v>
      </c>
      <c r="B171" s="527" t="s">
        <v>544</v>
      </c>
      <c r="C171" s="523">
        <v>6619</v>
      </c>
    </row>
    <row r="172" spans="1:3" ht="15.75">
      <c r="A172" s="523">
        <v>6621</v>
      </c>
      <c r="B172" s="526" t="s">
        <v>545</v>
      </c>
      <c r="C172" s="523">
        <v>6621</v>
      </c>
    </row>
    <row r="173" spans="1:3" ht="15.75">
      <c r="A173" s="523">
        <v>6622</v>
      </c>
      <c r="B173" s="527" t="s">
        <v>546</v>
      </c>
      <c r="C173" s="523">
        <v>6622</v>
      </c>
    </row>
    <row r="174" spans="1:3" ht="15.75">
      <c r="A174" s="523">
        <v>6623</v>
      </c>
      <c r="B174" s="527" t="s">
        <v>547</v>
      </c>
      <c r="C174" s="523">
        <v>6623</v>
      </c>
    </row>
    <row r="175" spans="1:3" ht="15.75">
      <c r="A175" s="523">
        <v>6624</v>
      </c>
      <c r="B175" s="527" t="s">
        <v>548</v>
      </c>
      <c r="C175" s="523">
        <v>6624</v>
      </c>
    </row>
    <row r="176" spans="1:3" ht="15.75">
      <c r="A176" s="523">
        <v>6625</v>
      </c>
      <c r="B176" s="528" t="s">
        <v>549</v>
      </c>
      <c r="C176" s="523">
        <v>6625</v>
      </c>
    </row>
    <row r="177" spans="1:3" ht="15.75">
      <c r="A177" s="523">
        <v>6626</v>
      </c>
      <c r="B177" s="528" t="s">
        <v>432</v>
      </c>
      <c r="C177" s="523">
        <v>6626</v>
      </c>
    </row>
    <row r="178" spans="1:3" ht="15.75">
      <c r="A178" s="523">
        <v>6627</v>
      </c>
      <c r="B178" s="528" t="s">
        <v>433</v>
      </c>
      <c r="C178" s="523">
        <v>6627</v>
      </c>
    </row>
    <row r="179" spans="1:3" ht="15.75">
      <c r="A179" s="523">
        <v>6628</v>
      </c>
      <c r="B179" s="534" t="s">
        <v>434</v>
      </c>
      <c r="C179" s="523">
        <v>6628</v>
      </c>
    </row>
    <row r="180" spans="1:3" ht="15.75">
      <c r="A180" s="523">
        <v>6629</v>
      </c>
      <c r="B180" s="539" t="s">
        <v>435</v>
      </c>
      <c r="C180" s="523">
        <v>6629</v>
      </c>
    </row>
    <row r="181" spans="1:3" ht="15.75">
      <c r="A181" s="540">
        <v>7701</v>
      </c>
      <c r="B181" s="526" t="s">
        <v>436</v>
      </c>
      <c r="C181" s="540">
        <v>7701</v>
      </c>
    </row>
    <row r="182" spans="1:3" ht="15.75">
      <c r="A182" s="523">
        <v>7708</v>
      </c>
      <c r="B182" s="526" t="s">
        <v>437</v>
      </c>
      <c r="C182" s="523">
        <v>7708</v>
      </c>
    </row>
    <row r="183" spans="1:3" ht="15.75">
      <c r="A183" s="523">
        <v>7711</v>
      </c>
      <c r="B183" s="529" t="s">
        <v>438</v>
      </c>
      <c r="C183" s="523">
        <v>7711</v>
      </c>
    </row>
    <row r="184" spans="1:3" ht="15.75">
      <c r="A184" s="523">
        <v>7712</v>
      </c>
      <c r="B184" s="526" t="s">
        <v>439</v>
      </c>
      <c r="C184" s="523">
        <v>7712</v>
      </c>
    </row>
    <row r="185" spans="1:3" ht="15.75">
      <c r="A185" s="523">
        <v>7713</v>
      </c>
      <c r="B185" s="541" t="s">
        <v>440</v>
      </c>
      <c r="C185" s="523">
        <v>7713</v>
      </c>
    </row>
    <row r="186" spans="1:3" ht="15.75">
      <c r="A186" s="523">
        <v>7714</v>
      </c>
      <c r="B186" s="525" t="s">
        <v>441</v>
      </c>
      <c r="C186" s="523">
        <v>7714</v>
      </c>
    </row>
    <row r="187" spans="1:3" ht="15.75">
      <c r="A187" s="523">
        <v>7718</v>
      </c>
      <c r="B187" s="526" t="s">
        <v>442</v>
      </c>
      <c r="C187" s="523">
        <v>7718</v>
      </c>
    </row>
    <row r="188" spans="1:3" ht="15.75">
      <c r="A188" s="523">
        <v>7719</v>
      </c>
      <c r="B188" s="527" t="s">
        <v>443</v>
      </c>
      <c r="C188" s="523">
        <v>7719</v>
      </c>
    </row>
    <row r="189" spans="1:3" ht="15.75">
      <c r="A189" s="523">
        <v>7731</v>
      </c>
      <c r="B189" s="526" t="s">
        <v>444</v>
      </c>
      <c r="C189" s="523">
        <v>7731</v>
      </c>
    </row>
    <row r="190" spans="1:3" ht="15.75">
      <c r="A190" s="523">
        <v>7732</v>
      </c>
      <c r="B190" s="527" t="s">
        <v>445</v>
      </c>
      <c r="C190" s="523">
        <v>7732</v>
      </c>
    </row>
    <row r="191" spans="1:3" ht="15.75">
      <c r="A191" s="523">
        <v>7733</v>
      </c>
      <c r="B191" s="527" t="s">
        <v>446</v>
      </c>
      <c r="C191" s="523">
        <v>7733</v>
      </c>
    </row>
    <row r="192" spans="1:3" ht="15.75">
      <c r="A192" s="523">
        <v>7735</v>
      </c>
      <c r="B192" s="527" t="s">
        <v>447</v>
      </c>
      <c r="C192" s="523">
        <v>7735</v>
      </c>
    </row>
    <row r="193" spans="1:3" ht="15.75">
      <c r="A193" s="523">
        <v>7736</v>
      </c>
      <c r="B193" s="526" t="s">
        <v>448</v>
      </c>
      <c r="C193" s="523">
        <v>7736</v>
      </c>
    </row>
    <row r="194" spans="1:3" ht="15.75">
      <c r="A194" s="523">
        <v>7737</v>
      </c>
      <c r="B194" s="527" t="s">
        <v>449</v>
      </c>
      <c r="C194" s="523">
        <v>7737</v>
      </c>
    </row>
    <row r="195" spans="1:3" ht="15.75">
      <c r="A195" s="523">
        <v>7738</v>
      </c>
      <c r="B195" s="527" t="s">
        <v>450</v>
      </c>
      <c r="C195" s="523">
        <v>7738</v>
      </c>
    </row>
    <row r="196" spans="1:3" ht="15.75">
      <c r="A196" s="523">
        <v>7739</v>
      </c>
      <c r="B196" s="531" t="s">
        <v>451</v>
      </c>
      <c r="C196" s="523">
        <v>7739</v>
      </c>
    </row>
    <row r="197" spans="1:3" ht="15.75">
      <c r="A197" s="523">
        <v>7740</v>
      </c>
      <c r="B197" s="531" t="s">
        <v>452</v>
      </c>
      <c r="C197" s="523">
        <v>7740</v>
      </c>
    </row>
    <row r="198" spans="1:3" ht="15.75">
      <c r="A198" s="523">
        <v>7741</v>
      </c>
      <c r="B198" s="527" t="s">
        <v>453</v>
      </c>
      <c r="C198" s="523">
        <v>7741</v>
      </c>
    </row>
    <row r="199" spans="1:3" ht="15.75">
      <c r="A199" s="523">
        <v>7742</v>
      </c>
      <c r="B199" s="527" t="s">
        <v>454</v>
      </c>
      <c r="C199" s="523">
        <v>7742</v>
      </c>
    </row>
    <row r="200" spans="1:3" ht="15.75">
      <c r="A200" s="523">
        <v>7743</v>
      </c>
      <c r="B200" s="527" t="s">
        <v>455</v>
      </c>
      <c r="C200" s="523">
        <v>7743</v>
      </c>
    </row>
    <row r="201" spans="1:3" ht="15.75">
      <c r="A201" s="523">
        <v>7744</v>
      </c>
      <c r="B201" s="539" t="s">
        <v>456</v>
      </c>
      <c r="C201" s="523">
        <v>7744</v>
      </c>
    </row>
    <row r="202" spans="1:3" ht="15.75">
      <c r="A202" s="523">
        <v>7745</v>
      </c>
      <c r="B202" s="527" t="s">
        <v>457</v>
      </c>
      <c r="C202" s="523">
        <v>7745</v>
      </c>
    </row>
    <row r="203" spans="1:3" ht="15.75">
      <c r="A203" s="523">
        <v>7746</v>
      </c>
      <c r="B203" s="527" t="s">
        <v>458</v>
      </c>
      <c r="C203" s="523">
        <v>7746</v>
      </c>
    </row>
    <row r="204" spans="1:3" ht="15.75">
      <c r="A204" s="523">
        <v>7747</v>
      </c>
      <c r="B204" s="526" t="s">
        <v>459</v>
      </c>
      <c r="C204" s="523">
        <v>7747</v>
      </c>
    </row>
    <row r="205" spans="1:3" ht="15.75">
      <c r="A205" s="523">
        <v>7748</v>
      </c>
      <c r="B205" s="529" t="s">
        <v>460</v>
      </c>
      <c r="C205" s="523">
        <v>7748</v>
      </c>
    </row>
    <row r="206" spans="1:3" ht="15.75">
      <c r="A206" s="523">
        <v>7751</v>
      </c>
      <c r="B206" s="527" t="s">
        <v>461</v>
      </c>
      <c r="C206" s="523">
        <v>7751</v>
      </c>
    </row>
    <row r="207" spans="1:3" ht="15.75">
      <c r="A207" s="523">
        <v>7752</v>
      </c>
      <c r="B207" s="527" t="s">
        <v>462</v>
      </c>
      <c r="C207" s="523">
        <v>7752</v>
      </c>
    </row>
    <row r="208" spans="1:3" ht="15.75">
      <c r="A208" s="523">
        <v>7755</v>
      </c>
      <c r="B208" s="528" t="s">
        <v>67</v>
      </c>
      <c r="C208" s="523">
        <v>7755</v>
      </c>
    </row>
    <row r="209" spans="1:3" ht="15.75">
      <c r="A209" s="523">
        <v>7758</v>
      </c>
      <c r="B209" s="526" t="s">
        <v>68</v>
      </c>
      <c r="C209" s="523">
        <v>7758</v>
      </c>
    </row>
    <row r="210" spans="1:3" ht="15.75">
      <c r="A210" s="523">
        <v>7759</v>
      </c>
      <c r="B210" s="527" t="s">
        <v>69</v>
      </c>
      <c r="C210" s="523">
        <v>7759</v>
      </c>
    </row>
    <row r="211" spans="1:3" ht="15.75">
      <c r="A211" s="523">
        <v>7761</v>
      </c>
      <c r="B211" s="526" t="s">
        <v>70</v>
      </c>
      <c r="C211" s="523">
        <v>7761</v>
      </c>
    </row>
    <row r="212" spans="1:3" ht="15.75">
      <c r="A212" s="523">
        <v>7762</v>
      </c>
      <c r="B212" s="526" t="s">
        <v>71</v>
      </c>
      <c r="C212" s="523">
        <v>7762</v>
      </c>
    </row>
    <row r="213" spans="1:3" ht="15.75">
      <c r="A213" s="523">
        <v>7768</v>
      </c>
      <c r="B213" s="526" t="s">
        <v>72</v>
      </c>
      <c r="C213" s="523">
        <v>7768</v>
      </c>
    </row>
    <row r="214" spans="1:3" ht="15.75">
      <c r="A214" s="523">
        <v>8801</v>
      </c>
      <c r="B214" s="529" t="s">
        <v>73</v>
      </c>
      <c r="C214" s="523">
        <v>8801</v>
      </c>
    </row>
    <row r="215" spans="1:3" ht="15.75">
      <c r="A215" s="523">
        <v>8802</v>
      </c>
      <c r="B215" s="526" t="s">
        <v>74</v>
      </c>
      <c r="C215" s="523">
        <v>8802</v>
      </c>
    </row>
    <row r="216" spans="1:3" ht="15.75">
      <c r="A216" s="523">
        <v>8803</v>
      </c>
      <c r="B216" s="526" t="s">
        <v>75</v>
      </c>
      <c r="C216" s="523">
        <v>8803</v>
      </c>
    </row>
    <row r="217" spans="1:3" ht="15.75">
      <c r="A217" s="523">
        <v>8804</v>
      </c>
      <c r="B217" s="526" t="s">
        <v>76</v>
      </c>
      <c r="C217" s="523">
        <v>8804</v>
      </c>
    </row>
    <row r="218" spans="1:3" ht="15.75">
      <c r="A218" s="523">
        <v>8805</v>
      </c>
      <c r="B218" s="528" t="s">
        <v>77</v>
      </c>
      <c r="C218" s="523">
        <v>8805</v>
      </c>
    </row>
    <row r="219" spans="1:3" ht="15.75">
      <c r="A219" s="523">
        <v>8807</v>
      </c>
      <c r="B219" s="534" t="s">
        <v>78</v>
      </c>
      <c r="C219" s="523">
        <v>8807</v>
      </c>
    </row>
    <row r="220" spans="1:3" ht="15.75">
      <c r="A220" s="523">
        <v>8808</v>
      </c>
      <c r="B220" s="527" t="s">
        <v>79</v>
      </c>
      <c r="C220" s="523">
        <v>8808</v>
      </c>
    </row>
    <row r="221" spans="1:3" ht="15.75">
      <c r="A221" s="523">
        <v>8809</v>
      </c>
      <c r="B221" s="527" t="s">
        <v>80</v>
      </c>
      <c r="C221" s="523">
        <v>8809</v>
      </c>
    </row>
    <row r="222" spans="1:3" ht="15.75">
      <c r="A222" s="523">
        <v>8811</v>
      </c>
      <c r="B222" s="526" t="s">
        <v>81</v>
      </c>
      <c r="C222" s="523">
        <v>8811</v>
      </c>
    </row>
    <row r="223" spans="1:3" ht="15.75">
      <c r="A223" s="523">
        <v>8813</v>
      </c>
      <c r="B223" s="527" t="s">
        <v>82</v>
      </c>
      <c r="C223" s="523">
        <v>8813</v>
      </c>
    </row>
    <row r="224" spans="1:3" ht="15.75">
      <c r="A224" s="523">
        <v>8814</v>
      </c>
      <c r="B224" s="526" t="s">
        <v>83</v>
      </c>
      <c r="C224" s="523">
        <v>8814</v>
      </c>
    </row>
    <row r="225" spans="1:3" ht="15.75">
      <c r="A225" s="523">
        <v>8815</v>
      </c>
      <c r="B225" s="526" t="s">
        <v>84</v>
      </c>
      <c r="C225" s="523">
        <v>8815</v>
      </c>
    </row>
    <row r="226" spans="1:3" ht="15.75">
      <c r="A226" s="523">
        <v>8816</v>
      </c>
      <c r="B226" s="527" t="s">
        <v>85</v>
      </c>
      <c r="C226" s="523">
        <v>8816</v>
      </c>
    </row>
    <row r="227" spans="1:3" ht="15.75">
      <c r="A227" s="523">
        <v>8817</v>
      </c>
      <c r="B227" s="527" t="s">
        <v>86</v>
      </c>
      <c r="C227" s="523">
        <v>8817</v>
      </c>
    </row>
    <row r="228" spans="1:3" ht="15.75">
      <c r="A228" s="523">
        <v>8821</v>
      </c>
      <c r="B228" s="527" t="s">
        <v>87</v>
      </c>
      <c r="C228" s="523">
        <v>8821</v>
      </c>
    </row>
    <row r="229" spans="1:3" ht="15.75">
      <c r="A229" s="523">
        <v>8824</v>
      </c>
      <c r="B229" s="529" t="s">
        <v>88</v>
      </c>
      <c r="C229" s="523">
        <v>8824</v>
      </c>
    </row>
    <row r="230" spans="1:3" ht="15.75">
      <c r="A230" s="523">
        <v>8825</v>
      </c>
      <c r="B230" s="529" t="s">
        <v>89</v>
      </c>
      <c r="C230" s="523">
        <v>8825</v>
      </c>
    </row>
    <row r="231" spans="1:3" ht="15.75">
      <c r="A231" s="523">
        <v>8826</v>
      </c>
      <c r="B231" s="529" t="s">
        <v>90</v>
      </c>
      <c r="C231" s="523">
        <v>8826</v>
      </c>
    </row>
    <row r="232" spans="1:3" ht="15.75">
      <c r="A232" s="523">
        <v>8827</v>
      </c>
      <c r="B232" s="529" t="s">
        <v>91</v>
      </c>
      <c r="C232" s="523">
        <v>8827</v>
      </c>
    </row>
    <row r="233" spans="1:3" ht="15.75">
      <c r="A233" s="523">
        <v>8828</v>
      </c>
      <c r="B233" s="526" t="s">
        <v>92</v>
      </c>
      <c r="C233" s="523">
        <v>8828</v>
      </c>
    </row>
    <row r="234" spans="1:3" ht="15.75">
      <c r="A234" s="523">
        <v>8829</v>
      </c>
      <c r="B234" s="526" t="s">
        <v>93</v>
      </c>
      <c r="C234" s="523">
        <v>8829</v>
      </c>
    </row>
    <row r="235" spans="1:3" ht="15.75">
      <c r="A235" s="523">
        <v>8831</v>
      </c>
      <c r="B235" s="526" t="s">
        <v>94</v>
      </c>
      <c r="C235" s="523">
        <v>8831</v>
      </c>
    </row>
    <row r="236" spans="1:3" ht="15.75">
      <c r="A236" s="523">
        <v>8832</v>
      </c>
      <c r="B236" s="527" t="s">
        <v>95</v>
      </c>
      <c r="C236" s="523">
        <v>8832</v>
      </c>
    </row>
    <row r="237" spans="1:3" ht="15.75">
      <c r="A237" s="523">
        <v>8833</v>
      </c>
      <c r="B237" s="526" t="s">
        <v>96</v>
      </c>
      <c r="C237" s="523">
        <v>8833</v>
      </c>
    </row>
    <row r="238" spans="1:3" ht="15.75">
      <c r="A238" s="523">
        <v>8834</v>
      </c>
      <c r="B238" s="527" t="s">
        <v>97</v>
      </c>
      <c r="C238" s="523">
        <v>8834</v>
      </c>
    </row>
    <row r="239" spans="1:3" ht="15.75">
      <c r="A239" s="523">
        <v>8835</v>
      </c>
      <c r="B239" s="527" t="s">
        <v>554</v>
      </c>
      <c r="C239" s="523">
        <v>8835</v>
      </c>
    </row>
    <row r="240" spans="1:3" ht="15.75">
      <c r="A240" s="523">
        <v>8836</v>
      </c>
      <c r="B240" s="526" t="s">
        <v>555</v>
      </c>
      <c r="C240" s="523">
        <v>8836</v>
      </c>
    </row>
    <row r="241" spans="1:3" ht="15.75">
      <c r="A241" s="523">
        <v>8837</v>
      </c>
      <c r="B241" s="526" t="s">
        <v>556</v>
      </c>
      <c r="C241" s="523">
        <v>8837</v>
      </c>
    </row>
    <row r="242" spans="1:3" ht="15.75">
      <c r="A242" s="523">
        <v>8838</v>
      </c>
      <c r="B242" s="526" t="s">
        <v>557</v>
      </c>
      <c r="C242" s="523">
        <v>8838</v>
      </c>
    </row>
    <row r="243" spans="1:3" ht="15.75">
      <c r="A243" s="523">
        <v>8839</v>
      </c>
      <c r="B243" s="527" t="s">
        <v>558</v>
      </c>
      <c r="C243" s="523">
        <v>8839</v>
      </c>
    </row>
    <row r="244" spans="1:3" ht="15.75">
      <c r="A244" s="523">
        <v>8845</v>
      </c>
      <c r="B244" s="528" t="s">
        <v>559</v>
      </c>
      <c r="C244" s="523">
        <v>8845</v>
      </c>
    </row>
    <row r="245" spans="1:3" ht="15.75">
      <c r="A245" s="523">
        <v>8848</v>
      </c>
      <c r="B245" s="534" t="s">
        <v>560</v>
      </c>
      <c r="C245" s="523">
        <v>8848</v>
      </c>
    </row>
    <row r="246" spans="1:3" ht="15.75">
      <c r="A246" s="523">
        <v>8849</v>
      </c>
      <c r="B246" s="526" t="s">
        <v>561</v>
      </c>
      <c r="C246" s="523">
        <v>8849</v>
      </c>
    </row>
    <row r="247" spans="1:3" ht="15.75">
      <c r="A247" s="523">
        <v>8851</v>
      </c>
      <c r="B247" s="526" t="s">
        <v>562</v>
      </c>
      <c r="C247" s="523">
        <v>8851</v>
      </c>
    </row>
    <row r="248" spans="1:3" ht="15.75">
      <c r="A248" s="523">
        <v>8852</v>
      </c>
      <c r="B248" s="526" t="s">
        <v>563</v>
      </c>
      <c r="C248" s="523">
        <v>8852</v>
      </c>
    </row>
    <row r="249" spans="1:3" ht="15.75">
      <c r="A249" s="523">
        <v>8853</v>
      </c>
      <c r="B249" s="526" t="s">
        <v>564</v>
      </c>
      <c r="C249" s="523">
        <v>8853</v>
      </c>
    </row>
    <row r="250" spans="1:3" ht="15.75">
      <c r="A250" s="523">
        <v>8855</v>
      </c>
      <c r="B250" s="528" t="s">
        <v>565</v>
      </c>
      <c r="C250" s="523">
        <v>8855</v>
      </c>
    </row>
    <row r="251" spans="1:3" ht="15.75">
      <c r="A251" s="523">
        <v>8858</v>
      </c>
      <c r="B251" s="539" t="s">
        <v>566</v>
      </c>
      <c r="C251" s="523">
        <v>8858</v>
      </c>
    </row>
    <row r="252" spans="1:3" ht="15.75">
      <c r="A252" s="523">
        <v>8859</v>
      </c>
      <c r="B252" s="527" t="s">
        <v>567</v>
      </c>
      <c r="C252" s="523">
        <v>8859</v>
      </c>
    </row>
    <row r="253" spans="1:3" ht="15.75">
      <c r="A253" s="523">
        <v>8861</v>
      </c>
      <c r="B253" s="526" t="s">
        <v>568</v>
      </c>
      <c r="C253" s="523">
        <v>8861</v>
      </c>
    </row>
    <row r="254" spans="1:3" ht="15.75">
      <c r="A254" s="523">
        <v>8862</v>
      </c>
      <c r="B254" s="527" t="s">
        <v>569</v>
      </c>
      <c r="C254" s="523">
        <v>8862</v>
      </c>
    </row>
    <row r="255" spans="1:3" ht="15.75">
      <c r="A255" s="523">
        <v>8863</v>
      </c>
      <c r="B255" s="527" t="s">
        <v>570</v>
      </c>
      <c r="C255" s="523">
        <v>8863</v>
      </c>
    </row>
    <row r="256" spans="1:3" ht="15.75">
      <c r="A256" s="523">
        <v>8864</v>
      </c>
      <c r="B256" s="526" t="s">
        <v>571</v>
      </c>
      <c r="C256" s="523">
        <v>8864</v>
      </c>
    </row>
    <row r="257" spans="1:3" ht="15.75">
      <c r="A257" s="523">
        <v>8865</v>
      </c>
      <c r="B257" s="527" t="s">
        <v>572</v>
      </c>
      <c r="C257" s="523">
        <v>8865</v>
      </c>
    </row>
    <row r="258" spans="1:3" ht="15.75">
      <c r="A258" s="523">
        <v>8866</v>
      </c>
      <c r="B258" s="527" t="s">
        <v>44</v>
      </c>
      <c r="C258" s="523">
        <v>8866</v>
      </c>
    </row>
    <row r="259" spans="1:3" ht="15.75">
      <c r="A259" s="523">
        <v>8867</v>
      </c>
      <c r="B259" s="527" t="s">
        <v>45</v>
      </c>
      <c r="C259" s="523">
        <v>8867</v>
      </c>
    </row>
    <row r="260" spans="1:3" ht="15.75">
      <c r="A260" s="523">
        <v>8868</v>
      </c>
      <c r="B260" s="527" t="s">
        <v>46</v>
      </c>
      <c r="C260" s="523">
        <v>8868</v>
      </c>
    </row>
    <row r="261" spans="1:3" ht="15.75">
      <c r="A261" s="523">
        <v>8869</v>
      </c>
      <c r="B261" s="526" t="s">
        <v>47</v>
      </c>
      <c r="C261" s="523">
        <v>8869</v>
      </c>
    </row>
    <row r="262" spans="1:3" ht="15.75">
      <c r="A262" s="523">
        <v>8871</v>
      </c>
      <c r="B262" s="527" t="s">
        <v>48</v>
      </c>
      <c r="C262" s="523">
        <v>8871</v>
      </c>
    </row>
    <row r="263" spans="1:3" ht="15.75">
      <c r="A263" s="523">
        <v>8872</v>
      </c>
      <c r="B263" s="527" t="s">
        <v>580</v>
      </c>
      <c r="C263" s="523">
        <v>8872</v>
      </c>
    </row>
    <row r="264" spans="1:3" ht="15.75">
      <c r="A264" s="523">
        <v>8873</v>
      </c>
      <c r="B264" s="527" t="s">
        <v>581</v>
      </c>
      <c r="C264" s="523">
        <v>8873</v>
      </c>
    </row>
    <row r="265" spans="1:3" ht="15.75">
      <c r="A265" s="523">
        <v>8875</v>
      </c>
      <c r="B265" s="527" t="s">
        <v>582</v>
      </c>
      <c r="C265" s="523">
        <v>8875</v>
      </c>
    </row>
    <row r="266" spans="1:3" ht="15.75">
      <c r="A266" s="523">
        <v>8876</v>
      </c>
      <c r="B266" s="527" t="s">
        <v>583</v>
      </c>
      <c r="C266" s="523">
        <v>8876</v>
      </c>
    </row>
    <row r="267" spans="1:3" ht="15.75">
      <c r="A267" s="523">
        <v>8877</v>
      </c>
      <c r="B267" s="526" t="s">
        <v>584</v>
      </c>
      <c r="C267" s="523">
        <v>8877</v>
      </c>
    </row>
    <row r="268" spans="1:3" ht="15.75">
      <c r="A268" s="523">
        <v>8878</v>
      </c>
      <c r="B268" s="539" t="s">
        <v>585</v>
      </c>
      <c r="C268" s="523">
        <v>8878</v>
      </c>
    </row>
    <row r="269" spans="1:3" ht="15.75">
      <c r="A269" s="523">
        <v>8885</v>
      </c>
      <c r="B269" s="529" t="s">
        <v>586</v>
      </c>
      <c r="C269" s="523">
        <v>8885</v>
      </c>
    </row>
    <row r="270" spans="1:3" ht="15.75">
      <c r="A270" s="523">
        <v>8888</v>
      </c>
      <c r="B270" s="526" t="s">
        <v>587</v>
      </c>
      <c r="C270" s="523">
        <v>8888</v>
      </c>
    </row>
    <row r="271" spans="1:3" ht="15.75">
      <c r="A271" s="523">
        <v>8897</v>
      </c>
      <c r="B271" s="526" t="s">
        <v>588</v>
      </c>
      <c r="C271" s="523">
        <v>8897</v>
      </c>
    </row>
    <row r="272" spans="1:3" ht="15.75">
      <c r="A272" s="523">
        <v>8898</v>
      </c>
      <c r="B272" s="526" t="s">
        <v>589</v>
      </c>
      <c r="C272" s="523">
        <v>8898</v>
      </c>
    </row>
    <row r="273" spans="1:3" ht="15.75">
      <c r="A273" s="523">
        <v>9910</v>
      </c>
      <c r="B273" s="529" t="s">
        <v>590</v>
      </c>
      <c r="C273" s="523">
        <v>9910</v>
      </c>
    </row>
    <row r="274" spans="1:3" ht="15.75">
      <c r="A274" s="523">
        <v>9997</v>
      </c>
      <c r="B274" s="526" t="s">
        <v>591</v>
      </c>
      <c r="C274" s="523">
        <v>9997</v>
      </c>
    </row>
    <row r="275" spans="1:3" ht="15.75">
      <c r="A275" s="523">
        <v>9998</v>
      </c>
      <c r="B275" s="526" t="s">
        <v>592</v>
      </c>
      <c r="C275" s="523">
        <v>9998</v>
      </c>
    </row>
    <row r="276" ht="14.25"/>
    <row r="277" ht="14.25"/>
    <row r="278" ht="14.25"/>
    <row r="279" ht="14.25"/>
    <row r="280" spans="1:2" ht="14.25">
      <c r="A280" s="510" t="s">
        <v>745</v>
      </c>
      <c r="B280" s="511" t="s">
        <v>747</v>
      </c>
    </row>
    <row r="281" spans="1:2" ht="14.25">
      <c r="A281" s="543" t="s">
        <v>593</v>
      </c>
      <c r="B281" s="544"/>
    </row>
    <row r="282" spans="1:2" ht="14.25">
      <c r="A282" s="543" t="s">
        <v>889</v>
      </c>
      <c r="B282" s="544"/>
    </row>
    <row r="283" spans="1:2" ht="14.25">
      <c r="A283" s="545" t="s">
        <v>890</v>
      </c>
      <c r="B283" s="546" t="s">
        <v>891</v>
      </c>
    </row>
    <row r="284" spans="1:2" ht="14.25">
      <c r="A284" s="545" t="s">
        <v>892</v>
      </c>
      <c r="B284" s="546" t="s">
        <v>893</v>
      </c>
    </row>
    <row r="285" spans="1:2" ht="14.25">
      <c r="A285" s="545" t="s">
        <v>894</v>
      </c>
      <c r="B285" s="546" t="s">
        <v>895</v>
      </c>
    </row>
    <row r="286" spans="1:2" ht="14.25">
      <c r="A286" s="545" t="s">
        <v>896</v>
      </c>
      <c r="B286" s="546" t="s">
        <v>897</v>
      </c>
    </row>
    <row r="287" spans="1:2" ht="14.25">
      <c r="A287" s="545" t="s">
        <v>898</v>
      </c>
      <c r="B287" s="547" t="s">
        <v>899</v>
      </c>
    </row>
    <row r="288" spans="1:2" ht="14.25">
      <c r="A288" s="545" t="s">
        <v>900</v>
      </c>
      <c r="B288" s="546" t="s">
        <v>901</v>
      </c>
    </row>
    <row r="289" spans="1:2" ht="14.25">
      <c r="A289" s="545" t="s">
        <v>902</v>
      </c>
      <c r="B289" s="546" t="s">
        <v>903</v>
      </c>
    </row>
    <row r="290" spans="1:2" ht="14.25">
      <c r="A290" s="545" t="s">
        <v>904</v>
      </c>
      <c r="B290" s="547" t="s">
        <v>905</v>
      </c>
    </row>
    <row r="291" spans="1:2" ht="14.25">
      <c r="A291" s="545" t="s">
        <v>906</v>
      </c>
      <c r="B291" s="546" t="s">
        <v>907</v>
      </c>
    </row>
    <row r="292" spans="1:2" ht="14.25">
      <c r="A292" s="545" t="s">
        <v>908</v>
      </c>
      <c r="B292" s="546" t="s">
        <v>909</v>
      </c>
    </row>
    <row r="293" spans="1:2" ht="14.25">
      <c r="A293" s="545" t="s">
        <v>910</v>
      </c>
      <c r="B293" s="547" t="s">
        <v>911</v>
      </c>
    </row>
    <row r="294" spans="1:2" ht="14.25">
      <c r="A294" s="545" t="s">
        <v>912</v>
      </c>
      <c r="B294" s="548">
        <v>98315</v>
      </c>
    </row>
    <row r="295" spans="1:2" ht="14.25">
      <c r="A295" s="543" t="s">
        <v>913</v>
      </c>
      <c r="B295" s="612"/>
    </row>
    <row r="296" spans="1:2" ht="14.25">
      <c r="A296" s="545" t="s">
        <v>594</v>
      </c>
      <c r="B296" s="549" t="s">
        <v>595</v>
      </c>
    </row>
    <row r="297" spans="1:2" ht="14.25">
      <c r="A297" s="545" t="s">
        <v>596</v>
      </c>
      <c r="B297" s="549" t="s">
        <v>597</v>
      </c>
    </row>
    <row r="298" spans="1:2" ht="14.25">
      <c r="A298" s="545" t="s">
        <v>598</v>
      </c>
      <c r="B298" s="549" t="s">
        <v>599</v>
      </c>
    </row>
    <row r="299" spans="1:2" ht="14.25">
      <c r="A299" s="545" t="s">
        <v>600</v>
      </c>
      <c r="B299" s="549" t="s">
        <v>601</v>
      </c>
    </row>
    <row r="300" spans="1:2" ht="14.25">
      <c r="A300" s="545" t="s">
        <v>602</v>
      </c>
      <c r="B300" s="549" t="s">
        <v>603</v>
      </c>
    </row>
    <row r="301" spans="1:2" ht="14.25">
      <c r="A301" s="545" t="s">
        <v>604</v>
      </c>
      <c r="B301" s="549" t="s">
        <v>605</v>
      </c>
    </row>
    <row r="302" spans="1:2" ht="14.25">
      <c r="A302" s="545" t="s">
        <v>606</v>
      </c>
      <c r="B302" s="549" t="s">
        <v>607</v>
      </c>
    </row>
    <row r="303" spans="1:2" ht="14.25">
      <c r="A303" s="545" t="s">
        <v>608</v>
      </c>
      <c r="B303" s="549" t="s">
        <v>609</v>
      </c>
    </row>
    <row r="304" spans="1:2" ht="14.25">
      <c r="A304" s="545" t="s">
        <v>610</v>
      </c>
      <c r="B304" s="549" t="s">
        <v>611</v>
      </c>
    </row>
    <row r="305" ht="14.25"/>
    <row r="306" ht="14.25"/>
    <row r="307" spans="1:2" ht="14.25">
      <c r="A307" s="510" t="s">
        <v>745</v>
      </c>
      <c r="B307" s="511" t="s">
        <v>746</v>
      </c>
    </row>
    <row r="308" ht="15.75">
      <c r="B308" s="542" t="s">
        <v>1346</v>
      </c>
    </row>
    <row r="309" ht="18.75" thickBot="1">
      <c r="B309" s="542" t="s">
        <v>1347</v>
      </c>
    </row>
    <row r="310" spans="1:2" ht="16.5">
      <c r="A310" s="550" t="s">
        <v>929</v>
      </c>
      <c r="B310" s="551" t="s">
        <v>612</v>
      </c>
    </row>
    <row r="311" spans="1:2" ht="16.5">
      <c r="A311" s="552" t="s">
        <v>930</v>
      </c>
      <c r="B311" s="553" t="s">
        <v>613</v>
      </c>
    </row>
    <row r="312" spans="1:2" ht="16.5">
      <c r="A312" s="552" t="s">
        <v>931</v>
      </c>
      <c r="B312" s="554" t="s">
        <v>614</v>
      </c>
    </row>
    <row r="313" spans="1:2" ht="16.5">
      <c r="A313" s="552" t="s">
        <v>932</v>
      </c>
      <c r="B313" s="554" t="s">
        <v>615</v>
      </c>
    </row>
    <row r="314" spans="1:2" ht="16.5">
      <c r="A314" s="552" t="s">
        <v>933</v>
      </c>
      <c r="B314" s="554" t="s">
        <v>616</v>
      </c>
    </row>
    <row r="315" spans="1:2" ht="16.5">
      <c r="A315" s="552" t="s">
        <v>934</v>
      </c>
      <c r="B315" s="554" t="s">
        <v>617</v>
      </c>
    </row>
    <row r="316" spans="1:2" ht="16.5">
      <c r="A316" s="552" t="s">
        <v>935</v>
      </c>
      <c r="B316" s="554" t="s">
        <v>618</v>
      </c>
    </row>
    <row r="317" spans="1:2" ht="16.5">
      <c r="A317" s="552" t="s">
        <v>936</v>
      </c>
      <c r="B317" s="554" t="s">
        <v>619</v>
      </c>
    </row>
    <row r="318" spans="1:2" ht="16.5">
      <c r="A318" s="552" t="s">
        <v>937</v>
      </c>
      <c r="B318" s="554" t="s">
        <v>620</v>
      </c>
    </row>
    <row r="319" spans="1:2" ht="16.5">
      <c r="A319" s="552" t="s">
        <v>938</v>
      </c>
      <c r="B319" s="554" t="s">
        <v>621</v>
      </c>
    </row>
    <row r="320" spans="1:2" ht="16.5">
      <c r="A320" s="552" t="s">
        <v>939</v>
      </c>
      <c r="B320" s="554" t="s">
        <v>622</v>
      </c>
    </row>
    <row r="321" spans="1:2" ht="16.5">
      <c r="A321" s="552" t="s">
        <v>940</v>
      </c>
      <c r="B321" s="555" t="s">
        <v>623</v>
      </c>
    </row>
    <row r="322" spans="1:2" ht="16.5">
      <c r="A322" s="552" t="s">
        <v>941</v>
      </c>
      <c r="B322" s="555" t="s">
        <v>624</v>
      </c>
    </row>
    <row r="323" spans="1:2" ht="16.5">
      <c r="A323" s="552" t="s">
        <v>942</v>
      </c>
      <c r="B323" s="554" t="s">
        <v>625</v>
      </c>
    </row>
    <row r="324" spans="1:2" ht="16.5">
      <c r="A324" s="552" t="s">
        <v>943</v>
      </c>
      <c r="B324" s="554" t="s">
        <v>626</v>
      </c>
    </row>
    <row r="325" spans="1:2" ht="16.5">
      <c r="A325" s="552" t="s">
        <v>944</v>
      </c>
      <c r="B325" s="554" t="s">
        <v>627</v>
      </c>
    </row>
    <row r="326" spans="1:2" ht="16.5">
      <c r="A326" s="552" t="s">
        <v>945</v>
      </c>
      <c r="B326" s="554" t="s">
        <v>914</v>
      </c>
    </row>
    <row r="327" spans="1:2" ht="16.5">
      <c r="A327" s="552" t="s">
        <v>946</v>
      </c>
      <c r="B327" s="554" t="s">
        <v>915</v>
      </c>
    </row>
    <row r="328" spans="1:2" ht="16.5">
      <c r="A328" s="552" t="s">
        <v>947</v>
      </c>
      <c r="B328" s="554" t="s">
        <v>628</v>
      </c>
    </row>
    <row r="329" spans="1:2" ht="16.5">
      <c r="A329" s="552" t="s">
        <v>948</v>
      </c>
      <c r="B329" s="554" t="s">
        <v>629</v>
      </c>
    </row>
    <row r="330" spans="1:2" ht="16.5">
      <c r="A330" s="552" t="s">
        <v>949</v>
      </c>
      <c r="B330" s="554" t="s">
        <v>916</v>
      </c>
    </row>
    <row r="331" spans="1:2" ht="16.5">
      <c r="A331" s="552" t="s">
        <v>950</v>
      </c>
      <c r="B331" s="554" t="s">
        <v>630</v>
      </c>
    </row>
    <row r="332" spans="1:2" ht="16.5">
      <c r="A332" s="552" t="s">
        <v>951</v>
      </c>
      <c r="B332" s="554" t="s">
        <v>631</v>
      </c>
    </row>
    <row r="333" spans="1:2" ht="32.25" customHeight="1">
      <c r="A333" s="556" t="s">
        <v>952</v>
      </c>
      <c r="B333" s="557" t="s">
        <v>50</v>
      </c>
    </row>
    <row r="334" spans="1:2" ht="16.5">
      <c r="A334" s="558" t="s">
        <v>953</v>
      </c>
      <c r="B334" s="559" t="s">
        <v>51</v>
      </c>
    </row>
    <row r="335" spans="1:2" ht="16.5">
      <c r="A335" s="558" t="s">
        <v>954</v>
      </c>
      <c r="B335" s="559" t="s">
        <v>52</v>
      </c>
    </row>
    <row r="336" spans="1:2" ht="16.5">
      <c r="A336" s="558" t="s">
        <v>955</v>
      </c>
      <c r="B336" s="559" t="s">
        <v>917</v>
      </c>
    </row>
    <row r="337" spans="1:2" ht="16.5">
      <c r="A337" s="552" t="s">
        <v>956</v>
      </c>
      <c r="B337" s="554" t="s">
        <v>53</v>
      </c>
    </row>
    <row r="338" spans="1:2" ht="16.5">
      <c r="A338" s="552" t="s">
        <v>957</v>
      </c>
      <c r="B338" s="554" t="s">
        <v>54</v>
      </c>
    </row>
    <row r="339" spans="1:2" ht="16.5">
      <c r="A339" s="552" t="s">
        <v>958</v>
      </c>
      <c r="B339" s="554" t="s">
        <v>918</v>
      </c>
    </row>
    <row r="340" spans="1:2" ht="16.5">
      <c r="A340" s="552" t="s">
        <v>959</v>
      </c>
      <c r="B340" s="554" t="s">
        <v>55</v>
      </c>
    </row>
    <row r="341" spans="1:2" ht="16.5">
      <c r="A341" s="552" t="s">
        <v>960</v>
      </c>
      <c r="B341" s="554" t="s">
        <v>56</v>
      </c>
    </row>
    <row r="342" spans="1:2" ht="16.5">
      <c r="A342" s="552" t="s">
        <v>961</v>
      </c>
      <c r="B342" s="554" t="s">
        <v>57</v>
      </c>
    </row>
    <row r="343" spans="1:2" ht="16.5">
      <c r="A343" s="552" t="s">
        <v>962</v>
      </c>
      <c r="B343" s="559" t="s">
        <v>58</v>
      </c>
    </row>
    <row r="344" spans="1:2" ht="16.5">
      <c r="A344" s="552" t="s">
        <v>963</v>
      </c>
      <c r="B344" s="559" t="s">
        <v>59</v>
      </c>
    </row>
    <row r="345" spans="1:2" ht="16.5">
      <c r="A345" s="552" t="s">
        <v>964</v>
      </c>
      <c r="B345" s="559" t="s">
        <v>919</v>
      </c>
    </row>
    <row r="346" spans="1:2" ht="16.5">
      <c r="A346" s="552" t="s">
        <v>965</v>
      </c>
      <c r="B346" s="554" t="s">
        <v>60</v>
      </c>
    </row>
    <row r="347" spans="1:2" ht="16.5">
      <c r="A347" s="552" t="s">
        <v>966</v>
      </c>
      <c r="B347" s="554" t="s">
        <v>61</v>
      </c>
    </row>
    <row r="348" spans="1:2" ht="16.5">
      <c r="A348" s="552" t="s">
        <v>967</v>
      </c>
      <c r="B348" s="559" t="s">
        <v>62</v>
      </c>
    </row>
    <row r="349" spans="1:2" ht="16.5">
      <c r="A349" s="552" t="s">
        <v>968</v>
      </c>
      <c r="B349" s="554" t="s">
        <v>63</v>
      </c>
    </row>
    <row r="350" spans="1:2" ht="16.5">
      <c r="A350" s="552" t="s">
        <v>969</v>
      </c>
      <c r="B350" s="554" t="s">
        <v>64</v>
      </c>
    </row>
    <row r="351" spans="1:2" ht="16.5">
      <c r="A351" s="552" t="s">
        <v>970</v>
      </c>
      <c r="B351" s="554" t="s">
        <v>65</v>
      </c>
    </row>
    <row r="352" spans="1:2" ht="16.5">
      <c r="A352" s="552" t="s">
        <v>971</v>
      </c>
      <c r="B352" s="554" t="s">
        <v>66</v>
      </c>
    </row>
    <row r="353" spans="1:2" ht="16.5">
      <c r="A353" s="552" t="s">
        <v>972</v>
      </c>
      <c r="B353" s="554" t="s">
        <v>920</v>
      </c>
    </row>
    <row r="354" spans="1:2" ht="16.5">
      <c r="A354" s="552" t="s">
        <v>973</v>
      </c>
      <c r="B354" s="554" t="s">
        <v>405</v>
      </c>
    </row>
    <row r="355" spans="1:2" ht="16.5">
      <c r="A355" s="552" t="s">
        <v>974</v>
      </c>
      <c r="B355" s="554" t="s">
        <v>406</v>
      </c>
    </row>
    <row r="356" spans="1:2" ht="16.5">
      <c r="A356" s="560" t="s">
        <v>975</v>
      </c>
      <c r="B356" s="561" t="s">
        <v>407</v>
      </c>
    </row>
    <row r="357" spans="1:2" ht="16.5">
      <c r="A357" s="562" t="s">
        <v>976</v>
      </c>
      <c r="B357" s="563" t="s">
        <v>408</v>
      </c>
    </row>
    <row r="358" spans="1:2" ht="16.5">
      <c r="A358" s="562" t="s">
        <v>977</v>
      </c>
      <c r="B358" s="563" t="s">
        <v>409</v>
      </c>
    </row>
    <row r="359" spans="1:2" ht="16.5">
      <c r="A359" s="562" t="s">
        <v>978</v>
      </c>
      <c r="B359" s="563" t="s">
        <v>410</v>
      </c>
    </row>
    <row r="360" spans="1:2" ht="17.25" thickBot="1">
      <c r="A360" s="564" t="s">
        <v>979</v>
      </c>
      <c r="B360" s="565" t="s">
        <v>411</v>
      </c>
    </row>
    <row r="361" spans="1:256" ht="18">
      <c r="A361" s="613"/>
      <c r="B361" s="566" t="s">
        <v>1348</v>
      </c>
      <c r="E361" s="567"/>
      <c r="F361" s="567"/>
      <c r="G361" s="567"/>
      <c r="H361" s="567"/>
      <c r="I361" s="567"/>
      <c r="J361" s="567"/>
      <c r="K361" s="567"/>
      <c r="L361" s="567"/>
      <c r="M361" s="567"/>
      <c r="N361" s="567"/>
      <c r="O361" s="567"/>
      <c r="P361" s="567"/>
      <c r="Q361" s="567"/>
      <c r="R361" s="567"/>
      <c r="S361" s="567"/>
      <c r="T361" s="567"/>
      <c r="U361" s="567"/>
      <c r="V361" s="567"/>
      <c r="W361" s="567"/>
      <c r="X361" s="567"/>
      <c r="Y361" s="567"/>
      <c r="Z361" s="567"/>
      <c r="AA361" s="567"/>
      <c r="AB361" s="567"/>
      <c r="AC361" s="567"/>
      <c r="AD361" s="567"/>
      <c r="AE361" s="567"/>
      <c r="AF361" s="567"/>
      <c r="AG361" s="567"/>
      <c r="AH361" s="567"/>
      <c r="AI361" s="567"/>
      <c r="AJ361" s="567"/>
      <c r="AK361" s="567"/>
      <c r="AL361" s="567"/>
      <c r="AM361" s="567"/>
      <c r="AN361" s="567"/>
      <c r="AO361" s="567"/>
      <c r="AP361" s="567"/>
      <c r="AQ361" s="567"/>
      <c r="AR361" s="567"/>
      <c r="AS361" s="567"/>
      <c r="AT361" s="567"/>
      <c r="AU361" s="567"/>
      <c r="AV361" s="567"/>
      <c r="AW361" s="567"/>
      <c r="AX361" s="567"/>
      <c r="AY361" s="567"/>
      <c r="AZ361" s="567"/>
      <c r="BA361" s="567"/>
      <c r="BB361" s="567"/>
      <c r="BC361" s="567"/>
      <c r="BD361" s="567"/>
      <c r="BE361" s="567"/>
      <c r="BF361" s="567"/>
      <c r="BG361" s="567"/>
      <c r="BH361" s="567"/>
      <c r="BI361" s="567"/>
      <c r="BJ361" s="567"/>
      <c r="BK361" s="567"/>
      <c r="BL361" s="567"/>
      <c r="BM361" s="567"/>
      <c r="BN361" s="567"/>
      <c r="BO361" s="567"/>
      <c r="BP361" s="567"/>
      <c r="BQ361" s="567"/>
      <c r="BR361" s="567"/>
      <c r="BS361" s="567"/>
      <c r="BT361" s="567"/>
      <c r="BU361" s="567"/>
      <c r="BV361" s="567"/>
      <c r="BW361" s="567"/>
      <c r="BX361" s="567"/>
      <c r="BY361" s="567"/>
      <c r="BZ361" s="567"/>
      <c r="CA361" s="567"/>
      <c r="CB361" s="567"/>
      <c r="CC361" s="567"/>
      <c r="CD361" s="567"/>
      <c r="CE361" s="567"/>
      <c r="CF361" s="567"/>
      <c r="CG361" s="567"/>
      <c r="CH361" s="567"/>
      <c r="CI361" s="567"/>
      <c r="CJ361" s="567"/>
      <c r="CK361" s="567"/>
      <c r="CL361" s="567"/>
      <c r="CM361" s="567"/>
      <c r="CN361" s="567"/>
      <c r="CO361" s="567"/>
      <c r="CP361" s="567"/>
      <c r="CQ361" s="567"/>
      <c r="CR361" s="567"/>
      <c r="CS361" s="567"/>
      <c r="CT361" s="567"/>
      <c r="CU361" s="567"/>
      <c r="CV361" s="567"/>
      <c r="CW361" s="567"/>
      <c r="CX361" s="567"/>
      <c r="CY361" s="567"/>
      <c r="CZ361" s="567"/>
      <c r="DA361" s="567"/>
      <c r="DB361" s="567"/>
      <c r="DC361" s="567"/>
      <c r="DD361" s="567"/>
      <c r="DE361" s="567"/>
      <c r="DF361" s="567"/>
      <c r="DG361" s="567"/>
      <c r="DH361" s="567"/>
      <c r="DI361" s="567"/>
      <c r="DJ361" s="567"/>
      <c r="DK361" s="567"/>
      <c r="DL361" s="567"/>
      <c r="DM361" s="567"/>
      <c r="DN361" s="567"/>
      <c r="DO361" s="567"/>
      <c r="DP361" s="567"/>
      <c r="DQ361" s="567"/>
      <c r="DR361" s="567"/>
      <c r="DS361" s="567"/>
      <c r="DT361" s="567"/>
      <c r="DU361" s="567"/>
      <c r="DV361" s="567"/>
      <c r="DW361" s="567"/>
      <c r="DX361" s="567"/>
      <c r="DY361" s="567"/>
      <c r="DZ361" s="567"/>
      <c r="EA361" s="567"/>
      <c r="EB361" s="567"/>
      <c r="EC361" s="567"/>
      <c r="ED361" s="567"/>
      <c r="EE361" s="567"/>
      <c r="EF361" s="567"/>
      <c r="EG361" s="567"/>
      <c r="EH361" s="567"/>
      <c r="EI361" s="567"/>
      <c r="EJ361" s="567"/>
      <c r="EK361" s="567"/>
      <c r="EL361" s="567"/>
      <c r="EM361" s="567"/>
      <c r="EN361" s="567"/>
      <c r="EO361" s="567"/>
      <c r="EP361" s="567"/>
      <c r="EQ361" s="567"/>
      <c r="ER361" s="567"/>
      <c r="ES361" s="567"/>
      <c r="ET361" s="567"/>
      <c r="EU361" s="567"/>
      <c r="EV361" s="567"/>
      <c r="EW361" s="567"/>
      <c r="EX361" s="567"/>
      <c r="EY361" s="567"/>
      <c r="EZ361" s="567"/>
      <c r="FA361" s="567"/>
      <c r="FB361" s="567"/>
      <c r="FC361" s="567"/>
      <c r="FD361" s="567"/>
      <c r="FE361" s="567"/>
      <c r="FF361" s="567"/>
      <c r="FG361" s="567"/>
      <c r="FH361" s="567"/>
      <c r="FI361" s="567"/>
      <c r="FJ361" s="567"/>
      <c r="FK361" s="567"/>
      <c r="FL361" s="567"/>
      <c r="FM361" s="567"/>
      <c r="FN361" s="567"/>
      <c r="FO361" s="567"/>
      <c r="FP361" s="567"/>
      <c r="FQ361" s="567"/>
      <c r="FR361" s="567"/>
      <c r="FS361" s="567"/>
      <c r="FT361" s="567"/>
      <c r="FU361" s="567"/>
      <c r="FV361" s="567"/>
      <c r="FW361" s="567"/>
      <c r="FX361" s="567"/>
      <c r="FY361" s="567"/>
      <c r="FZ361" s="567"/>
      <c r="GA361" s="567"/>
      <c r="GB361" s="567"/>
      <c r="GC361" s="567"/>
      <c r="GD361" s="567"/>
      <c r="GE361" s="567"/>
      <c r="GF361" s="567"/>
      <c r="GG361" s="567"/>
      <c r="GH361" s="567"/>
      <c r="GI361" s="567"/>
      <c r="GJ361" s="567"/>
      <c r="GK361" s="567"/>
      <c r="GL361" s="567"/>
      <c r="GM361" s="567"/>
      <c r="GN361" s="567"/>
      <c r="GO361" s="567"/>
      <c r="GP361" s="567"/>
      <c r="GQ361" s="567"/>
      <c r="GR361" s="567"/>
      <c r="GS361" s="567"/>
      <c r="GT361" s="567"/>
      <c r="GU361" s="567"/>
      <c r="GV361" s="567"/>
      <c r="GW361" s="567"/>
      <c r="GX361" s="567"/>
      <c r="GY361" s="567"/>
      <c r="GZ361" s="567"/>
      <c r="HA361" s="567"/>
      <c r="HB361" s="567"/>
      <c r="HC361" s="567"/>
      <c r="HD361" s="567"/>
      <c r="HE361" s="567"/>
      <c r="HF361" s="567"/>
      <c r="HG361" s="567"/>
      <c r="HH361" s="567"/>
      <c r="HI361" s="567"/>
      <c r="HJ361" s="567"/>
      <c r="HK361" s="567"/>
      <c r="HL361" s="567"/>
      <c r="HM361" s="567"/>
      <c r="HN361" s="567"/>
      <c r="HO361" s="567"/>
      <c r="HP361" s="567"/>
      <c r="HQ361" s="567"/>
      <c r="HR361" s="567"/>
      <c r="HS361" s="567"/>
      <c r="HT361" s="567"/>
      <c r="HU361" s="567"/>
      <c r="HV361" s="567"/>
      <c r="HW361" s="567"/>
      <c r="HX361" s="567"/>
      <c r="HY361" s="567"/>
      <c r="HZ361" s="567"/>
      <c r="IA361" s="567"/>
      <c r="IB361" s="567"/>
      <c r="IC361" s="567"/>
      <c r="ID361" s="567"/>
      <c r="IE361" s="567"/>
      <c r="IF361" s="567"/>
      <c r="IG361" s="567"/>
      <c r="IH361" s="567"/>
      <c r="II361" s="567"/>
      <c r="IJ361" s="567"/>
      <c r="IK361" s="567"/>
      <c r="IL361" s="567"/>
      <c r="IM361" s="567"/>
      <c r="IN361" s="567"/>
      <c r="IO361" s="567"/>
      <c r="IP361" s="567"/>
      <c r="IQ361" s="567"/>
      <c r="IR361" s="567"/>
      <c r="IS361" s="567"/>
      <c r="IT361" s="567"/>
      <c r="IU361" s="567"/>
      <c r="IV361" s="567"/>
    </row>
    <row r="362" spans="1:2" ht="18">
      <c r="A362" s="614"/>
      <c r="B362" s="569" t="s">
        <v>1349</v>
      </c>
    </row>
    <row r="363" spans="1:2" ht="18">
      <c r="A363" s="614"/>
      <c r="B363" s="570" t="s">
        <v>1350</v>
      </c>
    </row>
    <row r="364" spans="1:2" ht="18">
      <c r="A364" s="572" t="s">
        <v>980</v>
      </c>
      <c r="B364" s="571" t="s">
        <v>1351</v>
      </c>
    </row>
    <row r="365" spans="1:2" ht="18">
      <c r="A365" s="572" t="s">
        <v>981</v>
      </c>
      <c r="B365" s="573" t="s">
        <v>1352</v>
      </c>
    </row>
    <row r="366" spans="1:2" ht="18">
      <c r="A366" s="572" t="s">
        <v>982</v>
      </c>
      <c r="B366" s="574" t="s">
        <v>1353</v>
      </c>
    </row>
    <row r="367" spans="1:2" ht="18">
      <c r="A367" s="572" t="s">
        <v>983</v>
      </c>
      <c r="B367" s="574" t="s">
        <v>1354</v>
      </c>
    </row>
    <row r="368" spans="1:2" ht="18">
      <c r="A368" s="572" t="s">
        <v>984</v>
      </c>
      <c r="B368" s="574" t="s">
        <v>1355</v>
      </c>
    </row>
    <row r="369" spans="1:2" ht="18">
      <c r="A369" s="572" t="s">
        <v>985</v>
      </c>
      <c r="B369" s="574" t="s">
        <v>1356</v>
      </c>
    </row>
    <row r="370" spans="1:2" ht="18">
      <c r="A370" s="572" t="s">
        <v>986</v>
      </c>
      <c r="B370" s="574" t="s">
        <v>1357</v>
      </c>
    </row>
    <row r="371" spans="1:2" ht="18">
      <c r="A371" s="572" t="s">
        <v>987</v>
      </c>
      <c r="B371" s="575" t="s">
        <v>1358</v>
      </c>
    </row>
    <row r="372" spans="1:2" ht="18">
      <c r="A372" s="572" t="s">
        <v>988</v>
      </c>
      <c r="B372" s="575" t="s">
        <v>1359</v>
      </c>
    </row>
    <row r="373" spans="1:2" ht="18">
      <c r="A373" s="572" t="s">
        <v>989</v>
      </c>
      <c r="B373" s="575" t="s">
        <v>1360</v>
      </c>
    </row>
    <row r="374" spans="1:2" ht="18">
      <c r="A374" s="572" t="s">
        <v>990</v>
      </c>
      <c r="B374" s="575" t="s">
        <v>1361</v>
      </c>
    </row>
    <row r="375" spans="1:2" ht="18">
      <c r="A375" s="572" t="s">
        <v>991</v>
      </c>
      <c r="B375" s="576" t="s">
        <v>1362</v>
      </c>
    </row>
    <row r="376" spans="1:2" ht="18">
      <c r="A376" s="572" t="s">
        <v>992</v>
      </c>
      <c r="B376" s="576" t="s">
        <v>1363</v>
      </c>
    </row>
    <row r="377" spans="1:2" ht="18">
      <c r="A377" s="572" t="s">
        <v>993</v>
      </c>
      <c r="B377" s="575" t="s">
        <v>1364</v>
      </c>
    </row>
    <row r="378" spans="1:5" ht="18">
      <c r="A378" s="572" t="s">
        <v>994</v>
      </c>
      <c r="B378" s="575" t="s">
        <v>1365</v>
      </c>
      <c r="C378" s="577" t="s">
        <v>153</v>
      </c>
      <c r="E378" s="578"/>
    </row>
    <row r="379" spans="1:5" ht="18">
      <c r="A379" s="572" t="s">
        <v>995</v>
      </c>
      <c r="B379" s="574" t="s">
        <v>1366</v>
      </c>
      <c r="C379" s="577" t="s">
        <v>153</v>
      </c>
      <c r="E379" s="578"/>
    </row>
    <row r="380" spans="1:5" ht="18">
      <c r="A380" s="572" t="s">
        <v>996</v>
      </c>
      <c r="B380" s="575" t="s">
        <v>1367</v>
      </c>
      <c r="C380" s="577" t="s">
        <v>153</v>
      </c>
      <c r="E380" s="578"/>
    </row>
    <row r="381" spans="1:5" ht="18">
      <c r="A381" s="572" t="s">
        <v>997</v>
      </c>
      <c r="B381" s="575" t="s">
        <v>1368</v>
      </c>
      <c r="C381" s="577" t="s">
        <v>153</v>
      </c>
      <c r="E381" s="578"/>
    </row>
    <row r="382" spans="1:5" ht="18">
      <c r="A382" s="572" t="s">
        <v>998</v>
      </c>
      <c r="B382" s="575" t="s">
        <v>1369</v>
      </c>
      <c r="C382" s="577" t="s">
        <v>153</v>
      </c>
      <c r="E382" s="578"/>
    </row>
    <row r="383" spans="1:5" ht="18">
      <c r="A383" s="572" t="s">
        <v>999</v>
      </c>
      <c r="B383" s="575" t="s">
        <v>1370</v>
      </c>
      <c r="C383" s="577" t="s">
        <v>153</v>
      </c>
      <c r="E383" s="578"/>
    </row>
    <row r="384" spans="1:5" ht="18">
      <c r="A384" s="572" t="s">
        <v>1000</v>
      </c>
      <c r="B384" s="575" t="s">
        <v>1371</v>
      </c>
      <c r="C384" s="577" t="s">
        <v>153</v>
      </c>
      <c r="E384" s="578"/>
    </row>
    <row r="385" spans="1:5" ht="18">
      <c r="A385" s="572" t="s">
        <v>1001</v>
      </c>
      <c r="B385" s="575" t="s">
        <v>1372</v>
      </c>
      <c r="C385" s="577" t="s">
        <v>153</v>
      </c>
      <c r="E385" s="578"/>
    </row>
    <row r="386" spans="1:5" ht="18">
      <c r="A386" s="572" t="s">
        <v>1002</v>
      </c>
      <c r="B386" s="575" t="s">
        <v>1373</v>
      </c>
      <c r="C386" s="577" t="s">
        <v>153</v>
      </c>
      <c r="E386" s="578"/>
    </row>
    <row r="387" spans="1:5" ht="18">
      <c r="A387" s="572" t="s">
        <v>1003</v>
      </c>
      <c r="B387" s="574" t="s">
        <v>1374</v>
      </c>
      <c r="C387" s="577" t="s">
        <v>153</v>
      </c>
      <c r="E387" s="578"/>
    </row>
    <row r="388" spans="1:5" ht="18">
      <c r="A388" s="572" t="s">
        <v>1004</v>
      </c>
      <c r="B388" s="575" t="s">
        <v>1375</v>
      </c>
      <c r="C388" s="577" t="s">
        <v>153</v>
      </c>
      <c r="E388" s="578"/>
    </row>
    <row r="389" spans="1:5" ht="18">
      <c r="A389" s="572" t="s">
        <v>1005</v>
      </c>
      <c r="B389" s="574" t="s">
        <v>1376</v>
      </c>
      <c r="C389" s="577" t="s">
        <v>153</v>
      </c>
      <c r="E389" s="578"/>
    </row>
    <row r="390" spans="1:5" ht="18">
      <c r="A390" s="572" t="s">
        <v>1006</v>
      </c>
      <c r="B390" s="574" t="s">
        <v>1377</v>
      </c>
      <c r="C390" s="577" t="s">
        <v>153</v>
      </c>
      <c r="E390" s="578"/>
    </row>
    <row r="391" spans="1:5" ht="18">
      <c r="A391" s="572" t="s">
        <v>1007</v>
      </c>
      <c r="B391" s="574" t="s">
        <v>1378</v>
      </c>
      <c r="C391" s="577" t="s">
        <v>153</v>
      </c>
      <c r="E391" s="578"/>
    </row>
    <row r="392" spans="1:5" ht="18">
      <c r="A392" s="572" t="s">
        <v>1008</v>
      </c>
      <c r="B392" s="574" t="s">
        <v>1379</v>
      </c>
      <c r="C392" s="577" t="s">
        <v>153</v>
      </c>
      <c r="E392" s="578"/>
    </row>
    <row r="393" spans="1:5" ht="18">
      <c r="A393" s="572" t="s">
        <v>1009</v>
      </c>
      <c r="B393" s="574" t="s">
        <v>1380</v>
      </c>
      <c r="C393" s="577" t="s">
        <v>153</v>
      </c>
      <c r="E393" s="578"/>
    </row>
    <row r="394" spans="1:5" ht="18">
      <c r="A394" s="572" t="s">
        <v>1010</v>
      </c>
      <c r="B394" s="574" t="s">
        <v>1381</v>
      </c>
      <c r="C394" s="577" t="s">
        <v>153</v>
      </c>
      <c r="E394" s="578"/>
    </row>
    <row r="395" spans="1:5" ht="18">
      <c r="A395" s="572" t="s">
        <v>1011</v>
      </c>
      <c r="B395" s="574" t="s">
        <v>1382</v>
      </c>
      <c r="C395" s="577" t="s">
        <v>153</v>
      </c>
      <c r="E395" s="578"/>
    </row>
    <row r="396" spans="1:5" ht="18">
      <c r="A396" s="572" t="s">
        <v>1012</v>
      </c>
      <c r="B396" s="574" t="s">
        <v>1383</v>
      </c>
      <c r="C396" s="577" t="s">
        <v>153</v>
      </c>
      <c r="E396" s="578"/>
    </row>
    <row r="397" spans="1:5" ht="18">
      <c r="A397" s="572" t="s">
        <v>1013</v>
      </c>
      <c r="B397" s="579" t="s">
        <v>1384</v>
      </c>
      <c r="C397" s="577" t="s">
        <v>153</v>
      </c>
      <c r="E397" s="578"/>
    </row>
    <row r="398" spans="1:5" ht="18">
      <c r="A398" s="572" t="s">
        <v>1014</v>
      </c>
      <c r="B398" s="580" t="s">
        <v>921</v>
      </c>
      <c r="C398" s="577" t="s">
        <v>153</v>
      </c>
      <c r="E398" s="578"/>
    </row>
    <row r="399" spans="1:5" ht="18">
      <c r="A399" s="615" t="s">
        <v>1015</v>
      </c>
      <c r="B399" s="581" t="s">
        <v>1385</v>
      </c>
      <c r="C399" s="577" t="s">
        <v>153</v>
      </c>
      <c r="E399" s="578"/>
    </row>
    <row r="400" spans="1:5" ht="18">
      <c r="A400" s="614" t="s">
        <v>153</v>
      </c>
      <c r="B400" s="582" t="s">
        <v>1386</v>
      </c>
      <c r="C400" s="577" t="s">
        <v>153</v>
      </c>
      <c r="E400" s="578"/>
    </row>
    <row r="401" spans="1:5" ht="18">
      <c r="A401" s="587" t="s">
        <v>1016</v>
      </c>
      <c r="B401" s="583" t="s">
        <v>1387</v>
      </c>
      <c r="C401" s="577" t="s">
        <v>153</v>
      </c>
      <c r="E401" s="578"/>
    </row>
    <row r="402" spans="1:5" ht="18">
      <c r="A402" s="572" t="s">
        <v>1017</v>
      </c>
      <c r="B402" s="559" t="s">
        <v>1388</v>
      </c>
      <c r="C402" s="577" t="s">
        <v>153</v>
      </c>
      <c r="E402" s="578"/>
    </row>
    <row r="403" spans="1:5" ht="18">
      <c r="A403" s="616" t="s">
        <v>1018</v>
      </c>
      <c r="B403" s="584" t="s">
        <v>1389</v>
      </c>
      <c r="C403" s="577" t="s">
        <v>153</v>
      </c>
      <c r="E403" s="578"/>
    </row>
    <row r="404" spans="1:5" ht="18">
      <c r="A404" s="568" t="s">
        <v>153</v>
      </c>
      <c r="B404" s="585" t="s">
        <v>1390</v>
      </c>
      <c r="C404" s="577" t="s">
        <v>153</v>
      </c>
      <c r="E404" s="578"/>
    </row>
    <row r="405" spans="1:5" ht="16.5">
      <c r="A405" s="552" t="s">
        <v>969</v>
      </c>
      <c r="B405" s="554" t="s">
        <v>64</v>
      </c>
      <c r="C405" s="577" t="s">
        <v>153</v>
      </c>
      <c r="E405" s="578"/>
    </row>
    <row r="406" spans="1:5" ht="16.5">
      <c r="A406" s="552" t="s">
        <v>970</v>
      </c>
      <c r="B406" s="554" t="s">
        <v>65</v>
      </c>
      <c r="C406" s="577" t="s">
        <v>153</v>
      </c>
      <c r="E406" s="578"/>
    </row>
    <row r="407" spans="1:5" ht="16.5">
      <c r="A407" s="617" t="s">
        <v>971</v>
      </c>
      <c r="B407" s="586" t="s">
        <v>66</v>
      </c>
      <c r="C407" s="577" t="s">
        <v>153</v>
      </c>
      <c r="E407" s="578"/>
    </row>
    <row r="408" spans="1:5" ht="18">
      <c r="A408" s="614" t="s">
        <v>153</v>
      </c>
      <c r="B408" s="585" t="s">
        <v>1391</v>
      </c>
      <c r="C408" s="577" t="s">
        <v>153</v>
      </c>
      <c r="E408" s="578"/>
    </row>
    <row r="409" spans="1:5" ht="18">
      <c r="A409" s="587" t="s">
        <v>1019</v>
      </c>
      <c r="B409" s="583" t="s">
        <v>922</v>
      </c>
      <c r="C409" s="577" t="s">
        <v>153</v>
      </c>
      <c r="E409" s="578"/>
    </row>
    <row r="410" spans="1:5" ht="18">
      <c r="A410" s="587" t="s">
        <v>1020</v>
      </c>
      <c r="B410" s="583" t="s">
        <v>923</v>
      </c>
      <c r="C410" s="577" t="s">
        <v>153</v>
      </c>
      <c r="E410" s="578"/>
    </row>
    <row r="411" spans="1:5" ht="18">
      <c r="A411" s="587" t="s">
        <v>1021</v>
      </c>
      <c r="B411" s="583" t="s">
        <v>154</v>
      </c>
      <c r="C411" s="577" t="s">
        <v>153</v>
      </c>
      <c r="E411" s="578"/>
    </row>
    <row r="412" spans="1:5" ht="18.75" thickBot="1">
      <c r="A412" s="618" t="s">
        <v>1022</v>
      </c>
      <c r="B412" s="588" t="s">
        <v>155</v>
      </c>
      <c r="C412" s="577" t="s">
        <v>153</v>
      </c>
      <c r="E412" s="578"/>
    </row>
    <row r="413" spans="1:5" ht="17.25" thickBot="1">
      <c r="A413" s="619" t="s">
        <v>1023</v>
      </c>
      <c r="B413" s="588" t="s">
        <v>924</v>
      </c>
      <c r="C413" s="577" t="s">
        <v>153</v>
      </c>
      <c r="E413" s="578"/>
    </row>
    <row r="414" spans="1:5" ht="16.5">
      <c r="A414" s="619" t="s">
        <v>1024</v>
      </c>
      <c r="B414" s="589" t="s">
        <v>673</v>
      </c>
      <c r="C414" s="577" t="s">
        <v>153</v>
      </c>
      <c r="E414" s="578"/>
    </row>
    <row r="415" spans="1:5" ht="16.5">
      <c r="A415" s="552" t="s">
        <v>1025</v>
      </c>
      <c r="B415" s="554" t="s">
        <v>674</v>
      </c>
      <c r="C415" s="577" t="s">
        <v>153</v>
      </c>
      <c r="E415" s="578"/>
    </row>
    <row r="416" spans="1:5" ht="18.75" thickBot="1">
      <c r="A416" s="620" t="s">
        <v>1026</v>
      </c>
      <c r="B416" s="590" t="s">
        <v>675</v>
      </c>
      <c r="C416" s="577" t="s">
        <v>153</v>
      </c>
      <c r="E416" s="578"/>
    </row>
    <row r="417" spans="1:5" ht="16.5">
      <c r="A417" s="550" t="s">
        <v>1027</v>
      </c>
      <c r="B417" s="591" t="s">
        <v>676</v>
      </c>
      <c r="C417" s="577" t="s">
        <v>153</v>
      </c>
      <c r="E417" s="578"/>
    </row>
    <row r="418" spans="1:5" ht="16.5">
      <c r="A418" s="621" t="s">
        <v>1028</v>
      </c>
      <c r="B418" s="554" t="s">
        <v>677</v>
      </c>
      <c r="C418" s="577" t="s">
        <v>153</v>
      </c>
      <c r="E418" s="578"/>
    </row>
    <row r="419" spans="1:5" ht="16.5">
      <c r="A419" s="552" t="s">
        <v>1029</v>
      </c>
      <c r="B419" s="592" t="s">
        <v>284</v>
      </c>
      <c r="C419" s="577" t="s">
        <v>153</v>
      </c>
      <c r="E419" s="578"/>
    </row>
    <row r="420" spans="1:5" ht="17.25" thickBot="1">
      <c r="A420" s="564" t="s">
        <v>1030</v>
      </c>
      <c r="B420" s="593" t="s">
        <v>285</v>
      </c>
      <c r="C420" s="577" t="s">
        <v>153</v>
      </c>
      <c r="E420" s="578"/>
    </row>
    <row r="421" spans="1:5" ht="18">
      <c r="A421" s="572" t="s">
        <v>1031</v>
      </c>
      <c r="B421" s="594" t="s">
        <v>1392</v>
      </c>
      <c r="C421" s="577" t="s">
        <v>153</v>
      </c>
      <c r="E421" s="578"/>
    </row>
    <row r="422" spans="1:5" ht="18">
      <c r="A422" s="572" t="s">
        <v>1032</v>
      </c>
      <c r="B422" s="595" t="s">
        <v>1393</v>
      </c>
      <c r="C422" s="577" t="s">
        <v>153</v>
      </c>
      <c r="E422" s="578"/>
    </row>
    <row r="423" spans="1:5" ht="18">
      <c r="A423" s="572" t="s">
        <v>1033</v>
      </c>
      <c r="B423" s="596" t="s">
        <v>1394</v>
      </c>
      <c r="C423" s="577" t="s">
        <v>153</v>
      </c>
      <c r="E423" s="578"/>
    </row>
    <row r="424" spans="1:5" ht="18">
      <c r="A424" s="572" t="s">
        <v>1034</v>
      </c>
      <c r="B424" s="595" t="s">
        <v>1395</v>
      </c>
      <c r="C424" s="577" t="s">
        <v>153</v>
      </c>
      <c r="E424" s="578"/>
    </row>
    <row r="425" spans="1:5" ht="18">
      <c r="A425" s="572" t="s">
        <v>1035</v>
      </c>
      <c r="B425" s="595" t="s">
        <v>1396</v>
      </c>
      <c r="C425" s="577" t="s">
        <v>153</v>
      </c>
      <c r="E425" s="578"/>
    </row>
    <row r="426" spans="1:5" ht="18">
      <c r="A426" s="572" t="s">
        <v>1036</v>
      </c>
      <c r="B426" s="597" t="s">
        <v>1397</v>
      </c>
      <c r="C426" s="577" t="s">
        <v>153</v>
      </c>
      <c r="E426" s="578"/>
    </row>
    <row r="427" spans="1:5" ht="18">
      <c r="A427" s="572" t="s">
        <v>1037</v>
      </c>
      <c r="B427" s="597" t="s">
        <v>1398</v>
      </c>
      <c r="C427" s="577" t="s">
        <v>153</v>
      </c>
      <c r="E427" s="578"/>
    </row>
    <row r="428" spans="1:5" ht="18">
      <c r="A428" s="572" t="s">
        <v>1038</v>
      </c>
      <c r="B428" s="597" t="s">
        <v>1399</v>
      </c>
      <c r="C428" s="577" t="s">
        <v>153</v>
      </c>
      <c r="E428" s="578"/>
    </row>
    <row r="429" spans="1:5" ht="18">
      <c r="A429" s="572" t="s">
        <v>1039</v>
      </c>
      <c r="B429" s="597" t="s">
        <v>1400</v>
      </c>
      <c r="C429" s="577" t="s">
        <v>153</v>
      </c>
      <c r="E429" s="578"/>
    </row>
    <row r="430" spans="1:5" ht="18">
      <c r="A430" s="572" t="s">
        <v>1040</v>
      </c>
      <c r="B430" s="597" t="s">
        <v>1401</v>
      </c>
      <c r="C430" s="577" t="s">
        <v>153</v>
      </c>
      <c r="E430" s="578"/>
    </row>
    <row r="431" spans="1:5" ht="18">
      <c r="A431" s="572" t="s">
        <v>1041</v>
      </c>
      <c r="B431" s="595" t="s">
        <v>1402</v>
      </c>
      <c r="C431" s="577" t="s">
        <v>153</v>
      </c>
      <c r="E431" s="578"/>
    </row>
    <row r="432" spans="1:5" ht="18">
      <c r="A432" s="572" t="s">
        <v>1042</v>
      </c>
      <c r="B432" s="595" t="s">
        <v>1403</v>
      </c>
      <c r="C432" s="577" t="s">
        <v>153</v>
      </c>
      <c r="E432" s="578"/>
    </row>
    <row r="433" spans="1:5" ht="18">
      <c r="A433" s="572" t="s">
        <v>1043</v>
      </c>
      <c r="B433" s="595" t="s">
        <v>1404</v>
      </c>
      <c r="C433" s="577" t="s">
        <v>153</v>
      </c>
      <c r="E433" s="578"/>
    </row>
    <row r="434" spans="1:5" ht="18.75" thickBot="1">
      <c r="A434" s="572" t="s">
        <v>1044</v>
      </c>
      <c r="B434" s="598" t="s">
        <v>1405</v>
      </c>
      <c r="C434" s="577" t="s">
        <v>153</v>
      </c>
      <c r="E434" s="578"/>
    </row>
    <row r="435" spans="1:5" ht="18">
      <c r="A435" s="572" t="s">
        <v>1045</v>
      </c>
      <c r="B435" s="594" t="s">
        <v>1406</v>
      </c>
      <c r="C435" s="577" t="s">
        <v>153</v>
      </c>
      <c r="E435" s="578"/>
    </row>
    <row r="436" spans="1:5" ht="18">
      <c r="A436" s="572" t="s">
        <v>1046</v>
      </c>
      <c r="B436" s="596" t="s">
        <v>1407</v>
      </c>
      <c r="C436" s="577" t="s">
        <v>153</v>
      </c>
      <c r="E436" s="578"/>
    </row>
    <row r="437" spans="1:5" ht="18">
      <c r="A437" s="572" t="s">
        <v>1047</v>
      </c>
      <c r="B437" s="595" t="s">
        <v>1408</v>
      </c>
      <c r="C437" s="577" t="s">
        <v>153</v>
      </c>
      <c r="E437" s="578"/>
    </row>
    <row r="438" spans="1:5" ht="18">
      <c r="A438" s="572" t="s">
        <v>1048</v>
      </c>
      <c r="B438" s="595" t="s">
        <v>1409</v>
      </c>
      <c r="C438" s="577" t="s">
        <v>153</v>
      </c>
      <c r="E438" s="578"/>
    </row>
    <row r="439" spans="1:5" ht="18">
      <c r="A439" s="572" t="s">
        <v>1049</v>
      </c>
      <c r="B439" s="595" t="s">
        <v>1410</v>
      </c>
      <c r="C439" s="577" t="s">
        <v>153</v>
      </c>
      <c r="E439" s="578"/>
    </row>
    <row r="440" spans="1:5" ht="18">
      <c r="A440" s="572" t="s">
        <v>1050</v>
      </c>
      <c r="B440" s="595" t="s">
        <v>1411</v>
      </c>
      <c r="C440" s="577" t="s">
        <v>153</v>
      </c>
      <c r="E440" s="578"/>
    </row>
    <row r="441" spans="1:5" ht="18">
      <c r="A441" s="572" t="s">
        <v>1051</v>
      </c>
      <c r="B441" s="595" t="s">
        <v>1412</v>
      </c>
      <c r="C441" s="577" t="s">
        <v>153</v>
      </c>
      <c r="E441" s="578"/>
    </row>
    <row r="442" spans="1:5" ht="18">
      <c r="A442" s="572" t="s">
        <v>1052</v>
      </c>
      <c r="B442" s="595" t="s">
        <v>1413</v>
      </c>
      <c r="C442" s="577" t="s">
        <v>153</v>
      </c>
      <c r="E442" s="578"/>
    </row>
    <row r="443" spans="1:5" ht="18">
      <c r="A443" s="572" t="s">
        <v>1053</v>
      </c>
      <c r="B443" s="595" t="s">
        <v>1414</v>
      </c>
      <c r="C443" s="577" t="s">
        <v>153</v>
      </c>
      <c r="E443" s="578"/>
    </row>
    <row r="444" spans="1:5" ht="18">
      <c r="A444" s="572" t="s">
        <v>1054</v>
      </c>
      <c r="B444" s="595" t="s">
        <v>1415</v>
      </c>
      <c r="C444" s="577" t="s">
        <v>153</v>
      </c>
      <c r="E444" s="578"/>
    </row>
    <row r="445" spans="1:5" ht="18">
      <c r="A445" s="572" t="s">
        <v>1055</v>
      </c>
      <c r="B445" s="595" t="s">
        <v>1416</v>
      </c>
      <c r="C445" s="577" t="s">
        <v>153</v>
      </c>
      <c r="E445" s="578"/>
    </row>
    <row r="446" spans="1:5" ht="18">
      <c r="A446" s="572" t="s">
        <v>1056</v>
      </c>
      <c r="B446" s="595" t="s">
        <v>1417</v>
      </c>
      <c r="C446" s="577" t="s">
        <v>153</v>
      </c>
      <c r="E446" s="578"/>
    </row>
    <row r="447" spans="1:5" ht="18.75" thickBot="1">
      <c r="A447" s="572" t="s">
        <v>1057</v>
      </c>
      <c r="B447" s="598" t="s">
        <v>1418</v>
      </c>
      <c r="C447" s="577" t="s">
        <v>153</v>
      </c>
      <c r="E447" s="578"/>
    </row>
    <row r="448" spans="1:5" ht="18">
      <c r="A448" s="572" t="s">
        <v>1058</v>
      </c>
      <c r="B448" s="594" t="s">
        <v>1419</v>
      </c>
      <c r="C448" s="577" t="s">
        <v>153</v>
      </c>
      <c r="E448" s="578"/>
    </row>
    <row r="449" spans="1:5" ht="18">
      <c r="A449" s="572" t="s">
        <v>1059</v>
      </c>
      <c r="B449" s="595" t="s">
        <v>1420</v>
      </c>
      <c r="C449" s="577" t="s">
        <v>153</v>
      </c>
      <c r="E449" s="578"/>
    </row>
    <row r="450" spans="1:5" ht="18">
      <c r="A450" s="572" t="s">
        <v>1060</v>
      </c>
      <c r="B450" s="595" t="s">
        <v>1421</v>
      </c>
      <c r="C450" s="577" t="s">
        <v>153</v>
      </c>
      <c r="E450" s="578"/>
    </row>
    <row r="451" spans="1:5" ht="18">
      <c r="A451" s="572" t="s">
        <v>1061</v>
      </c>
      <c r="B451" s="595" t="s">
        <v>1422</v>
      </c>
      <c r="C451" s="577" t="s">
        <v>153</v>
      </c>
      <c r="E451" s="578"/>
    </row>
    <row r="452" spans="1:5" ht="18">
      <c r="A452" s="572" t="s">
        <v>1062</v>
      </c>
      <c r="B452" s="596" t="s">
        <v>1423</v>
      </c>
      <c r="C452" s="577" t="s">
        <v>153</v>
      </c>
      <c r="E452" s="578"/>
    </row>
    <row r="453" spans="1:5" ht="18">
      <c r="A453" s="572" t="s">
        <v>1063</v>
      </c>
      <c r="B453" s="595" t="s">
        <v>1424</v>
      </c>
      <c r="C453" s="577" t="s">
        <v>153</v>
      </c>
      <c r="E453" s="578"/>
    </row>
    <row r="454" spans="1:5" ht="18">
      <c r="A454" s="572" t="s">
        <v>1064</v>
      </c>
      <c r="B454" s="595" t="s">
        <v>1425</v>
      </c>
      <c r="C454" s="577" t="s">
        <v>153</v>
      </c>
      <c r="E454" s="578"/>
    </row>
    <row r="455" spans="1:5" ht="18">
      <c r="A455" s="572" t="s">
        <v>1065</v>
      </c>
      <c r="B455" s="595" t="s">
        <v>1426</v>
      </c>
      <c r="C455" s="577" t="s">
        <v>153</v>
      </c>
      <c r="E455" s="578"/>
    </row>
    <row r="456" spans="1:5" ht="18">
      <c r="A456" s="572" t="s">
        <v>1066</v>
      </c>
      <c r="B456" s="595" t="s">
        <v>1427</v>
      </c>
      <c r="C456" s="577" t="s">
        <v>153</v>
      </c>
      <c r="E456" s="578"/>
    </row>
    <row r="457" spans="1:5" ht="18">
      <c r="A457" s="572" t="s">
        <v>1067</v>
      </c>
      <c r="B457" s="595" t="s">
        <v>1428</v>
      </c>
      <c r="C457" s="577" t="s">
        <v>153</v>
      </c>
      <c r="E457" s="578"/>
    </row>
    <row r="458" spans="1:5" ht="18">
      <c r="A458" s="572" t="s">
        <v>1068</v>
      </c>
      <c r="B458" s="595" t="s">
        <v>1429</v>
      </c>
      <c r="C458" s="577" t="s">
        <v>153</v>
      </c>
      <c r="E458" s="578"/>
    </row>
    <row r="459" spans="1:5" ht="18.75" thickBot="1">
      <c r="A459" s="572" t="s">
        <v>1069</v>
      </c>
      <c r="B459" s="598" t="s">
        <v>1430</v>
      </c>
      <c r="C459" s="577" t="s">
        <v>153</v>
      </c>
      <c r="E459" s="578"/>
    </row>
    <row r="460" spans="1:5" ht="18">
      <c r="A460" s="572" t="s">
        <v>1070</v>
      </c>
      <c r="B460" s="599" t="s">
        <v>1431</v>
      </c>
      <c r="C460" s="577" t="s">
        <v>153</v>
      </c>
      <c r="E460" s="578"/>
    </row>
    <row r="461" spans="1:5" ht="18">
      <c r="A461" s="572" t="s">
        <v>1071</v>
      </c>
      <c r="B461" s="595" t="s">
        <v>1432</v>
      </c>
      <c r="C461" s="577" t="s">
        <v>153</v>
      </c>
      <c r="E461" s="578"/>
    </row>
    <row r="462" spans="1:5" ht="18">
      <c r="A462" s="572" t="s">
        <v>1072</v>
      </c>
      <c r="B462" s="595" t="s">
        <v>1433</v>
      </c>
      <c r="C462" s="577" t="s">
        <v>153</v>
      </c>
      <c r="E462" s="578"/>
    </row>
    <row r="463" spans="1:5" ht="18">
      <c r="A463" s="572" t="s">
        <v>1073</v>
      </c>
      <c r="B463" s="595" t="s">
        <v>1434</v>
      </c>
      <c r="C463" s="577" t="s">
        <v>153</v>
      </c>
      <c r="E463" s="578"/>
    </row>
    <row r="464" spans="1:5" ht="18">
      <c r="A464" s="572" t="s">
        <v>1074</v>
      </c>
      <c r="B464" s="595" t="s">
        <v>1435</v>
      </c>
      <c r="C464" s="577" t="s">
        <v>153</v>
      </c>
      <c r="E464" s="578"/>
    </row>
    <row r="465" spans="1:5" ht="18">
      <c r="A465" s="572" t="s">
        <v>1075</v>
      </c>
      <c r="B465" s="595" t="s">
        <v>1436</v>
      </c>
      <c r="C465" s="577" t="s">
        <v>153</v>
      </c>
      <c r="E465" s="578"/>
    </row>
    <row r="466" spans="1:5" ht="18">
      <c r="A466" s="572" t="s">
        <v>1076</v>
      </c>
      <c r="B466" s="595" t="s">
        <v>1437</v>
      </c>
      <c r="C466" s="577" t="s">
        <v>153</v>
      </c>
      <c r="E466" s="578"/>
    </row>
    <row r="467" spans="1:5" ht="18">
      <c r="A467" s="572" t="s">
        <v>1077</v>
      </c>
      <c r="B467" s="595" t="s">
        <v>1438</v>
      </c>
      <c r="C467" s="577" t="s">
        <v>153</v>
      </c>
      <c r="E467" s="578"/>
    </row>
    <row r="468" spans="1:5" ht="18">
      <c r="A468" s="572" t="s">
        <v>1078</v>
      </c>
      <c r="B468" s="595" t="s">
        <v>1439</v>
      </c>
      <c r="C468" s="577" t="s">
        <v>153</v>
      </c>
      <c r="E468" s="578"/>
    </row>
    <row r="469" spans="1:5" ht="18.75" thickBot="1">
      <c r="A469" s="572" t="s">
        <v>1079</v>
      </c>
      <c r="B469" s="598" t="s">
        <v>1440</v>
      </c>
      <c r="C469" s="577" t="s">
        <v>153</v>
      </c>
      <c r="E469" s="578"/>
    </row>
    <row r="470" spans="1:5" ht="18">
      <c r="A470" s="572" t="s">
        <v>1080</v>
      </c>
      <c r="B470" s="594" t="s">
        <v>1441</v>
      </c>
      <c r="C470" s="577" t="s">
        <v>153</v>
      </c>
      <c r="E470" s="578"/>
    </row>
    <row r="471" spans="1:5" ht="18">
      <c r="A471" s="572" t="s">
        <v>1081</v>
      </c>
      <c r="B471" s="595" t="s">
        <v>1442</v>
      </c>
      <c r="C471" s="577" t="s">
        <v>153</v>
      </c>
      <c r="E471" s="578"/>
    </row>
    <row r="472" spans="1:5" ht="18">
      <c r="A472" s="572" t="s">
        <v>1082</v>
      </c>
      <c r="B472" s="595" t="s">
        <v>1443</v>
      </c>
      <c r="C472" s="577" t="s">
        <v>153</v>
      </c>
      <c r="E472" s="578"/>
    </row>
    <row r="473" spans="1:5" ht="18">
      <c r="A473" s="572" t="s">
        <v>1083</v>
      </c>
      <c r="B473" s="596" t="s">
        <v>1444</v>
      </c>
      <c r="C473" s="577" t="s">
        <v>153</v>
      </c>
      <c r="E473" s="578"/>
    </row>
    <row r="474" spans="1:5" ht="18">
      <c r="A474" s="572" t="s">
        <v>1084</v>
      </c>
      <c r="B474" s="595" t="s">
        <v>1445</v>
      </c>
      <c r="C474" s="577" t="s">
        <v>153</v>
      </c>
      <c r="E474" s="578"/>
    </row>
    <row r="475" spans="1:5" ht="18">
      <c r="A475" s="572" t="s">
        <v>1085</v>
      </c>
      <c r="B475" s="595" t="s">
        <v>1446</v>
      </c>
      <c r="C475" s="577" t="s">
        <v>153</v>
      </c>
      <c r="E475" s="578"/>
    </row>
    <row r="476" spans="1:5" ht="18">
      <c r="A476" s="572" t="s">
        <v>1086</v>
      </c>
      <c r="B476" s="595" t="s">
        <v>1447</v>
      </c>
      <c r="C476" s="577" t="s">
        <v>153</v>
      </c>
      <c r="E476" s="578"/>
    </row>
    <row r="477" spans="1:5" ht="18">
      <c r="A477" s="572" t="s">
        <v>1087</v>
      </c>
      <c r="B477" s="595" t="s">
        <v>1448</v>
      </c>
      <c r="C477" s="577" t="s">
        <v>153</v>
      </c>
      <c r="E477" s="578"/>
    </row>
    <row r="478" spans="1:5" ht="18">
      <c r="A478" s="572" t="s">
        <v>1088</v>
      </c>
      <c r="B478" s="595" t="s">
        <v>1449</v>
      </c>
      <c r="C478" s="577" t="s">
        <v>153</v>
      </c>
      <c r="E478" s="578"/>
    </row>
    <row r="479" spans="1:5" ht="18">
      <c r="A479" s="572" t="s">
        <v>1089</v>
      </c>
      <c r="B479" s="595" t="s">
        <v>1450</v>
      </c>
      <c r="C479" s="577" t="s">
        <v>153</v>
      </c>
      <c r="E479" s="578"/>
    </row>
    <row r="480" spans="1:5" ht="18.75" thickBot="1">
      <c r="A480" s="572" t="s">
        <v>1090</v>
      </c>
      <c r="B480" s="598" t="s">
        <v>1451</v>
      </c>
      <c r="C480" s="577" t="s">
        <v>153</v>
      </c>
      <c r="E480" s="578"/>
    </row>
    <row r="481" spans="1:5" ht="18">
      <c r="A481" s="572" t="s">
        <v>1091</v>
      </c>
      <c r="B481" s="594" t="s">
        <v>1452</v>
      </c>
      <c r="C481" s="577" t="s">
        <v>153</v>
      </c>
      <c r="E481" s="578"/>
    </row>
    <row r="482" spans="1:5" ht="18">
      <c r="A482" s="572" t="s">
        <v>1092</v>
      </c>
      <c r="B482" s="595" t="s">
        <v>1453</v>
      </c>
      <c r="C482" s="577" t="s">
        <v>153</v>
      </c>
      <c r="E482" s="578"/>
    </row>
    <row r="483" spans="1:5" ht="18">
      <c r="A483" s="572" t="s">
        <v>1093</v>
      </c>
      <c r="B483" s="596" t="s">
        <v>1454</v>
      </c>
      <c r="C483" s="577" t="s">
        <v>153</v>
      </c>
      <c r="E483" s="578"/>
    </row>
    <row r="484" spans="1:5" ht="18">
      <c r="A484" s="572" t="s">
        <v>1094</v>
      </c>
      <c r="B484" s="595" t="s">
        <v>1455</v>
      </c>
      <c r="C484" s="577" t="s">
        <v>153</v>
      </c>
      <c r="E484" s="578"/>
    </row>
    <row r="485" spans="1:5" ht="18">
      <c r="A485" s="572" t="s">
        <v>1095</v>
      </c>
      <c r="B485" s="595" t="s">
        <v>1456</v>
      </c>
      <c r="C485" s="577" t="s">
        <v>153</v>
      </c>
      <c r="E485" s="578"/>
    </row>
    <row r="486" spans="1:5" ht="18">
      <c r="A486" s="572" t="s">
        <v>1096</v>
      </c>
      <c r="B486" s="595" t="s">
        <v>1457</v>
      </c>
      <c r="C486" s="577" t="s">
        <v>153</v>
      </c>
      <c r="E486" s="578"/>
    </row>
    <row r="487" spans="1:5" ht="18">
      <c r="A487" s="572" t="s">
        <v>1097</v>
      </c>
      <c r="B487" s="595" t="s">
        <v>1458</v>
      </c>
      <c r="C487" s="577" t="s">
        <v>153</v>
      </c>
      <c r="E487" s="578"/>
    </row>
    <row r="488" spans="1:5" ht="18">
      <c r="A488" s="572" t="s">
        <v>1098</v>
      </c>
      <c r="B488" s="595" t="s">
        <v>1459</v>
      </c>
      <c r="C488" s="577" t="s">
        <v>153</v>
      </c>
      <c r="E488" s="578"/>
    </row>
    <row r="489" spans="1:5" ht="18">
      <c r="A489" s="572" t="s">
        <v>1099</v>
      </c>
      <c r="B489" s="595" t="s">
        <v>1460</v>
      </c>
      <c r="C489" s="577" t="s">
        <v>153</v>
      </c>
      <c r="E489" s="578"/>
    </row>
    <row r="490" spans="1:5" ht="18.75" thickBot="1">
      <c r="A490" s="572" t="s">
        <v>1100</v>
      </c>
      <c r="B490" s="598" t="s">
        <v>1461</v>
      </c>
      <c r="C490" s="577" t="s">
        <v>153</v>
      </c>
      <c r="E490" s="578"/>
    </row>
    <row r="491" spans="1:5" ht="18">
      <c r="A491" s="572" t="s">
        <v>1101</v>
      </c>
      <c r="B491" s="599" t="s">
        <v>1462</v>
      </c>
      <c r="C491" s="577" t="s">
        <v>153</v>
      </c>
      <c r="E491" s="578"/>
    </row>
    <row r="492" spans="1:5" ht="18">
      <c r="A492" s="572" t="s">
        <v>1102</v>
      </c>
      <c r="B492" s="595" t="s">
        <v>1463</v>
      </c>
      <c r="C492" s="577" t="s">
        <v>153</v>
      </c>
      <c r="E492" s="578"/>
    </row>
    <row r="493" spans="1:5" ht="18">
      <c r="A493" s="572" t="s">
        <v>1103</v>
      </c>
      <c r="B493" s="595" t="s">
        <v>1464</v>
      </c>
      <c r="C493" s="577" t="s">
        <v>153</v>
      </c>
      <c r="E493" s="578"/>
    </row>
    <row r="494" spans="1:5" ht="18.75" thickBot="1">
      <c r="A494" s="572" t="s">
        <v>1104</v>
      </c>
      <c r="B494" s="598" t="s">
        <v>1465</v>
      </c>
      <c r="C494" s="577" t="s">
        <v>153</v>
      </c>
      <c r="E494" s="578"/>
    </row>
    <row r="495" spans="1:5" ht="18">
      <c r="A495" s="572" t="s">
        <v>1105</v>
      </c>
      <c r="B495" s="594" t="s">
        <v>1466</v>
      </c>
      <c r="C495" s="577" t="s">
        <v>153</v>
      </c>
      <c r="E495" s="578"/>
    </row>
    <row r="496" spans="1:5" ht="18">
      <c r="A496" s="572" t="s">
        <v>1106</v>
      </c>
      <c r="B496" s="595" t="s">
        <v>1467</v>
      </c>
      <c r="C496" s="577" t="s">
        <v>153</v>
      </c>
      <c r="E496" s="578"/>
    </row>
    <row r="497" spans="1:5" ht="18">
      <c r="A497" s="572" t="s">
        <v>1107</v>
      </c>
      <c r="B497" s="596" t="s">
        <v>1468</v>
      </c>
      <c r="C497" s="577" t="s">
        <v>153</v>
      </c>
      <c r="E497" s="578"/>
    </row>
    <row r="498" spans="1:5" ht="18">
      <c r="A498" s="572" t="s">
        <v>1108</v>
      </c>
      <c r="B498" s="595" t="s">
        <v>1469</v>
      </c>
      <c r="C498" s="577" t="s">
        <v>153</v>
      </c>
      <c r="E498" s="578"/>
    </row>
    <row r="499" spans="1:5" ht="18">
      <c r="A499" s="572" t="s">
        <v>1109</v>
      </c>
      <c r="B499" s="595" t="s">
        <v>1470</v>
      </c>
      <c r="C499" s="577" t="s">
        <v>153</v>
      </c>
      <c r="E499" s="578"/>
    </row>
    <row r="500" spans="1:5" ht="18">
      <c r="A500" s="572" t="s">
        <v>1110</v>
      </c>
      <c r="B500" s="595" t="s">
        <v>1471</v>
      </c>
      <c r="C500" s="577" t="s">
        <v>153</v>
      </c>
      <c r="E500" s="578"/>
    </row>
    <row r="501" spans="1:5" ht="18">
      <c r="A501" s="572" t="s">
        <v>1111</v>
      </c>
      <c r="B501" s="595" t="s">
        <v>1472</v>
      </c>
      <c r="C501" s="577" t="s">
        <v>153</v>
      </c>
      <c r="E501" s="578"/>
    </row>
    <row r="502" spans="1:5" ht="18.75" thickBot="1">
      <c r="A502" s="572" t="s">
        <v>1112</v>
      </c>
      <c r="B502" s="598" t="s">
        <v>1473</v>
      </c>
      <c r="C502" s="577" t="s">
        <v>153</v>
      </c>
      <c r="E502" s="578"/>
    </row>
    <row r="503" spans="1:5" ht="18">
      <c r="A503" s="572" t="s">
        <v>1113</v>
      </c>
      <c r="B503" s="594" t="s">
        <v>1474</v>
      </c>
      <c r="C503" s="577" t="s">
        <v>153</v>
      </c>
      <c r="E503" s="578"/>
    </row>
    <row r="504" spans="1:5" ht="18">
      <c r="A504" s="572" t="s">
        <v>1114</v>
      </c>
      <c r="B504" s="595" t="s">
        <v>1475</v>
      </c>
      <c r="C504" s="577" t="s">
        <v>153</v>
      </c>
      <c r="E504" s="578"/>
    </row>
    <row r="505" spans="1:5" ht="18">
      <c r="A505" s="572" t="s">
        <v>1115</v>
      </c>
      <c r="B505" s="595" t="s">
        <v>1476</v>
      </c>
      <c r="C505" s="577" t="s">
        <v>153</v>
      </c>
      <c r="E505" s="578"/>
    </row>
    <row r="506" spans="1:5" ht="18">
      <c r="A506" s="572" t="s">
        <v>1116</v>
      </c>
      <c r="B506" s="595" t="s">
        <v>1477</v>
      </c>
      <c r="C506" s="577" t="s">
        <v>153</v>
      </c>
      <c r="E506" s="578"/>
    </row>
    <row r="507" spans="1:5" ht="18">
      <c r="A507" s="572" t="s">
        <v>1117</v>
      </c>
      <c r="B507" s="596" t="s">
        <v>1478</v>
      </c>
      <c r="C507" s="577" t="s">
        <v>153</v>
      </c>
      <c r="E507" s="578"/>
    </row>
    <row r="508" spans="1:5" ht="18">
      <c r="A508" s="572" t="s">
        <v>1118</v>
      </c>
      <c r="B508" s="595" t="s">
        <v>1479</v>
      </c>
      <c r="C508" s="577" t="s">
        <v>153</v>
      </c>
      <c r="E508" s="578"/>
    </row>
    <row r="509" spans="1:5" ht="18.75" thickBot="1">
      <c r="A509" s="572" t="s">
        <v>1119</v>
      </c>
      <c r="B509" s="598" t="s">
        <v>1480</v>
      </c>
      <c r="C509" s="577" t="s">
        <v>153</v>
      </c>
      <c r="E509" s="578"/>
    </row>
    <row r="510" spans="1:5" ht="18">
      <c r="A510" s="572" t="s">
        <v>1120</v>
      </c>
      <c r="B510" s="594" t="s">
        <v>1481</v>
      </c>
      <c r="C510" s="577" t="s">
        <v>153</v>
      </c>
      <c r="E510" s="578"/>
    </row>
    <row r="511" spans="1:5" ht="18">
      <c r="A511" s="572" t="s">
        <v>1121</v>
      </c>
      <c r="B511" s="595" t="s">
        <v>1482</v>
      </c>
      <c r="C511" s="577" t="s">
        <v>153</v>
      </c>
      <c r="E511" s="578"/>
    </row>
    <row r="512" spans="1:5" ht="18">
      <c r="A512" s="572" t="s">
        <v>1122</v>
      </c>
      <c r="B512" s="595" t="s">
        <v>1483</v>
      </c>
      <c r="C512" s="577" t="s">
        <v>153</v>
      </c>
      <c r="E512" s="578"/>
    </row>
    <row r="513" spans="1:5" ht="18">
      <c r="A513" s="572" t="s">
        <v>1123</v>
      </c>
      <c r="B513" s="595" t="s">
        <v>1484</v>
      </c>
      <c r="C513" s="577" t="s">
        <v>153</v>
      </c>
      <c r="E513" s="578"/>
    </row>
    <row r="514" spans="1:5" ht="18">
      <c r="A514" s="572" t="s">
        <v>1124</v>
      </c>
      <c r="B514" s="596" t="s">
        <v>1485</v>
      </c>
      <c r="C514" s="577" t="s">
        <v>153</v>
      </c>
      <c r="E514" s="578"/>
    </row>
    <row r="515" spans="1:5" ht="18">
      <c r="A515" s="572" t="s">
        <v>1125</v>
      </c>
      <c r="B515" s="595" t="s">
        <v>1486</v>
      </c>
      <c r="C515" s="577" t="s">
        <v>153</v>
      </c>
      <c r="E515" s="578"/>
    </row>
    <row r="516" spans="1:5" ht="18">
      <c r="A516" s="572" t="s">
        <v>1126</v>
      </c>
      <c r="B516" s="595" t="s">
        <v>1487</v>
      </c>
      <c r="C516" s="577" t="s">
        <v>153</v>
      </c>
      <c r="E516" s="578"/>
    </row>
    <row r="517" spans="1:5" ht="18">
      <c r="A517" s="572" t="s">
        <v>1127</v>
      </c>
      <c r="B517" s="595" t="s">
        <v>1488</v>
      </c>
      <c r="C517" s="577" t="s">
        <v>153</v>
      </c>
      <c r="E517" s="578"/>
    </row>
    <row r="518" spans="1:5" ht="18.75" thickBot="1">
      <c r="A518" s="572" t="s">
        <v>1128</v>
      </c>
      <c r="B518" s="598" t="s">
        <v>1489</v>
      </c>
      <c r="C518" s="577" t="s">
        <v>153</v>
      </c>
      <c r="E518" s="578"/>
    </row>
    <row r="519" spans="1:5" ht="18">
      <c r="A519" s="572" t="s">
        <v>1129</v>
      </c>
      <c r="B519" s="594" t="s">
        <v>1490</v>
      </c>
      <c r="C519" s="577" t="s">
        <v>153</v>
      </c>
      <c r="E519" s="578"/>
    </row>
    <row r="520" spans="1:5" ht="18">
      <c r="A520" s="572" t="s">
        <v>1130</v>
      </c>
      <c r="B520" s="595" t="s">
        <v>1491</v>
      </c>
      <c r="C520" s="577" t="s">
        <v>153</v>
      </c>
      <c r="E520" s="578"/>
    </row>
    <row r="521" spans="1:5" ht="18">
      <c r="A521" s="572" t="s">
        <v>1131</v>
      </c>
      <c r="B521" s="596" t="s">
        <v>1492</v>
      </c>
      <c r="C521" s="577" t="s">
        <v>153</v>
      </c>
      <c r="E521" s="578"/>
    </row>
    <row r="522" spans="1:5" ht="18">
      <c r="A522" s="572" t="s">
        <v>1132</v>
      </c>
      <c r="B522" s="595" t="s">
        <v>1493</v>
      </c>
      <c r="C522" s="577" t="s">
        <v>153</v>
      </c>
      <c r="E522" s="578"/>
    </row>
    <row r="523" spans="1:5" ht="18">
      <c r="A523" s="572" t="s">
        <v>1133</v>
      </c>
      <c r="B523" s="595" t="s">
        <v>1494</v>
      </c>
      <c r="C523" s="577" t="s">
        <v>153</v>
      </c>
      <c r="E523" s="578"/>
    </row>
    <row r="524" spans="1:5" ht="18">
      <c r="A524" s="572" t="s">
        <v>1134</v>
      </c>
      <c r="B524" s="595" t="s">
        <v>1495</v>
      </c>
      <c r="C524" s="577" t="s">
        <v>153</v>
      </c>
      <c r="E524" s="578"/>
    </row>
    <row r="525" spans="1:5" ht="18">
      <c r="A525" s="572" t="s">
        <v>1135</v>
      </c>
      <c r="B525" s="595" t="s">
        <v>1496</v>
      </c>
      <c r="C525" s="577" t="s">
        <v>153</v>
      </c>
      <c r="E525" s="578"/>
    </row>
    <row r="526" spans="1:5" ht="18.75" thickBot="1">
      <c r="A526" s="572" t="s">
        <v>1136</v>
      </c>
      <c r="B526" s="598" t="s">
        <v>1497</v>
      </c>
      <c r="C526" s="577" t="s">
        <v>153</v>
      </c>
      <c r="E526" s="578"/>
    </row>
    <row r="527" spans="1:5" ht="18">
      <c r="A527" s="572" t="s">
        <v>1137</v>
      </c>
      <c r="B527" s="594" t="s">
        <v>1498</v>
      </c>
      <c r="C527" s="577" t="s">
        <v>153</v>
      </c>
      <c r="E527" s="578"/>
    </row>
    <row r="528" spans="1:5" ht="18">
      <c r="A528" s="572" t="s">
        <v>1138</v>
      </c>
      <c r="B528" s="595" t="s">
        <v>1499</v>
      </c>
      <c r="C528" s="577" t="s">
        <v>153</v>
      </c>
      <c r="E528" s="578"/>
    </row>
    <row r="529" spans="1:5" ht="18">
      <c r="A529" s="572" t="s">
        <v>1139</v>
      </c>
      <c r="B529" s="595" t="s">
        <v>1500</v>
      </c>
      <c r="C529" s="577" t="s">
        <v>153</v>
      </c>
      <c r="E529" s="578"/>
    </row>
    <row r="530" spans="1:5" ht="18">
      <c r="A530" s="572" t="s">
        <v>1140</v>
      </c>
      <c r="B530" s="595" t="s">
        <v>1501</v>
      </c>
      <c r="C530" s="577" t="s">
        <v>153</v>
      </c>
      <c r="E530" s="578"/>
    </row>
    <row r="531" spans="1:5" ht="18">
      <c r="A531" s="572" t="s">
        <v>1141</v>
      </c>
      <c r="B531" s="595" t="s">
        <v>1502</v>
      </c>
      <c r="C531" s="577" t="s">
        <v>153</v>
      </c>
      <c r="E531" s="578"/>
    </row>
    <row r="532" spans="1:5" ht="18">
      <c r="A532" s="572" t="s">
        <v>1142</v>
      </c>
      <c r="B532" s="595" t="s">
        <v>1503</v>
      </c>
      <c r="C532" s="577" t="s">
        <v>153</v>
      </c>
      <c r="E532" s="578"/>
    </row>
    <row r="533" spans="1:5" ht="18">
      <c r="A533" s="572" t="s">
        <v>1143</v>
      </c>
      <c r="B533" s="595" t="s">
        <v>1504</v>
      </c>
      <c r="C533" s="577" t="s">
        <v>153</v>
      </c>
      <c r="E533" s="578"/>
    </row>
    <row r="534" spans="1:5" ht="18">
      <c r="A534" s="572" t="s">
        <v>1144</v>
      </c>
      <c r="B534" s="595" t="s">
        <v>1505</v>
      </c>
      <c r="C534" s="577" t="s">
        <v>153</v>
      </c>
      <c r="E534" s="578"/>
    </row>
    <row r="535" spans="1:5" ht="18">
      <c r="A535" s="572" t="s">
        <v>1145</v>
      </c>
      <c r="B535" s="596" t="s">
        <v>1506</v>
      </c>
      <c r="C535" s="577" t="s">
        <v>153</v>
      </c>
      <c r="E535" s="578"/>
    </row>
    <row r="536" spans="1:5" ht="18">
      <c r="A536" s="572" t="s">
        <v>1146</v>
      </c>
      <c r="B536" s="595" t="s">
        <v>1507</v>
      </c>
      <c r="C536" s="577" t="s">
        <v>153</v>
      </c>
      <c r="E536" s="578"/>
    </row>
    <row r="537" spans="1:5" ht="18.75" thickBot="1">
      <c r="A537" s="572" t="s">
        <v>1147</v>
      </c>
      <c r="B537" s="598" t="s">
        <v>1508</v>
      </c>
      <c r="C537" s="577" t="s">
        <v>153</v>
      </c>
      <c r="E537" s="578"/>
    </row>
    <row r="538" spans="1:5" ht="18">
      <c r="A538" s="572" t="s">
        <v>1148</v>
      </c>
      <c r="B538" s="594" t="s">
        <v>1509</v>
      </c>
      <c r="C538" s="577" t="s">
        <v>153</v>
      </c>
      <c r="E538" s="578"/>
    </row>
    <row r="539" spans="1:5" ht="18">
      <c r="A539" s="572" t="s">
        <v>1149</v>
      </c>
      <c r="B539" s="595" t="s">
        <v>1510</v>
      </c>
      <c r="C539" s="577" t="s">
        <v>153</v>
      </c>
      <c r="E539" s="578"/>
    </row>
    <row r="540" spans="1:5" ht="18">
      <c r="A540" s="572" t="s">
        <v>1150</v>
      </c>
      <c r="B540" s="595" t="s">
        <v>1511</v>
      </c>
      <c r="C540" s="577" t="s">
        <v>153</v>
      </c>
      <c r="E540" s="578"/>
    </row>
    <row r="541" spans="1:5" ht="18">
      <c r="A541" s="572" t="s">
        <v>1151</v>
      </c>
      <c r="B541" s="595" t="s">
        <v>1512</v>
      </c>
      <c r="C541" s="577" t="s">
        <v>153</v>
      </c>
      <c r="E541" s="578"/>
    </row>
    <row r="542" spans="1:5" ht="18">
      <c r="A542" s="572" t="s">
        <v>1152</v>
      </c>
      <c r="B542" s="595" t="s">
        <v>1513</v>
      </c>
      <c r="C542" s="577" t="s">
        <v>153</v>
      </c>
      <c r="E542" s="578"/>
    </row>
    <row r="543" spans="1:5" ht="18">
      <c r="A543" s="572" t="s">
        <v>1153</v>
      </c>
      <c r="B543" s="596" t="s">
        <v>1514</v>
      </c>
      <c r="C543" s="577" t="s">
        <v>153</v>
      </c>
      <c r="E543" s="578"/>
    </row>
    <row r="544" spans="1:5" ht="18">
      <c r="A544" s="572" t="s">
        <v>1154</v>
      </c>
      <c r="B544" s="595" t="s">
        <v>1515</v>
      </c>
      <c r="C544" s="577" t="s">
        <v>153</v>
      </c>
      <c r="E544" s="578"/>
    </row>
    <row r="545" spans="1:5" ht="18">
      <c r="A545" s="572" t="s">
        <v>1155</v>
      </c>
      <c r="B545" s="595" t="s">
        <v>1516</v>
      </c>
      <c r="C545" s="577" t="s">
        <v>153</v>
      </c>
      <c r="E545" s="578"/>
    </row>
    <row r="546" spans="1:5" ht="18">
      <c r="A546" s="572" t="s">
        <v>1156</v>
      </c>
      <c r="B546" s="595" t="s">
        <v>1517</v>
      </c>
      <c r="C546" s="577" t="s">
        <v>153</v>
      </c>
      <c r="E546" s="578"/>
    </row>
    <row r="547" spans="1:5" ht="18">
      <c r="A547" s="572" t="s">
        <v>1157</v>
      </c>
      <c r="B547" s="595" t="s">
        <v>1518</v>
      </c>
      <c r="C547" s="577" t="s">
        <v>153</v>
      </c>
      <c r="E547" s="578"/>
    </row>
    <row r="548" spans="1:5" ht="18">
      <c r="A548" s="572" t="s">
        <v>1158</v>
      </c>
      <c r="B548" s="600" t="s">
        <v>1519</v>
      </c>
      <c r="C548" s="577" t="s">
        <v>153</v>
      </c>
      <c r="E548" s="578"/>
    </row>
    <row r="549" spans="1:5" ht="18.75" thickBot="1">
      <c r="A549" s="572" t="s">
        <v>1159</v>
      </c>
      <c r="B549" s="598" t="s">
        <v>1520</v>
      </c>
      <c r="C549" s="577" t="s">
        <v>153</v>
      </c>
      <c r="E549" s="578"/>
    </row>
    <row r="550" spans="1:5" ht="18">
      <c r="A550" s="572" t="s">
        <v>1160</v>
      </c>
      <c r="B550" s="594" t="s">
        <v>1521</v>
      </c>
      <c r="C550" s="577" t="s">
        <v>153</v>
      </c>
      <c r="E550" s="578"/>
    </row>
    <row r="551" spans="1:5" ht="18">
      <c r="A551" s="572" t="s">
        <v>1161</v>
      </c>
      <c r="B551" s="595" t="s">
        <v>1522</v>
      </c>
      <c r="C551" s="577" t="s">
        <v>153</v>
      </c>
      <c r="E551" s="578"/>
    </row>
    <row r="552" spans="1:5" ht="18">
      <c r="A552" s="572" t="s">
        <v>1162</v>
      </c>
      <c r="B552" s="595" t="s">
        <v>1523</v>
      </c>
      <c r="C552" s="577" t="s">
        <v>153</v>
      </c>
      <c r="E552" s="578"/>
    </row>
    <row r="553" spans="1:5" ht="18">
      <c r="A553" s="572" t="s">
        <v>1163</v>
      </c>
      <c r="B553" s="596" t="s">
        <v>1524</v>
      </c>
      <c r="C553" s="577" t="s">
        <v>153</v>
      </c>
      <c r="E553" s="578"/>
    </row>
    <row r="554" spans="1:5" ht="18">
      <c r="A554" s="572" t="s">
        <v>1164</v>
      </c>
      <c r="B554" s="595" t="s">
        <v>1525</v>
      </c>
      <c r="C554" s="577" t="s">
        <v>153</v>
      </c>
      <c r="E554" s="578"/>
    </row>
    <row r="555" spans="1:5" ht="18.75" thickBot="1">
      <c r="A555" s="572" t="s">
        <v>1165</v>
      </c>
      <c r="B555" s="598" t="s">
        <v>1526</v>
      </c>
      <c r="C555" s="577" t="s">
        <v>153</v>
      </c>
      <c r="E555" s="578"/>
    </row>
    <row r="556" spans="1:5" ht="18">
      <c r="A556" s="572" t="s">
        <v>1166</v>
      </c>
      <c r="B556" s="601" t="s">
        <v>1527</v>
      </c>
      <c r="C556" s="577" t="s">
        <v>153</v>
      </c>
      <c r="E556" s="578"/>
    </row>
    <row r="557" spans="1:5" ht="18">
      <c r="A557" s="572" t="s">
        <v>1167</v>
      </c>
      <c r="B557" s="595" t="s">
        <v>1528</v>
      </c>
      <c r="C557" s="577" t="s">
        <v>153</v>
      </c>
      <c r="E557" s="578"/>
    </row>
    <row r="558" spans="1:5" ht="18">
      <c r="A558" s="572" t="s">
        <v>1168</v>
      </c>
      <c r="B558" s="595" t="s">
        <v>1529</v>
      </c>
      <c r="C558" s="577" t="s">
        <v>153</v>
      </c>
      <c r="E558" s="578"/>
    </row>
    <row r="559" spans="1:5" ht="18">
      <c r="A559" s="572" t="s">
        <v>1169</v>
      </c>
      <c r="B559" s="595" t="s">
        <v>1530</v>
      </c>
      <c r="C559" s="577" t="s">
        <v>153</v>
      </c>
      <c r="E559" s="578"/>
    </row>
    <row r="560" spans="1:5" ht="18">
      <c r="A560" s="572" t="s">
        <v>1170</v>
      </c>
      <c r="B560" s="595" t="s">
        <v>1531</v>
      </c>
      <c r="C560" s="577" t="s">
        <v>153</v>
      </c>
      <c r="E560" s="578"/>
    </row>
    <row r="561" spans="1:5" ht="18">
      <c r="A561" s="572" t="s">
        <v>1171</v>
      </c>
      <c r="B561" s="595" t="s">
        <v>1532</v>
      </c>
      <c r="C561" s="577" t="s">
        <v>153</v>
      </c>
      <c r="E561" s="578"/>
    </row>
    <row r="562" spans="1:5" ht="18">
      <c r="A562" s="572" t="s">
        <v>1172</v>
      </c>
      <c r="B562" s="595" t="s">
        <v>1533</v>
      </c>
      <c r="C562" s="577" t="s">
        <v>153</v>
      </c>
      <c r="E562" s="578"/>
    </row>
    <row r="563" spans="1:5" ht="18">
      <c r="A563" s="572" t="s">
        <v>1173</v>
      </c>
      <c r="B563" s="596" t="s">
        <v>1534</v>
      </c>
      <c r="C563" s="577" t="s">
        <v>153</v>
      </c>
      <c r="E563" s="578"/>
    </row>
    <row r="564" spans="1:5" ht="18">
      <c r="A564" s="572" t="s">
        <v>1174</v>
      </c>
      <c r="B564" s="595" t="s">
        <v>1535</v>
      </c>
      <c r="C564" s="577" t="s">
        <v>153</v>
      </c>
      <c r="E564" s="578"/>
    </row>
    <row r="565" spans="1:5" ht="18">
      <c r="A565" s="572" t="s">
        <v>1175</v>
      </c>
      <c r="B565" s="595" t="s">
        <v>1536</v>
      </c>
      <c r="C565" s="577" t="s">
        <v>153</v>
      </c>
      <c r="E565" s="578"/>
    </row>
    <row r="566" spans="1:5" ht="18.75" thickBot="1">
      <c r="A566" s="572" t="s">
        <v>1176</v>
      </c>
      <c r="B566" s="598" t="s">
        <v>1537</v>
      </c>
      <c r="C566" s="577" t="s">
        <v>153</v>
      </c>
      <c r="E566" s="578"/>
    </row>
    <row r="567" spans="1:5" ht="18">
      <c r="A567" s="572" t="s">
        <v>1177</v>
      </c>
      <c r="B567" s="601" t="s">
        <v>1538</v>
      </c>
      <c r="C567" s="577" t="s">
        <v>153</v>
      </c>
      <c r="E567" s="578"/>
    </row>
    <row r="568" spans="1:5" ht="18">
      <c r="A568" s="572" t="s">
        <v>1178</v>
      </c>
      <c r="B568" s="595" t="s">
        <v>1539</v>
      </c>
      <c r="C568" s="577" t="s">
        <v>153</v>
      </c>
      <c r="E568" s="578"/>
    </row>
    <row r="569" spans="1:5" ht="18">
      <c r="A569" s="572" t="s">
        <v>1179</v>
      </c>
      <c r="B569" s="595" t="s">
        <v>1540</v>
      </c>
      <c r="C569" s="577" t="s">
        <v>153</v>
      </c>
      <c r="E569" s="578"/>
    </row>
    <row r="570" spans="1:5" ht="18">
      <c r="A570" s="572" t="s">
        <v>1180</v>
      </c>
      <c r="B570" s="595" t="s">
        <v>1541</v>
      </c>
      <c r="C570" s="577" t="s">
        <v>153</v>
      </c>
      <c r="E570" s="578"/>
    </row>
    <row r="571" spans="1:5" ht="18">
      <c r="A571" s="572" t="s">
        <v>1181</v>
      </c>
      <c r="B571" s="595" t="s">
        <v>1542</v>
      </c>
      <c r="C571" s="577" t="s">
        <v>153</v>
      </c>
      <c r="E571" s="578"/>
    </row>
    <row r="572" spans="1:5" ht="18">
      <c r="A572" s="572" t="s">
        <v>1182</v>
      </c>
      <c r="B572" s="595" t="s">
        <v>1543</v>
      </c>
      <c r="C572" s="577" t="s">
        <v>153</v>
      </c>
      <c r="E572" s="578"/>
    </row>
    <row r="573" spans="1:5" ht="18">
      <c r="A573" s="572" t="s">
        <v>1183</v>
      </c>
      <c r="B573" s="595" t="s">
        <v>1544</v>
      </c>
      <c r="C573" s="577" t="s">
        <v>153</v>
      </c>
      <c r="E573" s="578"/>
    </row>
    <row r="574" spans="1:5" ht="18">
      <c r="A574" s="572" t="s">
        <v>1184</v>
      </c>
      <c r="B574" s="595" t="s">
        <v>1545</v>
      </c>
      <c r="C574" s="577" t="s">
        <v>153</v>
      </c>
      <c r="E574" s="578"/>
    </row>
    <row r="575" spans="1:5" ht="18">
      <c r="A575" s="572" t="s">
        <v>1185</v>
      </c>
      <c r="B575" s="596" t="s">
        <v>1546</v>
      </c>
      <c r="C575" s="577" t="s">
        <v>153</v>
      </c>
      <c r="E575" s="578"/>
    </row>
    <row r="576" spans="1:5" ht="18">
      <c r="A576" s="572" t="s">
        <v>1186</v>
      </c>
      <c r="B576" s="595" t="s">
        <v>1547</v>
      </c>
      <c r="C576" s="577" t="s">
        <v>153</v>
      </c>
      <c r="E576" s="578"/>
    </row>
    <row r="577" spans="1:5" ht="18">
      <c r="A577" s="572" t="s">
        <v>1187</v>
      </c>
      <c r="B577" s="595" t="s">
        <v>1548</v>
      </c>
      <c r="C577" s="577" t="s">
        <v>153</v>
      </c>
      <c r="E577" s="578"/>
    </row>
    <row r="578" spans="1:5" ht="18">
      <c r="A578" s="572" t="s">
        <v>1188</v>
      </c>
      <c r="B578" s="595" t="s">
        <v>1549</v>
      </c>
      <c r="C578" s="577" t="s">
        <v>153</v>
      </c>
      <c r="E578" s="578"/>
    </row>
    <row r="579" spans="1:5" ht="18">
      <c r="A579" s="572" t="s">
        <v>1189</v>
      </c>
      <c r="B579" s="595" t="s">
        <v>1550</v>
      </c>
      <c r="C579" s="577" t="s">
        <v>153</v>
      </c>
      <c r="E579" s="578"/>
    </row>
    <row r="580" spans="1:5" ht="18">
      <c r="A580" s="572" t="s">
        <v>1190</v>
      </c>
      <c r="B580" s="595" t="s">
        <v>1551</v>
      </c>
      <c r="C580" s="577" t="s">
        <v>153</v>
      </c>
      <c r="E580" s="578"/>
    </row>
    <row r="581" spans="1:5" ht="18">
      <c r="A581" s="572" t="s">
        <v>1191</v>
      </c>
      <c r="B581" s="595" t="s">
        <v>1552</v>
      </c>
      <c r="C581" s="577" t="s">
        <v>153</v>
      </c>
      <c r="E581" s="578"/>
    </row>
    <row r="582" spans="1:5" ht="18">
      <c r="A582" s="572" t="s">
        <v>1192</v>
      </c>
      <c r="B582" s="595" t="s">
        <v>1553</v>
      </c>
      <c r="C582" s="577" t="s">
        <v>153</v>
      </c>
      <c r="E582" s="578"/>
    </row>
    <row r="583" spans="1:5" ht="18">
      <c r="A583" s="572" t="s">
        <v>1193</v>
      </c>
      <c r="B583" s="595" t="s">
        <v>1554</v>
      </c>
      <c r="C583" s="577" t="s">
        <v>153</v>
      </c>
      <c r="E583" s="578"/>
    </row>
    <row r="584" spans="1:5" ht="18.75" thickBot="1">
      <c r="A584" s="572" t="s">
        <v>1194</v>
      </c>
      <c r="B584" s="602" t="s">
        <v>1555</v>
      </c>
      <c r="C584" s="577" t="s">
        <v>153</v>
      </c>
      <c r="E584" s="578"/>
    </row>
    <row r="585" spans="1:5" ht="18.75">
      <c r="A585" s="572" t="s">
        <v>1195</v>
      </c>
      <c r="B585" s="594" t="s">
        <v>1556</v>
      </c>
      <c r="C585" s="577" t="s">
        <v>153</v>
      </c>
      <c r="E585" s="578"/>
    </row>
    <row r="586" spans="1:5" ht="18.75">
      <c r="A586" s="572" t="s">
        <v>1196</v>
      </c>
      <c r="B586" s="595" t="s">
        <v>1557</v>
      </c>
      <c r="C586" s="577" t="s">
        <v>153</v>
      </c>
      <c r="E586" s="578"/>
    </row>
    <row r="587" spans="1:5" ht="18.75">
      <c r="A587" s="572" t="s">
        <v>1197</v>
      </c>
      <c r="B587" s="595" t="s">
        <v>1558</v>
      </c>
      <c r="C587" s="577" t="s">
        <v>153</v>
      </c>
      <c r="E587" s="578"/>
    </row>
    <row r="588" spans="1:5" ht="18.75">
      <c r="A588" s="572" t="s">
        <v>1198</v>
      </c>
      <c r="B588" s="595" t="s">
        <v>1559</v>
      </c>
      <c r="C588" s="577" t="s">
        <v>153</v>
      </c>
      <c r="E588" s="578"/>
    </row>
    <row r="589" spans="1:5" ht="19.5">
      <c r="A589" s="572" t="s">
        <v>1199</v>
      </c>
      <c r="B589" s="596" t="s">
        <v>1560</v>
      </c>
      <c r="C589" s="577" t="s">
        <v>153</v>
      </c>
      <c r="E589" s="578"/>
    </row>
    <row r="590" spans="1:5" ht="18.75">
      <c r="A590" s="572" t="s">
        <v>1200</v>
      </c>
      <c r="B590" s="595" t="s">
        <v>1561</v>
      </c>
      <c r="C590" s="577" t="s">
        <v>153</v>
      </c>
      <c r="E590" s="578"/>
    </row>
    <row r="591" spans="1:5" ht="19.5" thickBot="1">
      <c r="A591" s="572" t="s">
        <v>1201</v>
      </c>
      <c r="B591" s="598" t="s">
        <v>1562</v>
      </c>
      <c r="C591" s="577" t="s">
        <v>153</v>
      </c>
      <c r="E591" s="578"/>
    </row>
    <row r="592" spans="1:5" ht="18.75">
      <c r="A592" s="572" t="s">
        <v>1202</v>
      </c>
      <c r="B592" s="594" t="s">
        <v>1563</v>
      </c>
      <c r="C592" s="577" t="s">
        <v>153</v>
      </c>
      <c r="E592" s="578"/>
    </row>
    <row r="593" spans="1:5" ht="18.75">
      <c r="A593" s="572" t="s">
        <v>1203</v>
      </c>
      <c r="B593" s="595" t="s">
        <v>1422</v>
      </c>
      <c r="C593" s="577" t="s">
        <v>153</v>
      </c>
      <c r="E593" s="578"/>
    </row>
    <row r="594" spans="1:5" ht="18.75">
      <c r="A594" s="572" t="s">
        <v>1204</v>
      </c>
      <c r="B594" s="595" t="s">
        <v>1564</v>
      </c>
      <c r="C594" s="577" t="s">
        <v>153</v>
      </c>
      <c r="E594" s="578"/>
    </row>
    <row r="595" spans="1:5" ht="18.75">
      <c r="A595" s="572" t="s">
        <v>1205</v>
      </c>
      <c r="B595" s="595" t="s">
        <v>1565</v>
      </c>
      <c r="C595" s="577" t="s">
        <v>153</v>
      </c>
      <c r="E595" s="578"/>
    </row>
    <row r="596" spans="1:5" ht="18.75">
      <c r="A596" s="572" t="s">
        <v>1206</v>
      </c>
      <c r="B596" s="595" t="s">
        <v>1566</v>
      </c>
      <c r="C596" s="577" t="s">
        <v>153</v>
      </c>
      <c r="E596" s="578"/>
    </row>
    <row r="597" spans="1:5" ht="19.5">
      <c r="A597" s="572" t="s">
        <v>1207</v>
      </c>
      <c r="B597" s="596" t="s">
        <v>1567</v>
      </c>
      <c r="C597" s="577" t="s">
        <v>153</v>
      </c>
      <c r="E597" s="578"/>
    </row>
    <row r="598" spans="1:5" ht="18.75">
      <c r="A598" s="572" t="s">
        <v>1208</v>
      </c>
      <c r="B598" s="595" t="s">
        <v>1568</v>
      </c>
      <c r="C598" s="577" t="s">
        <v>153</v>
      </c>
      <c r="E598" s="578"/>
    </row>
    <row r="599" spans="1:5" ht="19.5" thickBot="1">
      <c r="A599" s="572" t="s">
        <v>1209</v>
      </c>
      <c r="B599" s="598" t="s">
        <v>1569</v>
      </c>
      <c r="C599" s="577" t="s">
        <v>153</v>
      </c>
      <c r="E599" s="578"/>
    </row>
    <row r="600" spans="1:5" ht="18.75">
      <c r="A600" s="572" t="s">
        <v>1210</v>
      </c>
      <c r="B600" s="594" t="s">
        <v>1570</v>
      </c>
      <c r="C600" s="577" t="s">
        <v>153</v>
      </c>
      <c r="E600" s="578"/>
    </row>
    <row r="601" spans="1:5" ht="18.75">
      <c r="A601" s="572" t="s">
        <v>1211</v>
      </c>
      <c r="B601" s="595" t="s">
        <v>1571</v>
      </c>
      <c r="C601" s="577" t="s">
        <v>153</v>
      </c>
      <c r="E601" s="578"/>
    </row>
    <row r="602" spans="1:5" ht="18.75">
      <c r="A602" s="572" t="s">
        <v>1212</v>
      </c>
      <c r="B602" s="595" t="s">
        <v>1572</v>
      </c>
      <c r="C602" s="577" t="s">
        <v>153</v>
      </c>
      <c r="E602" s="578"/>
    </row>
    <row r="603" spans="1:5" ht="18.75">
      <c r="A603" s="572" t="s">
        <v>1213</v>
      </c>
      <c r="B603" s="595" t="s">
        <v>1573</v>
      </c>
      <c r="C603" s="577" t="s">
        <v>153</v>
      </c>
      <c r="E603" s="578"/>
    </row>
    <row r="604" spans="1:5" ht="19.5">
      <c r="A604" s="572" t="s">
        <v>1214</v>
      </c>
      <c r="B604" s="596" t="s">
        <v>1574</v>
      </c>
      <c r="C604" s="577" t="s">
        <v>153</v>
      </c>
      <c r="E604" s="578"/>
    </row>
    <row r="605" spans="1:5" ht="18.75">
      <c r="A605" s="572" t="s">
        <v>1215</v>
      </c>
      <c r="B605" s="595" t="s">
        <v>1575</v>
      </c>
      <c r="C605" s="577" t="s">
        <v>153</v>
      </c>
      <c r="E605" s="578"/>
    </row>
    <row r="606" spans="1:5" ht="19.5" thickBot="1">
      <c r="A606" s="572" t="s">
        <v>1216</v>
      </c>
      <c r="B606" s="598" t="s">
        <v>1576</v>
      </c>
      <c r="C606" s="577" t="s">
        <v>153</v>
      </c>
      <c r="E606" s="578"/>
    </row>
    <row r="607" spans="1:5" ht="18.75">
      <c r="A607" s="572" t="s">
        <v>1217</v>
      </c>
      <c r="B607" s="594" t="s">
        <v>1577</v>
      </c>
      <c r="C607" s="577" t="s">
        <v>153</v>
      </c>
      <c r="E607" s="578"/>
    </row>
    <row r="608" spans="1:5" ht="18.75">
      <c r="A608" s="572" t="s">
        <v>1218</v>
      </c>
      <c r="B608" s="595" t="s">
        <v>1578</v>
      </c>
      <c r="C608" s="577" t="s">
        <v>153</v>
      </c>
      <c r="E608" s="578"/>
    </row>
    <row r="609" spans="1:5" ht="19.5">
      <c r="A609" s="572" t="s">
        <v>1219</v>
      </c>
      <c r="B609" s="596" t="s">
        <v>1579</v>
      </c>
      <c r="C609" s="577" t="s">
        <v>153</v>
      </c>
      <c r="E609" s="578"/>
    </row>
    <row r="610" spans="1:5" ht="19.5" thickBot="1">
      <c r="A610" s="572" t="s">
        <v>1220</v>
      </c>
      <c r="B610" s="598" t="s">
        <v>1580</v>
      </c>
      <c r="C610" s="577" t="s">
        <v>153</v>
      </c>
      <c r="E610" s="578"/>
    </row>
    <row r="611" spans="1:5" ht="18.75">
      <c r="A611" s="572" t="s">
        <v>1221</v>
      </c>
      <c r="B611" s="594" t="s">
        <v>1581</v>
      </c>
      <c r="C611" s="577" t="s">
        <v>153</v>
      </c>
      <c r="E611" s="578"/>
    </row>
    <row r="612" spans="1:5" ht="18.75">
      <c r="A612" s="572" t="s">
        <v>1222</v>
      </c>
      <c r="B612" s="595" t="s">
        <v>1582</v>
      </c>
      <c r="C612" s="577" t="s">
        <v>153</v>
      </c>
      <c r="E612" s="578"/>
    </row>
    <row r="613" spans="1:5" ht="18.75">
      <c r="A613" s="572" t="s">
        <v>1223</v>
      </c>
      <c r="B613" s="595" t="s">
        <v>1583</v>
      </c>
      <c r="C613" s="577" t="s">
        <v>153</v>
      </c>
      <c r="E613" s="578"/>
    </row>
    <row r="614" spans="1:5" ht="18.75">
      <c r="A614" s="572" t="s">
        <v>1224</v>
      </c>
      <c r="B614" s="595" t="s">
        <v>1584</v>
      </c>
      <c r="C614" s="577" t="s">
        <v>153</v>
      </c>
      <c r="E614" s="578"/>
    </row>
    <row r="615" spans="1:5" ht="18.75">
      <c r="A615" s="572" t="s">
        <v>1225</v>
      </c>
      <c r="B615" s="595" t="s">
        <v>1585</v>
      </c>
      <c r="C615" s="577" t="s">
        <v>153</v>
      </c>
      <c r="E615" s="578"/>
    </row>
    <row r="616" spans="1:5" ht="18.75">
      <c r="A616" s="572" t="s">
        <v>1226</v>
      </c>
      <c r="B616" s="595" t="s">
        <v>1586</v>
      </c>
      <c r="C616" s="577" t="s">
        <v>153</v>
      </c>
      <c r="E616" s="578"/>
    </row>
    <row r="617" spans="1:5" ht="18.75">
      <c r="A617" s="572" t="s">
        <v>1227</v>
      </c>
      <c r="B617" s="595" t="s">
        <v>1587</v>
      </c>
      <c r="C617" s="577" t="s">
        <v>153</v>
      </c>
      <c r="E617" s="578"/>
    </row>
    <row r="618" spans="1:5" ht="18.75">
      <c r="A618" s="572" t="s">
        <v>1228</v>
      </c>
      <c r="B618" s="595" t="s">
        <v>1588</v>
      </c>
      <c r="C618" s="577" t="s">
        <v>153</v>
      </c>
      <c r="E618" s="578"/>
    </row>
    <row r="619" spans="1:5" ht="19.5">
      <c r="A619" s="572" t="s">
        <v>1229</v>
      </c>
      <c r="B619" s="596" t="s">
        <v>1589</v>
      </c>
      <c r="C619" s="577" t="s">
        <v>153</v>
      </c>
      <c r="E619" s="578"/>
    </row>
    <row r="620" spans="1:5" ht="19.5" thickBot="1">
      <c r="A620" s="572" t="s">
        <v>1230</v>
      </c>
      <c r="B620" s="598" t="s">
        <v>1590</v>
      </c>
      <c r="C620" s="577" t="s">
        <v>153</v>
      </c>
      <c r="E620" s="578"/>
    </row>
    <row r="621" spans="1:5" ht="18.75">
      <c r="A621" s="572" t="s">
        <v>1231</v>
      </c>
      <c r="B621" s="594" t="s">
        <v>303</v>
      </c>
      <c r="C621" s="577" t="s">
        <v>153</v>
      </c>
      <c r="E621" s="578"/>
    </row>
    <row r="622" spans="1:5" ht="18.75">
      <c r="A622" s="572" t="s">
        <v>1232</v>
      </c>
      <c r="B622" s="595" t="s">
        <v>304</v>
      </c>
      <c r="C622" s="577" t="s">
        <v>153</v>
      </c>
      <c r="E622" s="578"/>
    </row>
    <row r="623" spans="1:5" ht="18.75">
      <c r="A623" s="572" t="s">
        <v>1233</v>
      </c>
      <c r="B623" s="595" t="s">
        <v>305</v>
      </c>
      <c r="C623" s="577" t="s">
        <v>153</v>
      </c>
      <c r="E623" s="578"/>
    </row>
    <row r="624" spans="1:5" ht="18.75">
      <c r="A624" s="572" t="s">
        <v>1234</v>
      </c>
      <c r="B624" s="595" t="s">
        <v>306</v>
      </c>
      <c r="C624" s="577" t="s">
        <v>153</v>
      </c>
      <c r="E624" s="578"/>
    </row>
    <row r="625" spans="1:5" ht="18.75">
      <c r="A625" s="572" t="s">
        <v>1235</v>
      </c>
      <c r="B625" s="595" t="s">
        <v>307</v>
      </c>
      <c r="C625" s="577" t="s">
        <v>153</v>
      </c>
      <c r="E625" s="578"/>
    </row>
    <row r="626" spans="1:5" ht="18.75">
      <c r="A626" s="572" t="s">
        <v>1236</v>
      </c>
      <c r="B626" s="595" t="s">
        <v>308</v>
      </c>
      <c r="C626" s="577" t="s">
        <v>153</v>
      </c>
      <c r="E626" s="578"/>
    </row>
    <row r="627" spans="1:5" ht="18.75">
      <c r="A627" s="572" t="s">
        <v>1237</v>
      </c>
      <c r="B627" s="595" t="s">
        <v>309</v>
      </c>
      <c r="C627" s="577" t="s">
        <v>153</v>
      </c>
      <c r="E627" s="578"/>
    </row>
    <row r="628" spans="1:5" ht="18.75">
      <c r="A628" s="572" t="s">
        <v>1238</v>
      </c>
      <c r="B628" s="595" t="s">
        <v>310</v>
      </c>
      <c r="C628" s="577" t="s">
        <v>153</v>
      </c>
      <c r="E628" s="578"/>
    </row>
    <row r="629" spans="1:5" ht="18.75">
      <c r="A629" s="572" t="s">
        <v>1239</v>
      </c>
      <c r="B629" s="595" t="s">
        <v>699</v>
      </c>
      <c r="C629" s="577" t="s">
        <v>153</v>
      </c>
      <c r="E629" s="578"/>
    </row>
    <row r="630" spans="1:5" ht="18.75">
      <c r="A630" s="572" t="s">
        <v>1240</v>
      </c>
      <c r="B630" s="595" t="s">
        <v>700</v>
      </c>
      <c r="C630" s="577" t="s">
        <v>153</v>
      </c>
      <c r="E630" s="578"/>
    </row>
    <row r="631" spans="1:5" ht="18.75">
      <c r="A631" s="572" t="s">
        <v>1241</v>
      </c>
      <c r="B631" s="595" t="s">
        <v>701</v>
      </c>
      <c r="C631" s="577" t="s">
        <v>153</v>
      </c>
      <c r="E631" s="578"/>
    </row>
    <row r="632" spans="1:5" ht="18.75">
      <c r="A632" s="572" t="s">
        <v>1242</v>
      </c>
      <c r="B632" s="595" t="s">
        <v>702</v>
      </c>
      <c r="C632" s="577" t="s">
        <v>153</v>
      </c>
      <c r="E632" s="578"/>
    </row>
    <row r="633" spans="1:5" ht="18.75">
      <c r="A633" s="572" t="s">
        <v>1243</v>
      </c>
      <c r="B633" s="595" t="s">
        <v>703</v>
      </c>
      <c r="C633" s="577" t="s">
        <v>153</v>
      </c>
      <c r="E633" s="578"/>
    </row>
    <row r="634" spans="1:5" ht="18.75">
      <c r="A634" s="572" t="s">
        <v>1244</v>
      </c>
      <c r="B634" s="595" t="s">
        <v>704</v>
      </c>
      <c r="C634" s="577" t="s">
        <v>153</v>
      </c>
      <c r="E634" s="578"/>
    </row>
    <row r="635" spans="1:5" ht="18.75">
      <c r="A635" s="572" t="s">
        <v>1245</v>
      </c>
      <c r="B635" s="595" t="s">
        <v>705</v>
      </c>
      <c r="C635" s="577" t="s">
        <v>153</v>
      </c>
      <c r="E635" s="578"/>
    </row>
    <row r="636" spans="1:5" ht="18.75">
      <c r="A636" s="572" t="s">
        <v>1246</v>
      </c>
      <c r="B636" s="595" t="s">
        <v>706</v>
      </c>
      <c r="C636" s="577" t="s">
        <v>153</v>
      </c>
      <c r="E636" s="578"/>
    </row>
    <row r="637" spans="1:5" ht="18.75">
      <c r="A637" s="572" t="s">
        <v>1247</v>
      </c>
      <c r="B637" s="595" t="s">
        <v>707</v>
      </c>
      <c r="C637" s="577" t="s">
        <v>153</v>
      </c>
      <c r="E637" s="578"/>
    </row>
    <row r="638" spans="1:5" ht="18.75">
      <c r="A638" s="572" t="s">
        <v>1248</v>
      </c>
      <c r="B638" s="595" t="s">
        <v>708</v>
      </c>
      <c r="C638" s="577" t="s">
        <v>153</v>
      </c>
      <c r="E638" s="578"/>
    </row>
    <row r="639" spans="1:5" ht="18.75">
      <c r="A639" s="572" t="s">
        <v>1249</v>
      </c>
      <c r="B639" s="595" t="s">
        <v>709</v>
      </c>
      <c r="C639" s="577" t="s">
        <v>153</v>
      </c>
      <c r="E639" s="578"/>
    </row>
    <row r="640" spans="1:5" ht="18.75">
      <c r="A640" s="572" t="s">
        <v>1250</v>
      </c>
      <c r="B640" s="595" t="s">
        <v>710</v>
      </c>
      <c r="C640" s="577" t="s">
        <v>153</v>
      </c>
      <c r="E640" s="578"/>
    </row>
    <row r="641" spans="1:5" ht="18.75">
      <c r="A641" s="572" t="s">
        <v>1251</v>
      </c>
      <c r="B641" s="595" t="s">
        <v>711</v>
      </c>
      <c r="C641" s="577" t="s">
        <v>153</v>
      </c>
      <c r="E641" s="578"/>
    </row>
    <row r="642" spans="1:5" ht="18.75">
      <c r="A642" s="572" t="s">
        <v>1252</v>
      </c>
      <c r="B642" s="595" t="s">
        <v>712</v>
      </c>
      <c r="C642" s="577" t="s">
        <v>153</v>
      </c>
      <c r="E642" s="578"/>
    </row>
    <row r="643" spans="1:5" ht="18.75">
      <c r="A643" s="572" t="s">
        <v>1253</v>
      </c>
      <c r="B643" s="595" t="s">
        <v>713</v>
      </c>
      <c r="C643" s="577" t="s">
        <v>153</v>
      </c>
      <c r="E643" s="578"/>
    </row>
    <row r="644" spans="1:5" ht="18.75">
      <c r="A644" s="572" t="s">
        <v>1254</v>
      </c>
      <c r="B644" s="595" t="s">
        <v>714</v>
      </c>
      <c r="C644" s="577" t="s">
        <v>153</v>
      </c>
      <c r="E644" s="578"/>
    </row>
    <row r="645" spans="1:5" ht="20.25" thickBot="1">
      <c r="A645" s="572" t="s">
        <v>1255</v>
      </c>
      <c r="B645" s="603" t="s">
        <v>715</v>
      </c>
      <c r="C645" s="577" t="s">
        <v>153</v>
      </c>
      <c r="E645" s="578"/>
    </row>
    <row r="646" spans="1:5" ht="18.75">
      <c r="A646" s="572" t="s">
        <v>1256</v>
      </c>
      <c r="B646" s="594" t="s">
        <v>1591</v>
      </c>
      <c r="C646" s="577" t="s">
        <v>153</v>
      </c>
      <c r="E646" s="578"/>
    </row>
    <row r="647" spans="1:5" ht="18.75">
      <c r="A647" s="572" t="s">
        <v>1257</v>
      </c>
      <c r="B647" s="595" t="s">
        <v>1592</v>
      </c>
      <c r="C647" s="577" t="s">
        <v>153</v>
      </c>
      <c r="E647" s="578"/>
    </row>
    <row r="648" spans="1:5" ht="18.75">
      <c r="A648" s="572" t="s">
        <v>1258</v>
      </c>
      <c r="B648" s="595" t="s">
        <v>1593</v>
      </c>
      <c r="C648" s="577" t="s">
        <v>153</v>
      </c>
      <c r="E648" s="578"/>
    </row>
    <row r="649" spans="1:5" ht="18.75">
      <c r="A649" s="572" t="s">
        <v>1259</v>
      </c>
      <c r="B649" s="595" t="s">
        <v>1594</v>
      </c>
      <c r="C649" s="577" t="s">
        <v>153</v>
      </c>
      <c r="E649" s="578"/>
    </row>
    <row r="650" spans="1:5" ht="18.75">
      <c r="A650" s="572" t="s">
        <v>1260</v>
      </c>
      <c r="B650" s="595" t="s">
        <v>1595</v>
      </c>
      <c r="C650" s="577" t="s">
        <v>153</v>
      </c>
      <c r="E650" s="578"/>
    </row>
    <row r="651" spans="1:5" ht="18.75">
      <c r="A651" s="572" t="s">
        <v>1261</v>
      </c>
      <c r="B651" s="595" t="s">
        <v>1596</v>
      </c>
      <c r="C651" s="577" t="s">
        <v>153</v>
      </c>
      <c r="E651" s="578"/>
    </row>
    <row r="652" spans="1:5" ht="18.75">
      <c r="A652" s="572" t="s">
        <v>1262</v>
      </c>
      <c r="B652" s="595" t="s">
        <v>1597</v>
      </c>
      <c r="C652" s="577" t="s">
        <v>153</v>
      </c>
      <c r="E652" s="578"/>
    </row>
    <row r="653" spans="1:5" ht="18.75">
      <c r="A653" s="572" t="s">
        <v>1263</v>
      </c>
      <c r="B653" s="595" t="s">
        <v>1598</v>
      </c>
      <c r="C653" s="577" t="s">
        <v>153</v>
      </c>
      <c r="E653" s="578"/>
    </row>
    <row r="654" spans="1:5" ht="18.75">
      <c r="A654" s="572" t="s">
        <v>1264</v>
      </c>
      <c r="B654" s="595" t="s">
        <v>1599</v>
      </c>
      <c r="C654" s="577" t="s">
        <v>153</v>
      </c>
      <c r="E654" s="578"/>
    </row>
    <row r="655" spans="1:5" ht="18.75">
      <c r="A655" s="572" t="s">
        <v>1265</v>
      </c>
      <c r="B655" s="595" t="s">
        <v>1600</v>
      </c>
      <c r="C655" s="577" t="s">
        <v>153</v>
      </c>
      <c r="E655" s="578"/>
    </row>
    <row r="656" spans="1:5" ht="18.75">
      <c r="A656" s="572" t="s">
        <v>1266</v>
      </c>
      <c r="B656" s="595" t="s">
        <v>1601</v>
      </c>
      <c r="C656" s="577" t="s">
        <v>153</v>
      </c>
      <c r="E656" s="578"/>
    </row>
    <row r="657" spans="1:5" ht="18.75">
      <c r="A657" s="572" t="s">
        <v>1267</v>
      </c>
      <c r="B657" s="595" t="s">
        <v>1602</v>
      </c>
      <c r="C657" s="577" t="s">
        <v>153</v>
      </c>
      <c r="E657" s="578"/>
    </row>
    <row r="658" spans="1:5" ht="18.75">
      <c r="A658" s="572" t="s">
        <v>1268</v>
      </c>
      <c r="B658" s="595" t="s">
        <v>1603</v>
      </c>
      <c r="C658" s="577" t="s">
        <v>153</v>
      </c>
      <c r="E658" s="578"/>
    </row>
    <row r="659" spans="1:5" ht="18.75">
      <c r="A659" s="572" t="s">
        <v>1269</v>
      </c>
      <c r="B659" s="595" t="s">
        <v>1604</v>
      </c>
      <c r="C659" s="577" t="s">
        <v>153</v>
      </c>
      <c r="E659" s="578"/>
    </row>
    <row r="660" spans="1:5" ht="18.75">
      <c r="A660" s="572" t="s">
        <v>1270</v>
      </c>
      <c r="B660" s="595" t="s">
        <v>1605</v>
      </c>
      <c r="C660" s="577" t="s">
        <v>153</v>
      </c>
      <c r="E660" s="578"/>
    </row>
    <row r="661" spans="1:5" ht="18.75">
      <c r="A661" s="572" t="s">
        <v>1271</v>
      </c>
      <c r="B661" s="595" t="s">
        <v>1606</v>
      </c>
      <c r="C661" s="577" t="s">
        <v>153</v>
      </c>
      <c r="E661" s="578"/>
    </row>
    <row r="662" spans="1:5" ht="18.75">
      <c r="A662" s="572" t="s">
        <v>1272</v>
      </c>
      <c r="B662" s="595" t="s">
        <v>1607</v>
      </c>
      <c r="C662" s="577" t="s">
        <v>153</v>
      </c>
      <c r="E662" s="578"/>
    </row>
    <row r="663" spans="1:5" ht="18.75">
      <c r="A663" s="572" t="s">
        <v>1273</v>
      </c>
      <c r="B663" s="595" t="s">
        <v>1608</v>
      </c>
      <c r="C663" s="577" t="s">
        <v>153</v>
      </c>
      <c r="E663" s="578"/>
    </row>
    <row r="664" spans="1:5" ht="18.75">
      <c r="A664" s="572" t="s">
        <v>1274</v>
      </c>
      <c r="B664" s="595" t="s">
        <v>1609</v>
      </c>
      <c r="C664" s="577" t="s">
        <v>153</v>
      </c>
      <c r="E664" s="578"/>
    </row>
    <row r="665" spans="1:5" ht="18.75">
      <c r="A665" s="572" t="s">
        <v>1275</v>
      </c>
      <c r="B665" s="595" t="s">
        <v>1610</v>
      </c>
      <c r="C665" s="577" t="s">
        <v>153</v>
      </c>
      <c r="E665" s="578"/>
    </row>
    <row r="666" spans="1:5" ht="18.75">
      <c r="A666" s="572" t="s">
        <v>1276</v>
      </c>
      <c r="B666" s="595" t="s">
        <v>1611</v>
      </c>
      <c r="C666" s="577" t="s">
        <v>153</v>
      </c>
      <c r="E666" s="578"/>
    </row>
    <row r="667" spans="1:5" ht="19.5" thickBot="1">
      <c r="A667" s="572" t="s">
        <v>1277</v>
      </c>
      <c r="B667" s="598" t="s">
        <v>1612</v>
      </c>
      <c r="C667" s="577" t="s">
        <v>153</v>
      </c>
      <c r="E667" s="578"/>
    </row>
    <row r="668" spans="1:5" ht="18.75">
      <c r="A668" s="572" t="s">
        <v>1278</v>
      </c>
      <c r="B668" s="594" t="s">
        <v>1613</v>
      </c>
      <c r="C668" s="577" t="s">
        <v>153</v>
      </c>
      <c r="E668" s="578"/>
    </row>
    <row r="669" spans="1:5" ht="18.75">
      <c r="A669" s="572" t="s">
        <v>1279</v>
      </c>
      <c r="B669" s="595" t="s">
        <v>1614</v>
      </c>
      <c r="C669" s="577" t="s">
        <v>153</v>
      </c>
      <c r="E669" s="578"/>
    </row>
    <row r="670" spans="1:5" ht="18.75">
      <c r="A670" s="572" t="s">
        <v>1280</v>
      </c>
      <c r="B670" s="595" t="s">
        <v>1615</v>
      </c>
      <c r="C670" s="577" t="s">
        <v>153</v>
      </c>
      <c r="E670" s="578"/>
    </row>
    <row r="671" spans="1:5" ht="18.75">
      <c r="A671" s="572" t="s">
        <v>1281</v>
      </c>
      <c r="B671" s="595" t="s">
        <v>1616</v>
      </c>
      <c r="C671" s="577" t="s">
        <v>153</v>
      </c>
      <c r="E671" s="578"/>
    </row>
    <row r="672" spans="1:5" ht="18.75">
      <c r="A672" s="572" t="s">
        <v>1282</v>
      </c>
      <c r="B672" s="595" t="s">
        <v>1617</v>
      </c>
      <c r="C672" s="577" t="s">
        <v>153</v>
      </c>
      <c r="E672" s="578"/>
    </row>
    <row r="673" spans="1:5" ht="18.75">
      <c r="A673" s="572" t="s">
        <v>1283</v>
      </c>
      <c r="B673" s="595" t="s">
        <v>1618</v>
      </c>
      <c r="C673" s="577" t="s">
        <v>153</v>
      </c>
      <c r="E673" s="578"/>
    </row>
    <row r="674" spans="1:5" ht="18.75">
      <c r="A674" s="572" t="s">
        <v>1284</v>
      </c>
      <c r="B674" s="595" t="s">
        <v>1619</v>
      </c>
      <c r="C674" s="577" t="s">
        <v>153</v>
      </c>
      <c r="E674" s="578"/>
    </row>
    <row r="675" spans="1:5" ht="18.75">
      <c r="A675" s="572" t="s">
        <v>1285</v>
      </c>
      <c r="B675" s="595" t="s">
        <v>1620</v>
      </c>
      <c r="C675" s="577" t="s">
        <v>153</v>
      </c>
      <c r="E675" s="578"/>
    </row>
    <row r="676" spans="1:5" ht="18.75">
      <c r="A676" s="572" t="s">
        <v>1286</v>
      </c>
      <c r="B676" s="595" t="s">
        <v>1621</v>
      </c>
      <c r="C676" s="577" t="s">
        <v>153</v>
      </c>
      <c r="E676" s="578"/>
    </row>
    <row r="677" spans="1:5" ht="19.5">
      <c r="A677" s="572" t="s">
        <v>1287</v>
      </c>
      <c r="B677" s="596" t="s">
        <v>1622</v>
      </c>
      <c r="C677" s="577" t="s">
        <v>153</v>
      </c>
      <c r="E677" s="578"/>
    </row>
    <row r="678" spans="1:5" ht="19.5" thickBot="1">
      <c r="A678" s="572" t="s">
        <v>1288</v>
      </c>
      <c r="B678" s="598" t="s">
        <v>1623</v>
      </c>
      <c r="C678" s="577" t="s">
        <v>153</v>
      </c>
      <c r="E678" s="578"/>
    </row>
    <row r="679" spans="1:5" ht="18.75">
      <c r="A679" s="572" t="s">
        <v>1289</v>
      </c>
      <c r="B679" s="594" t="s">
        <v>1624</v>
      </c>
      <c r="C679" s="577" t="s">
        <v>153</v>
      </c>
      <c r="E679" s="578"/>
    </row>
    <row r="680" spans="1:5" ht="18.75">
      <c r="A680" s="572" t="s">
        <v>1290</v>
      </c>
      <c r="B680" s="595" t="s">
        <v>1625</v>
      </c>
      <c r="C680" s="577" t="s">
        <v>153</v>
      </c>
      <c r="E680" s="578"/>
    </row>
    <row r="681" spans="1:5" ht="18.75">
      <c r="A681" s="572" t="s">
        <v>1291</v>
      </c>
      <c r="B681" s="595" t="s">
        <v>1626</v>
      </c>
      <c r="C681" s="577" t="s">
        <v>153</v>
      </c>
      <c r="E681" s="578"/>
    </row>
    <row r="682" spans="1:5" ht="18.75">
      <c r="A682" s="572" t="s">
        <v>1292</v>
      </c>
      <c r="B682" s="595" t="s">
        <v>1627</v>
      </c>
      <c r="C682" s="577" t="s">
        <v>153</v>
      </c>
      <c r="E682" s="578"/>
    </row>
    <row r="683" spans="1:5" ht="20.25" thickBot="1">
      <c r="A683" s="572" t="s">
        <v>1293</v>
      </c>
      <c r="B683" s="603" t="s">
        <v>1628</v>
      </c>
      <c r="C683" s="577" t="s">
        <v>153</v>
      </c>
      <c r="E683" s="578"/>
    </row>
    <row r="684" spans="1:5" ht="18.75">
      <c r="A684" s="572" t="s">
        <v>1294</v>
      </c>
      <c r="B684" s="594" t="s">
        <v>1629</v>
      </c>
      <c r="C684" s="577" t="s">
        <v>153</v>
      </c>
      <c r="E684" s="578"/>
    </row>
    <row r="685" spans="1:5" ht="18.75">
      <c r="A685" s="572" t="s">
        <v>1295</v>
      </c>
      <c r="B685" s="595" t="s">
        <v>1630</v>
      </c>
      <c r="C685" s="577" t="s">
        <v>153</v>
      </c>
      <c r="E685" s="578"/>
    </row>
    <row r="686" spans="1:5" ht="18.75">
      <c r="A686" s="572" t="s">
        <v>1296</v>
      </c>
      <c r="B686" s="595" t="s">
        <v>1631</v>
      </c>
      <c r="C686" s="577" t="s">
        <v>153</v>
      </c>
      <c r="E686" s="578"/>
    </row>
    <row r="687" spans="1:5" ht="18.75">
      <c r="A687" s="572" t="s">
        <v>1297</v>
      </c>
      <c r="B687" s="595" t="s">
        <v>1632</v>
      </c>
      <c r="C687" s="577" t="s">
        <v>153</v>
      </c>
      <c r="E687" s="578"/>
    </row>
    <row r="688" spans="1:5" ht="18.75">
      <c r="A688" s="572" t="s">
        <v>1298</v>
      </c>
      <c r="B688" s="595" t="s">
        <v>1633</v>
      </c>
      <c r="C688" s="577" t="s">
        <v>153</v>
      </c>
      <c r="E688" s="578"/>
    </row>
    <row r="689" spans="1:5" ht="18.75">
      <c r="A689" s="572" t="s">
        <v>1299</v>
      </c>
      <c r="B689" s="595" t="s">
        <v>1634</v>
      </c>
      <c r="C689" s="577" t="s">
        <v>153</v>
      </c>
      <c r="E689" s="578"/>
    </row>
    <row r="690" spans="1:5" ht="18.75">
      <c r="A690" s="572" t="s">
        <v>1300</v>
      </c>
      <c r="B690" s="595" t="s">
        <v>1635</v>
      </c>
      <c r="C690" s="577" t="s">
        <v>153</v>
      </c>
      <c r="E690" s="578"/>
    </row>
    <row r="691" spans="1:5" ht="18.75">
      <c r="A691" s="572" t="s">
        <v>1301</v>
      </c>
      <c r="B691" s="595" t="s">
        <v>1636</v>
      </c>
      <c r="C691" s="577" t="s">
        <v>153</v>
      </c>
      <c r="E691" s="578"/>
    </row>
    <row r="692" spans="1:5" ht="18.75">
      <c r="A692" s="572" t="s">
        <v>1302</v>
      </c>
      <c r="B692" s="595" t="s">
        <v>1637</v>
      </c>
      <c r="C692" s="577" t="s">
        <v>153</v>
      </c>
      <c r="E692" s="578"/>
    </row>
    <row r="693" spans="1:5" ht="18.75">
      <c r="A693" s="572" t="s">
        <v>1303</v>
      </c>
      <c r="B693" s="595" t="s">
        <v>1638</v>
      </c>
      <c r="C693" s="577" t="s">
        <v>153</v>
      </c>
      <c r="E693" s="578"/>
    </row>
    <row r="694" spans="1:5" ht="20.25" thickBot="1">
      <c r="A694" s="572" t="s">
        <v>1304</v>
      </c>
      <c r="B694" s="603" t="s">
        <v>1639</v>
      </c>
      <c r="C694" s="577" t="s">
        <v>153</v>
      </c>
      <c r="E694" s="578"/>
    </row>
    <row r="695" spans="1:5" ht="18.75">
      <c r="A695" s="572" t="s">
        <v>1305</v>
      </c>
      <c r="B695" s="594" t="s">
        <v>1640</v>
      </c>
      <c r="C695" s="577" t="s">
        <v>153</v>
      </c>
      <c r="E695" s="578"/>
    </row>
    <row r="696" spans="1:5" ht="18.75">
      <c r="A696" s="572" t="s">
        <v>1306</v>
      </c>
      <c r="B696" s="595" t="s">
        <v>1641</v>
      </c>
      <c r="C696" s="577" t="s">
        <v>153</v>
      </c>
      <c r="E696" s="578"/>
    </row>
    <row r="697" spans="1:5" ht="18.75">
      <c r="A697" s="572" t="s">
        <v>1307</v>
      </c>
      <c r="B697" s="595" t="s">
        <v>1642</v>
      </c>
      <c r="C697" s="577" t="s">
        <v>153</v>
      </c>
      <c r="E697" s="578"/>
    </row>
    <row r="698" spans="1:5" ht="18.75">
      <c r="A698" s="572" t="s">
        <v>1308</v>
      </c>
      <c r="B698" s="595" t="s">
        <v>1643</v>
      </c>
      <c r="C698" s="577" t="s">
        <v>153</v>
      </c>
      <c r="E698" s="578"/>
    </row>
    <row r="699" spans="1:5" ht="18.75">
      <c r="A699" s="572" t="s">
        <v>1309</v>
      </c>
      <c r="B699" s="595" t="s">
        <v>1644</v>
      </c>
      <c r="C699" s="577" t="s">
        <v>153</v>
      </c>
      <c r="E699" s="578"/>
    </row>
    <row r="700" spans="1:5" ht="18.75">
      <c r="A700" s="572" t="s">
        <v>1310</v>
      </c>
      <c r="B700" s="595" t="s">
        <v>1645</v>
      </c>
      <c r="C700" s="577" t="s">
        <v>153</v>
      </c>
      <c r="E700" s="578"/>
    </row>
    <row r="701" spans="1:5" ht="18.75">
      <c r="A701" s="572" t="s">
        <v>1311</v>
      </c>
      <c r="B701" s="595" t="s">
        <v>1646</v>
      </c>
      <c r="C701" s="577" t="s">
        <v>153</v>
      </c>
      <c r="E701" s="578"/>
    </row>
    <row r="702" spans="1:5" ht="18.75">
      <c r="A702" s="572" t="s">
        <v>1312</v>
      </c>
      <c r="B702" s="595" t="s">
        <v>1647</v>
      </c>
      <c r="C702" s="577" t="s">
        <v>153</v>
      </c>
      <c r="E702" s="578"/>
    </row>
    <row r="703" spans="1:5" ht="18.75">
      <c r="A703" s="572" t="s">
        <v>1313</v>
      </c>
      <c r="B703" s="595" t="s">
        <v>1648</v>
      </c>
      <c r="C703" s="577" t="s">
        <v>153</v>
      </c>
      <c r="E703" s="578"/>
    </row>
    <row r="704" spans="1:5" ht="20.25" thickBot="1">
      <c r="A704" s="572" t="s">
        <v>1314</v>
      </c>
      <c r="B704" s="603" t="s">
        <v>1649</v>
      </c>
      <c r="C704" s="577" t="s">
        <v>153</v>
      </c>
      <c r="E704" s="578"/>
    </row>
    <row r="705" spans="1:5" ht="18.75">
      <c r="A705" s="572" t="s">
        <v>1315</v>
      </c>
      <c r="B705" s="594" t="s">
        <v>1650</v>
      </c>
      <c r="C705" s="577" t="s">
        <v>153</v>
      </c>
      <c r="E705" s="578"/>
    </row>
    <row r="706" spans="1:5" ht="18.75">
      <c r="A706" s="572" t="s">
        <v>1316</v>
      </c>
      <c r="B706" s="595" t="s">
        <v>1651</v>
      </c>
      <c r="C706" s="577" t="s">
        <v>153</v>
      </c>
      <c r="E706" s="578"/>
    </row>
    <row r="707" spans="1:5" ht="18.75">
      <c r="A707" s="572" t="s">
        <v>1317</v>
      </c>
      <c r="B707" s="595" t="s">
        <v>1652</v>
      </c>
      <c r="C707" s="577" t="s">
        <v>153</v>
      </c>
      <c r="E707" s="578"/>
    </row>
    <row r="708" spans="1:5" ht="18.75">
      <c r="A708" s="572" t="s">
        <v>1318</v>
      </c>
      <c r="B708" s="595" t="s">
        <v>1653</v>
      </c>
      <c r="C708" s="577" t="s">
        <v>153</v>
      </c>
      <c r="E708" s="578"/>
    </row>
    <row r="709" spans="1:5" ht="20.25" thickBot="1">
      <c r="A709" s="572" t="s">
        <v>1319</v>
      </c>
      <c r="B709" s="603" t="s">
        <v>1654</v>
      </c>
      <c r="C709" s="577" t="s">
        <v>153</v>
      </c>
      <c r="E709" s="578"/>
    </row>
    <row r="710" spans="1:5" ht="19.5">
      <c r="A710" s="604"/>
      <c r="B710" s="605"/>
      <c r="C710" s="577"/>
      <c r="E710" s="578"/>
    </row>
    <row r="711" spans="1:3" ht="14.25">
      <c r="A711" s="606" t="s">
        <v>745</v>
      </c>
      <c r="B711" s="607" t="s">
        <v>744</v>
      </c>
      <c r="C711" s="608" t="s">
        <v>745</v>
      </c>
    </row>
    <row r="712" spans="1:3" ht="14.25">
      <c r="A712" s="609"/>
      <c r="B712" s="610">
        <v>42400</v>
      </c>
      <c r="C712" s="609" t="s">
        <v>1320</v>
      </c>
    </row>
    <row r="713" spans="1:3" ht="14.25">
      <c r="A713" s="609"/>
      <c r="B713" s="610">
        <v>42429</v>
      </c>
      <c r="C713" s="609" t="s">
        <v>1321</v>
      </c>
    </row>
    <row r="714" spans="1:3" ht="14.25">
      <c r="A714" s="609"/>
      <c r="B714" s="610">
        <v>42460</v>
      </c>
      <c r="C714" s="609" t="s">
        <v>1322</v>
      </c>
    </row>
    <row r="715" spans="1:3" ht="14.25">
      <c r="A715" s="609"/>
      <c r="B715" s="610">
        <v>42490</v>
      </c>
      <c r="C715" s="609" t="s">
        <v>1323</v>
      </c>
    </row>
    <row r="716" spans="1:3" ht="14.25">
      <c r="A716" s="609"/>
      <c r="B716" s="610">
        <v>42521</v>
      </c>
      <c r="C716" s="609" t="s">
        <v>1324</v>
      </c>
    </row>
    <row r="717" spans="1:3" ht="14.25">
      <c r="A717" s="609"/>
      <c r="B717" s="610">
        <v>42551</v>
      </c>
      <c r="C717" s="609" t="s">
        <v>1325</v>
      </c>
    </row>
    <row r="718" spans="1:3" ht="14.25">
      <c r="A718" s="609"/>
      <c r="B718" s="610">
        <v>42582</v>
      </c>
      <c r="C718" s="609" t="s">
        <v>1326</v>
      </c>
    </row>
    <row r="719" spans="1:3" ht="14.25">
      <c r="A719" s="609"/>
      <c r="B719" s="610">
        <v>42613</v>
      </c>
      <c r="C719" s="609" t="s">
        <v>1327</v>
      </c>
    </row>
    <row r="720" spans="1:3" ht="14.25">
      <c r="A720" s="609"/>
      <c r="B720" s="610">
        <v>42643</v>
      </c>
      <c r="C720" s="609" t="s">
        <v>1328</v>
      </c>
    </row>
    <row r="721" spans="1:3" ht="14.25">
      <c r="A721" s="609"/>
      <c r="B721" s="610">
        <v>42674</v>
      </c>
      <c r="C721" s="609" t="s">
        <v>1329</v>
      </c>
    </row>
    <row r="722" spans="1:3" ht="14.25">
      <c r="A722" s="609"/>
      <c r="B722" s="610">
        <v>42704</v>
      </c>
      <c r="C722" s="609" t="s">
        <v>1330</v>
      </c>
    </row>
    <row r="723" spans="1:3" ht="14.25">
      <c r="A723" s="609"/>
      <c r="B723" s="610">
        <v>42735</v>
      </c>
      <c r="C723" s="609" t="s">
        <v>1331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7"/>
  <sheetViews>
    <sheetView zoomScalePageLayoutView="0" workbookViewId="0" topLeftCell="C1">
      <selection activeCell="B1" sqref="A1:B16384"/>
    </sheetView>
  </sheetViews>
  <sheetFormatPr defaultColWidth="9.00390625" defaultRowHeight="12.75"/>
  <cols>
    <col min="1" max="1" width="80.75390625" style="0" hidden="1" customWidth="1"/>
    <col min="2" max="2" width="9.125" style="0" hidden="1" customWidth="1"/>
  </cols>
  <sheetData>
    <row r="1" ht="12.75">
      <c r="A1" t="s">
        <v>1691</v>
      </c>
    </row>
    <row r="2" spans="1:2" ht="12.75">
      <c r="A2" t="s">
        <v>1692</v>
      </c>
      <c r="B2">
        <v>101</v>
      </c>
    </row>
    <row r="3" spans="1:2" ht="12.75">
      <c r="A3" t="s">
        <v>1693</v>
      </c>
      <c r="B3">
        <v>102</v>
      </c>
    </row>
    <row r="4" spans="1:2" ht="12.75">
      <c r="A4" t="s">
        <v>1694</v>
      </c>
      <c r="B4">
        <v>103</v>
      </c>
    </row>
    <row r="5" spans="1:2" ht="12.75">
      <c r="A5" t="s">
        <v>1695</v>
      </c>
      <c r="B5">
        <v>201</v>
      </c>
    </row>
    <row r="6" spans="1:2" ht="12.75">
      <c r="A6" t="s">
        <v>1696</v>
      </c>
      <c r="B6">
        <v>202</v>
      </c>
    </row>
    <row r="7" spans="1:2" ht="12.75">
      <c r="A7" t="s">
        <v>1697</v>
      </c>
      <c r="B7">
        <v>203</v>
      </c>
    </row>
    <row r="8" spans="1:2" ht="12.75">
      <c r="A8" t="s">
        <v>1698</v>
      </c>
      <c r="B8">
        <v>204</v>
      </c>
    </row>
    <row r="9" spans="1:2" ht="12.75">
      <c r="A9" t="s">
        <v>1699</v>
      </c>
      <c r="B9">
        <v>205</v>
      </c>
    </row>
    <row r="10" spans="1:2" ht="12.75">
      <c r="A10" t="s">
        <v>1700</v>
      </c>
      <c r="B10">
        <v>301</v>
      </c>
    </row>
    <row r="11" spans="1:2" ht="12.75">
      <c r="A11" t="s">
        <v>1701</v>
      </c>
      <c r="B11">
        <v>401</v>
      </c>
    </row>
    <row r="12" spans="1:2" ht="12.75">
      <c r="A12" t="s">
        <v>23</v>
      </c>
      <c r="B12">
        <v>501</v>
      </c>
    </row>
    <row r="13" spans="1:2" ht="12.75">
      <c r="A13" t="s">
        <v>1702</v>
      </c>
      <c r="B13">
        <v>502</v>
      </c>
    </row>
    <row r="14" spans="1:2" ht="12.75">
      <c r="A14" t="s">
        <v>1703</v>
      </c>
      <c r="B14">
        <v>503</v>
      </c>
    </row>
    <row r="15" spans="1:2" ht="12.75">
      <c r="A15" t="s">
        <v>1704</v>
      </c>
      <c r="B15">
        <v>601</v>
      </c>
    </row>
    <row r="16" spans="1:2" ht="12.75">
      <c r="A16" t="s">
        <v>1705</v>
      </c>
      <c r="B16">
        <v>602</v>
      </c>
    </row>
    <row r="17" spans="1:2" ht="12.75">
      <c r="A17" t="s">
        <v>1706</v>
      </c>
      <c r="B17">
        <v>701</v>
      </c>
    </row>
    <row r="18" spans="1:2" ht="12.75">
      <c r="A18" t="s">
        <v>1707</v>
      </c>
      <c r="B18">
        <v>702</v>
      </c>
    </row>
    <row r="19" spans="1:2" ht="12.75">
      <c r="A19" t="s">
        <v>1708</v>
      </c>
      <c r="B19">
        <v>703</v>
      </c>
    </row>
    <row r="20" spans="1:2" ht="12.75">
      <c r="A20" t="s">
        <v>1709</v>
      </c>
      <c r="B20">
        <v>704</v>
      </c>
    </row>
    <row r="21" spans="1:2" ht="12.75">
      <c r="A21" t="s">
        <v>1710</v>
      </c>
      <c r="B21">
        <v>801</v>
      </c>
    </row>
    <row r="22" spans="1:2" ht="12.75">
      <c r="A22" t="s">
        <v>1711</v>
      </c>
      <c r="B22">
        <v>802</v>
      </c>
    </row>
    <row r="23" spans="1:2" ht="12.75">
      <c r="A23" t="s">
        <v>1712</v>
      </c>
      <c r="B23">
        <v>803</v>
      </c>
    </row>
    <row r="24" spans="1:2" ht="12.75">
      <c r="A24" t="s">
        <v>1713</v>
      </c>
      <c r="B24">
        <v>804</v>
      </c>
    </row>
    <row r="25" spans="1:2" ht="12.75">
      <c r="A25" t="s">
        <v>1714</v>
      </c>
      <c r="B25">
        <v>805</v>
      </c>
    </row>
    <row r="26" spans="1:2" ht="12.75">
      <c r="A26" t="s">
        <v>1715</v>
      </c>
      <c r="B26">
        <v>806</v>
      </c>
    </row>
    <row r="27" spans="1:2" ht="12.75">
      <c r="A27" t="s">
        <v>1716</v>
      </c>
      <c r="B27">
        <v>901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R226"/>
  <sheetViews>
    <sheetView zoomScale="75" zoomScaleNormal="75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59" hidden="1" customWidth="1"/>
    <col min="2" max="2" width="9.75390625" style="59" hidden="1" customWidth="1"/>
    <col min="3" max="3" width="18.125" style="59" hidden="1" customWidth="1"/>
    <col min="4" max="4" width="11.625" style="59" hidden="1" customWidth="1"/>
    <col min="5" max="5" width="13.875" style="59" hidden="1" customWidth="1"/>
    <col min="6" max="6" width="15.625" style="59" hidden="1" customWidth="1"/>
    <col min="7" max="7" width="12.125" style="59" hidden="1" customWidth="1"/>
    <col min="8" max="8" width="12.75390625" style="59" hidden="1" customWidth="1"/>
    <col min="9" max="9" width="7.125" style="60" hidden="1" customWidth="1"/>
    <col min="10" max="10" width="13.25390625" style="60" hidden="1" customWidth="1"/>
    <col min="11" max="11" width="90.375" style="61" hidden="1" customWidth="1"/>
    <col min="12" max="12" width="23.125" style="62" hidden="1" customWidth="1"/>
    <col min="13" max="16" width="15.00390625" style="62" hidden="1" customWidth="1"/>
    <col min="17" max="17" width="16.625" style="63" hidden="1" customWidth="1"/>
    <col min="18" max="18" width="2.75390625" style="63" hidden="1" customWidth="1"/>
    <col min="19" max="19" width="9.125" style="63" hidden="1" customWidth="1"/>
    <col min="20" max="20" width="9.125" style="63" customWidth="1"/>
    <col min="21" max="16384" width="9.125" style="63" customWidth="1"/>
  </cols>
  <sheetData>
    <row r="1" spans="1:9" ht="12.75">
      <c r="A1" s="59" t="s">
        <v>662</v>
      </c>
      <c r="B1" s="59">
        <v>135</v>
      </c>
      <c r="I1" s="59"/>
    </row>
    <row r="2" spans="1:9" ht="12.75">
      <c r="A2" s="59" t="s">
        <v>663</v>
      </c>
      <c r="B2" s="59" t="s">
        <v>926</v>
      </c>
      <c r="I2" s="59"/>
    </row>
    <row r="3" spans="1:9" ht="12.75">
      <c r="A3" s="59" t="s">
        <v>664</v>
      </c>
      <c r="B3" s="59" t="s">
        <v>925</v>
      </c>
      <c r="I3" s="59"/>
    </row>
    <row r="4" spans="1:9" ht="15.75">
      <c r="A4" s="59" t="s">
        <v>665</v>
      </c>
      <c r="B4" s="59" t="s">
        <v>1717</v>
      </c>
      <c r="C4" s="64"/>
      <c r="I4" s="59"/>
    </row>
    <row r="5" spans="1:3" ht="31.5" customHeight="1">
      <c r="A5" s="59" t="s">
        <v>666</v>
      </c>
      <c r="B5" s="72"/>
      <c r="C5" s="72"/>
    </row>
    <row r="6" spans="1:2" ht="12.75">
      <c r="A6" s="65"/>
      <c r="B6" s="66"/>
    </row>
    <row r="7" ht="12.75"/>
    <row r="8" spans="2:9" ht="12.75">
      <c r="B8" s="59" t="s">
        <v>927</v>
      </c>
      <c r="I8" s="59"/>
    </row>
    <row r="9" ht="12.75">
      <c r="I9" s="59"/>
    </row>
    <row r="10" ht="12.75">
      <c r="I10" s="59"/>
    </row>
    <row r="11" spans="1:18" ht="18">
      <c r="A11" s="59" t="s">
        <v>743</v>
      </c>
      <c r="I11" s="67"/>
      <c r="J11" s="67"/>
      <c r="K11" s="67"/>
      <c r="L11" s="68"/>
      <c r="M11" s="68"/>
      <c r="N11" s="68"/>
      <c r="O11" s="68"/>
      <c r="P11" s="68"/>
      <c r="Q11" s="69"/>
      <c r="R11" s="69"/>
    </row>
    <row r="12" spans="1:18" ht="15">
      <c r="A12" s="59">
        <v>1</v>
      </c>
      <c r="I12" s="6"/>
      <c r="J12" s="6"/>
      <c r="K12" s="367"/>
      <c r="L12" s="36"/>
      <c r="M12" s="36"/>
      <c r="N12" s="36"/>
      <c r="O12" s="36"/>
      <c r="P12" s="36"/>
      <c r="Q12" s="7">
        <f>(IF(OR($E12&lt;&gt;0,$F12&lt;&gt;0,$G12&lt;&gt;0,$H12&lt;&gt;0,$I12&lt;&gt;0),$J$2,""))</f>
      </c>
      <c r="R12" s="8"/>
    </row>
    <row r="13" spans="1:18" ht="15">
      <c r="A13" s="59">
        <v>2</v>
      </c>
      <c r="I13" s="6"/>
      <c r="J13" s="457"/>
      <c r="K13" s="458"/>
      <c r="L13" s="36"/>
      <c r="M13" s="36"/>
      <c r="N13" s="36"/>
      <c r="O13" s="36"/>
      <c r="P13" s="36"/>
      <c r="Q13" s="7">
        <v>1</v>
      </c>
      <c r="R13" s="8"/>
    </row>
    <row r="14" spans="1:18" ht="37.5" customHeight="1">
      <c r="A14" s="59">
        <v>3</v>
      </c>
      <c r="H14" s="503"/>
      <c r="I14" s="799">
        <f>$B$7</f>
        <v>0</v>
      </c>
      <c r="J14" s="800"/>
      <c r="K14" s="800"/>
      <c r="L14" s="198"/>
      <c r="M14" s="194"/>
      <c r="N14" s="194"/>
      <c r="O14" s="194"/>
      <c r="P14" s="194"/>
      <c r="Q14" s="7">
        <v>1</v>
      </c>
      <c r="R14" s="8"/>
    </row>
    <row r="15" spans="1:18" ht="15.75">
      <c r="A15" s="59">
        <v>4</v>
      </c>
      <c r="I15" s="189"/>
      <c r="J15" s="293"/>
      <c r="K15" s="300"/>
      <c r="L15" s="306" t="s">
        <v>413</v>
      </c>
      <c r="M15" s="306" t="s">
        <v>783</v>
      </c>
      <c r="N15" s="454" t="s">
        <v>1721</v>
      </c>
      <c r="O15" s="455"/>
      <c r="P15" s="456"/>
      <c r="Q15" s="7">
        <v>1</v>
      </c>
      <c r="R15" s="8"/>
    </row>
    <row r="16" spans="1:18" ht="18.75" customHeight="1">
      <c r="A16" s="59">
        <v>5</v>
      </c>
      <c r="I16" s="739">
        <f>$B$9</f>
        <v>0</v>
      </c>
      <c r="J16" s="740"/>
      <c r="K16" s="741"/>
      <c r="L16" s="106">
        <f>$E$9</f>
        <v>0</v>
      </c>
      <c r="M16" s="187">
        <f>$F$9</f>
        <v>0</v>
      </c>
      <c r="N16" s="194"/>
      <c r="O16" s="194"/>
      <c r="P16" s="194"/>
      <c r="Q16" s="7">
        <v>1</v>
      </c>
      <c r="R16" s="8"/>
    </row>
    <row r="17" spans="1:18" ht="15">
      <c r="A17" s="59">
        <v>6</v>
      </c>
      <c r="I17" s="188">
        <f>$B$10</f>
        <v>0</v>
      </c>
      <c r="J17" s="189"/>
      <c r="K17" s="190"/>
      <c r="L17" s="194"/>
      <c r="M17" s="194"/>
      <c r="N17" s="194"/>
      <c r="O17" s="194"/>
      <c r="P17" s="194"/>
      <c r="Q17" s="7">
        <v>1</v>
      </c>
      <c r="R17" s="8"/>
    </row>
    <row r="18" spans="1:18" ht="15">
      <c r="A18" s="59">
        <v>7</v>
      </c>
      <c r="I18" s="188"/>
      <c r="J18" s="189"/>
      <c r="K18" s="190"/>
      <c r="L18" s="194"/>
      <c r="M18" s="194"/>
      <c r="N18" s="194"/>
      <c r="O18" s="194"/>
      <c r="P18" s="194"/>
      <c r="Q18" s="7">
        <v>1</v>
      </c>
      <c r="R18" s="8"/>
    </row>
    <row r="19" spans="1:18" ht="18.75" customHeight="1">
      <c r="A19" s="59">
        <v>8</v>
      </c>
      <c r="I19" s="801">
        <f>$B$12</f>
        <v>0</v>
      </c>
      <c r="J19" s="802"/>
      <c r="K19" s="803"/>
      <c r="L19" s="309" t="s">
        <v>808</v>
      </c>
      <c r="M19" s="453">
        <f>$F$12</f>
        <v>0</v>
      </c>
      <c r="N19" s="194"/>
      <c r="O19" s="194"/>
      <c r="P19" s="194"/>
      <c r="Q19" s="7">
        <v>1</v>
      </c>
      <c r="R19" s="8"/>
    </row>
    <row r="20" spans="1:18" ht="15.75">
      <c r="A20" s="59">
        <v>9</v>
      </c>
      <c r="I20" s="191">
        <f>$B$13</f>
        <v>0</v>
      </c>
      <c r="J20" s="189"/>
      <c r="K20" s="190"/>
      <c r="L20" s="198"/>
      <c r="M20" s="194"/>
      <c r="N20" s="194"/>
      <c r="O20" s="194"/>
      <c r="P20" s="194"/>
      <c r="Q20" s="7">
        <v>1</v>
      </c>
      <c r="R20" s="8"/>
    </row>
    <row r="21" spans="1:18" ht="15.75">
      <c r="A21" s="59">
        <v>10</v>
      </c>
      <c r="I21" s="193"/>
      <c r="J21" s="194"/>
      <c r="K21" s="112"/>
      <c r="L21" s="181"/>
      <c r="M21" s="181"/>
      <c r="N21" s="181"/>
      <c r="O21" s="181"/>
      <c r="P21" s="181"/>
      <c r="Q21" s="7">
        <v>1</v>
      </c>
      <c r="R21" s="8"/>
    </row>
    <row r="22" spans="1:18" ht="15.75" thickBot="1">
      <c r="A22" s="59">
        <v>11</v>
      </c>
      <c r="I22" s="189"/>
      <c r="J22" s="293"/>
      <c r="K22" s="300"/>
      <c r="L22" s="308"/>
      <c r="M22" s="308"/>
      <c r="N22" s="308"/>
      <c r="O22" s="308"/>
      <c r="P22" s="308"/>
      <c r="Q22" s="7">
        <v>1</v>
      </c>
      <c r="R22" s="8"/>
    </row>
    <row r="23" spans="1:18" ht="19.5" customHeight="1" thickBot="1">
      <c r="A23" s="59">
        <v>12</v>
      </c>
      <c r="I23" s="203"/>
      <c r="J23" s="204"/>
      <c r="K23" s="205" t="s">
        <v>1722</v>
      </c>
      <c r="L23" s="625" t="s">
        <v>1656</v>
      </c>
      <c r="M23" s="626" t="s">
        <v>1657</v>
      </c>
      <c r="N23" s="725" t="s">
        <v>1720</v>
      </c>
      <c r="O23" s="626" t="s">
        <v>1658</v>
      </c>
      <c r="P23" s="626" t="s">
        <v>1658</v>
      </c>
      <c r="Q23" s="7">
        <v>1</v>
      </c>
      <c r="R23" s="8"/>
    </row>
    <row r="24" spans="1:18" ht="58.5" customHeight="1" thickBot="1">
      <c r="A24" s="59">
        <v>13</v>
      </c>
      <c r="I24" s="206" t="s">
        <v>49</v>
      </c>
      <c r="J24" s="207" t="s">
        <v>415</v>
      </c>
      <c r="K24" s="208" t="s">
        <v>667</v>
      </c>
      <c r="L24" s="631">
        <v>2015</v>
      </c>
      <c r="M24" s="632">
        <v>2016</v>
      </c>
      <c r="N24" s="632">
        <v>2017</v>
      </c>
      <c r="O24" s="632">
        <v>2018</v>
      </c>
      <c r="P24" s="632">
        <v>2019</v>
      </c>
      <c r="Q24" s="7">
        <v>1</v>
      </c>
      <c r="R24" s="8"/>
    </row>
    <row r="25" spans="1:18" ht="18.75">
      <c r="A25" s="59">
        <v>14</v>
      </c>
      <c r="I25" s="210"/>
      <c r="J25" s="211"/>
      <c r="K25" s="212" t="s">
        <v>692</v>
      </c>
      <c r="L25" s="633"/>
      <c r="M25" s="634"/>
      <c r="N25" s="635"/>
      <c r="O25" s="633"/>
      <c r="P25" s="634"/>
      <c r="Q25" s="7">
        <v>1</v>
      </c>
      <c r="R25" s="8"/>
    </row>
    <row r="26" spans="1:18" ht="15.75">
      <c r="A26" s="59">
        <v>15</v>
      </c>
      <c r="I26" s="496"/>
      <c r="J26" s="622" t="e">
        <f>VLOOKUP(K26,OP_LIST2,2,FALSE)</f>
        <v>#N/A</v>
      </c>
      <c r="K26" s="502"/>
      <c r="L26" s="486"/>
      <c r="M26" s="487"/>
      <c r="N26" s="488"/>
      <c r="O26" s="486"/>
      <c r="P26" s="487"/>
      <c r="Q26" s="7">
        <v>1</v>
      </c>
      <c r="R26" s="8"/>
    </row>
    <row r="27" spans="1:18" ht="15.75">
      <c r="A27" s="59">
        <v>16</v>
      </c>
      <c r="I27" s="499"/>
      <c r="J27" s="723">
        <f>VLOOKUP(K28,GROUPS2,2,FALSE)</f>
        <v>0</v>
      </c>
      <c r="K27" s="502" t="s">
        <v>1719</v>
      </c>
      <c r="L27" s="489"/>
      <c r="M27" s="490"/>
      <c r="N27" s="491"/>
      <c r="O27" s="489"/>
      <c r="P27" s="490"/>
      <c r="Q27" s="7">
        <v>1</v>
      </c>
      <c r="R27" s="8"/>
    </row>
    <row r="28" spans="1:18" ht="15.75">
      <c r="A28" s="59">
        <v>17</v>
      </c>
      <c r="I28" s="495"/>
      <c r="J28" s="724">
        <f>+J27</f>
        <v>0</v>
      </c>
      <c r="K28" s="497" t="s">
        <v>1691</v>
      </c>
      <c r="L28" s="489"/>
      <c r="M28" s="490"/>
      <c r="N28" s="491"/>
      <c r="O28" s="489"/>
      <c r="P28" s="490"/>
      <c r="Q28" s="7">
        <v>1</v>
      </c>
      <c r="R28" s="8"/>
    </row>
    <row r="29" spans="1:18" ht="15">
      <c r="A29" s="59">
        <v>18</v>
      </c>
      <c r="I29" s="500"/>
      <c r="J29" s="498"/>
      <c r="K29" s="501" t="s">
        <v>668</v>
      </c>
      <c r="L29" s="492"/>
      <c r="M29" s="493"/>
      <c r="N29" s="494"/>
      <c r="O29" s="492"/>
      <c r="P29" s="493"/>
      <c r="Q29" s="7">
        <v>1</v>
      </c>
      <c r="R29" s="8"/>
    </row>
    <row r="30" spans="1:18" ht="19.5" customHeight="1">
      <c r="A30" s="59">
        <v>19</v>
      </c>
      <c r="I30" s="217">
        <v>100</v>
      </c>
      <c r="J30" s="738" t="s">
        <v>693</v>
      </c>
      <c r="K30" s="804"/>
      <c r="L30" s="218">
        <f>SUM(L31:L32)</f>
        <v>0</v>
      </c>
      <c r="M30" s="219">
        <f>SUM(M31:M32)</f>
        <v>0</v>
      </c>
      <c r="N30" s="220">
        <f>SUM(N31:N32)</f>
        <v>0</v>
      </c>
      <c r="O30" s="218">
        <f>SUM(O31:O32)</f>
        <v>0</v>
      </c>
      <c r="P30" s="219">
        <f>SUM(P31:P32)</f>
        <v>0</v>
      </c>
      <c r="Q30" s="7">
        <f aca="true" t="shared" si="0" ref="Q30:Q78">(IF(OR($E30&lt;&gt;0,$F30&lt;&gt;0,$G30&lt;&gt;0,$H30&lt;&gt;0,$I30&lt;&gt;0),$J$2,""))</f>
        <v>0</v>
      </c>
      <c r="R30" s="12"/>
    </row>
    <row r="31" spans="1:18" ht="31.5" customHeight="1">
      <c r="A31" s="59">
        <v>20</v>
      </c>
      <c r="I31" s="222"/>
      <c r="J31" s="223">
        <v>101</v>
      </c>
      <c r="K31" s="224" t="s">
        <v>694</v>
      </c>
      <c r="L31" s="128"/>
      <c r="M31" s="129"/>
      <c r="N31" s="461"/>
      <c r="O31" s="128"/>
      <c r="P31" s="129"/>
      <c r="Q31" s="7">
        <f t="shared" si="0"/>
      </c>
      <c r="R31" s="12"/>
    </row>
    <row r="32" spans="1:18" ht="31.5" customHeight="1">
      <c r="A32" s="59">
        <v>21</v>
      </c>
      <c r="I32" s="222"/>
      <c r="J32" s="225">
        <v>102</v>
      </c>
      <c r="K32" s="226" t="s">
        <v>695</v>
      </c>
      <c r="L32" s="145"/>
      <c r="M32" s="146"/>
      <c r="N32" s="467"/>
      <c r="O32" s="145"/>
      <c r="P32" s="146"/>
      <c r="Q32" s="7">
        <f t="shared" si="0"/>
      </c>
      <c r="R32" s="12"/>
    </row>
    <row r="33" spans="1:18" ht="16.5" customHeight="1">
      <c r="A33" s="59">
        <v>22</v>
      </c>
      <c r="I33" s="217">
        <v>200</v>
      </c>
      <c r="J33" s="736" t="s">
        <v>696</v>
      </c>
      <c r="K33" s="805"/>
      <c r="L33" s="218">
        <f>SUM(L34:L38)</f>
        <v>0</v>
      </c>
      <c r="M33" s="219">
        <f>SUM(M34:M38)</f>
        <v>0</v>
      </c>
      <c r="N33" s="220">
        <f>SUM(N34:N38)</f>
        <v>0</v>
      </c>
      <c r="O33" s="218">
        <f>SUM(O34:O38)</f>
        <v>0</v>
      </c>
      <c r="P33" s="219">
        <f>SUM(P34:P38)</f>
        <v>0</v>
      </c>
      <c r="Q33" s="7">
        <f t="shared" si="0"/>
        <v>0</v>
      </c>
      <c r="R33" s="12"/>
    </row>
    <row r="34" spans="1:18" ht="15.75">
      <c r="A34" s="59">
        <v>23</v>
      </c>
      <c r="I34" s="227"/>
      <c r="J34" s="223">
        <v>201</v>
      </c>
      <c r="K34" s="224" t="s">
        <v>697</v>
      </c>
      <c r="L34" s="128"/>
      <c r="M34" s="129"/>
      <c r="N34" s="461"/>
      <c r="O34" s="128"/>
      <c r="P34" s="129"/>
      <c r="Q34" s="7">
        <f t="shared" si="0"/>
      </c>
      <c r="R34" s="12"/>
    </row>
    <row r="35" spans="1:18" ht="15.75">
      <c r="A35" s="59">
        <v>24</v>
      </c>
      <c r="I35" s="228"/>
      <c r="J35" s="229">
        <v>202</v>
      </c>
      <c r="K35" s="230" t="s">
        <v>698</v>
      </c>
      <c r="L35" s="134"/>
      <c r="M35" s="135"/>
      <c r="N35" s="466"/>
      <c r="O35" s="134"/>
      <c r="P35" s="135"/>
      <c r="Q35" s="7">
        <f t="shared" si="0"/>
      </c>
      <c r="R35" s="12"/>
    </row>
    <row r="36" spans="1:18" ht="31.5">
      <c r="A36" s="59">
        <v>25</v>
      </c>
      <c r="I36" s="231"/>
      <c r="J36" s="229">
        <v>205</v>
      </c>
      <c r="K36" s="230" t="s">
        <v>550</v>
      </c>
      <c r="L36" s="134"/>
      <c r="M36" s="135"/>
      <c r="N36" s="466"/>
      <c r="O36" s="134"/>
      <c r="P36" s="135"/>
      <c r="Q36" s="7">
        <f t="shared" si="0"/>
      </c>
      <c r="R36" s="12"/>
    </row>
    <row r="37" spans="1:18" ht="15.75">
      <c r="A37" s="59">
        <v>26</v>
      </c>
      <c r="I37" s="231"/>
      <c r="J37" s="229">
        <v>208</v>
      </c>
      <c r="K37" s="232" t="s">
        <v>551</v>
      </c>
      <c r="L37" s="134"/>
      <c r="M37" s="135"/>
      <c r="N37" s="466"/>
      <c r="O37" s="134"/>
      <c r="P37" s="135"/>
      <c r="Q37" s="7">
        <f t="shared" si="0"/>
      </c>
      <c r="R37" s="12"/>
    </row>
    <row r="38" spans="1:18" ht="15.75">
      <c r="A38" s="59">
        <v>27</v>
      </c>
      <c r="I38" s="227"/>
      <c r="J38" s="225">
        <v>209</v>
      </c>
      <c r="K38" s="233" t="s">
        <v>552</v>
      </c>
      <c r="L38" s="145"/>
      <c r="M38" s="146"/>
      <c r="N38" s="467"/>
      <c r="O38" s="145"/>
      <c r="P38" s="146"/>
      <c r="Q38" s="7">
        <f t="shared" si="0"/>
      </c>
      <c r="R38" s="12"/>
    </row>
    <row r="39" spans="1:18" ht="15.75">
      <c r="A39" s="59">
        <v>28</v>
      </c>
      <c r="I39" s="217">
        <v>500</v>
      </c>
      <c r="J39" s="737" t="s">
        <v>171</v>
      </c>
      <c r="K39" s="806"/>
      <c r="L39" s="218">
        <f>SUM(L40:L46)</f>
        <v>0</v>
      </c>
      <c r="M39" s="219">
        <f>SUM(M40:M46)</f>
        <v>0</v>
      </c>
      <c r="N39" s="220">
        <f>SUM(N40:N46)</f>
        <v>0</v>
      </c>
      <c r="O39" s="218">
        <f>SUM(O40:O46)</f>
        <v>0</v>
      </c>
      <c r="P39" s="219">
        <f>SUM(P40:P46)</f>
        <v>0</v>
      </c>
      <c r="Q39" s="7">
        <f t="shared" si="0"/>
        <v>0</v>
      </c>
      <c r="R39" s="12"/>
    </row>
    <row r="40" spans="1:18" ht="31.5">
      <c r="A40" s="59">
        <v>29</v>
      </c>
      <c r="I40" s="227"/>
      <c r="J40" s="234">
        <v>551</v>
      </c>
      <c r="K40" s="235" t="s">
        <v>172</v>
      </c>
      <c r="L40" s="128"/>
      <c r="M40" s="129"/>
      <c r="N40" s="461"/>
      <c r="O40" s="128"/>
      <c r="P40" s="129"/>
      <c r="Q40" s="7">
        <f t="shared" si="0"/>
      </c>
      <c r="R40" s="12"/>
    </row>
    <row r="41" spans="1:18" ht="31.5" customHeight="1">
      <c r="A41" s="59">
        <v>30</v>
      </c>
      <c r="I41" s="227"/>
      <c r="J41" s="236">
        <f>J40+1</f>
        <v>552</v>
      </c>
      <c r="K41" s="237" t="s">
        <v>827</v>
      </c>
      <c r="L41" s="134"/>
      <c r="M41" s="135"/>
      <c r="N41" s="466"/>
      <c r="O41" s="134"/>
      <c r="P41" s="135"/>
      <c r="Q41" s="7">
        <f t="shared" si="0"/>
      </c>
      <c r="R41" s="12"/>
    </row>
    <row r="42" spans="1:18" ht="18.75" customHeight="1">
      <c r="A42" s="59">
        <v>31</v>
      </c>
      <c r="I42" s="238"/>
      <c r="J42" s="236">
        <v>558</v>
      </c>
      <c r="K42" s="239" t="s">
        <v>790</v>
      </c>
      <c r="L42" s="350">
        <v>0</v>
      </c>
      <c r="M42" s="351">
        <v>0</v>
      </c>
      <c r="N42" s="136">
        <v>0</v>
      </c>
      <c r="O42" s="350">
        <v>0</v>
      </c>
      <c r="P42" s="351">
        <v>0</v>
      </c>
      <c r="Q42" s="7">
        <f t="shared" si="0"/>
      </c>
      <c r="R42" s="12"/>
    </row>
    <row r="43" spans="1:18" ht="18.75" customHeight="1">
      <c r="A43" s="59">
        <v>31</v>
      </c>
      <c r="I43" s="238"/>
      <c r="J43" s="236">
        <v>560</v>
      </c>
      <c r="K43" s="239" t="s">
        <v>173</v>
      </c>
      <c r="L43" s="134"/>
      <c r="M43" s="135"/>
      <c r="N43" s="466"/>
      <c r="O43" s="134"/>
      <c r="P43" s="135"/>
      <c r="Q43" s="7">
        <f t="shared" si="0"/>
      </c>
      <c r="R43" s="12"/>
    </row>
    <row r="44" spans="1:18" ht="18.75" customHeight="1">
      <c r="A44" s="59">
        <v>32</v>
      </c>
      <c r="I44" s="238"/>
      <c r="J44" s="236">
        <v>580</v>
      </c>
      <c r="K44" s="237" t="s">
        <v>174</v>
      </c>
      <c r="L44" s="134"/>
      <c r="M44" s="135"/>
      <c r="N44" s="466"/>
      <c r="O44" s="134"/>
      <c r="P44" s="135"/>
      <c r="Q44" s="7">
        <f t="shared" si="0"/>
      </c>
      <c r="R44" s="12"/>
    </row>
    <row r="45" spans="1:18" ht="31.5" customHeight="1">
      <c r="A45" s="59">
        <v>33</v>
      </c>
      <c r="I45" s="227"/>
      <c r="J45" s="236">
        <v>588</v>
      </c>
      <c r="K45" s="237" t="s">
        <v>792</v>
      </c>
      <c r="L45" s="350">
        <v>0</v>
      </c>
      <c r="M45" s="351">
        <v>0</v>
      </c>
      <c r="N45" s="136">
        <v>0</v>
      </c>
      <c r="O45" s="350">
        <v>0</v>
      </c>
      <c r="P45" s="351">
        <v>0</v>
      </c>
      <c r="Q45" s="7">
        <f t="shared" si="0"/>
      </c>
      <c r="R45" s="12"/>
    </row>
    <row r="46" spans="1:18" ht="31.5">
      <c r="A46" s="59">
        <v>33</v>
      </c>
      <c r="I46" s="227"/>
      <c r="J46" s="240">
        <v>590</v>
      </c>
      <c r="K46" s="241" t="s">
        <v>175</v>
      </c>
      <c r="L46" s="145"/>
      <c r="M46" s="146"/>
      <c r="N46" s="467"/>
      <c r="O46" s="145"/>
      <c r="P46" s="146"/>
      <c r="Q46" s="7">
        <f t="shared" si="0"/>
      </c>
      <c r="R46" s="12"/>
    </row>
    <row r="47" spans="1:18" ht="18.75" customHeight="1">
      <c r="A47" s="59">
        <v>34</v>
      </c>
      <c r="I47" s="217">
        <v>800</v>
      </c>
      <c r="J47" s="745" t="s">
        <v>176</v>
      </c>
      <c r="K47" s="807"/>
      <c r="L47" s="468"/>
      <c r="M47" s="469"/>
      <c r="N47" s="470"/>
      <c r="O47" s="468"/>
      <c r="P47" s="469"/>
      <c r="Q47" s="7">
        <f t="shared" si="0"/>
        <v>0</v>
      </c>
      <c r="R47" s="12"/>
    </row>
    <row r="48" spans="1:18" ht="15.75">
      <c r="A48" s="59">
        <v>35</v>
      </c>
      <c r="I48" s="217">
        <v>1000</v>
      </c>
      <c r="J48" s="736" t="s">
        <v>177</v>
      </c>
      <c r="K48" s="805"/>
      <c r="L48" s="218">
        <f>SUM(L49:L65)</f>
        <v>0</v>
      </c>
      <c r="M48" s="219">
        <f>SUM(M49:M65)</f>
        <v>0</v>
      </c>
      <c r="N48" s="220">
        <f>SUM(N49:N65)</f>
        <v>0</v>
      </c>
      <c r="O48" s="218">
        <f>SUM(O49:O65)</f>
        <v>0</v>
      </c>
      <c r="P48" s="219">
        <f>SUM(P49:P65)</f>
        <v>0</v>
      </c>
      <c r="Q48" s="7">
        <f t="shared" si="0"/>
        <v>0</v>
      </c>
      <c r="R48" s="12"/>
    </row>
    <row r="49" spans="1:18" ht="18.75" customHeight="1">
      <c r="A49" s="59">
        <v>36</v>
      </c>
      <c r="I49" s="228"/>
      <c r="J49" s="223">
        <v>1011</v>
      </c>
      <c r="K49" s="242" t="s">
        <v>178</v>
      </c>
      <c r="L49" s="128"/>
      <c r="M49" s="129"/>
      <c r="N49" s="461"/>
      <c r="O49" s="128"/>
      <c r="P49" s="129"/>
      <c r="Q49" s="7">
        <f t="shared" si="0"/>
      </c>
      <c r="R49" s="12"/>
    </row>
    <row r="50" spans="1:18" ht="26.25" customHeight="1">
      <c r="A50" s="59">
        <v>37</v>
      </c>
      <c r="E50" s="70"/>
      <c r="I50" s="228"/>
      <c r="J50" s="229">
        <v>1012</v>
      </c>
      <c r="K50" s="230" t="s">
        <v>179</v>
      </c>
      <c r="L50" s="134"/>
      <c r="M50" s="135"/>
      <c r="N50" s="466"/>
      <c r="O50" s="134"/>
      <c r="P50" s="135"/>
      <c r="Q50" s="7">
        <f t="shared" si="0"/>
      </c>
      <c r="R50" s="12"/>
    </row>
    <row r="51" spans="1:18" ht="15.75">
      <c r="A51" s="59">
        <v>38</v>
      </c>
      <c r="E51" s="70"/>
      <c r="I51" s="228"/>
      <c r="J51" s="229">
        <v>1013</v>
      </c>
      <c r="K51" s="230" t="s">
        <v>180</v>
      </c>
      <c r="L51" s="134"/>
      <c r="M51" s="135"/>
      <c r="N51" s="466"/>
      <c r="O51" s="134"/>
      <c r="P51" s="135"/>
      <c r="Q51" s="7">
        <f t="shared" si="0"/>
      </c>
      <c r="R51" s="12"/>
    </row>
    <row r="52" spans="1:18" ht="31.5" customHeight="1">
      <c r="A52" s="59">
        <v>39</v>
      </c>
      <c r="E52" s="70"/>
      <c r="I52" s="228"/>
      <c r="J52" s="229">
        <v>1014</v>
      </c>
      <c r="K52" s="230" t="s">
        <v>181</v>
      </c>
      <c r="L52" s="134"/>
      <c r="M52" s="135"/>
      <c r="N52" s="466"/>
      <c r="O52" s="134"/>
      <c r="P52" s="135"/>
      <c r="Q52" s="7">
        <f t="shared" si="0"/>
      </c>
      <c r="R52" s="12"/>
    </row>
    <row r="53" spans="1:18" ht="15.75">
      <c r="A53" s="59">
        <v>40</v>
      </c>
      <c r="E53" s="70"/>
      <c r="I53" s="228"/>
      <c r="J53" s="229">
        <v>1015</v>
      </c>
      <c r="K53" s="230" t="s">
        <v>182</v>
      </c>
      <c r="L53" s="134"/>
      <c r="M53" s="135"/>
      <c r="N53" s="466"/>
      <c r="O53" s="134"/>
      <c r="P53" s="135"/>
      <c r="Q53" s="7">
        <f t="shared" si="0"/>
      </c>
      <c r="R53" s="12"/>
    </row>
    <row r="54" spans="1:18" ht="15.75">
      <c r="A54" s="59">
        <v>41</v>
      </c>
      <c r="E54" s="70"/>
      <c r="I54" s="228"/>
      <c r="J54" s="243">
        <v>1016</v>
      </c>
      <c r="K54" s="244" t="s">
        <v>183</v>
      </c>
      <c r="L54" s="140"/>
      <c r="M54" s="141"/>
      <c r="N54" s="462"/>
      <c r="O54" s="140"/>
      <c r="P54" s="141"/>
      <c r="Q54" s="7">
        <f t="shared" si="0"/>
      </c>
      <c r="R54" s="12"/>
    </row>
    <row r="55" spans="1:18" ht="15.75">
      <c r="A55" s="59">
        <v>42</v>
      </c>
      <c r="E55" s="70"/>
      <c r="I55" s="222"/>
      <c r="J55" s="245">
        <v>1020</v>
      </c>
      <c r="K55" s="246" t="s">
        <v>184</v>
      </c>
      <c r="L55" s="329"/>
      <c r="M55" s="330"/>
      <c r="N55" s="474"/>
      <c r="O55" s="329"/>
      <c r="P55" s="330"/>
      <c r="Q55" s="7">
        <f t="shared" si="0"/>
      </c>
      <c r="R55" s="12"/>
    </row>
    <row r="56" spans="1:18" ht="15.75">
      <c r="A56" s="59">
        <v>43</v>
      </c>
      <c r="E56" s="70"/>
      <c r="I56" s="228"/>
      <c r="J56" s="247">
        <v>1030</v>
      </c>
      <c r="K56" s="248" t="s">
        <v>185</v>
      </c>
      <c r="L56" s="325"/>
      <c r="M56" s="326"/>
      <c r="N56" s="471"/>
      <c r="O56" s="325"/>
      <c r="P56" s="326"/>
      <c r="Q56" s="7">
        <f t="shared" si="0"/>
      </c>
      <c r="R56" s="12"/>
    </row>
    <row r="57" spans="1:18" ht="15.75">
      <c r="A57" s="59">
        <v>44</v>
      </c>
      <c r="E57" s="70"/>
      <c r="I57" s="228"/>
      <c r="J57" s="245">
        <v>1051</v>
      </c>
      <c r="K57" s="250" t="s">
        <v>186</v>
      </c>
      <c r="L57" s="329"/>
      <c r="M57" s="330"/>
      <c r="N57" s="474"/>
      <c r="O57" s="329"/>
      <c r="P57" s="330"/>
      <c r="Q57" s="7">
        <f t="shared" si="0"/>
      </c>
      <c r="R57" s="12"/>
    </row>
    <row r="58" spans="1:18" ht="15.75">
      <c r="A58" s="59">
        <v>45</v>
      </c>
      <c r="C58" s="63"/>
      <c r="E58" s="70"/>
      <c r="I58" s="228"/>
      <c r="J58" s="229">
        <v>1052</v>
      </c>
      <c r="K58" s="230" t="s">
        <v>187</v>
      </c>
      <c r="L58" s="134"/>
      <c r="M58" s="135"/>
      <c r="N58" s="466"/>
      <c r="O58" s="134"/>
      <c r="P58" s="135"/>
      <c r="Q58" s="7">
        <f t="shared" si="0"/>
      </c>
      <c r="R58" s="12"/>
    </row>
    <row r="59" spans="1:18" ht="15.75">
      <c r="A59" s="59">
        <v>46</v>
      </c>
      <c r="E59" s="70"/>
      <c r="I59" s="228"/>
      <c r="J59" s="247">
        <v>1053</v>
      </c>
      <c r="K59" s="248" t="s">
        <v>793</v>
      </c>
      <c r="L59" s="325"/>
      <c r="M59" s="326"/>
      <c r="N59" s="471"/>
      <c r="O59" s="325"/>
      <c r="P59" s="326"/>
      <c r="Q59" s="7">
        <f t="shared" si="0"/>
      </c>
      <c r="R59" s="12"/>
    </row>
    <row r="60" spans="1:18" ht="15.75">
      <c r="A60" s="59">
        <v>47</v>
      </c>
      <c r="E60" s="70"/>
      <c r="I60" s="228"/>
      <c r="J60" s="245">
        <v>1062</v>
      </c>
      <c r="K60" s="246" t="s">
        <v>188</v>
      </c>
      <c r="L60" s="329"/>
      <c r="M60" s="330"/>
      <c r="N60" s="474"/>
      <c r="O60" s="329"/>
      <c r="P60" s="330"/>
      <c r="Q60" s="7">
        <f t="shared" si="0"/>
      </c>
      <c r="R60" s="12"/>
    </row>
    <row r="61" spans="1:18" ht="15.75">
      <c r="A61" s="59">
        <v>48</v>
      </c>
      <c r="E61" s="70"/>
      <c r="I61" s="228"/>
      <c r="J61" s="247">
        <v>1063</v>
      </c>
      <c r="K61" s="251" t="s">
        <v>752</v>
      </c>
      <c r="L61" s="325"/>
      <c r="M61" s="326"/>
      <c r="N61" s="471"/>
      <c r="O61" s="325"/>
      <c r="P61" s="326"/>
      <c r="Q61" s="7">
        <f t="shared" si="0"/>
      </c>
      <c r="R61" s="12"/>
    </row>
    <row r="62" spans="1:18" ht="15.75">
      <c r="A62" s="59">
        <v>49</v>
      </c>
      <c r="E62" s="70"/>
      <c r="I62" s="228"/>
      <c r="J62" s="252">
        <v>1069</v>
      </c>
      <c r="K62" s="253" t="s">
        <v>189</v>
      </c>
      <c r="L62" s="395"/>
      <c r="M62" s="396"/>
      <c r="N62" s="473"/>
      <c r="O62" s="395"/>
      <c r="P62" s="396"/>
      <c r="Q62" s="7">
        <f t="shared" si="0"/>
      </c>
      <c r="R62" s="12"/>
    </row>
    <row r="63" spans="1:18" ht="15.75">
      <c r="A63" s="59">
        <v>50</v>
      </c>
      <c r="E63" s="70"/>
      <c r="I63" s="222"/>
      <c r="J63" s="245">
        <v>1091</v>
      </c>
      <c r="K63" s="250" t="s">
        <v>828</v>
      </c>
      <c r="L63" s="329"/>
      <c r="M63" s="330"/>
      <c r="N63" s="474"/>
      <c r="O63" s="329"/>
      <c r="P63" s="330"/>
      <c r="Q63" s="7">
        <f t="shared" si="0"/>
      </c>
      <c r="R63" s="12"/>
    </row>
    <row r="64" spans="1:18" ht="31.5" customHeight="1">
      <c r="A64" s="59">
        <v>51</v>
      </c>
      <c r="E64" s="70"/>
      <c r="I64" s="228"/>
      <c r="J64" s="229">
        <v>1092</v>
      </c>
      <c r="K64" s="230" t="s">
        <v>294</v>
      </c>
      <c r="L64" s="134"/>
      <c r="M64" s="135"/>
      <c r="N64" s="466"/>
      <c r="O64" s="134"/>
      <c r="P64" s="135"/>
      <c r="Q64" s="7">
        <f t="shared" si="0"/>
      </c>
      <c r="R64" s="12"/>
    </row>
    <row r="65" spans="1:18" ht="31.5" customHeight="1">
      <c r="A65" s="59">
        <v>52</v>
      </c>
      <c r="E65" s="70"/>
      <c r="I65" s="228"/>
      <c r="J65" s="225">
        <v>1098</v>
      </c>
      <c r="K65" s="254" t="s">
        <v>190</v>
      </c>
      <c r="L65" s="145"/>
      <c r="M65" s="146"/>
      <c r="N65" s="467"/>
      <c r="O65" s="145"/>
      <c r="P65" s="146"/>
      <c r="Q65" s="7">
        <f t="shared" si="0"/>
      </c>
      <c r="R65" s="12"/>
    </row>
    <row r="66" spans="1:18" ht="15.75">
      <c r="A66" s="59">
        <v>53</v>
      </c>
      <c r="E66" s="70"/>
      <c r="I66" s="217">
        <v>1900</v>
      </c>
      <c r="J66" s="744" t="s">
        <v>252</v>
      </c>
      <c r="K66" s="796"/>
      <c r="L66" s="218">
        <f>SUM(L67:L69)</f>
        <v>0</v>
      </c>
      <c r="M66" s="219">
        <f>SUM(M67:M69)</f>
        <v>0</v>
      </c>
      <c r="N66" s="220">
        <f>SUM(N67:N69)</f>
        <v>0</v>
      </c>
      <c r="O66" s="218">
        <f>SUM(O67:O69)</f>
        <v>0</v>
      </c>
      <c r="P66" s="219">
        <f>SUM(P67:P69)</f>
        <v>0</v>
      </c>
      <c r="Q66" s="7">
        <f t="shared" si="0"/>
        <v>0</v>
      </c>
      <c r="R66" s="12"/>
    </row>
    <row r="67" spans="1:18" ht="34.5" customHeight="1">
      <c r="A67" s="59">
        <v>54</v>
      </c>
      <c r="E67" s="70"/>
      <c r="I67" s="228"/>
      <c r="J67" s="223">
        <v>1901</v>
      </c>
      <c r="K67" s="255" t="s">
        <v>829</v>
      </c>
      <c r="L67" s="128"/>
      <c r="M67" s="129"/>
      <c r="N67" s="461"/>
      <c r="O67" s="128"/>
      <c r="P67" s="129"/>
      <c r="Q67" s="7">
        <f t="shared" si="0"/>
      </c>
      <c r="R67" s="12"/>
    </row>
    <row r="68" spans="1:18" ht="31.5">
      <c r="A68" s="59">
        <v>55</v>
      </c>
      <c r="E68" s="70"/>
      <c r="I68" s="256"/>
      <c r="J68" s="229">
        <v>1981</v>
      </c>
      <c r="K68" s="257" t="s">
        <v>830</v>
      </c>
      <c r="L68" s="134"/>
      <c r="M68" s="135"/>
      <c r="N68" s="466"/>
      <c r="O68" s="134"/>
      <c r="P68" s="135"/>
      <c r="Q68" s="7">
        <f t="shared" si="0"/>
      </c>
      <c r="R68" s="12"/>
    </row>
    <row r="69" spans="1:18" ht="31.5">
      <c r="A69" s="59">
        <v>56</v>
      </c>
      <c r="E69" s="70"/>
      <c r="I69" s="228"/>
      <c r="J69" s="225">
        <v>1991</v>
      </c>
      <c r="K69" s="258" t="s">
        <v>831</v>
      </c>
      <c r="L69" s="145"/>
      <c r="M69" s="146"/>
      <c r="N69" s="467"/>
      <c r="O69" s="145"/>
      <c r="P69" s="146"/>
      <c r="Q69" s="7">
        <f t="shared" si="0"/>
      </c>
      <c r="R69" s="12"/>
    </row>
    <row r="70" spans="1:18" ht="15.75">
      <c r="A70" s="59">
        <v>57</v>
      </c>
      <c r="E70" s="70"/>
      <c r="I70" s="217">
        <v>2100</v>
      </c>
      <c r="J70" s="744" t="s">
        <v>672</v>
      </c>
      <c r="K70" s="796"/>
      <c r="L70" s="218">
        <f>SUM(L71:L75)</f>
        <v>0</v>
      </c>
      <c r="M70" s="219">
        <f>SUM(M71:M75)</f>
        <v>0</v>
      </c>
      <c r="N70" s="220">
        <f>SUM(N71:N75)</f>
        <v>0</v>
      </c>
      <c r="O70" s="218">
        <f>SUM(O71:O75)</f>
        <v>0</v>
      </c>
      <c r="P70" s="219">
        <f>SUM(P71:P75)</f>
        <v>0</v>
      </c>
      <c r="Q70" s="7">
        <f t="shared" si="0"/>
        <v>0</v>
      </c>
      <c r="R70" s="12"/>
    </row>
    <row r="71" spans="1:18" ht="15.75">
      <c r="A71" s="59">
        <v>58</v>
      </c>
      <c r="E71" s="70"/>
      <c r="I71" s="228"/>
      <c r="J71" s="223">
        <v>2110</v>
      </c>
      <c r="K71" s="259" t="s">
        <v>191</v>
      </c>
      <c r="L71" s="128"/>
      <c r="M71" s="129"/>
      <c r="N71" s="461"/>
      <c r="O71" s="128"/>
      <c r="P71" s="129"/>
      <c r="Q71" s="7">
        <f t="shared" si="0"/>
      </c>
      <c r="R71" s="12"/>
    </row>
    <row r="72" spans="1:18" ht="15.75">
      <c r="A72" s="59">
        <v>59</v>
      </c>
      <c r="E72" s="70"/>
      <c r="I72" s="256"/>
      <c r="J72" s="229">
        <v>2120</v>
      </c>
      <c r="K72" s="232" t="s">
        <v>192</v>
      </c>
      <c r="L72" s="134"/>
      <c r="M72" s="135"/>
      <c r="N72" s="466"/>
      <c r="O72" s="134"/>
      <c r="P72" s="135"/>
      <c r="Q72" s="7">
        <f t="shared" si="0"/>
      </c>
      <c r="R72" s="12"/>
    </row>
    <row r="73" spans="1:18" ht="31.5" customHeight="1">
      <c r="A73" s="59">
        <v>60</v>
      </c>
      <c r="E73" s="70"/>
      <c r="I73" s="256"/>
      <c r="J73" s="229">
        <v>2125</v>
      </c>
      <c r="K73" s="232" t="s">
        <v>193</v>
      </c>
      <c r="L73" s="350">
        <v>0</v>
      </c>
      <c r="M73" s="351">
        <v>0</v>
      </c>
      <c r="N73" s="136">
        <v>0</v>
      </c>
      <c r="O73" s="350">
        <v>0</v>
      </c>
      <c r="P73" s="351">
        <v>0</v>
      </c>
      <c r="Q73" s="7">
        <f t="shared" si="0"/>
      </c>
      <c r="R73" s="12"/>
    </row>
    <row r="74" spans="1:18" ht="31.5" customHeight="1">
      <c r="A74" s="59">
        <v>61</v>
      </c>
      <c r="I74" s="227"/>
      <c r="J74" s="229">
        <v>2140</v>
      </c>
      <c r="K74" s="232" t="s">
        <v>194</v>
      </c>
      <c r="L74" s="350">
        <v>0</v>
      </c>
      <c r="M74" s="351">
        <v>0</v>
      </c>
      <c r="N74" s="136">
        <v>0</v>
      </c>
      <c r="O74" s="350">
        <v>0</v>
      </c>
      <c r="P74" s="351">
        <v>0</v>
      </c>
      <c r="Q74" s="7">
        <f t="shared" si="0"/>
      </c>
      <c r="R74" s="12"/>
    </row>
    <row r="75" spans="1:18" ht="31.5" customHeight="1">
      <c r="A75" s="59">
        <v>62</v>
      </c>
      <c r="I75" s="228"/>
      <c r="J75" s="225">
        <v>2190</v>
      </c>
      <c r="K75" s="260" t="s">
        <v>195</v>
      </c>
      <c r="L75" s="145"/>
      <c r="M75" s="146"/>
      <c r="N75" s="467"/>
      <c r="O75" s="145"/>
      <c r="P75" s="146"/>
      <c r="Q75" s="7">
        <f t="shared" si="0"/>
      </c>
      <c r="R75" s="12"/>
    </row>
    <row r="76" spans="1:18" ht="15.75">
      <c r="A76" s="59">
        <v>63</v>
      </c>
      <c r="I76" s="217">
        <v>2200</v>
      </c>
      <c r="J76" s="744" t="s">
        <v>196</v>
      </c>
      <c r="K76" s="796"/>
      <c r="L76" s="218">
        <f>SUM(L77:L78)</f>
        <v>0</v>
      </c>
      <c r="M76" s="219">
        <f>SUM(M77:M78)</f>
        <v>0</v>
      </c>
      <c r="N76" s="220">
        <f>SUM(N77:N78)</f>
        <v>0</v>
      </c>
      <c r="O76" s="218">
        <f>SUM(O77:O78)</f>
        <v>0</v>
      </c>
      <c r="P76" s="219">
        <f>SUM(P77:P78)</f>
        <v>0</v>
      </c>
      <c r="Q76" s="7">
        <f t="shared" si="0"/>
        <v>0</v>
      </c>
      <c r="R76" s="12"/>
    </row>
    <row r="77" spans="1:18" ht="15.75">
      <c r="A77" s="59">
        <v>64</v>
      </c>
      <c r="I77" s="228"/>
      <c r="J77" s="223">
        <v>2221</v>
      </c>
      <c r="K77" s="224" t="s">
        <v>295</v>
      </c>
      <c r="L77" s="128"/>
      <c r="M77" s="129"/>
      <c r="N77" s="461"/>
      <c r="O77" s="128"/>
      <c r="P77" s="129"/>
      <c r="Q77" s="7">
        <f t="shared" si="0"/>
      </c>
      <c r="R77" s="12"/>
    </row>
    <row r="78" spans="1:18" ht="15.75">
      <c r="A78" s="59">
        <v>65</v>
      </c>
      <c r="I78" s="228"/>
      <c r="J78" s="225">
        <v>2224</v>
      </c>
      <c r="K78" s="226" t="s">
        <v>197</v>
      </c>
      <c r="L78" s="145"/>
      <c r="M78" s="146"/>
      <c r="N78" s="467"/>
      <c r="O78" s="145"/>
      <c r="P78" s="146"/>
      <c r="Q78" s="7">
        <f t="shared" si="0"/>
      </c>
      <c r="R78" s="12"/>
    </row>
    <row r="79" spans="1:18" ht="15.75">
      <c r="A79" s="59">
        <v>66</v>
      </c>
      <c r="I79" s="217">
        <v>2500</v>
      </c>
      <c r="J79" s="744" t="s">
        <v>198</v>
      </c>
      <c r="K79" s="796"/>
      <c r="L79" s="468"/>
      <c r="M79" s="469"/>
      <c r="N79" s="470"/>
      <c r="O79" s="468"/>
      <c r="P79" s="469"/>
      <c r="Q79" s="7">
        <f aca="true" t="shared" si="1" ref="Q79:Q142">(IF(OR($E79&lt;&gt;0,$F79&lt;&gt;0,$G79&lt;&gt;0,$H79&lt;&gt;0,$I79&lt;&gt;0),$J$2,""))</f>
        <v>0</v>
      </c>
      <c r="R79" s="12"/>
    </row>
    <row r="80" spans="1:18" ht="18.75" customHeight="1">
      <c r="A80" s="59">
        <v>67</v>
      </c>
      <c r="I80" s="217">
        <v>2600</v>
      </c>
      <c r="J80" s="747" t="s">
        <v>199</v>
      </c>
      <c r="K80" s="798"/>
      <c r="L80" s="468"/>
      <c r="M80" s="469"/>
      <c r="N80" s="470"/>
      <c r="O80" s="468"/>
      <c r="P80" s="469"/>
      <c r="Q80" s="7">
        <f t="shared" si="1"/>
        <v>0</v>
      </c>
      <c r="R80" s="12"/>
    </row>
    <row r="81" spans="1:18" ht="18.75" customHeight="1">
      <c r="A81" s="59">
        <v>68</v>
      </c>
      <c r="I81" s="217">
        <v>2700</v>
      </c>
      <c r="J81" s="747" t="s">
        <v>200</v>
      </c>
      <c r="K81" s="798"/>
      <c r="L81" s="468"/>
      <c r="M81" s="469"/>
      <c r="N81" s="470"/>
      <c r="O81" s="468"/>
      <c r="P81" s="469"/>
      <c r="Q81" s="7">
        <f t="shared" si="1"/>
        <v>0</v>
      </c>
      <c r="R81" s="12"/>
    </row>
    <row r="82" spans="1:18" ht="18.75" customHeight="1">
      <c r="A82" s="59">
        <v>69</v>
      </c>
      <c r="I82" s="217">
        <v>2800</v>
      </c>
      <c r="J82" s="747" t="s">
        <v>1336</v>
      </c>
      <c r="K82" s="798"/>
      <c r="L82" s="468"/>
      <c r="M82" s="469"/>
      <c r="N82" s="470"/>
      <c r="O82" s="468"/>
      <c r="P82" s="469"/>
      <c r="Q82" s="7">
        <f t="shared" si="1"/>
        <v>0</v>
      </c>
      <c r="R82" s="12"/>
    </row>
    <row r="83" spans="1:18" ht="18.75" customHeight="1">
      <c r="A83" s="59">
        <v>70</v>
      </c>
      <c r="I83" s="217">
        <v>2900</v>
      </c>
      <c r="J83" s="744" t="s">
        <v>201</v>
      </c>
      <c r="K83" s="796"/>
      <c r="L83" s="218">
        <f>SUM(L84:L89)</f>
        <v>0</v>
      </c>
      <c r="M83" s="219">
        <f>SUM(M84:M89)</f>
        <v>0</v>
      </c>
      <c r="N83" s="220">
        <f>SUM(N84:N89)</f>
        <v>0</v>
      </c>
      <c r="O83" s="218">
        <f>SUM(O84:O89)</f>
        <v>0</v>
      </c>
      <c r="P83" s="219">
        <f>SUM(P84:P89)</f>
        <v>0</v>
      </c>
      <c r="Q83" s="7">
        <f t="shared" si="1"/>
        <v>0</v>
      </c>
      <c r="R83" s="12"/>
    </row>
    <row r="84" spans="1:18" ht="25.5" customHeight="1">
      <c r="A84" s="59">
        <v>71</v>
      </c>
      <c r="I84" s="261"/>
      <c r="J84" s="223">
        <v>2920</v>
      </c>
      <c r="K84" s="262" t="s">
        <v>202</v>
      </c>
      <c r="L84" s="128"/>
      <c r="M84" s="129"/>
      <c r="N84" s="461"/>
      <c r="O84" s="128"/>
      <c r="P84" s="129"/>
      <c r="Q84" s="7">
        <f t="shared" si="1"/>
      </c>
      <c r="R84" s="12"/>
    </row>
    <row r="85" spans="1:18" ht="25.5" customHeight="1">
      <c r="A85" s="59">
        <v>72</v>
      </c>
      <c r="I85" s="261"/>
      <c r="J85" s="247">
        <v>2969</v>
      </c>
      <c r="K85" s="263" t="s">
        <v>203</v>
      </c>
      <c r="L85" s="325"/>
      <c r="M85" s="326"/>
      <c r="N85" s="471"/>
      <c r="O85" s="325"/>
      <c r="P85" s="326"/>
      <c r="Q85" s="7">
        <f t="shared" si="1"/>
      </c>
      <c r="R85" s="12"/>
    </row>
    <row r="86" spans="1:18" ht="25.5" customHeight="1">
      <c r="A86" s="59">
        <v>73</v>
      </c>
      <c r="I86" s="261"/>
      <c r="J86" s="264">
        <v>2970</v>
      </c>
      <c r="K86" s="265" t="s">
        <v>204</v>
      </c>
      <c r="L86" s="420"/>
      <c r="M86" s="421"/>
      <c r="N86" s="472"/>
      <c r="O86" s="420"/>
      <c r="P86" s="421"/>
      <c r="Q86" s="7">
        <f t="shared" si="1"/>
      </c>
      <c r="R86" s="12"/>
    </row>
    <row r="87" spans="1:18" ht="25.5" customHeight="1">
      <c r="A87" s="59">
        <v>74</v>
      </c>
      <c r="I87" s="261"/>
      <c r="J87" s="252">
        <v>2989</v>
      </c>
      <c r="K87" s="266" t="s">
        <v>205</v>
      </c>
      <c r="L87" s="395"/>
      <c r="M87" s="396"/>
      <c r="N87" s="473"/>
      <c r="O87" s="395"/>
      <c r="P87" s="396"/>
      <c r="Q87" s="7">
        <f t="shared" si="1"/>
      </c>
      <c r="R87" s="12"/>
    </row>
    <row r="88" spans="1:18" ht="15.75">
      <c r="A88" s="59">
        <v>75</v>
      </c>
      <c r="I88" s="228"/>
      <c r="J88" s="245">
        <v>2991</v>
      </c>
      <c r="K88" s="267" t="s">
        <v>206</v>
      </c>
      <c r="L88" s="329"/>
      <c r="M88" s="330"/>
      <c r="N88" s="474"/>
      <c r="O88" s="329"/>
      <c r="P88" s="330"/>
      <c r="Q88" s="7">
        <f t="shared" si="1"/>
      </c>
      <c r="R88" s="12"/>
    </row>
    <row r="89" spans="1:18" ht="35.25" customHeight="1">
      <c r="A89" s="59">
        <v>76</v>
      </c>
      <c r="I89" s="228"/>
      <c r="J89" s="225">
        <v>2992</v>
      </c>
      <c r="K89" s="268" t="s">
        <v>207</v>
      </c>
      <c r="L89" s="145"/>
      <c r="M89" s="146"/>
      <c r="N89" s="467"/>
      <c r="O89" s="145"/>
      <c r="P89" s="146"/>
      <c r="Q89" s="7">
        <f t="shared" si="1"/>
      </c>
      <c r="R89" s="12"/>
    </row>
    <row r="90" spans="1:18" ht="18.75" customHeight="1">
      <c r="A90" s="59">
        <v>77</v>
      </c>
      <c r="I90" s="217">
        <v>3300</v>
      </c>
      <c r="J90" s="269" t="s">
        <v>208</v>
      </c>
      <c r="K90" s="508"/>
      <c r="L90" s="218">
        <f>SUM(L91:L96)</f>
        <v>0</v>
      </c>
      <c r="M90" s="219">
        <f>SUM(M91:M96)</f>
        <v>0</v>
      </c>
      <c r="N90" s="220">
        <f>SUM(N91:N96)</f>
        <v>0</v>
      </c>
      <c r="O90" s="218">
        <f>SUM(O91:O96)</f>
        <v>0</v>
      </c>
      <c r="P90" s="219">
        <f>SUM(P91:P96)</f>
        <v>0</v>
      </c>
      <c r="Q90" s="7">
        <f t="shared" si="1"/>
        <v>0</v>
      </c>
      <c r="R90" s="12"/>
    </row>
    <row r="91" spans="1:18" ht="15.75">
      <c r="A91" s="59">
        <v>78</v>
      </c>
      <c r="I91" s="227"/>
      <c r="J91" s="223">
        <v>3301</v>
      </c>
      <c r="K91" s="270" t="s">
        <v>209</v>
      </c>
      <c r="L91" s="348">
        <v>0</v>
      </c>
      <c r="M91" s="349">
        <v>0</v>
      </c>
      <c r="N91" s="130">
        <v>0</v>
      </c>
      <c r="O91" s="348">
        <v>0</v>
      </c>
      <c r="P91" s="349">
        <v>0</v>
      </c>
      <c r="Q91" s="7">
        <f t="shared" si="1"/>
      </c>
      <c r="R91" s="12"/>
    </row>
    <row r="92" spans="1:18" ht="15.75">
      <c r="A92" s="59">
        <v>79</v>
      </c>
      <c r="I92" s="227"/>
      <c r="J92" s="229">
        <v>3302</v>
      </c>
      <c r="K92" s="271" t="s">
        <v>669</v>
      </c>
      <c r="L92" s="350">
        <v>0</v>
      </c>
      <c r="M92" s="351">
        <v>0</v>
      </c>
      <c r="N92" s="136">
        <v>0</v>
      </c>
      <c r="O92" s="350">
        <v>0</v>
      </c>
      <c r="P92" s="351">
        <v>0</v>
      </c>
      <c r="Q92" s="7">
        <f t="shared" si="1"/>
      </c>
      <c r="R92" s="12"/>
    </row>
    <row r="93" spans="1:18" ht="15.75">
      <c r="A93" s="59">
        <v>80</v>
      </c>
      <c r="I93" s="227"/>
      <c r="J93" s="229">
        <v>3303</v>
      </c>
      <c r="K93" s="271" t="s">
        <v>210</v>
      </c>
      <c r="L93" s="350">
        <v>0</v>
      </c>
      <c r="M93" s="351">
        <v>0</v>
      </c>
      <c r="N93" s="136">
        <v>0</v>
      </c>
      <c r="O93" s="350">
        <v>0</v>
      </c>
      <c r="P93" s="351">
        <v>0</v>
      </c>
      <c r="Q93" s="7">
        <f t="shared" si="1"/>
      </c>
      <c r="R93" s="12"/>
    </row>
    <row r="94" spans="1:18" ht="15.75">
      <c r="A94" s="59">
        <v>81</v>
      </c>
      <c r="I94" s="227"/>
      <c r="J94" s="229">
        <v>3304</v>
      </c>
      <c r="K94" s="271" t="s">
        <v>211</v>
      </c>
      <c r="L94" s="350">
        <v>0</v>
      </c>
      <c r="M94" s="351">
        <v>0</v>
      </c>
      <c r="N94" s="136">
        <v>0</v>
      </c>
      <c r="O94" s="350">
        <v>0</v>
      </c>
      <c r="P94" s="351">
        <v>0</v>
      </c>
      <c r="Q94" s="7">
        <f t="shared" si="1"/>
      </c>
      <c r="R94" s="12"/>
    </row>
    <row r="95" spans="1:18" ht="18.75" customHeight="1">
      <c r="A95" s="59">
        <v>82</v>
      </c>
      <c r="I95" s="227"/>
      <c r="J95" s="229">
        <v>3305</v>
      </c>
      <c r="K95" s="271" t="s">
        <v>212</v>
      </c>
      <c r="L95" s="350">
        <v>0</v>
      </c>
      <c r="M95" s="351">
        <v>0</v>
      </c>
      <c r="N95" s="136">
        <v>0</v>
      </c>
      <c r="O95" s="350">
        <v>0</v>
      </c>
      <c r="P95" s="351">
        <v>0</v>
      </c>
      <c r="Q95" s="7">
        <f t="shared" si="1"/>
      </c>
      <c r="R95" s="12"/>
    </row>
    <row r="96" spans="1:18" ht="30">
      <c r="A96" s="59">
        <v>83</v>
      </c>
      <c r="I96" s="227"/>
      <c r="J96" s="225">
        <v>3306</v>
      </c>
      <c r="K96" s="272" t="s">
        <v>1333</v>
      </c>
      <c r="L96" s="352">
        <v>0</v>
      </c>
      <c r="M96" s="353">
        <v>0</v>
      </c>
      <c r="N96" s="147">
        <v>0</v>
      </c>
      <c r="O96" s="352">
        <v>0</v>
      </c>
      <c r="P96" s="353">
        <v>0</v>
      </c>
      <c r="Q96" s="7">
        <f t="shared" si="1"/>
      </c>
      <c r="R96" s="12"/>
    </row>
    <row r="97" spans="1:18" ht="15.75">
      <c r="A97" s="59">
        <v>84</v>
      </c>
      <c r="I97" s="217">
        <v>3900</v>
      </c>
      <c r="J97" s="744" t="s">
        <v>213</v>
      </c>
      <c r="K97" s="796"/>
      <c r="L97" s="505">
        <v>0</v>
      </c>
      <c r="M97" s="506">
        <v>0</v>
      </c>
      <c r="N97" s="507">
        <v>0</v>
      </c>
      <c r="O97" s="505">
        <v>0</v>
      </c>
      <c r="P97" s="506">
        <v>0</v>
      </c>
      <c r="Q97" s="7">
        <f t="shared" si="1"/>
        <v>0</v>
      </c>
      <c r="R97" s="12"/>
    </row>
    <row r="98" spans="1:18" ht="15.75">
      <c r="A98" s="59">
        <v>85</v>
      </c>
      <c r="I98" s="217">
        <v>4000</v>
      </c>
      <c r="J98" s="744" t="s">
        <v>214</v>
      </c>
      <c r="K98" s="796"/>
      <c r="L98" s="468"/>
      <c r="M98" s="469"/>
      <c r="N98" s="470"/>
      <c r="O98" s="468"/>
      <c r="P98" s="469"/>
      <c r="Q98" s="7">
        <f t="shared" si="1"/>
        <v>0</v>
      </c>
      <c r="R98" s="12"/>
    </row>
    <row r="99" spans="1:18" ht="15.75">
      <c r="A99" s="59">
        <v>86</v>
      </c>
      <c r="I99" s="217">
        <v>4100</v>
      </c>
      <c r="J99" s="744" t="s">
        <v>215</v>
      </c>
      <c r="K99" s="796"/>
      <c r="L99" s="468"/>
      <c r="M99" s="469"/>
      <c r="N99" s="470"/>
      <c r="O99" s="468"/>
      <c r="P99" s="469"/>
      <c r="Q99" s="7">
        <f t="shared" si="1"/>
        <v>0</v>
      </c>
      <c r="R99" s="12"/>
    </row>
    <row r="100" spans="1:18" ht="15.75">
      <c r="A100" s="59">
        <v>87</v>
      </c>
      <c r="I100" s="217">
        <v>4200</v>
      </c>
      <c r="J100" s="744" t="s">
        <v>216</v>
      </c>
      <c r="K100" s="796"/>
      <c r="L100" s="218">
        <f>SUM(L101:L106)</f>
        <v>0</v>
      </c>
      <c r="M100" s="219">
        <f>SUM(M101:M106)</f>
        <v>0</v>
      </c>
      <c r="N100" s="220">
        <f>SUM(N101:N106)</f>
        <v>0</v>
      </c>
      <c r="O100" s="218">
        <f>SUM(O101:O106)</f>
        <v>0</v>
      </c>
      <c r="P100" s="219">
        <f>SUM(P101:P106)</f>
        <v>0</v>
      </c>
      <c r="Q100" s="7">
        <f t="shared" si="1"/>
        <v>0</v>
      </c>
      <c r="R100" s="12"/>
    </row>
    <row r="101" spans="1:18" ht="15.75">
      <c r="A101" s="59">
        <v>88</v>
      </c>
      <c r="I101" s="273"/>
      <c r="J101" s="223">
        <v>4201</v>
      </c>
      <c r="K101" s="224" t="s">
        <v>217</v>
      </c>
      <c r="L101" s="128"/>
      <c r="M101" s="129"/>
      <c r="N101" s="461"/>
      <c r="O101" s="128"/>
      <c r="P101" s="129"/>
      <c r="Q101" s="7">
        <f t="shared" si="1"/>
      </c>
      <c r="R101" s="12"/>
    </row>
    <row r="102" spans="1:18" ht="15.75">
      <c r="A102" s="59">
        <v>89</v>
      </c>
      <c r="I102" s="273"/>
      <c r="J102" s="229">
        <v>4202</v>
      </c>
      <c r="K102" s="274" t="s">
        <v>218</v>
      </c>
      <c r="L102" s="134"/>
      <c r="M102" s="135"/>
      <c r="N102" s="466"/>
      <c r="O102" s="134"/>
      <c r="P102" s="135"/>
      <c r="Q102" s="7">
        <f t="shared" si="1"/>
      </c>
      <c r="R102" s="12"/>
    </row>
    <row r="103" spans="1:18" ht="15.75">
      <c r="A103" s="59">
        <v>90</v>
      </c>
      <c r="I103" s="273"/>
      <c r="J103" s="229">
        <v>4214</v>
      </c>
      <c r="K103" s="274" t="s">
        <v>219</v>
      </c>
      <c r="L103" s="134"/>
      <c r="M103" s="135"/>
      <c r="N103" s="466"/>
      <c r="O103" s="134"/>
      <c r="P103" s="135"/>
      <c r="Q103" s="7">
        <f t="shared" si="1"/>
      </c>
      <c r="R103" s="12"/>
    </row>
    <row r="104" spans="1:18" ht="31.5" customHeight="1">
      <c r="A104" s="59">
        <v>91</v>
      </c>
      <c r="I104" s="273"/>
      <c r="J104" s="229">
        <v>4217</v>
      </c>
      <c r="K104" s="274" t="s">
        <v>220</v>
      </c>
      <c r="L104" s="134"/>
      <c r="M104" s="135"/>
      <c r="N104" s="466"/>
      <c r="O104" s="134"/>
      <c r="P104" s="135"/>
      <c r="Q104" s="7">
        <f t="shared" si="1"/>
      </c>
      <c r="R104" s="12"/>
    </row>
    <row r="105" spans="1:18" ht="31.5" customHeight="1">
      <c r="A105" s="59">
        <v>92</v>
      </c>
      <c r="I105" s="273"/>
      <c r="J105" s="229">
        <v>4218</v>
      </c>
      <c r="K105" s="230" t="s">
        <v>221</v>
      </c>
      <c r="L105" s="134"/>
      <c r="M105" s="135"/>
      <c r="N105" s="466"/>
      <c r="O105" s="134"/>
      <c r="P105" s="135"/>
      <c r="Q105" s="7">
        <f t="shared" si="1"/>
      </c>
      <c r="R105" s="12"/>
    </row>
    <row r="106" spans="1:18" ht="15.75">
      <c r="A106" s="59">
        <v>93</v>
      </c>
      <c r="I106" s="273"/>
      <c r="J106" s="225">
        <v>4219</v>
      </c>
      <c r="K106" s="258" t="s">
        <v>222</v>
      </c>
      <c r="L106" s="145"/>
      <c r="M106" s="146"/>
      <c r="N106" s="467"/>
      <c r="O106" s="145"/>
      <c r="P106" s="146"/>
      <c r="Q106" s="7">
        <f t="shared" si="1"/>
      </c>
      <c r="R106" s="12"/>
    </row>
    <row r="107" spans="1:18" ht="15.75">
      <c r="A107" s="59">
        <v>94</v>
      </c>
      <c r="I107" s="217">
        <v>4300</v>
      </c>
      <c r="J107" s="744" t="s">
        <v>1337</v>
      </c>
      <c r="K107" s="796"/>
      <c r="L107" s="218">
        <f>SUM(L108:L110)</f>
        <v>0</v>
      </c>
      <c r="M107" s="219">
        <f>SUM(M108:M110)</f>
        <v>0</v>
      </c>
      <c r="N107" s="220">
        <f>SUM(N108:N110)</f>
        <v>0</v>
      </c>
      <c r="O107" s="218">
        <f>SUM(O108:O110)</f>
        <v>0</v>
      </c>
      <c r="P107" s="219">
        <f>SUM(P108:P110)</f>
        <v>0</v>
      </c>
      <c r="Q107" s="7">
        <f t="shared" si="1"/>
        <v>0</v>
      </c>
      <c r="R107" s="12"/>
    </row>
    <row r="108" spans="1:18" ht="15.75">
      <c r="A108" s="59">
        <v>95</v>
      </c>
      <c r="I108" s="273"/>
      <c r="J108" s="223">
        <v>4301</v>
      </c>
      <c r="K108" s="242" t="s">
        <v>223</v>
      </c>
      <c r="L108" s="128"/>
      <c r="M108" s="129"/>
      <c r="N108" s="461"/>
      <c r="O108" s="128"/>
      <c r="P108" s="129"/>
      <c r="Q108" s="7">
        <f t="shared" si="1"/>
      </c>
      <c r="R108" s="12"/>
    </row>
    <row r="109" spans="1:18" ht="15.75">
      <c r="A109" s="59">
        <v>96</v>
      </c>
      <c r="I109" s="273"/>
      <c r="J109" s="229">
        <v>4302</v>
      </c>
      <c r="K109" s="274" t="s">
        <v>224</v>
      </c>
      <c r="L109" s="134"/>
      <c r="M109" s="135"/>
      <c r="N109" s="466"/>
      <c r="O109" s="134"/>
      <c r="P109" s="135"/>
      <c r="Q109" s="7">
        <f t="shared" si="1"/>
      </c>
      <c r="R109" s="12"/>
    </row>
    <row r="110" spans="1:18" ht="15.75">
      <c r="A110" s="59">
        <v>97</v>
      </c>
      <c r="I110" s="273"/>
      <c r="J110" s="225">
        <v>4309</v>
      </c>
      <c r="K110" s="233" t="s">
        <v>225</v>
      </c>
      <c r="L110" s="145"/>
      <c r="M110" s="146"/>
      <c r="N110" s="467"/>
      <c r="O110" s="145"/>
      <c r="P110" s="146"/>
      <c r="Q110" s="7">
        <f t="shared" si="1"/>
      </c>
      <c r="R110" s="12"/>
    </row>
    <row r="111" spans="1:18" ht="15.75">
      <c r="A111" s="59">
        <v>98</v>
      </c>
      <c r="I111" s="217">
        <v>4400</v>
      </c>
      <c r="J111" s="744" t="s">
        <v>1334</v>
      </c>
      <c r="K111" s="796"/>
      <c r="L111" s="468"/>
      <c r="M111" s="469"/>
      <c r="N111" s="470"/>
      <c r="O111" s="468"/>
      <c r="P111" s="469"/>
      <c r="Q111" s="7">
        <f t="shared" si="1"/>
        <v>0</v>
      </c>
      <c r="R111" s="12"/>
    </row>
    <row r="112" spans="1:18" ht="15.75">
      <c r="A112" s="59">
        <v>99</v>
      </c>
      <c r="I112" s="217">
        <v>4500</v>
      </c>
      <c r="J112" s="744" t="s">
        <v>1335</v>
      </c>
      <c r="K112" s="796"/>
      <c r="L112" s="468"/>
      <c r="M112" s="469"/>
      <c r="N112" s="470"/>
      <c r="O112" s="468"/>
      <c r="P112" s="469"/>
      <c r="Q112" s="7">
        <f t="shared" si="1"/>
        <v>0</v>
      </c>
      <c r="R112" s="12"/>
    </row>
    <row r="113" spans="1:18" ht="18.75" customHeight="1">
      <c r="A113" s="59">
        <v>100</v>
      </c>
      <c r="I113" s="217">
        <v>4600</v>
      </c>
      <c r="J113" s="747" t="s">
        <v>226</v>
      </c>
      <c r="K113" s="798"/>
      <c r="L113" s="468"/>
      <c r="M113" s="469"/>
      <c r="N113" s="470"/>
      <c r="O113" s="468"/>
      <c r="P113" s="469"/>
      <c r="Q113" s="7">
        <f t="shared" si="1"/>
        <v>0</v>
      </c>
      <c r="R113" s="12"/>
    </row>
    <row r="114" spans="1:18" ht="20.25" customHeight="1">
      <c r="A114" s="59">
        <v>101</v>
      </c>
      <c r="I114" s="217">
        <v>4900</v>
      </c>
      <c r="J114" s="744" t="s">
        <v>253</v>
      </c>
      <c r="K114" s="796"/>
      <c r="L114" s="218">
        <f>+L115+L116</f>
        <v>0</v>
      </c>
      <c r="M114" s="219">
        <f>+M115+M116</f>
        <v>0</v>
      </c>
      <c r="N114" s="220">
        <f>+N115+N116</f>
        <v>0</v>
      </c>
      <c r="O114" s="218">
        <f>+O115+O116</f>
        <v>0</v>
      </c>
      <c r="P114" s="219">
        <f>+P115+P116</f>
        <v>0</v>
      </c>
      <c r="Q114" s="7">
        <f t="shared" si="1"/>
        <v>0</v>
      </c>
      <c r="R114" s="12"/>
    </row>
    <row r="115" spans="1:18" ht="30.75" customHeight="1">
      <c r="A115" s="59">
        <v>102</v>
      </c>
      <c r="I115" s="273"/>
      <c r="J115" s="223">
        <v>4901</v>
      </c>
      <c r="K115" s="275" t="s">
        <v>254</v>
      </c>
      <c r="L115" s="128"/>
      <c r="M115" s="129"/>
      <c r="N115" s="461"/>
      <c r="O115" s="128"/>
      <c r="P115" s="129"/>
      <c r="Q115" s="7">
        <f t="shared" si="1"/>
      </c>
      <c r="R115" s="12"/>
    </row>
    <row r="116" spans="1:18" ht="15.75">
      <c r="A116" s="59">
        <v>103</v>
      </c>
      <c r="I116" s="273"/>
      <c r="J116" s="225">
        <v>4902</v>
      </c>
      <c r="K116" s="233" t="s">
        <v>255</v>
      </c>
      <c r="L116" s="145"/>
      <c r="M116" s="146"/>
      <c r="N116" s="467"/>
      <c r="O116" s="145"/>
      <c r="P116" s="146"/>
      <c r="Q116" s="7">
        <f t="shared" si="1"/>
      </c>
      <c r="R116" s="12"/>
    </row>
    <row r="117" spans="1:18" ht="15.75">
      <c r="A117" s="59">
        <v>104</v>
      </c>
      <c r="I117" s="276">
        <v>5100</v>
      </c>
      <c r="J117" s="746" t="s">
        <v>227</v>
      </c>
      <c r="K117" s="795"/>
      <c r="L117" s="468"/>
      <c r="M117" s="469"/>
      <c r="N117" s="470"/>
      <c r="O117" s="468"/>
      <c r="P117" s="469"/>
      <c r="Q117" s="7">
        <f t="shared" si="1"/>
        <v>0</v>
      </c>
      <c r="R117" s="12"/>
    </row>
    <row r="118" spans="1:18" ht="15.75">
      <c r="A118" s="59">
        <v>105</v>
      </c>
      <c r="I118" s="276">
        <v>5200</v>
      </c>
      <c r="J118" s="746" t="s">
        <v>228</v>
      </c>
      <c r="K118" s="795"/>
      <c r="L118" s="218">
        <f>SUM(L119:L125)</f>
        <v>0</v>
      </c>
      <c r="M118" s="219">
        <f>SUM(M119:M125)</f>
        <v>0</v>
      </c>
      <c r="N118" s="220">
        <f>SUM(N119:N125)</f>
        <v>0</v>
      </c>
      <c r="O118" s="218">
        <f>SUM(O119:O125)</f>
        <v>0</v>
      </c>
      <c r="P118" s="219">
        <f>SUM(P119:P125)</f>
        <v>0</v>
      </c>
      <c r="Q118" s="7">
        <f t="shared" si="1"/>
        <v>0</v>
      </c>
      <c r="R118" s="12"/>
    </row>
    <row r="119" spans="1:18" ht="15.75">
      <c r="A119" s="59">
        <v>106</v>
      </c>
      <c r="I119" s="277"/>
      <c r="J119" s="278">
        <v>5201</v>
      </c>
      <c r="K119" s="279" t="s">
        <v>229</v>
      </c>
      <c r="L119" s="128"/>
      <c r="M119" s="129"/>
      <c r="N119" s="461"/>
      <c r="O119" s="128"/>
      <c r="P119" s="129"/>
      <c r="Q119" s="7">
        <f t="shared" si="1"/>
      </c>
      <c r="R119" s="12"/>
    </row>
    <row r="120" spans="1:18" ht="15.75">
      <c r="A120" s="59">
        <v>107</v>
      </c>
      <c r="I120" s="277"/>
      <c r="J120" s="280">
        <v>5202</v>
      </c>
      <c r="K120" s="281" t="s">
        <v>230</v>
      </c>
      <c r="L120" s="134"/>
      <c r="M120" s="135"/>
      <c r="N120" s="466"/>
      <c r="O120" s="134"/>
      <c r="P120" s="135"/>
      <c r="Q120" s="7">
        <f t="shared" si="1"/>
      </c>
      <c r="R120" s="12"/>
    </row>
    <row r="121" spans="1:18" ht="15.75">
      <c r="A121" s="59">
        <v>108</v>
      </c>
      <c r="I121" s="277"/>
      <c r="J121" s="280">
        <v>5203</v>
      </c>
      <c r="K121" s="281" t="s">
        <v>573</v>
      </c>
      <c r="L121" s="134"/>
      <c r="M121" s="135"/>
      <c r="N121" s="466"/>
      <c r="O121" s="134"/>
      <c r="P121" s="135"/>
      <c r="Q121" s="7">
        <f t="shared" si="1"/>
      </c>
      <c r="R121" s="12"/>
    </row>
    <row r="122" spans="1:18" ht="15.75">
      <c r="A122" s="59">
        <v>109</v>
      </c>
      <c r="I122" s="277"/>
      <c r="J122" s="280">
        <v>5204</v>
      </c>
      <c r="K122" s="281" t="s">
        <v>574</v>
      </c>
      <c r="L122" s="134"/>
      <c r="M122" s="135"/>
      <c r="N122" s="466"/>
      <c r="O122" s="134"/>
      <c r="P122" s="135"/>
      <c r="Q122" s="7">
        <f t="shared" si="1"/>
      </c>
      <c r="R122" s="12"/>
    </row>
    <row r="123" spans="1:18" ht="20.25" customHeight="1">
      <c r="A123" s="59">
        <v>110</v>
      </c>
      <c r="I123" s="277"/>
      <c r="J123" s="280">
        <v>5205</v>
      </c>
      <c r="K123" s="281" t="s">
        <v>575</v>
      </c>
      <c r="L123" s="134"/>
      <c r="M123" s="135"/>
      <c r="N123" s="466"/>
      <c r="O123" s="134"/>
      <c r="P123" s="135"/>
      <c r="Q123" s="7">
        <f t="shared" si="1"/>
      </c>
      <c r="R123" s="12"/>
    </row>
    <row r="124" spans="1:18" ht="15.75">
      <c r="A124" s="59">
        <v>111</v>
      </c>
      <c r="I124" s="277"/>
      <c r="J124" s="280">
        <v>5206</v>
      </c>
      <c r="K124" s="281" t="s">
        <v>576</v>
      </c>
      <c r="L124" s="134"/>
      <c r="M124" s="135"/>
      <c r="N124" s="466"/>
      <c r="O124" s="134"/>
      <c r="P124" s="135"/>
      <c r="Q124" s="7">
        <f t="shared" si="1"/>
      </c>
      <c r="R124" s="12"/>
    </row>
    <row r="125" spans="1:18" ht="15.75">
      <c r="A125" s="59">
        <v>112</v>
      </c>
      <c r="I125" s="277"/>
      <c r="J125" s="282">
        <v>5219</v>
      </c>
      <c r="K125" s="283" t="s">
        <v>577</v>
      </c>
      <c r="L125" s="145"/>
      <c r="M125" s="146"/>
      <c r="N125" s="467"/>
      <c r="O125" s="145"/>
      <c r="P125" s="146"/>
      <c r="Q125" s="7">
        <f t="shared" si="1"/>
      </c>
      <c r="R125" s="12"/>
    </row>
    <row r="126" spans="1:18" ht="15.75">
      <c r="A126" s="59">
        <v>113</v>
      </c>
      <c r="I126" s="276">
        <v>5300</v>
      </c>
      <c r="J126" s="746" t="s">
        <v>578</v>
      </c>
      <c r="K126" s="795"/>
      <c r="L126" s="218">
        <f>SUM(L127:L128)</f>
        <v>0</v>
      </c>
      <c r="M126" s="219">
        <f>SUM(M127:M128)</f>
        <v>0</v>
      </c>
      <c r="N126" s="220">
        <f>SUM(N127:N128)</f>
        <v>0</v>
      </c>
      <c r="O126" s="218">
        <f>SUM(O127:O128)</f>
        <v>0</v>
      </c>
      <c r="P126" s="219">
        <f>SUM(P127:P128)</f>
        <v>0</v>
      </c>
      <c r="Q126" s="7">
        <f t="shared" si="1"/>
        <v>0</v>
      </c>
      <c r="R126" s="12"/>
    </row>
    <row r="127" spans="1:18" ht="31.5" customHeight="1">
      <c r="A127" s="59">
        <v>114</v>
      </c>
      <c r="I127" s="277"/>
      <c r="J127" s="278">
        <v>5301</v>
      </c>
      <c r="K127" s="279" t="s">
        <v>296</v>
      </c>
      <c r="L127" s="128"/>
      <c r="M127" s="129"/>
      <c r="N127" s="461"/>
      <c r="O127" s="128"/>
      <c r="P127" s="129"/>
      <c r="Q127" s="7">
        <f t="shared" si="1"/>
      </c>
      <c r="R127" s="12"/>
    </row>
    <row r="128" spans="1:18" ht="15.75">
      <c r="A128" s="59">
        <v>115</v>
      </c>
      <c r="I128" s="277"/>
      <c r="J128" s="282">
        <v>5309</v>
      </c>
      <c r="K128" s="283" t="s">
        <v>579</v>
      </c>
      <c r="L128" s="145"/>
      <c r="M128" s="146"/>
      <c r="N128" s="467"/>
      <c r="O128" s="145"/>
      <c r="P128" s="146"/>
      <c r="Q128" s="7">
        <f t="shared" si="1"/>
      </c>
      <c r="R128" s="12"/>
    </row>
    <row r="129" spans="1:18" ht="15.75">
      <c r="A129" s="59">
        <v>116</v>
      </c>
      <c r="I129" s="276">
        <v>5400</v>
      </c>
      <c r="J129" s="746" t="s">
        <v>640</v>
      </c>
      <c r="K129" s="795"/>
      <c r="L129" s="468"/>
      <c r="M129" s="469"/>
      <c r="N129" s="470"/>
      <c r="O129" s="468"/>
      <c r="P129" s="469"/>
      <c r="Q129" s="7">
        <f t="shared" si="1"/>
        <v>0</v>
      </c>
      <c r="R129" s="12"/>
    </row>
    <row r="130" spans="1:18" ht="15.75">
      <c r="A130" s="59">
        <v>117</v>
      </c>
      <c r="I130" s="217">
        <v>5500</v>
      </c>
      <c r="J130" s="744" t="s">
        <v>641</v>
      </c>
      <c r="K130" s="796"/>
      <c r="L130" s="218">
        <f>SUM(L131:L134)</f>
        <v>0</v>
      </c>
      <c r="M130" s="219">
        <f>SUM(M131:M134)</f>
        <v>0</v>
      </c>
      <c r="N130" s="220">
        <f>SUM(N131:N134)</f>
        <v>0</v>
      </c>
      <c r="O130" s="218">
        <f>SUM(O131:O134)</f>
        <v>0</v>
      </c>
      <c r="P130" s="219">
        <f>SUM(P131:P134)</f>
        <v>0</v>
      </c>
      <c r="Q130" s="7">
        <f t="shared" si="1"/>
        <v>0</v>
      </c>
      <c r="R130" s="12"/>
    </row>
    <row r="131" spans="1:18" ht="15.75">
      <c r="A131" s="59">
        <v>118</v>
      </c>
      <c r="I131" s="273"/>
      <c r="J131" s="223">
        <v>5501</v>
      </c>
      <c r="K131" s="242" t="s">
        <v>642</v>
      </c>
      <c r="L131" s="128"/>
      <c r="M131" s="129"/>
      <c r="N131" s="461"/>
      <c r="O131" s="128"/>
      <c r="P131" s="129"/>
      <c r="Q131" s="7">
        <f t="shared" si="1"/>
      </c>
      <c r="R131" s="12"/>
    </row>
    <row r="132" spans="1:18" ht="15.75">
      <c r="A132" s="59">
        <v>119</v>
      </c>
      <c r="I132" s="273"/>
      <c r="J132" s="229">
        <v>5502</v>
      </c>
      <c r="K132" s="230" t="s">
        <v>643</v>
      </c>
      <c r="L132" s="134"/>
      <c r="M132" s="135"/>
      <c r="N132" s="466"/>
      <c r="O132" s="134"/>
      <c r="P132" s="135"/>
      <c r="Q132" s="7">
        <f t="shared" si="1"/>
      </c>
      <c r="R132" s="12"/>
    </row>
    <row r="133" spans="1:18" ht="15.75">
      <c r="A133" s="59">
        <v>120</v>
      </c>
      <c r="I133" s="273"/>
      <c r="J133" s="229">
        <v>5503</v>
      </c>
      <c r="K133" s="274" t="s">
        <v>644</v>
      </c>
      <c r="L133" s="134"/>
      <c r="M133" s="135"/>
      <c r="N133" s="466"/>
      <c r="O133" s="134"/>
      <c r="P133" s="135"/>
      <c r="Q133" s="7">
        <f t="shared" si="1"/>
      </c>
      <c r="R133" s="12"/>
    </row>
    <row r="134" spans="1:18" ht="15.75">
      <c r="A134" s="59">
        <v>121</v>
      </c>
      <c r="I134" s="273"/>
      <c r="J134" s="225">
        <v>5504</v>
      </c>
      <c r="K134" s="254" t="s">
        <v>645</v>
      </c>
      <c r="L134" s="145"/>
      <c r="M134" s="146"/>
      <c r="N134" s="467"/>
      <c r="O134" s="145"/>
      <c r="P134" s="146"/>
      <c r="Q134" s="7">
        <f t="shared" si="1"/>
      </c>
      <c r="R134" s="12"/>
    </row>
    <row r="135" spans="1:18" ht="18.75" customHeight="1">
      <c r="A135" s="59">
        <v>122</v>
      </c>
      <c r="I135" s="276">
        <v>5700</v>
      </c>
      <c r="J135" s="748" t="s">
        <v>832</v>
      </c>
      <c r="K135" s="797"/>
      <c r="L135" s="218">
        <f>SUM(L136:L138)</f>
        <v>0</v>
      </c>
      <c r="M135" s="219">
        <f>SUM(M136:M138)</f>
        <v>0</v>
      </c>
      <c r="N135" s="220">
        <f>SUM(N136:N138)</f>
        <v>0</v>
      </c>
      <c r="O135" s="218">
        <f>SUM(O136:O138)</f>
        <v>0</v>
      </c>
      <c r="P135" s="219">
        <f>SUM(P136:P138)</f>
        <v>0</v>
      </c>
      <c r="Q135" s="7">
        <f t="shared" si="1"/>
        <v>0</v>
      </c>
      <c r="R135" s="12"/>
    </row>
    <row r="136" spans="1:18" ht="20.25" customHeight="1">
      <c r="A136" s="59">
        <v>123</v>
      </c>
      <c r="I136" s="277"/>
      <c r="J136" s="278">
        <v>5701</v>
      </c>
      <c r="K136" s="279" t="s">
        <v>646</v>
      </c>
      <c r="L136" s="128"/>
      <c r="M136" s="129"/>
      <c r="N136" s="461"/>
      <c r="O136" s="128"/>
      <c r="P136" s="129"/>
      <c r="Q136" s="7">
        <f t="shared" si="1"/>
      </c>
      <c r="R136" s="12"/>
    </row>
    <row r="137" spans="1:18" ht="18.75" customHeight="1">
      <c r="A137" s="59">
        <v>124</v>
      </c>
      <c r="I137" s="277"/>
      <c r="J137" s="284">
        <v>5702</v>
      </c>
      <c r="K137" s="285" t="s">
        <v>647</v>
      </c>
      <c r="L137" s="140"/>
      <c r="M137" s="141"/>
      <c r="N137" s="462"/>
      <c r="O137" s="140"/>
      <c r="P137" s="141"/>
      <c r="Q137" s="7">
        <f t="shared" si="1"/>
      </c>
      <c r="R137" s="12"/>
    </row>
    <row r="138" spans="1:18" ht="15.75">
      <c r="A138" s="59">
        <v>125</v>
      </c>
      <c r="I138" s="228"/>
      <c r="J138" s="286">
        <v>4071</v>
      </c>
      <c r="K138" s="287" t="s">
        <v>648</v>
      </c>
      <c r="L138" s="463"/>
      <c r="M138" s="464"/>
      <c r="N138" s="465"/>
      <c r="O138" s="463"/>
      <c r="P138" s="464"/>
      <c r="Q138" s="7">
        <f t="shared" si="1"/>
      </c>
      <c r="R138" s="12"/>
    </row>
    <row r="139" spans="1:18" ht="15.75">
      <c r="A139" s="59">
        <v>126</v>
      </c>
      <c r="I139" s="385"/>
      <c r="J139" s="749" t="s">
        <v>649</v>
      </c>
      <c r="K139" s="794"/>
      <c r="L139" s="484"/>
      <c r="M139" s="484"/>
      <c r="N139" s="484"/>
      <c r="O139" s="484"/>
      <c r="P139" s="484"/>
      <c r="Q139" s="7">
        <f t="shared" si="1"/>
      </c>
      <c r="R139" s="12"/>
    </row>
    <row r="140" spans="1:18" ht="15.75">
      <c r="A140" s="59">
        <v>127</v>
      </c>
      <c r="I140" s="288">
        <v>98</v>
      </c>
      <c r="J140" s="749" t="s">
        <v>649</v>
      </c>
      <c r="K140" s="794"/>
      <c r="L140" s="475"/>
      <c r="M140" s="476"/>
      <c r="N140" s="477"/>
      <c r="O140" s="477"/>
      <c r="P140" s="477"/>
      <c r="Q140" s="7">
        <f t="shared" si="1"/>
        <v>0</v>
      </c>
      <c r="R140" s="12"/>
    </row>
    <row r="141" spans="1:18" ht="15.75" customHeight="1">
      <c r="A141" s="59">
        <v>128</v>
      </c>
      <c r="I141" s="479"/>
      <c r="J141" s="480"/>
      <c r="K141" s="481"/>
      <c r="L141" s="216"/>
      <c r="M141" s="216"/>
      <c r="N141" s="216"/>
      <c r="O141" s="216"/>
      <c r="P141" s="216"/>
      <c r="Q141" s="7">
        <f t="shared" si="1"/>
      </c>
      <c r="R141" s="12"/>
    </row>
    <row r="142" spans="1:18" ht="15.75" customHeight="1">
      <c r="A142" s="59">
        <v>129</v>
      </c>
      <c r="I142" s="482"/>
      <c r="J142" s="102"/>
      <c r="K142" s="483"/>
      <c r="L142" s="181"/>
      <c r="M142" s="181"/>
      <c r="N142" s="181"/>
      <c r="O142" s="181"/>
      <c r="P142" s="181"/>
      <c r="Q142" s="7">
        <f t="shared" si="1"/>
      </c>
      <c r="R142" s="12"/>
    </row>
    <row r="143" spans="1:18" ht="15.75" customHeight="1">
      <c r="A143" s="59">
        <v>130</v>
      </c>
      <c r="I143" s="482"/>
      <c r="J143" s="102"/>
      <c r="K143" s="483"/>
      <c r="L143" s="181"/>
      <c r="M143" s="181"/>
      <c r="N143" s="181"/>
      <c r="O143" s="181"/>
      <c r="P143" s="181"/>
      <c r="Q143" s="7">
        <f aca="true" t="shared" si="2" ref="Q143:Q153">(IF(OR($E143&lt;&gt;0,$F143&lt;&gt;0,$G143&lt;&gt;0,$H143&lt;&gt;0,$I143&lt;&gt;0),$J$2,""))</f>
      </c>
      <c r="R143" s="12"/>
    </row>
    <row r="144" spans="1:18" ht="16.5" thickBot="1">
      <c r="A144" s="59">
        <v>131</v>
      </c>
      <c r="I144" s="504"/>
      <c r="J144" s="295" t="s">
        <v>690</v>
      </c>
      <c r="K144" s="478">
        <f>+I144</f>
        <v>0</v>
      </c>
      <c r="L144" s="296">
        <f>SUM(L30,L33,L39,L47,L48,L66,L70,L76,L79,L80,L81,L82,L83,L90,L97,L98,L99,L100,L107,L111,L112,L113,L114,L117,L118,L126,L129,L130,L135)+L140</f>
        <v>0</v>
      </c>
      <c r="M144" s="297">
        <f>SUM(M30,M33,M39,M47,M48,M66,M70,M76,M79,M80,M81,M82,M83,M90,M97,M98,M99,M100,M107,M111,M112,M113,M114,M117,M118,M126,M129,M130,M135)+M140</f>
        <v>0</v>
      </c>
      <c r="N144" s="298">
        <f>SUM(N30,N33,N39,N47,N48,N66,N70,N76,N79,N80,N81,N82,N83,N90,N97,N98,N99,N100,N107,N111,N112,N113,N114,N117,N118,N126,N129,N130,N135)+N140</f>
        <v>0</v>
      </c>
      <c r="O144" s="296">
        <f>SUM(O30,O33,O39,O47,O48,O66,O70,O76,O79,O80,O81,O82,O83,O90,O97,O98,O99,O100,O107,O111,O112,O113,O114,O117,O118,O126,O129,O130,O135)+O140</f>
        <v>0</v>
      </c>
      <c r="P144" s="297">
        <f>SUM(P30,P33,P39,P47,P48,P66,P70,P76,P79,P80,P81,P82,P83,P90,P97,P98,P99,P100,P107,P111,P112,P113,P114,P117,P118,P126,P129,P130,P135)+P140</f>
        <v>0</v>
      </c>
      <c r="Q144" s="7">
        <f t="shared" si="2"/>
      </c>
      <c r="R144" s="71" t="str">
        <f>LEFT(J27,1)</f>
        <v>0</v>
      </c>
    </row>
    <row r="145" spans="1:18" ht="16.5" thickTop="1">
      <c r="A145" s="59">
        <v>132</v>
      </c>
      <c r="I145" s="73" t="s">
        <v>1718</v>
      </c>
      <c r="J145" s="1"/>
      <c r="K145" s="3"/>
      <c r="L145" s="2"/>
      <c r="M145" s="2"/>
      <c r="N145" s="2"/>
      <c r="O145" s="2"/>
      <c r="P145" s="2"/>
      <c r="Q145" s="7">
        <v>1</v>
      </c>
      <c r="R145" s="8"/>
    </row>
    <row r="146" spans="1:18" ht="15">
      <c r="A146" s="59">
        <v>169</v>
      </c>
      <c r="I146" s="459"/>
      <c r="J146" s="459"/>
      <c r="K146" s="460"/>
      <c r="L146" s="459"/>
      <c r="M146" s="459"/>
      <c r="N146" s="459"/>
      <c r="O146" s="459"/>
      <c r="P146" s="459"/>
      <c r="Q146" s="7">
        <v>1</v>
      </c>
      <c r="R146" s="8"/>
    </row>
    <row r="147" spans="9:17" ht="15">
      <c r="I147" s="63"/>
      <c r="J147" s="63"/>
      <c r="K147" s="63"/>
      <c r="L147" s="63"/>
      <c r="M147" s="63"/>
      <c r="N147" s="63"/>
      <c r="O147" s="63"/>
      <c r="P147" s="63"/>
      <c r="Q147" s="7">
        <v>1</v>
      </c>
    </row>
    <row r="148" spans="9:17" ht="15">
      <c r="I148" s="63"/>
      <c r="J148" s="63"/>
      <c r="K148" s="63"/>
      <c r="L148" s="63"/>
      <c r="M148" s="63"/>
      <c r="N148" s="63"/>
      <c r="O148" s="63"/>
      <c r="P148" s="63"/>
      <c r="Q148" s="7">
        <f t="shared" si="2"/>
      </c>
    </row>
    <row r="149" spans="9:17" ht="15">
      <c r="I149" s="63"/>
      <c r="J149" s="63"/>
      <c r="K149" s="63"/>
      <c r="L149" s="63"/>
      <c r="M149" s="63"/>
      <c r="N149" s="63"/>
      <c r="O149" s="63"/>
      <c r="P149" s="63"/>
      <c r="Q149" s="7">
        <f t="shared" si="2"/>
      </c>
    </row>
    <row r="150" spans="9:17" ht="15">
      <c r="I150" s="63"/>
      <c r="J150" s="63"/>
      <c r="K150" s="63"/>
      <c r="L150" s="63"/>
      <c r="M150" s="63"/>
      <c r="N150" s="63"/>
      <c r="O150" s="63"/>
      <c r="P150" s="63"/>
      <c r="Q150" s="7">
        <f t="shared" si="2"/>
      </c>
    </row>
    <row r="151" spans="9:17" ht="18.75" customHeight="1">
      <c r="I151" s="63"/>
      <c r="J151" s="63"/>
      <c r="K151" s="63"/>
      <c r="L151" s="63"/>
      <c r="M151" s="63"/>
      <c r="N151" s="63"/>
      <c r="O151" s="63"/>
      <c r="P151" s="63"/>
      <c r="Q151" s="7">
        <f t="shared" si="2"/>
      </c>
    </row>
    <row r="152" spans="9:17" ht="18.75" customHeight="1">
      <c r="I152" s="63"/>
      <c r="J152" s="63"/>
      <c r="K152" s="63"/>
      <c r="L152" s="63"/>
      <c r="M152" s="63"/>
      <c r="N152" s="63"/>
      <c r="O152" s="63"/>
      <c r="P152" s="63"/>
      <c r="Q152" s="7">
        <f t="shared" si="2"/>
      </c>
    </row>
    <row r="153" spans="9:17" ht="15">
      <c r="I153" s="63"/>
      <c r="J153" s="63"/>
      <c r="K153" s="63"/>
      <c r="L153" s="63"/>
      <c r="M153" s="63"/>
      <c r="N153" s="63"/>
      <c r="O153" s="63"/>
      <c r="P153" s="63"/>
      <c r="Q153" s="7">
        <f t="shared" si="2"/>
      </c>
    </row>
    <row r="154" spans="9:16" ht="12.75">
      <c r="I154" s="63"/>
      <c r="J154" s="63"/>
      <c r="K154" s="63"/>
      <c r="L154" s="63"/>
      <c r="M154" s="63"/>
      <c r="N154" s="63"/>
      <c r="O154" s="63"/>
      <c r="P154" s="63"/>
    </row>
    <row r="155" spans="9:16" ht="12.75">
      <c r="I155" s="63"/>
      <c r="J155" s="63"/>
      <c r="K155" s="63"/>
      <c r="L155" s="63"/>
      <c r="M155" s="63"/>
      <c r="N155" s="63"/>
      <c r="O155" s="63"/>
      <c r="P155" s="63"/>
    </row>
    <row r="156" spans="9:16" ht="12.75">
      <c r="I156" s="63"/>
      <c r="J156" s="63"/>
      <c r="K156" s="63"/>
      <c r="L156" s="63"/>
      <c r="M156" s="63"/>
      <c r="N156" s="63"/>
      <c r="O156" s="63"/>
      <c r="P156" s="63"/>
    </row>
    <row r="157" spans="9:16" ht="12.75">
      <c r="I157" s="63"/>
      <c r="J157" s="63"/>
      <c r="K157" s="63"/>
      <c r="L157" s="63"/>
      <c r="M157" s="63"/>
      <c r="N157" s="63"/>
      <c r="O157" s="63"/>
      <c r="P157" s="63"/>
    </row>
    <row r="158" spans="9:16" ht="12.75">
      <c r="I158" s="63"/>
      <c r="J158" s="63"/>
      <c r="K158" s="63"/>
      <c r="L158" s="63"/>
      <c r="M158" s="63"/>
      <c r="N158" s="63"/>
      <c r="O158" s="63"/>
      <c r="P158" s="63"/>
    </row>
    <row r="159" spans="9:16" ht="12.75">
      <c r="I159" s="63"/>
      <c r="J159" s="63"/>
      <c r="K159" s="63"/>
      <c r="L159" s="63"/>
      <c r="M159" s="63"/>
      <c r="N159" s="63"/>
      <c r="O159" s="63"/>
      <c r="P159" s="63"/>
    </row>
    <row r="160" spans="9:16" ht="12.75">
      <c r="I160" s="63"/>
      <c r="J160" s="63"/>
      <c r="K160" s="63"/>
      <c r="L160" s="63"/>
      <c r="M160" s="63"/>
      <c r="N160" s="63"/>
      <c r="O160" s="63"/>
      <c r="P160" s="63"/>
    </row>
    <row r="161" spans="9:16" ht="12.75">
      <c r="I161" s="63"/>
      <c r="J161" s="63"/>
      <c r="K161" s="63"/>
      <c r="L161" s="63"/>
      <c r="M161" s="63"/>
      <c r="N161" s="63"/>
      <c r="O161" s="63"/>
      <c r="P161" s="63"/>
    </row>
    <row r="162" spans="9:16" ht="12.75">
      <c r="I162" s="63"/>
      <c r="J162" s="63"/>
      <c r="K162" s="63"/>
      <c r="L162" s="63"/>
      <c r="M162" s="63"/>
      <c r="N162" s="63"/>
      <c r="O162" s="63"/>
      <c r="P162" s="63"/>
    </row>
    <row r="163" spans="9:16" ht="12.75">
      <c r="I163" s="63"/>
      <c r="J163" s="63"/>
      <c r="K163" s="63"/>
      <c r="L163" s="63"/>
      <c r="M163" s="63"/>
      <c r="N163" s="63"/>
      <c r="O163" s="63"/>
      <c r="P163" s="63"/>
    </row>
    <row r="164" spans="9:16" ht="12.75">
      <c r="I164" s="63"/>
      <c r="J164" s="63"/>
      <c r="K164" s="63"/>
      <c r="L164" s="63"/>
      <c r="M164" s="63"/>
      <c r="N164" s="63"/>
      <c r="O164" s="63"/>
      <c r="P164" s="63"/>
    </row>
    <row r="165" spans="9:16" ht="12.75">
      <c r="I165" s="63"/>
      <c r="J165" s="63"/>
      <c r="K165" s="63"/>
      <c r="L165" s="63"/>
      <c r="M165" s="63"/>
      <c r="N165" s="63"/>
      <c r="O165" s="63"/>
      <c r="P165" s="63"/>
    </row>
    <row r="166" spans="9:16" ht="12.75">
      <c r="I166" s="63"/>
      <c r="J166" s="63"/>
      <c r="K166" s="63"/>
      <c r="L166" s="63"/>
      <c r="M166" s="63"/>
      <c r="N166" s="63"/>
      <c r="O166" s="63"/>
      <c r="P166" s="63"/>
    </row>
    <row r="167" spans="9:16" ht="12.75">
      <c r="I167" s="63"/>
      <c r="J167" s="63"/>
      <c r="K167" s="63"/>
      <c r="L167" s="63"/>
      <c r="M167" s="63"/>
      <c r="N167" s="63"/>
      <c r="O167" s="63"/>
      <c r="P167" s="63"/>
    </row>
    <row r="168" spans="9:16" ht="12.75">
      <c r="I168" s="63"/>
      <c r="J168" s="63"/>
      <c r="K168" s="63"/>
      <c r="L168" s="63"/>
      <c r="M168" s="63"/>
      <c r="N168" s="63"/>
      <c r="O168" s="63"/>
      <c r="P168" s="63"/>
    </row>
    <row r="169" spans="9:16" ht="12.75">
      <c r="I169" s="63"/>
      <c r="J169" s="63"/>
      <c r="K169" s="63"/>
      <c r="L169" s="63"/>
      <c r="M169" s="63"/>
      <c r="N169" s="63"/>
      <c r="O169" s="63"/>
      <c r="P169" s="63"/>
    </row>
    <row r="170" spans="9:16" ht="12.75">
      <c r="I170" s="63"/>
      <c r="J170" s="63"/>
      <c r="K170" s="63"/>
      <c r="L170" s="63"/>
      <c r="M170" s="63"/>
      <c r="N170" s="63"/>
      <c r="O170" s="63"/>
      <c r="P170" s="63"/>
    </row>
    <row r="171" spans="9:16" ht="12.75">
      <c r="I171" s="63"/>
      <c r="J171" s="63"/>
      <c r="K171" s="63"/>
      <c r="L171" s="63"/>
      <c r="M171" s="63"/>
      <c r="N171" s="63"/>
      <c r="O171" s="63"/>
      <c r="P171" s="63"/>
    </row>
    <row r="172" spans="9:16" ht="12.75">
      <c r="I172" s="63"/>
      <c r="J172" s="63"/>
      <c r="K172" s="63"/>
      <c r="L172" s="63"/>
      <c r="M172" s="63"/>
      <c r="N172" s="63"/>
      <c r="O172" s="63"/>
      <c r="P172" s="63"/>
    </row>
    <row r="173" spans="9:16" ht="12.75">
      <c r="I173" s="63"/>
      <c r="J173" s="63"/>
      <c r="K173" s="63"/>
      <c r="L173" s="63"/>
      <c r="M173" s="63"/>
      <c r="N173" s="63"/>
      <c r="O173" s="63"/>
      <c r="P173" s="63"/>
    </row>
    <row r="174" spans="9:16" ht="12.75">
      <c r="I174" s="63"/>
      <c r="J174" s="63"/>
      <c r="K174" s="63"/>
      <c r="L174" s="63"/>
      <c r="M174" s="63"/>
      <c r="N174" s="63"/>
      <c r="O174" s="63"/>
      <c r="P174" s="63"/>
    </row>
    <row r="175" spans="9:16" ht="12.75">
      <c r="I175" s="63"/>
      <c r="J175" s="63"/>
      <c r="K175" s="63"/>
      <c r="L175" s="63"/>
      <c r="M175" s="63"/>
      <c r="N175" s="63"/>
      <c r="O175" s="63"/>
      <c r="P175" s="63"/>
    </row>
    <row r="176" spans="9:16" ht="12.75">
      <c r="I176" s="63"/>
      <c r="J176" s="63"/>
      <c r="K176" s="63"/>
      <c r="L176" s="63"/>
      <c r="M176" s="63"/>
      <c r="N176" s="63"/>
      <c r="O176" s="63"/>
      <c r="P176" s="63"/>
    </row>
    <row r="177" spans="9:16" ht="12.75">
      <c r="I177" s="63"/>
      <c r="J177" s="63"/>
      <c r="K177" s="63"/>
      <c r="L177" s="63"/>
      <c r="M177" s="63"/>
      <c r="N177" s="63"/>
      <c r="O177" s="63"/>
      <c r="P177" s="63"/>
    </row>
    <row r="178" spans="9:16" ht="12.75">
      <c r="I178" s="63"/>
      <c r="J178" s="63"/>
      <c r="K178" s="63"/>
      <c r="L178" s="63"/>
      <c r="M178" s="63"/>
      <c r="N178" s="63"/>
      <c r="O178" s="63"/>
      <c r="P178" s="63"/>
    </row>
    <row r="179" spans="9:16" ht="12.75">
      <c r="I179" s="63"/>
      <c r="J179" s="63"/>
      <c r="K179" s="63"/>
      <c r="L179" s="63"/>
      <c r="M179" s="63"/>
      <c r="N179" s="63"/>
      <c r="O179" s="63"/>
      <c r="P179" s="63"/>
    </row>
    <row r="180" spans="9:16" ht="12.75">
      <c r="I180" s="63"/>
      <c r="J180" s="63"/>
      <c r="K180" s="63"/>
      <c r="L180" s="63"/>
      <c r="M180" s="63"/>
      <c r="N180" s="63"/>
      <c r="O180" s="63"/>
      <c r="P180" s="63"/>
    </row>
    <row r="181" spans="9:16" ht="15.75" customHeight="1">
      <c r="I181" s="63"/>
      <c r="J181" s="63"/>
      <c r="K181" s="63"/>
      <c r="L181" s="63"/>
      <c r="M181" s="63"/>
      <c r="N181" s="63"/>
      <c r="O181" s="63"/>
      <c r="P181" s="63"/>
    </row>
    <row r="182" spans="9:16" ht="12.75">
      <c r="I182" s="63"/>
      <c r="J182" s="63"/>
      <c r="K182" s="63"/>
      <c r="L182" s="63"/>
      <c r="M182" s="63"/>
      <c r="N182" s="63"/>
      <c r="O182" s="63"/>
      <c r="P182" s="63"/>
    </row>
    <row r="183" spans="9:16" ht="12.75">
      <c r="I183" s="63"/>
      <c r="J183" s="63"/>
      <c r="K183" s="63"/>
      <c r="L183" s="63"/>
      <c r="M183" s="63"/>
      <c r="N183" s="63"/>
      <c r="O183" s="63"/>
      <c r="P183" s="63"/>
    </row>
    <row r="184" spans="9:16" ht="12.75">
      <c r="I184" s="63"/>
      <c r="J184" s="63"/>
      <c r="K184" s="63"/>
      <c r="L184" s="63"/>
      <c r="M184" s="63"/>
      <c r="N184" s="63"/>
      <c r="O184" s="63"/>
      <c r="P184" s="63"/>
    </row>
    <row r="185" spans="9:16" ht="12.75">
      <c r="I185" s="63"/>
      <c r="J185" s="63"/>
      <c r="K185" s="63"/>
      <c r="L185" s="63"/>
      <c r="M185" s="63"/>
      <c r="N185" s="63"/>
      <c r="O185" s="63"/>
      <c r="P185" s="63"/>
    </row>
    <row r="186" spans="9:16" ht="12.75">
      <c r="I186" s="63"/>
      <c r="J186" s="63"/>
      <c r="K186" s="63"/>
      <c r="L186" s="63"/>
      <c r="M186" s="63"/>
      <c r="N186" s="63"/>
      <c r="O186" s="63"/>
      <c r="P186" s="63"/>
    </row>
    <row r="187" spans="9:16" ht="12.75">
      <c r="I187" s="63"/>
      <c r="J187" s="63"/>
      <c r="K187" s="63"/>
      <c r="L187" s="63"/>
      <c r="M187" s="63"/>
      <c r="N187" s="63"/>
      <c r="O187" s="63"/>
      <c r="P187" s="63"/>
    </row>
    <row r="188" spans="9:16" ht="12.75">
      <c r="I188" s="63"/>
      <c r="J188" s="63"/>
      <c r="K188" s="63"/>
      <c r="L188" s="63"/>
      <c r="M188" s="63"/>
      <c r="N188" s="63"/>
      <c r="O188" s="63"/>
      <c r="P188" s="63"/>
    </row>
    <row r="189" spans="9:16" ht="12.75">
      <c r="I189" s="63"/>
      <c r="J189" s="63"/>
      <c r="K189" s="63"/>
      <c r="L189" s="63"/>
      <c r="M189" s="63"/>
      <c r="N189" s="63"/>
      <c r="O189" s="63"/>
      <c r="P189" s="63"/>
    </row>
    <row r="190" spans="9:16" ht="12.75">
      <c r="I190" s="63"/>
      <c r="J190" s="63"/>
      <c r="K190" s="63"/>
      <c r="L190" s="63"/>
      <c r="M190" s="63"/>
      <c r="N190" s="63"/>
      <c r="O190" s="63"/>
      <c r="P190" s="63"/>
    </row>
    <row r="191" spans="9:16" ht="12.75">
      <c r="I191" s="63"/>
      <c r="J191" s="63"/>
      <c r="K191" s="63"/>
      <c r="L191" s="63"/>
      <c r="M191" s="63"/>
      <c r="N191" s="63"/>
      <c r="O191" s="63"/>
      <c r="P191" s="63"/>
    </row>
    <row r="192" spans="9:16" ht="12.75">
      <c r="I192" s="63"/>
      <c r="J192" s="63"/>
      <c r="K192" s="63"/>
      <c r="L192" s="63"/>
      <c r="M192" s="63"/>
      <c r="N192" s="63"/>
      <c r="O192" s="63"/>
      <c r="P192" s="63"/>
    </row>
    <row r="193" spans="9:16" ht="12.75">
      <c r="I193" s="63"/>
      <c r="J193" s="63"/>
      <c r="K193" s="63"/>
      <c r="L193" s="63"/>
      <c r="M193" s="63"/>
      <c r="N193" s="63"/>
      <c r="O193" s="63"/>
      <c r="P193" s="63"/>
    </row>
    <row r="194" spans="9:16" ht="12.75">
      <c r="I194" s="63"/>
      <c r="J194" s="63"/>
      <c r="K194" s="63"/>
      <c r="L194" s="63"/>
      <c r="M194" s="63"/>
      <c r="N194" s="63"/>
      <c r="O194" s="63"/>
      <c r="P194" s="63"/>
    </row>
    <row r="195" spans="9:16" ht="12.75">
      <c r="I195" s="63"/>
      <c r="J195" s="63"/>
      <c r="K195" s="63"/>
      <c r="L195" s="63"/>
      <c r="M195" s="63"/>
      <c r="N195" s="63"/>
      <c r="O195" s="63"/>
      <c r="P195" s="63"/>
    </row>
    <row r="196" spans="9:16" ht="12.75">
      <c r="I196" s="63"/>
      <c r="J196" s="63"/>
      <c r="K196" s="63"/>
      <c r="L196" s="63"/>
      <c r="M196" s="63"/>
      <c r="N196" s="63"/>
      <c r="O196" s="63"/>
      <c r="P196" s="63"/>
    </row>
    <row r="197" spans="9:16" ht="12.75">
      <c r="I197" s="63"/>
      <c r="J197" s="63"/>
      <c r="K197" s="63"/>
      <c r="L197" s="63"/>
      <c r="M197" s="63"/>
      <c r="N197" s="63"/>
      <c r="O197" s="63"/>
      <c r="P197" s="63"/>
    </row>
    <row r="198" spans="9:16" ht="12.75">
      <c r="I198" s="63"/>
      <c r="J198" s="63"/>
      <c r="K198" s="63"/>
      <c r="L198" s="63"/>
      <c r="M198" s="63"/>
      <c r="N198" s="63"/>
      <c r="O198" s="63"/>
      <c r="P198" s="63"/>
    </row>
    <row r="199" spans="9:16" ht="12.75">
      <c r="I199" s="63"/>
      <c r="J199" s="63"/>
      <c r="K199" s="63"/>
      <c r="L199" s="63"/>
      <c r="M199" s="63"/>
      <c r="N199" s="63"/>
      <c r="O199" s="63"/>
      <c r="P199" s="63"/>
    </row>
    <row r="200" spans="9:16" ht="12.75">
      <c r="I200" s="63"/>
      <c r="J200" s="63"/>
      <c r="K200" s="63"/>
      <c r="L200" s="63"/>
      <c r="M200" s="63"/>
      <c r="N200" s="63"/>
      <c r="O200" s="63"/>
      <c r="P200" s="63"/>
    </row>
    <row r="201" spans="9:16" ht="12.75">
      <c r="I201" s="63"/>
      <c r="J201" s="63"/>
      <c r="K201" s="63"/>
      <c r="L201" s="63"/>
      <c r="M201" s="63"/>
      <c r="N201" s="63"/>
      <c r="O201" s="63"/>
      <c r="P201" s="63"/>
    </row>
    <row r="202" spans="9:16" ht="12.75">
      <c r="I202" s="63"/>
      <c r="J202" s="63"/>
      <c r="K202" s="63"/>
      <c r="L202" s="63"/>
      <c r="M202" s="63"/>
      <c r="N202" s="63"/>
      <c r="O202" s="63"/>
      <c r="P202" s="63"/>
    </row>
    <row r="203" spans="9:16" ht="12.75">
      <c r="I203" s="63"/>
      <c r="J203" s="63"/>
      <c r="K203" s="63"/>
      <c r="L203" s="63"/>
      <c r="M203" s="63"/>
      <c r="N203" s="63"/>
      <c r="O203" s="63"/>
      <c r="P203" s="63"/>
    </row>
    <row r="204" spans="9:16" ht="12.75">
      <c r="I204" s="63"/>
      <c r="J204" s="63"/>
      <c r="K204" s="63"/>
      <c r="L204" s="63"/>
      <c r="M204" s="63"/>
      <c r="N204" s="63"/>
      <c r="O204" s="63"/>
      <c r="P204" s="63"/>
    </row>
    <row r="205" spans="9:16" ht="12.75">
      <c r="I205" s="63"/>
      <c r="J205" s="63"/>
      <c r="K205" s="63"/>
      <c r="L205" s="63"/>
      <c r="M205" s="63"/>
      <c r="N205" s="63"/>
      <c r="O205" s="63"/>
      <c r="P205" s="63"/>
    </row>
    <row r="206" spans="9:16" ht="12.75">
      <c r="I206" s="63"/>
      <c r="J206" s="63"/>
      <c r="K206" s="63"/>
      <c r="L206" s="63"/>
      <c r="M206" s="63"/>
      <c r="N206" s="63"/>
      <c r="O206" s="63"/>
      <c r="P206" s="63"/>
    </row>
    <row r="207" spans="9:16" ht="12.75">
      <c r="I207" s="63"/>
      <c r="J207" s="63"/>
      <c r="K207" s="63"/>
      <c r="L207" s="63"/>
      <c r="M207" s="63"/>
      <c r="N207" s="63"/>
      <c r="O207" s="63"/>
      <c r="P207" s="63"/>
    </row>
    <row r="208" spans="9:16" ht="12.75">
      <c r="I208" s="63"/>
      <c r="J208" s="63"/>
      <c r="K208" s="63"/>
      <c r="L208" s="63"/>
      <c r="M208" s="63"/>
      <c r="N208" s="63"/>
      <c r="O208" s="63"/>
      <c r="P208" s="63"/>
    </row>
    <row r="209" spans="9:16" ht="12.75">
      <c r="I209" s="63"/>
      <c r="J209" s="63"/>
      <c r="K209" s="63"/>
      <c r="L209" s="63"/>
      <c r="M209" s="63"/>
      <c r="N209" s="63"/>
      <c r="O209" s="63"/>
      <c r="P209" s="63"/>
    </row>
    <row r="210" spans="9:16" ht="12.75">
      <c r="I210" s="63"/>
      <c r="J210" s="63"/>
      <c r="K210" s="63"/>
      <c r="L210" s="63"/>
      <c r="M210" s="63"/>
      <c r="N210" s="63"/>
      <c r="O210" s="63"/>
      <c r="P210" s="63"/>
    </row>
    <row r="211" spans="9:16" ht="12.75">
      <c r="I211" s="63"/>
      <c r="J211" s="63"/>
      <c r="K211" s="63"/>
      <c r="L211" s="63"/>
      <c r="M211" s="63"/>
      <c r="N211" s="63"/>
      <c r="O211" s="63"/>
      <c r="P211" s="63"/>
    </row>
    <row r="212" spans="9:16" ht="12.75">
      <c r="I212" s="63"/>
      <c r="J212" s="63"/>
      <c r="K212" s="63"/>
      <c r="L212" s="63"/>
      <c r="M212" s="63"/>
      <c r="N212" s="63"/>
      <c r="O212" s="63"/>
      <c r="P212" s="63"/>
    </row>
    <row r="213" spans="9:16" ht="12.75">
      <c r="I213" s="63"/>
      <c r="J213" s="63"/>
      <c r="K213" s="63"/>
      <c r="L213" s="63"/>
      <c r="M213" s="63"/>
      <c r="N213" s="63"/>
      <c r="O213" s="63"/>
      <c r="P213" s="63"/>
    </row>
    <row r="214" spans="9:16" ht="12.75">
      <c r="I214" s="63"/>
      <c r="J214" s="63"/>
      <c r="K214" s="63"/>
      <c r="L214" s="63"/>
      <c r="M214" s="63"/>
      <c r="N214" s="63"/>
      <c r="O214" s="63"/>
      <c r="P214" s="63"/>
    </row>
    <row r="215" spans="9:16" ht="12.75">
      <c r="I215" s="63"/>
      <c r="J215" s="63"/>
      <c r="K215" s="63"/>
      <c r="L215" s="63"/>
      <c r="M215" s="63"/>
      <c r="N215" s="63"/>
      <c r="O215" s="63"/>
      <c r="P215" s="63"/>
    </row>
    <row r="216" spans="9:16" ht="12.75">
      <c r="I216" s="63"/>
      <c r="J216" s="63"/>
      <c r="K216" s="63"/>
      <c r="L216" s="63"/>
      <c r="M216" s="63"/>
      <c r="N216" s="63"/>
      <c r="O216" s="63"/>
      <c r="P216" s="63"/>
    </row>
    <row r="217" spans="9:16" ht="12.75">
      <c r="I217" s="63"/>
      <c r="J217" s="63"/>
      <c r="K217" s="63"/>
      <c r="L217" s="63"/>
      <c r="M217" s="63"/>
      <c r="N217" s="63"/>
      <c r="O217" s="63"/>
      <c r="P217" s="63"/>
    </row>
    <row r="218" spans="9:16" ht="12.75">
      <c r="I218" s="63"/>
      <c r="J218" s="63"/>
      <c r="K218" s="63"/>
      <c r="L218" s="63"/>
      <c r="M218" s="63"/>
      <c r="N218" s="63"/>
      <c r="O218" s="63"/>
      <c r="P218" s="63"/>
    </row>
    <row r="219" spans="9:16" ht="12.75">
      <c r="I219" s="63"/>
      <c r="J219" s="63"/>
      <c r="K219" s="63"/>
      <c r="L219" s="63"/>
      <c r="M219" s="63"/>
      <c r="N219" s="63"/>
      <c r="O219" s="63"/>
      <c r="P219" s="63"/>
    </row>
    <row r="220" spans="9:16" ht="12.75">
      <c r="I220" s="63"/>
      <c r="J220" s="63"/>
      <c r="K220" s="63"/>
      <c r="L220" s="63"/>
      <c r="M220" s="63"/>
      <c r="N220" s="63"/>
      <c r="O220" s="63"/>
      <c r="P220" s="63"/>
    </row>
    <row r="221" spans="9:16" ht="12.75">
      <c r="I221" s="63"/>
      <c r="J221" s="63"/>
      <c r="K221" s="63"/>
      <c r="L221" s="63"/>
      <c r="M221" s="63"/>
      <c r="N221" s="63"/>
      <c r="O221" s="63"/>
      <c r="P221" s="63"/>
    </row>
    <row r="222" spans="9:16" ht="12.75">
      <c r="I222" s="63"/>
      <c r="J222" s="63"/>
      <c r="K222" s="63"/>
      <c r="L222" s="63"/>
      <c r="M222" s="63"/>
      <c r="N222" s="63"/>
      <c r="O222" s="63"/>
      <c r="P222" s="63"/>
    </row>
    <row r="223" spans="9:16" ht="12.75">
      <c r="I223" s="63"/>
      <c r="J223" s="63"/>
      <c r="K223" s="63"/>
      <c r="L223" s="63"/>
      <c r="M223" s="63"/>
      <c r="N223" s="63"/>
      <c r="O223" s="63"/>
      <c r="P223" s="63"/>
    </row>
    <row r="224" spans="9:16" ht="12.75">
      <c r="I224" s="63"/>
      <c r="J224" s="63"/>
      <c r="K224" s="63"/>
      <c r="L224" s="63"/>
      <c r="M224" s="63"/>
      <c r="N224" s="63"/>
      <c r="O224" s="63"/>
      <c r="P224" s="63"/>
    </row>
    <row r="225" spans="9:16" ht="12.75">
      <c r="I225" s="63"/>
      <c r="J225" s="63"/>
      <c r="K225" s="63"/>
      <c r="L225" s="63"/>
      <c r="M225" s="63"/>
      <c r="N225" s="63"/>
      <c r="O225" s="63"/>
      <c r="P225" s="63"/>
    </row>
    <row r="226" ht="12.75">
      <c r="K226" s="63"/>
    </row>
  </sheetData>
  <sheetProtection password="81B0" sheet="1"/>
  <mergeCells count="33">
    <mergeCell ref="I14:K14"/>
    <mergeCell ref="I16:K16"/>
    <mergeCell ref="I19:K19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6" dxfId="28" operator="equal" stopIfTrue="1">
      <formula>0</formula>
    </cfRule>
  </conditionalFormatting>
  <conditionalFormatting sqref="K28">
    <cfRule type="cellIs" priority="3" dxfId="1" operator="notEqual" stopIfTrue="1">
      <formula>"Изберете група"</formula>
    </cfRule>
    <cfRule type="cellIs" priority="9" dxfId="0" operator="equal" stopIfTrue="1">
      <formula>"Изберете група"</formula>
    </cfRule>
  </conditionalFormatting>
  <conditionalFormatting sqref="K144">
    <cfRule type="cellIs" priority="7" dxfId="29" operator="equal" stopIfTrue="1">
      <formula>0</formula>
    </cfRule>
  </conditionalFormatting>
  <conditionalFormatting sqref="J26">
    <cfRule type="cellIs" priority="4" dxfId="2" operator="notEqual" stopIfTrue="1">
      <formula>0</formula>
    </cfRule>
  </conditionalFormatting>
  <conditionalFormatting sqref="J28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dataValidations count="4">
    <dataValidation type="list" allowBlank="1" showInputMessage="1" showErrorMessage="1" sqref="K28">
      <formula1>GROUPS</formula1>
    </dataValidation>
    <dataValidation type="whole" operator="lessThan" allowBlank="1" showInputMessage="1" showErrorMessage="1" error="Въвежда се цяло число!" sqref="L34:P38 L77:P82 L67:P69 L49:P65 L31:P32 L88:P89 L40:P47 L131:P134 L127:P129 L119:P125 L115:P117 L108:P113 L101:P106 L71:P74 L136:P137 L91:P99 L84:P86 L140:P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L75:P75 L87:P87 L138:P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Жени Бумбарова-Начева</cp:lastModifiedBy>
  <cp:lastPrinted>2013-12-30T07:01:00Z</cp:lastPrinted>
  <dcterms:created xsi:type="dcterms:W3CDTF">1997-12-10T11:54:07Z</dcterms:created>
  <dcterms:modified xsi:type="dcterms:W3CDTF">2016-06-23T05:01:41Z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