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825" windowWidth="15480" windowHeight="10920" tabRatio="883" firstSheet="1" activeTab="3"/>
  </bookViews>
  <sheets>
    <sheet name="Баланс.09" sheetId="1075" state="hidden" r:id="rId1"/>
    <sheet name="Баланс м.09.2015г.МСС" sheetId="1076" r:id="rId2"/>
    <sheet name="ОПР-01-09" sheetId="1079" state="hidden" r:id="rId3"/>
    <sheet name="OPR MSS 09.2015" sheetId="1080" r:id="rId4"/>
    <sheet name="ОПП 09.15г." sheetId="1077" state="hidden" r:id="rId5"/>
    <sheet name="709 2015г. " sheetId="953" state="hidden" r:id="rId6"/>
    <sheet name="609 2015г. " sheetId="954" state="hidden" r:id="rId7"/>
    <sheet name="799 2015г." sheetId="931" state="hidden" r:id="rId8"/>
    <sheet name="699 2015г." sheetId="932" state="hidden" r:id="rId9"/>
    <sheet name="Взем. задължения" sheetId="239" state="hidden" r:id="rId10"/>
  </sheets>
  <definedNames>
    <definedName name="_xlnm.Print_Area" localSheetId="6">'609 2015г. '!$A$1:$G$39</definedName>
    <definedName name="_xlnm.Print_Area" localSheetId="5">'709 2015г. '!$A$1:$F$40</definedName>
    <definedName name="_xlnm.Print_Area" localSheetId="1">'Баланс м.09.2015г.МСС'!$A$1:$E$53</definedName>
    <definedName name="_xlnm.Print_Area" localSheetId="0">Баланс.09!$A$1:$I$58</definedName>
    <definedName name="_xlnm.Print_Area" localSheetId="4">'ОПП 09.15г.'!$A$1:$B$54</definedName>
    <definedName name="_xlnm.Print_Area" localSheetId="2">'ОПР-01-09'!$A$1:$H$53</definedName>
  </definedNames>
  <calcPr calcId="152511"/>
</workbook>
</file>

<file path=xl/calcChain.xml><?xml version="1.0" encoding="utf-8"?>
<calcChain xmlns="http://schemas.openxmlformats.org/spreadsheetml/2006/main">
  <c r="F29" i="953" l="1"/>
  <c r="E29" i="953"/>
  <c r="D29" i="953"/>
  <c r="C29" i="953"/>
  <c r="D26" i="1080" l="1"/>
  <c r="C26" i="1080"/>
  <c r="D17" i="1080"/>
  <c r="D27" i="1080" s="1"/>
  <c r="D31" i="1080" s="1"/>
  <c r="D35" i="1080" s="1"/>
  <c r="C17" i="1080"/>
  <c r="C27" i="1080" s="1"/>
  <c r="C31" i="1080" s="1"/>
  <c r="C35" i="1080" s="1"/>
  <c r="D36" i="1079"/>
  <c r="C36" i="1079"/>
  <c r="D28" i="1079"/>
  <c r="C28" i="1079"/>
  <c r="H27" i="1079"/>
  <c r="G27" i="1079"/>
  <c r="D20" i="1079"/>
  <c r="D38" i="1079" s="1"/>
  <c r="D41" i="1079" s="1"/>
  <c r="C20" i="1079"/>
  <c r="C38" i="1079" s="1"/>
  <c r="C41" i="1079" s="1"/>
  <c r="H10" i="1079"/>
  <c r="H15" i="1079" s="1"/>
  <c r="H28" i="1079" s="1"/>
  <c r="G10" i="1079"/>
  <c r="G15" i="1079" s="1"/>
  <c r="G28" i="1079" s="1"/>
  <c r="B48" i="1077"/>
  <c r="B37" i="1077"/>
  <c r="B13" i="1077"/>
  <c r="B24" i="1077" s="1"/>
  <c r="B28" i="1077" s="1"/>
  <c r="C48" i="1077" s="1"/>
  <c r="D45" i="1076"/>
  <c r="C45" i="1076"/>
  <c r="D39" i="1076"/>
  <c r="C39" i="1076"/>
  <c r="D33" i="1076"/>
  <c r="D47" i="1076" s="1"/>
  <c r="C33" i="1076"/>
  <c r="C47" i="1076" s="1"/>
  <c r="D24" i="1076"/>
  <c r="C24" i="1076"/>
  <c r="D17" i="1076"/>
  <c r="D25" i="1076" s="1"/>
  <c r="C17" i="1076"/>
  <c r="C25" i="1076" s="1"/>
  <c r="D49" i="1075"/>
  <c r="C49" i="1075"/>
  <c r="I43" i="1075"/>
  <c r="I46" i="1075" s="1"/>
  <c r="H43" i="1075"/>
  <c r="H46" i="1075" s="1"/>
  <c r="D42" i="1075"/>
  <c r="C42" i="1075"/>
  <c r="D36" i="1075"/>
  <c r="D51" i="1075" s="1"/>
  <c r="C36" i="1075"/>
  <c r="C51" i="1075" s="1"/>
  <c r="I32" i="1075"/>
  <c r="I34" i="1075" s="1"/>
  <c r="H32" i="1075"/>
  <c r="H34" i="1075" s="1"/>
  <c r="D27" i="1075"/>
  <c r="C27" i="1075"/>
  <c r="D23" i="1075"/>
  <c r="C23" i="1075"/>
  <c r="I22" i="1075"/>
  <c r="I26" i="1075" s="1"/>
  <c r="H22" i="1075"/>
  <c r="H26" i="1075" s="1"/>
  <c r="D17" i="1075"/>
  <c r="D31" i="1075" s="1"/>
  <c r="D52" i="1075" s="1"/>
  <c r="C17" i="1075"/>
  <c r="C31" i="1075" s="1"/>
  <c r="C52" i="1075" s="1"/>
  <c r="I16" i="1075"/>
  <c r="I20" i="1075" s="1"/>
  <c r="H16" i="1075"/>
  <c r="H20" i="1075" s="1"/>
  <c r="I12" i="1075"/>
  <c r="I27" i="1075" s="1"/>
  <c r="I52" i="1075" s="1"/>
  <c r="H12" i="1075"/>
  <c r="H27" i="1075" s="1"/>
  <c r="H52" i="1075" s="1"/>
  <c r="G40" i="1079" l="1"/>
  <c r="C39" i="1079"/>
  <c r="G30" i="1079"/>
  <c r="H40" i="1079"/>
  <c r="D39" i="1079"/>
  <c r="H30" i="1079"/>
  <c r="D48" i="1077"/>
  <c r="C61" i="1075"/>
  <c r="D61" i="1075"/>
  <c r="F18" i="954"/>
  <c r="E18" i="954"/>
  <c r="H47" i="1079" l="1"/>
  <c r="D42" i="1079"/>
  <c r="H41" i="1079"/>
  <c r="G47" i="1079"/>
  <c r="C42" i="1079"/>
  <c r="G41" i="1079"/>
  <c r="C43" i="1079" l="1"/>
  <c r="D43" i="1079"/>
  <c r="A29" i="931"/>
  <c r="F20" i="931"/>
  <c r="E20" i="931"/>
  <c r="D20" i="931"/>
  <c r="C20" i="931"/>
  <c r="A13" i="931"/>
  <c r="A37" i="954"/>
  <c r="A13" i="954"/>
  <c r="A13" i="932" s="1"/>
  <c r="F32" i="954"/>
  <c r="E32" i="954"/>
  <c r="D32" i="954"/>
  <c r="C32" i="954"/>
  <c r="D20" i="932"/>
  <c r="F20" i="932"/>
  <c r="E20" i="932"/>
  <c r="C20" i="932"/>
  <c r="A29" i="932"/>
  <c r="F22" i="932"/>
  <c r="E22" i="932"/>
  <c r="D22" i="932"/>
  <c r="C22" i="932"/>
  <c r="F22" i="931"/>
  <c r="E22" i="931"/>
  <c r="D22" i="931"/>
  <c r="C22" i="931"/>
  <c r="D46" i="1079" l="1"/>
  <c r="D47" i="1079" s="1"/>
  <c r="C46" i="1079"/>
  <c r="C47" i="1079" s="1"/>
</calcChain>
</file>

<file path=xl/sharedStrings.xml><?xml version="1.0" encoding="utf-8"?>
<sst xmlns="http://schemas.openxmlformats.org/spreadsheetml/2006/main" count="471" uniqueCount="326">
  <si>
    <t>Наименование на разходите</t>
  </si>
  <si>
    <t>Наименование на приходите</t>
  </si>
  <si>
    <t>Други разходи</t>
  </si>
  <si>
    <t>Съставител:</t>
  </si>
  <si>
    <t>Ръководител:</t>
  </si>
  <si>
    <t>Задължения към персонала</t>
  </si>
  <si>
    <t>Съдебни и присъдени вземания</t>
  </si>
  <si>
    <t>Данъци за възстановяване</t>
  </si>
  <si>
    <t>Други краткосрочни задължения</t>
  </si>
  <si>
    <t>Изп.Директор:</t>
  </si>
  <si>
    <t>Задължения към доставчици</t>
  </si>
  <si>
    <t xml:space="preserve">"Пристанищен комплекс-Русе" ЕАД </t>
  </si>
  <si>
    <t>в хил.лв.</t>
  </si>
  <si>
    <t>Вземания</t>
  </si>
  <si>
    <t>Код на реда</t>
  </si>
  <si>
    <t>Общо</t>
  </si>
  <si>
    <t>0-30 дни</t>
  </si>
  <si>
    <t>30-60 дни</t>
  </si>
  <si>
    <t>60-90 дни</t>
  </si>
  <si>
    <t>Над 90 дни</t>
  </si>
  <si>
    <t>Вземания от свързани предприятие</t>
  </si>
  <si>
    <t>Вземания по продажби</t>
  </si>
  <si>
    <t>Вземания по предоставени търговски заеми</t>
  </si>
  <si>
    <t>Задължения</t>
  </si>
  <si>
    <t>Задължения към свързани предприятия</t>
  </si>
  <si>
    <t>Задължения по получени банкови заеми</t>
  </si>
  <si>
    <t>Задължения по получени търговски заеми</t>
  </si>
  <si>
    <t>Задължения към социалното осигуряване</t>
  </si>
  <si>
    <t>Гл.Счетоводител:</t>
  </si>
  <si>
    <t xml:space="preserve">        /Таня Георгиева/</t>
  </si>
  <si>
    <t>ПРИСТАНИЩЕН КОМПЛЕКС - РУСЕ ЕАД</t>
  </si>
  <si>
    <t xml:space="preserve">С П Р А В К А </t>
  </si>
  <si>
    <t xml:space="preserve">ЗА </t>
  </si>
  <si>
    <t>ПРИХОДИТЕ ПО СЧЕТОВОДНА СМЕТКА 709 "ДРУГИ ПРИХОДИ"</t>
  </si>
  <si>
    <t>№</t>
  </si>
  <si>
    <t>Наеми (офиси)</t>
  </si>
  <si>
    <t>Наеми пристан.инфраструктура</t>
  </si>
  <si>
    <t>Платени съдебни вземания</t>
  </si>
  <si>
    <t>Продажба ДМА</t>
  </si>
  <si>
    <t>Продадени отпадъци</t>
  </si>
  <si>
    <t>Застрахов. обезщетения</t>
  </si>
  <si>
    <t>Платени обезценени</t>
  </si>
  <si>
    <t>Други приходи</t>
  </si>
  <si>
    <t>Общо:</t>
  </si>
  <si>
    <t xml:space="preserve">    Ръководител:</t>
  </si>
  <si>
    <t>/Т. Георгиева/</t>
  </si>
  <si>
    <t>РАЗХОДИТЕ ПО СЧЕТОВОДНА СМЕТКА 609 "ДРУГИ РАЗХОДИ"</t>
  </si>
  <si>
    <t>Командировки</t>
  </si>
  <si>
    <t>Канцеларски материали</t>
  </si>
  <si>
    <t>Представителни разходи</t>
  </si>
  <si>
    <t>Данък по  ЗКПО</t>
  </si>
  <si>
    <t>Отписани вземания</t>
  </si>
  <si>
    <t xml:space="preserve">Обезценка на активи </t>
  </si>
  <si>
    <t>Задгранични командировки</t>
  </si>
  <si>
    <t>Обезщетения - чл.222, 224 КТ</t>
  </si>
  <si>
    <t>Курс квалификация</t>
  </si>
  <si>
    <t>Дарения</t>
  </si>
  <si>
    <t>Брак</t>
  </si>
  <si>
    <t>ПРИХОДИТЕ ПО СЧЕТОВОДНА СМЕТКА 799 "ИЗВЪНРЕДНИ ПРИХОДИ"</t>
  </si>
  <si>
    <t>РАЗХОДИТЕ ПО СЧЕТОВОДНА СМЕТКА 699 "ИЗВЪНРЕДНИ РАЗХОДИ"</t>
  </si>
  <si>
    <t xml:space="preserve">       Ръководител:</t>
  </si>
  <si>
    <t xml:space="preserve"> </t>
  </si>
  <si>
    <t>/инж.П.Драгошинов/</t>
  </si>
  <si>
    <t>/инж.Петър Драгошинов/</t>
  </si>
  <si>
    <t>2014г.</t>
  </si>
  <si>
    <t>2013г.</t>
  </si>
  <si>
    <t>ОТЧЕТ</t>
  </si>
  <si>
    <t xml:space="preserve">за приходите и разходите </t>
  </si>
  <si>
    <t>текуща година</t>
  </si>
  <si>
    <t>предходна година</t>
  </si>
  <si>
    <t>а</t>
  </si>
  <si>
    <t>А</t>
  </si>
  <si>
    <t>А.</t>
  </si>
  <si>
    <t>Разходи за обичайната дейност</t>
  </si>
  <si>
    <t>Приходи от обичайната дейност</t>
  </si>
  <si>
    <t>І.</t>
  </si>
  <si>
    <t>Разходи по икономически елементи</t>
  </si>
  <si>
    <t>Нетни приходи от продажби на:</t>
  </si>
  <si>
    <t>Разходи за материали</t>
  </si>
  <si>
    <t>Продукция</t>
  </si>
  <si>
    <t>Разходи за външни услуги</t>
  </si>
  <si>
    <t>Стоки</t>
  </si>
  <si>
    <t>Разходи за амортизации</t>
  </si>
  <si>
    <t>Услуги</t>
  </si>
  <si>
    <t>Разходи за възнаграждения</t>
  </si>
  <si>
    <t>Други</t>
  </si>
  <si>
    <t>Разходи за осигуровки</t>
  </si>
  <si>
    <t>Общо за група І:</t>
  </si>
  <si>
    <t>ІІ.</t>
  </si>
  <si>
    <t>Приходи от финансирания,</t>
  </si>
  <si>
    <t>в т.ч.</t>
  </si>
  <si>
    <t>в т.ч. от правителството</t>
  </si>
  <si>
    <t xml:space="preserve"> - обезценка на активи</t>
  </si>
  <si>
    <t>ІІІ.</t>
  </si>
  <si>
    <t>Финансови приходи</t>
  </si>
  <si>
    <t xml:space="preserve"> - провизии</t>
  </si>
  <si>
    <t>Приходи от лихви</t>
  </si>
  <si>
    <t>в т.ч. лихви от свързани предприятия</t>
  </si>
  <si>
    <t>Приходи от участия</t>
  </si>
  <si>
    <t xml:space="preserve">ІІ. </t>
  </si>
  <si>
    <t>Суми с корективен характер</t>
  </si>
  <si>
    <t>в т.ч. дивиденти</t>
  </si>
  <si>
    <t>Балансова стойност на продадени активи (без продукция)</t>
  </si>
  <si>
    <t>Положителни разлики от операции с финансови активи и инструменти</t>
  </si>
  <si>
    <t>Изменения на запасите от продукция и незавършено производство</t>
  </si>
  <si>
    <t>Положителни разлики от промяна на валутни курсове</t>
  </si>
  <si>
    <t>Приплоди и прираст на животни</t>
  </si>
  <si>
    <t>Други приходи от финансови операции</t>
  </si>
  <si>
    <t>Други суми с корективен характер</t>
  </si>
  <si>
    <t>Общо за група ІІІ:</t>
  </si>
  <si>
    <t>Общо за група ІІ:</t>
  </si>
  <si>
    <t>Б.</t>
  </si>
  <si>
    <t>Общо приходи от дейността</t>
  </si>
  <si>
    <t>(І + ІІ+ ІІІ)</t>
  </si>
  <si>
    <t>Финансови разходи</t>
  </si>
  <si>
    <t>В.</t>
  </si>
  <si>
    <t>Загуба от обичайната дейност</t>
  </si>
  <si>
    <t>Разходи за лихви</t>
  </si>
  <si>
    <t>в т.ч. лихви към свързани предприятия</t>
  </si>
  <si>
    <t>ІV.</t>
  </si>
  <si>
    <t>Извънредни приходи</t>
  </si>
  <si>
    <t>Отрицателни разлики от операции с финансови активи и инструменти</t>
  </si>
  <si>
    <t>Отрицателни разлики от промяна на валутни курсове</t>
  </si>
  <si>
    <t>Други разходи по финансови операции</t>
  </si>
  <si>
    <t>Общо разходи за дейността</t>
  </si>
  <si>
    <t>(І + ІІ + ІІІ)</t>
  </si>
  <si>
    <t>Печалба от обичайната дейност</t>
  </si>
  <si>
    <t>Извънредни разходи</t>
  </si>
  <si>
    <t>Г.</t>
  </si>
  <si>
    <t>Общо приходи (Б + ІV)</t>
  </si>
  <si>
    <t>Общо разходи (Б + ІV)</t>
  </si>
  <si>
    <t>Д.</t>
  </si>
  <si>
    <t>Счетоводна загуба</t>
  </si>
  <si>
    <t>Счетоводна печалба</t>
  </si>
  <si>
    <t>V.</t>
  </si>
  <si>
    <t>Разходи за данъци</t>
  </si>
  <si>
    <t xml:space="preserve"> - Данъци от печалба</t>
  </si>
  <si>
    <t xml:space="preserve"> - Други</t>
  </si>
  <si>
    <t>Е.</t>
  </si>
  <si>
    <t>Печалба (Д - V)</t>
  </si>
  <si>
    <t>Загуба (Д + V)</t>
  </si>
  <si>
    <t>Всичко (Г + V + Е)</t>
  </si>
  <si>
    <t>Всичко (Г + Е)</t>
  </si>
  <si>
    <t>/Т.Георгиева/</t>
  </si>
  <si>
    <t>Задължения към бюджета</t>
  </si>
  <si>
    <t>Други краткосрочни вземания</t>
  </si>
  <si>
    <t xml:space="preserve">ОТЧЕТ </t>
  </si>
  <si>
    <t xml:space="preserve">за паричните потоци по косвения метод </t>
  </si>
  <si>
    <t>на Пристанищен комплекс - Русе ЕАД</t>
  </si>
  <si>
    <t>Наименование на паричните потоци</t>
  </si>
  <si>
    <t>Текущ период</t>
  </si>
  <si>
    <t>2</t>
  </si>
  <si>
    <t>А. Парични потоци от текуща дейност</t>
  </si>
  <si>
    <t>1. Финансов резултат – печалба/загуба</t>
  </si>
  <si>
    <t>2. Елиминиране на приходи и разходи, посочени в отчета за приходите и разходите – като компенсиран финансов резултат от:</t>
  </si>
  <si>
    <t>а) инвестиционна дейност</t>
  </si>
  <si>
    <t>б) финансова дейност</t>
  </si>
  <si>
    <t>в) данъци върху печалбата</t>
  </si>
  <si>
    <t>3. Счетоводна печалба/загуба от основна дейност</t>
  </si>
  <si>
    <t xml:space="preserve">4. Корекции за: </t>
  </si>
  <si>
    <t>а) амортизация</t>
  </si>
  <si>
    <t>б) резерв от преводи на финансови отчети</t>
  </si>
  <si>
    <t>в) други</t>
  </si>
  <si>
    <t>5. Изменение за:</t>
  </si>
  <si>
    <t>а) стоково-материални запаси</t>
  </si>
  <si>
    <t>б) краткосрочни финансови активи</t>
  </si>
  <si>
    <t>в) вземания от основна дейност</t>
  </si>
  <si>
    <t>г) задълженията за основна дейност</t>
  </si>
  <si>
    <t>д) други активи и пасиви от основната дейност</t>
  </si>
  <si>
    <t>6. Парични средства от основна дейност</t>
  </si>
  <si>
    <t>7. Намаление на паричните средства от:</t>
  </si>
  <si>
    <t>а) плащания на данъци върху печалбата</t>
  </si>
  <si>
    <t>б) плащания при разпределение на печалби</t>
  </si>
  <si>
    <t>Нетен паричен поток от основна дейност</t>
  </si>
  <si>
    <t>Б. Парични потоци от инвестиционна дейност</t>
  </si>
  <si>
    <t>1. Приходи и разходи, посочени в отчета за приходите и разходите – като компенсиран финансов резултат от инвестиционна дейност</t>
  </si>
  <si>
    <t>2. Изменение на:</t>
  </si>
  <si>
    <t>а) дълготрайните активи</t>
  </si>
  <si>
    <t>б) краткотрайните финансови активи</t>
  </si>
  <si>
    <t>в) вземания от инвестиционна дейност</t>
  </si>
  <si>
    <t>г) задълженията за инвестиционна дейност</t>
  </si>
  <si>
    <t>д) други активи и пасиви от инвестиционната дейност</t>
  </si>
  <si>
    <t>Нетен паричен поток от инвестиционна дейност</t>
  </si>
  <si>
    <t>В. Парични потоци от финансова дейност</t>
  </si>
  <si>
    <t>1. Приходи и разходи, посочени в отчета за приходите и разходите – като компенсиран финансов резултат от финансова дейност</t>
  </si>
  <si>
    <t>а) финансовите (дългосрочни и краткосрочни) активи</t>
  </si>
  <si>
    <t>б) вземания от финансова дейност</t>
  </si>
  <si>
    <t>в) задълженията за финансова дейност</t>
  </si>
  <si>
    <t>г) парични капиталовложения (от собствениците)</t>
  </si>
  <si>
    <t>д) други активи и пасиви от финансова дейност</t>
  </si>
  <si>
    <t>3. Плащания на задължения по лизингови договори</t>
  </si>
  <si>
    <t>Нетен паричен поток от финансова дейност</t>
  </si>
  <si>
    <t>Г. Изменение на паричните средства през периода</t>
  </si>
  <si>
    <t>Д. Парични средства в началото на периода</t>
  </si>
  <si>
    <t>Е. Парични средства в края на периода</t>
  </si>
  <si>
    <t xml:space="preserve">                                                                       /Т.Георгиева/                                    /инж.П.Драгошинов/</t>
  </si>
  <si>
    <t>Счетоводен баланс</t>
  </si>
  <si>
    <t xml:space="preserve">на "Пристанищен комплекс-Русе" ЕАД </t>
  </si>
  <si>
    <t>АКТИВ</t>
  </si>
  <si>
    <t>ПАСИВ</t>
  </si>
  <si>
    <t>Раздели, групи, статии</t>
  </si>
  <si>
    <t>Дълготрайни (дългосрочни) активи</t>
  </si>
  <si>
    <t>Собствен капитал</t>
  </si>
  <si>
    <t xml:space="preserve">І. </t>
  </si>
  <si>
    <t>Дълготрайни материални активи</t>
  </si>
  <si>
    <t>Основен капитал</t>
  </si>
  <si>
    <t>Земи</t>
  </si>
  <si>
    <t>в т.ч. невнесен капитал</t>
  </si>
  <si>
    <t>Сгради</t>
  </si>
  <si>
    <t>Машини, съоръжения</t>
  </si>
  <si>
    <t>Резерви</t>
  </si>
  <si>
    <t>Транспортни средства</t>
  </si>
  <si>
    <t>Премии от емисия</t>
  </si>
  <si>
    <t>Стопански инвентар</t>
  </si>
  <si>
    <t>Резерв от последващи оценки на активите и пасивите</t>
  </si>
  <si>
    <t>Разходи за придобиване и ликвидация на ДМА</t>
  </si>
  <si>
    <t>Целеви резерви</t>
  </si>
  <si>
    <t>в т.ч. общи резерви</t>
  </si>
  <si>
    <t>Дълготрайни нематериални активи</t>
  </si>
  <si>
    <t>в т.ч. специализирани резерви</t>
  </si>
  <si>
    <t>Разходи за учредяване и разширяване</t>
  </si>
  <si>
    <t>в т.ч. други резерви</t>
  </si>
  <si>
    <t>Продукти от развойна дейност</t>
  </si>
  <si>
    <t>Програмни продукти</t>
  </si>
  <si>
    <t>Финансов резултат</t>
  </si>
  <si>
    <t>Натрупана печалба (загуба)</t>
  </si>
  <si>
    <t>в т.ч. неразпределена печалба</t>
  </si>
  <si>
    <t>Дългосрочни финансови активи</t>
  </si>
  <si>
    <t>в т.ч.Печалба 2014г.</t>
  </si>
  <si>
    <t>Отсрочени данъчни активи</t>
  </si>
  <si>
    <t>Текуща печалба (загуба)</t>
  </si>
  <si>
    <t>Инвестиционни имоти</t>
  </si>
  <si>
    <t>Общо за раздел А:</t>
  </si>
  <si>
    <t>Търговска репутация</t>
  </si>
  <si>
    <t>Дългосрочни пасиви</t>
  </si>
  <si>
    <t>Общо за група ІV:</t>
  </si>
  <si>
    <t>Дългосрочни задължения</t>
  </si>
  <si>
    <t>Разходи за бъдещи периоди</t>
  </si>
  <si>
    <t>Дългосрочен данъчен пасив</t>
  </si>
  <si>
    <t>Краткотрайни (краткосрочни) активи</t>
  </si>
  <si>
    <t>Материални запаси</t>
  </si>
  <si>
    <t>Материали</t>
  </si>
  <si>
    <t>Общо за раздел Б:</t>
  </si>
  <si>
    <t>Краткосрочни пасиви</t>
  </si>
  <si>
    <t>Краткосрочни задължения</t>
  </si>
  <si>
    <t>Краткосрочни вземания</t>
  </si>
  <si>
    <t>Задължения към доставчици и клиенти</t>
  </si>
  <si>
    <t>Вземания от клиенти и доставчици</t>
  </si>
  <si>
    <t>Задължения към осигурителни предприятия</t>
  </si>
  <si>
    <t>Данъчни задължения</t>
  </si>
  <si>
    <t>Други вземания</t>
  </si>
  <si>
    <t>Провизии</t>
  </si>
  <si>
    <t>Краткосрочни финансови активи</t>
  </si>
  <si>
    <t>Финансирания</t>
  </si>
  <si>
    <t>Парични средства</t>
  </si>
  <si>
    <t>Парични средства в брой</t>
  </si>
  <si>
    <t>Общо за раздел В:</t>
  </si>
  <si>
    <t>Парични средства в безсрочни депозити</t>
  </si>
  <si>
    <t>Блокирани парични средства</t>
  </si>
  <si>
    <t>Сума на АКТИВА (А + Б)</t>
  </si>
  <si>
    <t>Сума на ПАСИВА (А + Б + В)</t>
  </si>
  <si>
    <t>Условни активи</t>
  </si>
  <si>
    <t>Условни пасиви</t>
  </si>
  <si>
    <t>Гл.счетоводител:</t>
  </si>
  <si>
    <t xml:space="preserve">                 /Т.Георгиева/</t>
  </si>
  <si>
    <t>Сума (хил.лв.)</t>
  </si>
  <si>
    <t>Провизии при пенсиониране</t>
  </si>
  <si>
    <t xml:space="preserve">                                                /инж.П.Драгошинов/</t>
  </si>
  <si>
    <t>"Пристанищен комплекс-Русе"ЕАД гр.Русе</t>
  </si>
  <si>
    <t>ОТЧЕТ  ЗА  ФИНАНСОВОТО  СЪСТОЯНИЕ</t>
  </si>
  <si>
    <t>В хиляди лева</t>
  </si>
  <si>
    <t>31.12.2014г.</t>
  </si>
  <si>
    <t>BGN'000</t>
  </si>
  <si>
    <t>Активи</t>
  </si>
  <si>
    <t>Нетекущи активи</t>
  </si>
  <si>
    <t>Имоти, машини, съоръжения и оборудване</t>
  </si>
  <si>
    <t>Нематериални активи</t>
  </si>
  <si>
    <t>Общо нетекущи активи</t>
  </si>
  <si>
    <t>Текущи активи</t>
  </si>
  <si>
    <t>Търговски вземания</t>
  </si>
  <si>
    <t>Парични средства и парични еквиваленти</t>
  </si>
  <si>
    <t>Общо текущи активи</t>
  </si>
  <si>
    <t>Общо активи</t>
  </si>
  <si>
    <t>Пасиви</t>
  </si>
  <si>
    <t>Текущи пасиви</t>
  </si>
  <si>
    <t xml:space="preserve">Общо текущи пасиви </t>
  </si>
  <si>
    <t>Нетекущи пасиви</t>
  </si>
  <si>
    <t>Пасив от отсрочени данъци</t>
  </si>
  <si>
    <t>Задължения при пенсиониране</t>
  </si>
  <si>
    <t>Общо нетекущи пасиви</t>
  </si>
  <si>
    <t>Законови резерви</t>
  </si>
  <si>
    <t>Неразпределена печалба</t>
  </si>
  <si>
    <t>Общо собствен капитал</t>
  </si>
  <si>
    <t>Общо пасиви и капитал</t>
  </si>
  <si>
    <t>Главен счетоводител:</t>
  </si>
  <si>
    <t>Изпълнителен директор:</t>
  </si>
  <si>
    <t xml:space="preserve">         /Таня Георгиева/</t>
  </si>
  <si>
    <t xml:space="preserve">за </t>
  </si>
  <si>
    <t>ОТЧЕТ ЗА ВСЕОБХВАТНИЯ ДОХОД</t>
  </si>
  <si>
    <t>Приходи</t>
  </si>
  <si>
    <t>Приходи от основната дейност</t>
  </si>
  <si>
    <t>Други приходи от дейността</t>
  </si>
  <si>
    <t>Приходи от финансирания</t>
  </si>
  <si>
    <t>Разходи за дейността</t>
  </si>
  <si>
    <t>Разходи за персонала</t>
  </si>
  <si>
    <t>Общо разходи</t>
  </si>
  <si>
    <t>Печалба от дейността</t>
  </si>
  <si>
    <t>Финансови приходи/разходи</t>
  </si>
  <si>
    <t>Печалба преди данъчно облагане</t>
  </si>
  <si>
    <t>Нетна печалба</t>
  </si>
  <si>
    <t>/Таня Георгиева/</t>
  </si>
  <si>
    <t xml:space="preserve">  /инж.Петър Драгошинов/</t>
  </si>
  <si>
    <t>30.09.2015г.</t>
  </si>
  <si>
    <t>Дата:16.10.2015г.</t>
  </si>
  <si>
    <t>Дата:16.08.2015г.</t>
  </si>
  <si>
    <t>към 30 Септември 2015 година</t>
  </si>
  <si>
    <t>за м. Септември 2015 година</t>
  </si>
  <si>
    <t>Дата 16.10.2015г.       Съставител:……………….…….      Ръководител:…………...…………</t>
  </si>
  <si>
    <t>м. Януари - Септември 2015г.</t>
  </si>
  <si>
    <t>Разходи за придобиване и ликвидация на ДА по стоп. начин</t>
  </si>
  <si>
    <t>за Януари - Септември 2015 година</t>
  </si>
  <si>
    <t>м.01-09. 2015г.</t>
  </si>
  <si>
    <t>м.01-09. 2014г.</t>
  </si>
  <si>
    <t>за 2013г., 2014г. и към м.09.2014г. и 2015г.</t>
  </si>
  <si>
    <t>м.9.2014г.</t>
  </si>
  <si>
    <t>м.9.2015г.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</si>
</sst>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"/>
  </numFmts>
  <fonts count="33" x14ac:knownFonts="1">
    <font>
      <sz val="10"/>
      <name val="Arial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Arial Cyr"/>
      <family val="2"/>
      <charset val="204"/>
    </font>
    <font>
      <sz val="10"/>
      <name val="Arial Cyr"/>
      <family val="2"/>
      <charset val="204"/>
    </font>
    <font>
      <b/>
      <sz val="12"/>
      <name val="Arial Cyr"/>
      <family val="2"/>
      <charset val="204"/>
    </font>
    <font>
      <sz val="11"/>
      <name val="Arial Cyr"/>
      <family val="2"/>
      <charset val="204"/>
    </font>
    <font>
      <sz val="12"/>
      <name val="Arial Cyr"/>
      <family val="2"/>
      <charset val="204"/>
    </font>
    <font>
      <b/>
      <u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i/>
      <sz val="9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rgb="FF0000FF"/>
      <name val="Arial"/>
      <family val="2"/>
      <charset val="204"/>
    </font>
    <font>
      <sz val="10"/>
      <color indexed="12"/>
      <name val="Arial Cyr"/>
      <family val="2"/>
      <charset val="204"/>
    </font>
    <font>
      <b/>
      <sz val="10"/>
      <color indexed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81">
    <xf numFmtId="0" fontId="0" fillId="0" borderId="0" xfId="0"/>
    <xf numFmtId="0" fontId="2" fillId="0" borderId="0" xfId="1"/>
    <xf numFmtId="0" fontId="3" fillId="0" borderId="0" xfId="1" applyFont="1" applyAlignment="1"/>
    <xf numFmtId="0" fontId="3" fillId="0" borderId="0" xfId="1" applyFont="1"/>
    <xf numFmtId="0" fontId="4" fillId="0" borderId="0" xfId="1" applyFont="1" applyBorder="1"/>
    <xf numFmtId="0" fontId="6" fillId="0" borderId="0" xfId="1" applyFont="1"/>
    <xf numFmtId="0" fontId="2" fillId="0" borderId="0" xfId="1" applyFill="1"/>
    <xf numFmtId="0" fontId="3" fillId="0" borderId="0" xfId="1" applyFont="1" applyFill="1"/>
    <xf numFmtId="0" fontId="6" fillId="0" borderId="0" xfId="1" applyFont="1" applyFill="1"/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6" fillId="0" borderId="0" xfId="1" applyFont="1" applyFill="1" applyAlignment="1">
      <alignment vertical="center"/>
    </xf>
    <xf numFmtId="0" fontId="6" fillId="0" borderId="0" xfId="1" applyFont="1" applyAlignment="1">
      <alignment vertical="center" wrapText="1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center"/>
    </xf>
    <xf numFmtId="0" fontId="3" fillId="0" borderId="0" xfId="1" applyFont="1" applyBorder="1"/>
    <xf numFmtId="0" fontId="3" fillId="0" borderId="0" xfId="1" applyFont="1" applyFill="1" applyBorder="1"/>
    <xf numFmtId="0" fontId="14" fillId="0" borderId="0" xfId="1" applyFont="1" applyBorder="1"/>
    <xf numFmtId="0" fontId="14" fillId="0" borderId="0" xfId="1" applyFont="1" applyBorder="1" applyAlignment="1">
      <alignment horizontal="center"/>
    </xf>
    <xf numFmtId="3" fontId="4" fillId="0" borderId="1" xfId="1" applyNumberFormat="1" applyFont="1" applyFill="1" applyBorder="1"/>
    <xf numFmtId="0" fontId="4" fillId="0" borderId="1" xfId="1" applyFont="1" applyBorder="1" applyAlignment="1">
      <alignment horizontal="right"/>
    </xf>
    <xf numFmtId="0" fontId="4" fillId="0" borderId="1" xfId="1" applyFont="1" applyBorder="1" applyAlignment="1">
      <alignment horizontal="center"/>
    </xf>
    <xf numFmtId="3" fontId="6" fillId="0" borderId="1" xfId="1" applyNumberFormat="1" applyFont="1" applyFill="1" applyBorder="1"/>
    <xf numFmtId="0" fontId="6" fillId="0" borderId="1" xfId="1" applyFont="1" applyBorder="1"/>
    <xf numFmtId="0" fontId="4" fillId="0" borderId="1" xfId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13" fillId="0" borderId="0" xfId="1" applyFont="1" applyAlignment="1"/>
    <xf numFmtId="0" fontId="13" fillId="0" borderId="0" xfId="1" applyFont="1" applyFill="1" applyAlignment="1"/>
    <xf numFmtId="0" fontId="13" fillId="0" borderId="0" xfId="1" applyFont="1" applyAlignment="1">
      <alignment horizontal="center"/>
    </xf>
    <xf numFmtId="0" fontId="5" fillId="0" borderId="0" xfId="1" applyFont="1" applyAlignment="1"/>
    <xf numFmtId="0" fontId="12" fillId="0" borderId="0" xfId="1" applyFont="1" applyAlignment="1"/>
    <xf numFmtId="0" fontId="12" fillId="0" borderId="0" xfId="1" applyFont="1" applyAlignment="1">
      <alignment horizontal="center"/>
    </xf>
    <xf numFmtId="0" fontId="12" fillId="0" borderId="0" xfId="1" applyFont="1" applyFill="1" applyAlignment="1">
      <alignment horizontal="center"/>
    </xf>
    <xf numFmtId="0" fontId="3" fillId="0" borderId="0" xfId="1" applyFont="1" applyAlignment="1">
      <alignment vertical="center"/>
    </xf>
    <xf numFmtId="3" fontId="4" fillId="0" borderId="1" xfId="1" applyNumberFormat="1" applyFont="1" applyBorder="1"/>
    <xf numFmtId="0" fontId="13" fillId="0" borderId="0" xfId="1" applyFont="1" applyFill="1" applyAlignment="1">
      <alignment horizontal="center"/>
    </xf>
    <xf numFmtId="0" fontId="6" fillId="0" borderId="0" xfId="1" applyFont="1" applyBorder="1"/>
    <xf numFmtId="0" fontId="4" fillId="0" borderId="0" xfId="1" applyFont="1" applyBorder="1" applyAlignment="1">
      <alignment horizontal="center"/>
    </xf>
    <xf numFmtId="0" fontId="4" fillId="0" borderId="1" xfId="1" applyFont="1" applyBorder="1"/>
    <xf numFmtId="0" fontId="6" fillId="0" borderId="0" xfId="1" applyFont="1" applyFill="1" applyAlignment="1">
      <alignment horizontal="right" vertical="center"/>
    </xf>
    <xf numFmtId="0" fontId="7" fillId="0" borderId="0" xfId="1" applyFont="1" applyAlignment="1">
      <alignment horizontal="centerContinuous"/>
    </xf>
    <xf numFmtId="0" fontId="7" fillId="0" borderId="0" xfId="1" applyNumberFormat="1" applyFont="1" applyAlignment="1">
      <alignment horizontal="centerContinuous"/>
    </xf>
    <xf numFmtId="0" fontId="8" fillId="0" borderId="0" xfId="1" applyFont="1"/>
    <xf numFmtId="0" fontId="9" fillId="0" borderId="0" xfId="1" applyFont="1"/>
    <xf numFmtId="17" fontId="9" fillId="0" borderId="0" xfId="1" applyNumberFormat="1" applyFont="1"/>
    <xf numFmtId="0" fontId="9" fillId="0" borderId="0" xfId="1" applyFont="1" applyAlignment="1">
      <alignment horizontal="right"/>
    </xf>
    <xf numFmtId="0" fontId="7" fillId="0" borderId="0" xfId="1" applyFont="1"/>
    <xf numFmtId="0" fontId="8" fillId="0" borderId="1" xfId="1" applyFont="1" applyBorder="1" applyAlignment="1">
      <alignment horizontal="center"/>
    </xf>
    <xf numFmtId="0" fontId="10" fillId="0" borderId="1" xfId="1" applyFont="1" applyBorder="1" applyAlignment="1">
      <alignment horizontal="center" wrapText="1"/>
    </xf>
    <xf numFmtId="0" fontId="11" fillId="0" borderId="1" xfId="1" applyFont="1" applyBorder="1" applyAlignment="1">
      <alignment horizontal="center"/>
    </xf>
    <xf numFmtId="0" fontId="8" fillId="0" borderId="0" xfId="1" applyFont="1" applyAlignment="1">
      <alignment horizontal="center"/>
    </xf>
    <xf numFmtId="0" fontId="11" fillId="0" borderId="1" xfId="1" applyFont="1" applyBorder="1" applyAlignment="1">
      <alignment horizontal="left"/>
    </xf>
    <xf numFmtId="164" fontId="10" fillId="0" borderId="1" xfId="1" applyNumberFormat="1" applyFont="1" applyBorder="1"/>
    <xf numFmtId="3" fontId="9" fillId="0" borderId="1" xfId="1" applyNumberFormat="1" applyFont="1" applyBorder="1" applyAlignment="1">
      <alignment horizontal="right"/>
    </xf>
    <xf numFmtId="0" fontId="11" fillId="0" borderId="1" xfId="1" applyFont="1" applyBorder="1"/>
    <xf numFmtId="0" fontId="8" fillId="0" borderId="0" xfId="1" applyFont="1" applyAlignment="1">
      <alignment horizontal="right"/>
    </xf>
    <xf numFmtId="3" fontId="9" fillId="0" borderId="1" xfId="1" applyNumberFormat="1" applyFont="1" applyFill="1" applyBorder="1" applyAlignment="1">
      <alignment horizontal="right"/>
    </xf>
    <xf numFmtId="3" fontId="8" fillId="0" borderId="0" xfId="1" applyNumberFormat="1" applyFont="1"/>
    <xf numFmtId="3" fontId="11" fillId="0" borderId="1" xfId="1" applyNumberFormat="1" applyFont="1" applyBorder="1" applyAlignment="1">
      <alignment horizontal="center"/>
    </xf>
    <xf numFmtId="3" fontId="9" fillId="0" borderId="1" xfId="1" applyNumberFormat="1" applyFont="1" applyBorder="1" applyAlignment="1"/>
    <xf numFmtId="164" fontId="8" fillId="0" borderId="0" xfId="1" applyNumberFormat="1" applyFont="1"/>
    <xf numFmtId="10" fontId="8" fillId="0" borderId="0" xfId="1" applyNumberFormat="1" applyFont="1" applyAlignment="1">
      <alignment horizontal="right"/>
    </xf>
    <xf numFmtId="0" fontId="11" fillId="0" borderId="0" xfId="1" applyFont="1" applyFill="1" applyBorder="1"/>
    <xf numFmtId="0" fontId="11" fillId="0" borderId="0" xfId="1" applyFont="1" applyFill="1" applyBorder="1" applyAlignment="1">
      <alignment horizontal="center"/>
    </xf>
    <xf numFmtId="0" fontId="11" fillId="0" borderId="1" xfId="1" applyFont="1" applyBorder="1" applyAlignment="1">
      <alignment vertical="center"/>
    </xf>
    <xf numFmtId="164" fontId="10" fillId="0" borderId="1" xfId="1" applyNumberFormat="1" applyFont="1" applyBorder="1" applyAlignment="1">
      <alignment vertical="center"/>
    </xf>
    <xf numFmtId="3" fontId="9" fillId="0" borderId="1" xfId="1" applyNumberFormat="1" applyFont="1" applyFill="1" applyBorder="1" applyAlignment="1">
      <alignment horizontal="right" vertical="center"/>
    </xf>
    <xf numFmtId="0" fontId="15" fillId="0" borderId="0" xfId="1" applyFont="1" applyAlignment="1">
      <alignment horizontal="center" vertical="center"/>
    </xf>
    <xf numFmtId="0" fontId="28" fillId="0" borderId="2" xfId="1" applyFont="1" applyBorder="1"/>
    <xf numFmtId="0" fontId="2" fillId="0" borderId="2" xfId="1" applyBorder="1"/>
    <xf numFmtId="0" fontId="2" fillId="0" borderId="0" xfId="1" applyBorder="1"/>
    <xf numFmtId="0" fontId="3" fillId="0" borderId="11" xfId="1" applyFont="1" applyBorder="1" applyAlignment="1"/>
    <xf numFmtId="0" fontId="3" fillId="0" borderId="0" xfId="1" applyFont="1" applyBorder="1" applyAlignment="1"/>
    <xf numFmtId="0" fontId="5" fillId="0" borderId="0" xfId="1" applyFont="1" applyFill="1" applyAlignment="1"/>
    <xf numFmtId="0" fontId="4" fillId="0" borderId="0" xfId="1" applyFont="1" applyFill="1" applyAlignment="1"/>
    <xf numFmtId="0" fontId="28" fillId="0" borderId="0" xfId="1" applyFont="1" applyAlignment="1"/>
    <xf numFmtId="0" fontId="4" fillId="0" borderId="0" xfId="1" applyFont="1" applyAlignment="1"/>
    <xf numFmtId="0" fontId="29" fillId="0" borderId="0" xfId="1" applyFont="1" applyAlignment="1"/>
    <xf numFmtId="0" fontId="16" fillId="0" borderId="0" xfId="1" applyFont="1" applyBorder="1"/>
    <xf numFmtId="0" fontId="30" fillId="0" borderId="0" xfId="1" applyNumberFormat="1" applyFont="1" applyBorder="1" applyAlignment="1">
      <alignment horizontal="left" vertical="center"/>
    </xf>
    <xf numFmtId="0" fontId="6" fillId="0" borderId="0" xfId="1" applyFont="1" applyBorder="1" applyAlignment="1">
      <alignment horizontal="center" vertical="center" wrapText="1"/>
    </xf>
    <xf numFmtId="0" fontId="28" fillId="0" borderId="0" xfId="1" applyNumberFormat="1" applyFont="1" applyBorder="1" applyAlignment="1">
      <alignment horizontal="left" vertical="center"/>
    </xf>
    <xf numFmtId="0" fontId="6" fillId="0" borderId="0" xfId="1" applyNumberFormat="1" applyFont="1" applyBorder="1" applyAlignment="1">
      <alignment horizontal="center" vertical="center"/>
    </xf>
    <xf numFmtId="0" fontId="28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30" fillId="0" borderId="0" xfId="1" applyFont="1" applyFill="1" applyBorder="1" applyAlignment="1">
      <alignment horizontal="left" vertical="center"/>
    </xf>
    <xf numFmtId="3" fontId="6" fillId="0" borderId="0" xfId="1" applyNumberFormat="1" applyFont="1" applyBorder="1" applyAlignment="1">
      <alignment horizontal="right" vertical="center"/>
    </xf>
    <xf numFmtId="3" fontId="6" fillId="0" borderId="2" xfId="1" applyNumberFormat="1" applyFont="1" applyBorder="1"/>
    <xf numFmtId="0" fontId="30" fillId="0" borderId="0" xfId="1" applyFont="1" applyBorder="1"/>
    <xf numFmtId="0" fontId="6" fillId="0" borderId="2" xfId="1" applyFont="1" applyBorder="1" applyAlignment="1">
      <alignment horizontal="right" vertical="center"/>
    </xf>
    <xf numFmtId="0" fontId="28" fillId="0" borderId="0" xfId="1" applyFont="1" applyBorder="1"/>
    <xf numFmtId="0" fontId="6" fillId="0" borderId="0" xfId="1" applyFont="1" applyBorder="1" applyAlignment="1">
      <alignment horizontal="center"/>
    </xf>
    <xf numFmtId="3" fontId="4" fillId="0" borderId="12" xfId="1" applyNumberFormat="1" applyFont="1" applyBorder="1"/>
    <xf numFmtId="0" fontId="30" fillId="0" borderId="0" xfId="1" applyFont="1" applyBorder="1" applyAlignment="1">
      <alignment vertical="center" wrapText="1"/>
    </xf>
    <xf numFmtId="3" fontId="6" fillId="0" borderId="0" xfId="1" applyNumberFormat="1" applyFont="1" applyBorder="1"/>
    <xf numFmtId="0" fontId="28" fillId="0" borderId="0" xfId="1" applyFont="1" applyBorder="1" applyAlignment="1">
      <alignment vertical="center" wrapText="1"/>
    </xf>
    <xf numFmtId="3" fontId="6" fillId="0" borderId="0" xfId="1" applyNumberFormat="1" applyFont="1" applyBorder="1" applyAlignment="1">
      <alignment horizontal="center" vertical="center" wrapText="1"/>
    </xf>
    <xf numFmtId="3" fontId="6" fillId="0" borderId="0" xfId="1" applyNumberFormat="1" applyFont="1" applyBorder="1" applyAlignment="1">
      <alignment horizontal="right"/>
    </xf>
    <xf numFmtId="3" fontId="6" fillId="0" borderId="2" xfId="1" applyNumberFormat="1" applyFont="1" applyBorder="1" applyAlignment="1">
      <alignment horizontal="right"/>
    </xf>
    <xf numFmtId="3" fontId="4" fillId="0" borderId="11" xfId="1" applyNumberFormat="1" applyFont="1" applyBorder="1" applyAlignment="1">
      <alignment horizontal="right"/>
    </xf>
    <xf numFmtId="0" fontId="16" fillId="0" borderId="0" xfId="1" applyFont="1" applyBorder="1" applyAlignment="1"/>
    <xf numFmtId="0" fontId="2" fillId="0" borderId="0" xfId="1" applyBorder="1" applyAlignment="1"/>
    <xf numFmtId="0" fontId="2" fillId="0" borderId="0" xfId="1" applyAlignment="1"/>
    <xf numFmtId="0" fontId="28" fillId="0" borderId="0" xfId="1" applyFont="1" applyBorder="1" applyAlignment="1">
      <alignment wrapText="1"/>
    </xf>
    <xf numFmtId="3" fontId="6" fillId="0" borderId="0" xfId="1" applyNumberFormat="1" applyFont="1" applyBorder="1" applyAlignment="1">
      <alignment horizontal="center" wrapText="1"/>
    </xf>
    <xf numFmtId="3" fontId="4" fillId="0" borderId="12" xfId="1" applyNumberFormat="1" applyFont="1" applyBorder="1" applyAlignment="1">
      <alignment horizontal="right"/>
    </xf>
    <xf numFmtId="3" fontId="6" fillId="0" borderId="0" xfId="1" applyNumberFormat="1" applyFont="1" applyBorder="1" applyAlignment="1">
      <alignment horizontal="center"/>
    </xf>
    <xf numFmtId="3" fontId="4" fillId="0" borderId="0" xfId="1" applyNumberFormat="1" applyFont="1" applyBorder="1" applyAlignment="1">
      <alignment horizontal="right"/>
    </xf>
    <xf numFmtId="3" fontId="4" fillId="0" borderId="0" xfId="1" applyNumberFormat="1" applyFont="1" applyBorder="1"/>
    <xf numFmtId="3" fontId="4" fillId="0" borderId="13" xfId="1" applyNumberFormat="1" applyFont="1" applyBorder="1"/>
    <xf numFmtId="0" fontId="31" fillId="0" borderId="0" xfId="1" applyFont="1"/>
    <xf numFmtId="49" fontId="32" fillId="0" borderId="0" xfId="1" applyNumberFormat="1" applyFont="1" applyBorder="1" applyAlignment="1">
      <alignment horizontal="left" wrapText="1"/>
    </xf>
    <xf numFmtId="0" fontId="30" fillId="0" borderId="0" xfId="1" applyFont="1" applyFill="1" applyBorder="1"/>
    <xf numFmtId="0" fontId="30" fillId="0" borderId="0" xfId="1" applyFont="1" applyAlignment="1">
      <alignment horizontal="right"/>
    </xf>
    <xf numFmtId="0" fontId="30" fillId="0" borderId="0" xfId="1" applyFont="1"/>
    <xf numFmtId="0" fontId="30" fillId="0" borderId="0" xfId="1" applyFont="1" applyAlignment="1">
      <alignment horizontal="center" vertical="center"/>
    </xf>
    <xf numFmtId="0" fontId="15" fillId="0" borderId="0" xfId="1" applyFont="1"/>
    <xf numFmtId="0" fontId="30" fillId="0" borderId="0" xfId="1" applyFont="1" applyAlignment="1">
      <alignment horizontal="center"/>
    </xf>
    <xf numFmtId="0" fontId="16" fillId="0" borderId="0" xfId="1" applyFont="1"/>
    <xf numFmtId="3" fontId="30" fillId="0" borderId="0" xfId="1" applyNumberFormat="1" applyFont="1" applyBorder="1" applyAlignment="1">
      <alignment horizontal="left"/>
    </xf>
    <xf numFmtId="3" fontId="30" fillId="0" borderId="0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12" fillId="0" borderId="0" xfId="1" applyFont="1" applyAlignment="1">
      <alignment horizontal="center"/>
    </xf>
    <xf numFmtId="0" fontId="6" fillId="0" borderId="0" xfId="1" applyFont="1" applyAlignment="1">
      <alignment horizontal="center" vertical="center"/>
    </xf>
    <xf numFmtId="0" fontId="21" fillId="0" borderId="0" xfId="1" applyFont="1" applyAlignment="1">
      <alignment horizontal="centerContinuous" vertical="center" wrapText="1"/>
    </xf>
    <xf numFmtId="0" fontId="2" fillId="0" borderId="0" xfId="1" applyAlignment="1">
      <alignment vertical="center" wrapText="1"/>
    </xf>
    <xf numFmtId="0" fontId="2" fillId="0" borderId="0" xfId="1" applyAlignment="1">
      <alignment vertical="center"/>
    </xf>
    <xf numFmtId="0" fontId="22" fillId="0" borderId="0" xfId="1" applyFont="1" applyAlignment="1">
      <alignment horizontal="centerContinuous" vertical="center"/>
    </xf>
    <xf numFmtId="0" fontId="2" fillId="0" borderId="0" xfId="1" applyAlignment="1">
      <alignment horizontal="centerContinuous" vertical="center"/>
    </xf>
    <xf numFmtId="0" fontId="22" fillId="0" borderId="3" xfId="1" applyFont="1" applyBorder="1" applyAlignment="1">
      <alignment horizontal="centerContinuous" vertical="center" wrapText="1"/>
    </xf>
    <xf numFmtId="0" fontId="22" fillId="0" borderId="6" xfId="1" applyFont="1" applyBorder="1" applyAlignment="1">
      <alignment horizontal="centerContinuous" vertical="center" wrapText="1"/>
    </xf>
    <xf numFmtId="0" fontId="22" fillId="0" borderId="4" xfId="1" applyFont="1" applyBorder="1" applyAlignment="1">
      <alignment horizontal="centerContinuous" vertical="center" wrapText="1"/>
    </xf>
    <xf numFmtId="0" fontId="22" fillId="0" borderId="0" xfId="1" applyFont="1" applyAlignment="1">
      <alignment horizontal="center" vertical="center"/>
    </xf>
    <xf numFmtId="0" fontId="22" fillId="0" borderId="3" xfId="1" applyFont="1" applyBorder="1" applyAlignment="1">
      <alignment horizontal="centerContinuous" vertical="center"/>
    </xf>
    <xf numFmtId="0" fontId="22" fillId="0" borderId="6" xfId="1" applyFont="1" applyBorder="1" applyAlignment="1">
      <alignment horizontal="centerContinuous" vertical="center"/>
    </xf>
    <xf numFmtId="0" fontId="22" fillId="0" borderId="4" xfId="1" applyFont="1" applyBorder="1" applyAlignment="1">
      <alignment horizontal="centerContinuous" vertical="center"/>
    </xf>
    <xf numFmtId="0" fontId="22" fillId="0" borderId="0" xfId="1" applyFont="1" applyAlignment="1">
      <alignment horizontal="center" vertical="center" wrapText="1"/>
    </xf>
    <xf numFmtId="0" fontId="2" fillId="0" borderId="0" xfId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3" fontId="18" fillId="0" borderId="1" xfId="1" applyNumberFormat="1" applyFont="1" applyFill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/>
    </xf>
    <xf numFmtId="0" fontId="18" fillId="0" borderId="0" xfId="1" applyFont="1" applyAlignment="1">
      <alignment horizontal="center" vertical="center"/>
    </xf>
    <xf numFmtId="3" fontId="18" fillId="0" borderId="1" xfId="1" applyNumberFormat="1" applyFont="1" applyBorder="1" applyAlignment="1">
      <alignment horizontal="center" vertical="center"/>
    </xf>
    <xf numFmtId="3" fontId="18" fillId="0" borderId="1" xfId="1" applyNumberFormat="1" applyFont="1" applyFill="1" applyBorder="1" applyAlignment="1">
      <alignment horizontal="center" vertical="center"/>
    </xf>
    <xf numFmtId="0" fontId="18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vertical="center"/>
    </xf>
    <xf numFmtId="0" fontId="1" fillId="0" borderId="1" xfId="1" applyFont="1" applyBorder="1" applyAlignment="1">
      <alignment vertical="center" wrapText="1"/>
    </xf>
    <xf numFmtId="3" fontId="2" fillId="0" borderId="1" xfId="1" applyNumberFormat="1" applyBorder="1" applyAlignment="1">
      <alignment vertical="center"/>
    </xf>
    <xf numFmtId="3" fontId="2" fillId="0" borderId="1" xfId="1" applyNumberFormat="1" applyFill="1" applyBorder="1" applyAlignment="1">
      <alignment vertical="center"/>
    </xf>
    <xf numFmtId="0" fontId="19" fillId="0" borderId="1" xfId="1" applyFont="1" applyBorder="1" applyAlignment="1">
      <alignment horizontal="right" vertical="center"/>
    </xf>
    <xf numFmtId="0" fontId="19" fillId="0" borderId="1" xfId="1" applyFont="1" applyBorder="1" applyAlignment="1">
      <alignment vertical="center" wrapText="1"/>
    </xf>
    <xf numFmtId="0" fontId="19" fillId="0" borderId="1" xfId="1" applyFont="1" applyBorder="1" applyAlignment="1">
      <alignment vertical="center"/>
    </xf>
    <xf numFmtId="0" fontId="2" fillId="0" borderId="1" xfId="1" applyBorder="1" applyAlignment="1">
      <alignment vertical="center"/>
    </xf>
    <xf numFmtId="0" fontId="2" fillId="0" borderId="1" xfId="1" applyBorder="1" applyAlignment="1">
      <alignment vertical="center" wrapText="1"/>
    </xf>
    <xf numFmtId="3" fontId="8" fillId="0" borderId="1" xfId="1" applyNumberFormat="1" applyFont="1" applyFill="1" applyBorder="1" applyAlignment="1">
      <alignment vertical="center"/>
    </xf>
    <xf numFmtId="0" fontId="19" fillId="0" borderId="1" xfId="1" applyFont="1" applyBorder="1" applyAlignment="1">
      <alignment horizontal="center" vertical="center"/>
    </xf>
    <xf numFmtId="3" fontId="24" fillId="0" borderId="1" xfId="1" applyNumberFormat="1" applyFont="1" applyBorder="1" applyAlignment="1">
      <alignment vertical="center"/>
    </xf>
    <xf numFmtId="3" fontId="25" fillId="0" borderId="1" xfId="1" applyNumberFormat="1" applyFont="1" applyBorder="1" applyAlignment="1">
      <alignment vertical="center"/>
    </xf>
    <xf numFmtId="0" fontId="2" fillId="0" borderId="1" xfId="1" applyBorder="1" applyAlignment="1">
      <alignment horizontal="left" vertical="center" wrapText="1"/>
    </xf>
    <xf numFmtId="0" fontId="19" fillId="0" borderId="1" xfId="1" applyFont="1" applyBorder="1" applyAlignment="1">
      <alignment horizontal="center" vertical="center" wrapText="1"/>
    </xf>
    <xf numFmtId="0" fontId="2" fillId="0" borderId="1" xfId="1" applyBorder="1" applyAlignment="1">
      <alignment horizontal="left" vertical="center"/>
    </xf>
    <xf numFmtId="3" fontId="26" fillId="0" borderId="1" xfId="1" applyNumberFormat="1" applyFont="1" applyFill="1" applyBorder="1" applyAlignment="1">
      <alignment vertical="center"/>
    </xf>
    <xf numFmtId="0" fontId="2" fillId="0" borderId="1" xfId="1" applyFont="1" applyBorder="1" applyAlignment="1">
      <alignment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/>
    </xf>
    <xf numFmtId="0" fontId="1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vertical="center"/>
    </xf>
    <xf numFmtId="3" fontId="2" fillId="0" borderId="0" xfId="1" applyNumberFormat="1" applyAlignment="1">
      <alignment vertical="center"/>
    </xf>
    <xf numFmtId="3" fontId="2" fillId="0" borderId="0" xfId="1" applyNumberFormat="1" applyAlignment="1">
      <alignment vertical="center" wrapText="1"/>
    </xf>
    <xf numFmtId="0" fontId="2" fillId="0" borderId="3" xfId="1" applyBorder="1" applyAlignment="1">
      <alignment vertical="center"/>
    </xf>
    <xf numFmtId="0" fontId="2" fillId="0" borderId="0" xfId="1" applyBorder="1" applyAlignment="1">
      <alignment vertical="center"/>
    </xf>
    <xf numFmtId="0" fontId="2" fillId="0" borderId="0" xfId="1" applyBorder="1" applyAlignment="1">
      <alignment vertical="center" wrapText="1"/>
    </xf>
    <xf numFmtId="0" fontId="2" fillId="0" borderId="1" xfId="1" applyFont="1" applyBorder="1" applyAlignment="1">
      <alignment horizontal="right" vertical="center"/>
    </xf>
    <xf numFmtId="3" fontId="2" fillId="0" borderId="1" xfId="1" applyNumberFormat="1" applyFont="1" applyBorder="1" applyAlignment="1">
      <alignment vertical="center"/>
    </xf>
    <xf numFmtId="3" fontId="27" fillId="0" borderId="1" xfId="1" applyNumberFormat="1" applyFont="1" applyBorder="1" applyAlignment="1">
      <alignment vertical="center"/>
    </xf>
    <xf numFmtId="1" fontId="2" fillId="0" borderId="0" xfId="1" applyNumberFormat="1" applyAlignment="1">
      <alignment vertical="center" wrapText="1"/>
    </xf>
    <xf numFmtId="0" fontId="1" fillId="0" borderId="0" xfId="1" applyFont="1" applyBorder="1" applyAlignment="1">
      <alignment vertical="center"/>
    </xf>
    <xf numFmtId="0" fontId="1" fillId="0" borderId="0" xfId="1" applyFont="1" applyBorder="1" applyAlignment="1">
      <alignment vertical="center" wrapText="1"/>
    </xf>
    <xf numFmtId="3" fontId="2" fillId="0" borderId="0" xfId="1" applyNumberForma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0" xfId="1" applyAlignment="1">
      <alignment horizontal="right" vertical="center"/>
    </xf>
    <xf numFmtId="0" fontId="2" fillId="0" borderId="0" xfId="1" applyFont="1" applyFill="1" applyAlignment="1">
      <alignment horizontal="center" vertical="center"/>
    </xf>
    <xf numFmtId="0" fontId="2" fillId="0" borderId="1" xfId="1" applyBorder="1" applyAlignment="1">
      <alignment horizontal="center"/>
    </xf>
    <xf numFmtId="49" fontId="2" fillId="0" borderId="1" xfId="1" applyNumberFormat="1" applyFill="1" applyBorder="1" applyAlignment="1">
      <alignment horizontal="center" wrapText="1"/>
    </xf>
    <xf numFmtId="0" fontId="23" fillId="0" borderId="1" xfId="1" applyFont="1" applyBorder="1" applyAlignment="1">
      <alignment horizontal="center"/>
    </xf>
    <xf numFmtId="49" fontId="23" fillId="0" borderId="1" xfId="1" applyNumberFormat="1" applyFont="1" applyFill="1" applyBorder="1" applyAlignment="1">
      <alignment horizontal="center"/>
    </xf>
    <xf numFmtId="0" fontId="1" fillId="0" borderId="1" xfId="1" applyFont="1" applyBorder="1"/>
    <xf numFmtId="1" fontId="2" fillId="0" borderId="1" xfId="1" applyNumberFormat="1" applyFill="1" applyBorder="1" applyAlignment="1">
      <alignment horizontal="center" vertical="center"/>
    </xf>
    <xf numFmtId="0" fontId="2" fillId="0" borderId="1" xfId="1" applyBorder="1"/>
    <xf numFmtId="1" fontId="2" fillId="0" borderId="0" xfId="1" applyNumberFormat="1" applyFill="1" applyBorder="1" applyAlignment="1">
      <alignment horizontal="center" vertical="center"/>
    </xf>
    <xf numFmtId="0" fontId="2" fillId="0" borderId="1" xfId="1" applyBorder="1" applyAlignment="1">
      <alignment wrapText="1"/>
    </xf>
    <xf numFmtId="0" fontId="2" fillId="0" borderId="1" xfId="1" applyBorder="1" applyAlignment="1">
      <alignment horizontal="left" indent="4"/>
    </xf>
    <xf numFmtId="1" fontId="1" fillId="0" borderId="1" xfId="1" applyNumberFormat="1" applyFont="1" applyFill="1" applyBorder="1" applyAlignment="1">
      <alignment horizontal="center" vertical="center"/>
    </xf>
    <xf numFmtId="1" fontId="1" fillId="0" borderId="0" xfId="1" applyNumberFormat="1" applyFont="1" applyFill="1" applyBorder="1" applyAlignment="1">
      <alignment horizontal="center" vertical="center"/>
    </xf>
    <xf numFmtId="1" fontId="2" fillId="0" borderId="0" xfId="1" applyNumberFormat="1" applyBorder="1" applyAlignment="1">
      <alignment horizontal="center" vertical="center"/>
    </xf>
    <xf numFmtId="1" fontId="2" fillId="0" borderId="0" xfId="1" applyNumberFormat="1" applyBorder="1"/>
    <xf numFmtId="1" fontId="2" fillId="0" borderId="0" xfId="1" applyNumberFormat="1"/>
    <xf numFmtId="3" fontId="2" fillId="0" borderId="1" xfId="1" applyNumberFormat="1" applyFill="1" applyBorder="1" applyAlignment="1">
      <alignment horizontal="center" vertical="center"/>
    </xf>
    <xf numFmtId="3" fontId="2" fillId="0" borderId="0" xfId="1" applyNumberFormat="1" applyFill="1" applyBorder="1" applyAlignment="1">
      <alignment horizontal="center" vertical="center"/>
    </xf>
    <xf numFmtId="0" fontId="1" fillId="0" borderId="0" xfId="1" applyFont="1" applyBorder="1"/>
    <xf numFmtId="0" fontId="16" fillId="0" borderId="1" xfId="1" applyFont="1" applyBorder="1" applyAlignment="1">
      <alignment vertical="center" wrapText="1"/>
    </xf>
    <xf numFmtId="0" fontId="16" fillId="0" borderId="1" xfId="1" applyFont="1" applyBorder="1" applyAlignment="1">
      <alignment horizontal="center" vertical="center" wrapText="1"/>
    </xf>
    <xf numFmtId="0" fontId="16" fillId="0" borderId="0" xfId="1" applyFont="1" applyAlignment="1">
      <alignment vertical="center" wrapText="1"/>
    </xf>
    <xf numFmtId="0" fontId="17" fillId="0" borderId="1" xfId="1" applyFont="1" applyBorder="1" applyAlignment="1">
      <alignment horizontal="center" vertical="center" wrapText="1"/>
    </xf>
    <xf numFmtId="0" fontId="17" fillId="0" borderId="1" xfId="1" applyFont="1" applyBorder="1" applyAlignment="1">
      <alignment vertical="center" wrapText="1"/>
    </xf>
    <xf numFmtId="3" fontId="1" fillId="0" borderId="1" xfId="1" applyNumberFormat="1" applyFont="1" applyBorder="1" applyAlignment="1">
      <alignment vertical="center"/>
    </xf>
    <xf numFmtId="3" fontId="20" fillId="0" borderId="5" xfId="1" applyNumberFormat="1" applyFont="1" applyBorder="1" applyAlignment="1">
      <alignment horizontal="right" vertical="center" wrapText="1"/>
    </xf>
    <xf numFmtId="3" fontId="1" fillId="0" borderId="1" xfId="1" applyNumberFormat="1" applyFont="1" applyBorder="1" applyAlignment="1">
      <alignment horizontal="right" vertical="center"/>
    </xf>
    <xf numFmtId="0" fontId="1" fillId="0" borderId="0" xfId="1" applyFont="1" applyBorder="1" applyAlignment="1">
      <alignment horizontal="center" vertical="center" wrapText="1"/>
    </xf>
    <xf numFmtId="0" fontId="24" fillId="0" borderId="0" xfId="1" applyFont="1" applyAlignment="1">
      <alignment vertical="center"/>
    </xf>
    <xf numFmtId="0" fontId="18" fillId="0" borderId="1" xfId="1" applyFont="1" applyBorder="1" applyAlignment="1">
      <alignment vertical="center" wrapText="1"/>
    </xf>
    <xf numFmtId="3" fontId="2" fillId="0" borderId="1" xfId="1" applyNumberFormat="1" applyBorder="1" applyAlignment="1">
      <alignment horizontal="right" vertical="center"/>
    </xf>
    <xf numFmtId="3" fontId="2" fillId="0" borderId="1" xfId="1" applyNumberFormat="1" applyFont="1" applyBorder="1" applyAlignment="1">
      <alignment horizontal="right" vertical="center"/>
    </xf>
    <xf numFmtId="3" fontId="20" fillId="0" borderId="1" xfId="1" applyNumberFormat="1" applyFont="1" applyBorder="1" applyAlignment="1">
      <alignment vertical="center"/>
    </xf>
    <xf numFmtId="0" fontId="4" fillId="0" borderId="2" xfId="1" applyFont="1" applyBorder="1"/>
    <xf numFmtId="0" fontId="15" fillId="0" borderId="0" xfId="1" applyFont="1" applyBorder="1"/>
    <xf numFmtId="0" fontId="28" fillId="0" borderId="0" xfId="1" applyNumberFormat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 wrapText="1"/>
    </xf>
    <xf numFmtId="0" fontId="30" fillId="0" borderId="0" xfId="1" applyFont="1" applyBorder="1" applyAlignment="1">
      <alignment horizontal="center" vertical="center"/>
    </xf>
    <xf numFmtId="0" fontId="30" fillId="0" borderId="0" xfId="1" applyFont="1" applyBorder="1" applyAlignment="1">
      <alignment vertical="center"/>
    </xf>
    <xf numFmtId="0" fontId="30" fillId="0" borderId="0" xfId="1" applyFont="1" applyBorder="1" applyAlignment="1">
      <alignment horizontal="left" vertical="center"/>
    </xf>
    <xf numFmtId="3" fontId="30" fillId="0" borderId="0" xfId="1" applyNumberFormat="1" applyFont="1" applyBorder="1" applyAlignment="1">
      <alignment horizontal="right" vertical="center"/>
    </xf>
    <xf numFmtId="3" fontId="30" fillId="0" borderId="0" xfId="1" applyNumberFormat="1" applyFont="1" applyBorder="1"/>
    <xf numFmtId="3" fontId="28" fillId="0" borderId="12" xfId="1" applyNumberFormat="1" applyFont="1" applyBorder="1"/>
    <xf numFmtId="0" fontId="30" fillId="0" borderId="0" xfId="1" applyFont="1" applyBorder="1" applyAlignment="1">
      <alignment horizontal="center" vertical="center" wrapText="1"/>
    </xf>
    <xf numFmtId="3" fontId="30" fillId="0" borderId="0" xfId="1" applyNumberFormat="1" applyFont="1" applyBorder="1" applyAlignment="1">
      <alignment horizontal="right"/>
    </xf>
    <xf numFmtId="3" fontId="28" fillId="0" borderId="6" xfId="1" applyNumberFormat="1" applyFont="1" applyBorder="1" applyAlignment="1">
      <alignment horizontal="right"/>
    </xf>
    <xf numFmtId="3" fontId="28" fillId="0" borderId="0" xfId="1" applyNumberFormat="1" applyFont="1" applyBorder="1"/>
    <xf numFmtId="3" fontId="28" fillId="0" borderId="0" xfId="1" applyNumberFormat="1" applyFont="1" applyBorder="1" applyAlignment="1">
      <alignment horizontal="right"/>
    </xf>
    <xf numFmtId="0" fontId="28" fillId="0" borderId="13" xfId="1" applyFont="1" applyBorder="1"/>
    <xf numFmtId="3" fontId="28" fillId="0" borderId="13" xfId="1" applyNumberFormat="1" applyFont="1" applyBorder="1"/>
    <xf numFmtId="49" fontId="31" fillId="0" borderId="0" xfId="1" applyNumberFormat="1" applyFont="1" applyBorder="1" applyAlignment="1">
      <alignment wrapText="1"/>
    </xf>
    <xf numFmtId="49" fontId="31" fillId="0" borderId="0" xfId="1" applyNumberFormat="1" applyFont="1" applyBorder="1" applyAlignment="1">
      <alignment horizontal="left" wrapText="1"/>
    </xf>
    <xf numFmtId="0" fontId="30" fillId="0" borderId="0" xfId="1" applyFont="1" applyAlignment="1"/>
    <xf numFmtId="3" fontId="30" fillId="0" borderId="0" xfId="1" applyNumberFormat="1" applyFont="1" applyBorder="1" applyAlignment="1"/>
    <xf numFmtId="0" fontId="2" fillId="0" borderId="0" xfId="1" applyFont="1" applyAlignment="1">
      <alignment horizontal="right" vertical="center"/>
    </xf>
    <xf numFmtId="0" fontId="2" fillId="0" borderId="0" xfId="1" applyAlignment="1">
      <alignment horizontal="right" vertical="center"/>
    </xf>
    <xf numFmtId="14" fontId="22" fillId="0" borderId="0" xfId="1" applyNumberFormat="1" applyFont="1" applyAlignment="1">
      <alignment horizontal="center" vertical="center" wrapText="1"/>
    </xf>
    <xf numFmtId="0" fontId="22" fillId="0" borderId="0" xfId="1" applyFont="1" applyAlignment="1">
      <alignment horizontal="center" vertical="center" wrapText="1"/>
    </xf>
    <xf numFmtId="0" fontId="2" fillId="0" borderId="7" xfId="1" applyBorder="1" applyAlignment="1">
      <alignment horizontal="center" vertical="center" wrapText="1"/>
    </xf>
    <xf numFmtId="0" fontId="2" fillId="0" borderId="8" xfId="1" applyBorder="1" applyAlignment="1">
      <alignment horizontal="center" vertical="center" wrapText="1"/>
    </xf>
    <xf numFmtId="0" fontId="2" fillId="0" borderId="9" xfId="1" applyBorder="1" applyAlignment="1">
      <alignment horizontal="center" vertical="center" wrapText="1"/>
    </xf>
    <xf numFmtId="0" fontId="2" fillId="0" borderId="10" xfId="1" applyBorder="1" applyAlignment="1">
      <alignment horizontal="center" vertical="center" wrapText="1"/>
    </xf>
    <xf numFmtId="0" fontId="18" fillId="0" borderId="3" xfId="1" applyFont="1" applyBorder="1" applyAlignment="1">
      <alignment horizontal="center" vertical="center" wrapText="1"/>
    </xf>
    <xf numFmtId="0" fontId="18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3" fontId="18" fillId="0" borderId="3" xfId="1" applyNumberFormat="1" applyFont="1" applyBorder="1" applyAlignment="1">
      <alignment horizontal="center" vertical="center" wrapText="1"/>
    </xf>
    <xf numFmtId="3" fontId="18" fillId="0" borderId="4" xfId="1" applyNumberFormat="1" applyFont="1" applyBorder="1" applyAlignment="1">
      <alignment horizontal="center" vertical="center" wrapText="1"/>
    </xf>
    <xf numFmtId="0" fontId="6" fillId="0" borderId="0" xfId="1" applyNumberFormat="1" applyFont="1" applyBorder="1" applyAlignment="1">
      <alignment horizontal="left" vertical="center"/>
    </xf>
    <xf numFmtId="0" fontId="4" fillId="0" borderId="0" xfId="1" applyNumberFormat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/>
    </xf>
    <xf numFmtId="0" fontId="1" fillId="0" borderId="2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0" fontId="16" fillId="0" borderId="4" xfId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right" vertical="center"/>
    </xf>
    <xf numFmtId="0" fontId="3" fillId="0" borderId="11" xfId="1" applyFont="1" applyBorder="1" applyAlignment="1">
      <alignment horizontal="left"/>
    </xf>
    <xf numFmtId="0" fontId="28" fillId="0" borderId="0" xfId="1" applyFont="1" applyFill="1" applyAlignment="1">
      <alignment horizontal="left"/>
    </xf>
    <xf numFmtId="0" fontId="28" fillId="0" borderId="0" xfId="1" applyFont="1" applyAlignment="1">
      <alignment horizontal="left"/>
    </xf>
    <xf numFmtId="0" fontId="28" fillId="0" borderId="0" xfId="1" applyFont="1" applyAlignment="1">
      <alignment horizontal="center"/>
    </xf>
    <xf numFmtId="0" fontId="28" fillId="0" borderId="0" xfId="1" applyFont="1" applyBorder="1" applyAlignment="1">
      <alignment horizontal="center" vertical="center"/>
    </xf>
    <xf numFmtId="0" fontId="30" fillId="0" borderId="0" xfId="1" applyNumberFormat="1" applyFont="1" applyBorder="1" applyAlignment="1">
      <alignment horizontal="left" vertical="center"/>
    </xf>
    <xf numFmtId="0" fontId="28" fillId="0" borderId="0" xfId="1" applyNumberFormat="1" applyFont="1" applyBorder="1" applyAlignment="1">
      <alignment horizontal="center" vertical="center"/>
    </xf>
    <xf numFmtId="0" fontId="28" fillId="0" borderId="0" xfId="1" applyFont="1" applyBorder="1" applyAlignment="1">
      <alignment horizontal="right" vertical="center" wrapText="1"/>
    </xf>
    <xf numFmtId="0" fontId="30" fillId="0" borderId="0" xfId="1" applyFont="1" applyAlignment="1">
      <alignment horizontal="left"/>
    </xf>
    <xf numFmtId="0" fontId="21" fillId="0" borderId="0" xfId="1" applyFont="1" applyAlignment="1">
      <alignment horizontal="center"/>
    </xf>
    <xf numFmtId="0" fontId="1" fillId="0" borderId="0" xfId="1" applyFont="1" applyAlignment="1">
      <alignment horizontal="center"/>
    </xf>
    <xf numFmtId="0" fontId="22" fillId="0" borderId="0" xfId="1" applyFont="1" applyAlignment="1">
      <alignment horizontal="center"/>
    </xf>
    <xf numFmtId="0" fontId="1" fillId="0" borderId="2" xfId="1" applyFont="1" applyBorder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6" fillId="0" borderId="0" xfId="1" applyFont="1" applyAlignment="1">
      <alignment horizontal="left" vertical="center"/>
    </xf>
    <xf numFmtId="0" fontId="12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13" fillId="0" borderId="0" xfId="1" applyFont="1" applyAlignment="1">
      <alignment horizontal="center"/>
    </xf>
    <xf numFmtId="0" fontId="6" fillId="0" borderId="0" xfId="1" applyFont="1" applyAlignment="1">
      <alignment horizontal="center" vertical="center"/>
    </xf>
  </cellXfs>
  <cellStyles count="6">
    <cellStyle name="Normal" xfId="0" builtinId="0"/>
    <cellStyle name="Normal 2" xfId="1"/>
    <cellStyle name="Normal 2 2" xfId="3"/>
    <cellStyle name="Normal 3" xfId="5"/>
    <cellStyle name="Нормален 2" xfId="2"/>
    <cellStyle name="Нормален 3" xfId="4"/>
  </cellStyles>
  <dxfs count="0"/>
  <tableStyles count="0" defaultTableStyle="TableStyleMedium2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70"/>
  <sheetViews>
    <sheetView zoomScale="85" zoomScaleNormal="85" workbookViewId="0">
      <selection activeCell="B36" sqref="B36"/>
    </sheetView>
  </sheetViews>
  <sheetFormatPr defaultRowHeight="12.75" x14ac:dyDescent="0.2"/>
  <cols>
    <col min="1" max="1" width="4.140625" style="128" customWidth="1"/>
    <col min="2" max="2" width="31.140625" style="127" customWidth="1"/>
    <col min="3" max="4" width="9.7109375" style="128" customWidth="1"/>
    <col min="5" max="5" width="4" style="128" customWidth="1"/>
    <col min="6" max="6" width="4.140625" style="128" customWidth="1"/>
    <col min="7" max="7" width="30.28515625" style="128" customWidth="1"/>
    <col min="8" max="9" width="9.7109375" style="128" customWidth="1"/>
    <col min="10" max="10" width="9.140625" style="127"/>
    <col min="11" max="16384" width="9.140625" style="128"/>
  </cols>
  <sheetData>
    <row r="1" spans="1:10" ht="6" customHeight="1" x14ac:dyDescent="0.2"/>
    <row r="2" spans="1:10" ht="15" customHeight="1" x14ac:dyDescent="0.2">
      <c r="A2" s="126" t="s">
        <v>196</v>
      </c>
      <c r="B2" s="126"/>
      <c r="C2" s="126"/>
      <c r="D2" s="126"/>
      <c r="E2" s="126"/>
      <c r="F2" s="126"/>
      <c r="G2" s="126"/>
      <c r="H2" s="126"/>
      <c r="I2" s="126"/>
    </row>
    <row r="3" spans="1:10" ht="15.95" customHeight="1" x14ac:dyDescent="0.2">
      <c r="A3" s="129" t="s">
        <v>197</v>
      </c>
      <c r="B3" s="129"/>
      <c r="C3" s="129"/>
      <c r="D3" s="129"/>
      <c r="E3" s="129"/>
      <c r="F3" s="129"/>
      <c r="G3" s="129"/>
      <c r="H3" s="129"/>
      <c r="I3" s="130"/>
    </row>
    <row r="4" spans="1:10" ht="15" customHeight="1" x14ac:dyDescent="0.2">
      <c r="A4" s="239" t="s">
        <v>312</v>
      </c>
      <c r="B4" s="240"/>
      <c r="C4" s="240"/>
      <c r="D4" s="240"/>
      <c r="E4" s="240"/>
      <c r="F4" s="240"/>
      <c r="G4" s="240"/>
      <c r="H4" s="240"/>
      <c r="I4" s="240"/>
    </row>
    <row r="5" spans="1:10" s="134" customFormat="1" ht="15" customHeight="1" x14ac:dyDescent="0.2">
      <c r="A5" s="131" t="s">
        <v>198</v>
      </c>
      <c r="B5" s="132"/>
      <c r="C5" s="132"/>
      <c r="D5" s="133"/>
      <c r="F5" s="135" t="s">
        <v>199</v>
      </c>
      <c r="G5" s="136"/>
      <c r="H5" s="136"/>
      <c r="I5" s="137"/>
      <c r="J5" s="138"/>
    </row>
    <row r="6" spans="1:10" s="139" customFormat="1" ht="15" customHeight="1" x14ac:dyDescent="0.2">
      <c r="A6" s="241" t="s">
        <v>200</v>
      </c>
      <c r="B6" s="242"/>
      <c r="C6" s="245" t="s">
        <v>265</v>
      </c>
      <c r="D6" s="246"/>
      <c r="F6" s="247" t="s">
        <v>200</v>
      </c>
      <c r="G6" s="248"/>
      <c r="H6" s="251" t="s">
        <v>265</v>
      </c>
      <c r="I6" s="252"/>
    </row>
    <row r="7" spans="1:10" s="139" customFormat="1" ht="24" x14ac:dyDescent="0.2">
      <c r="A7" s="243"/>
      <c r="B7" s="244"/>
      <c r="C7" s="140" t="s">
        <v>68</v>
      </c>
      <c r="D7" s="140" t="s">
        <v>69</v>
      </c>
      <c r="F7" s="249"/>
      <c r="G7" s="250"/>
      <c r="H7" s="140" t="s">
        <v>68</v>
      </c>
      <c r="I7" s="141" t="s">
        <v>69</v>
      </c>
    </row>
    <row r="8" spans="1:10" s="143" customFormat="1" ht="12" customHeight="1" x14ac:dyDescent="0.2">
      <c r="A8" s="142"/>
      <c r="B8" s="140" t="s">
        <v>70</v>
      </c>
      <c r="C8" s="142">
        <v>1</v>
      </c>
      <c r="D8" s="142">
        <v>1</v>
      </c>
      <c r="F8" s="142"/>
      <c r="G8" s="142" t="s">
        <v>71</v>
      </c>
      <c r="H8" s="144">
        <v>1</v>
      </c>
      <c r="I8" s="145">
        <v>2</v>
      </c>
      <c r="J8" s="146"/>
    </row>
    <row r="9" spans="1:10" ht="25.5" x14ac:dyDescent="0.2">
      <c r="A9" s="147" t="s">
        <v>72</v>
      </c>
      <c r="B9" s="148" t="s">
        <v>201</v>
      </c>
      <c r="C9" s="149"/>
      <c r="D9" s="149"/>
      <c r="F9" s="147" t="s">
        <v>72</v>
      </c>
      <c r="G9" s="147" t="s">
        <v>202</v>
      </c>
      <c r="H9" s="149"/>
      <c r="I9" s="150"/>
    </row>
    <row r="10" spans="1:10" ht="25.5" x14ac:dyDescent="0.2">
      <c r="A10" s="151" t="s">
        <v>203</v>
      </c>
      <c r="B10" s="152" t="s">
        <v>204</v>
      </c>
      <c r="C10" s="149"/>
      <c r="D10" s="149"/>
      <c r="F10" s="151" t="s">
        <v>203</v>
      </c>
      <c r="G10" s="153" t="s">
        <v>205</v>
      </c>
      <c r="H10" s="149">
        <v>2662</v>
      </c>
      <c r="I10" s="149">
        <v>2662</v>
      </c>
    </row>
    <row r="11" spans="1:10" x14ac:dyDescent="0.2">
      <c r="A11" s="154"/>
      <c r="B11" s="155" t="s">
        <v>206</v>
      </c>
      <c r="C11" s="149">
        <v>12</v>
      </c>
      <c r="D11" s="149">
        <v>12</v>
      </c>
      <c r="F11" s="154"/>
      <c r="G11" s="154" t="s">
        <v>207</v>
      </c>
      <c r="H11" s="149"/>
      <c r="I11" s="149"/>
    </row>
    <row r="12" spans="1:10" x14ac:dyDescent="0.2">
      <c r="A12" s="154"/>
      <c r="B12" s="155" t="s">
        <v>208</v>
      </c>
      <c r="C12" s="149">
        <v>121</v>
      </c>
      <c r="D12" s="149">
        <v>128</v>
      </c>
      <c r="F12" s="154"/>
      <c r="G12" s="157" t="s">
        <v>87</v>
      </c>
      <c r="H12" s="158">
        <f>SUM(H10:H11)</f>
        <v>2662</v>
      </c>
      <c r="I12" s="159">
        <f>SUM(I10:I11)</f>
        <v>2662</v>
      </c>
    </row>
    <row r="13" spans="1:10" x14ac:dyDescent="0.2">
      <c r="A13" s="154"/>
      <c r="B13" s="155" t="s">
        <v>209</v>
      </c>
      <c r="C13" s="149">
        <v>1860</v>
      </c>
      <c r="D13" s="149">
        <v>1881</v>
      </c>
      <c r="F13" s="151" t="s">
        <v>88</v>
      </c>
      <c r="G13" s="153" t="s">
        <v>210</v>
      </c>
      <c r="H13" s="149"/>
      <c r="I13" s="149"/>
    </row>
    <row r="14" spans="1:10" x14ac:dyDescent="0.2">
      <c r="A14" s="154"/>
      <c r="B14" s="155" t="s">
        <v>211</v>
      </c>
      <c r="C14" s="149">
        <v>2291</v>
      </c>
      <c r="D14" s="149">
        <v>2486</v>
      </c>
      <c r="F14" s="154">
        <v>1</v>
      </c>
      <c r="G14" s="155" t="s">
        <v>212</v>
      </c>
      <c r="H14" s="149"/>
      <c r="I14" s="149"/>
    </row>
    <row r="15" spans="1:10" ht="25.5" x14ac:dyDescent="0.2">
      <c r="A15" s="154"/>
      <c r="B15" s="155" t="s">
        <v>213</v>
      </c>
      <c r="C15" s="149">
        <v>69</v>
      </c>
      <c r="D15" s="149">
        <v>64</v>
      </c>
      <c r="F15" s="154">
        <v>2</v>
      </c>
      <c r="G15" s="160" t="s">
        <v>214</v>
      </c>
      <c r="H15" s="150">
        <v>3984</v>
      </c>
      <c r="I15" s="149">
        <v>3984</v>
      </c>
    </row>
    <row r="16" spans="1:10" ht="25.5" x14ac:dyDescent="0.2">
      <c r="A16" s="154"/>
      <c r="B16" s="155" t="s">
        <v>215</v>
      </c>
      <c r="C16" s="149">
        <v>32</v>
      </c>
      <c r="D16" s="149">
        <v>45</v>
      </c>
      <c r="F16" s="154">
        <v>3</v>
      </c>
      <c r="G16" s="155" t="s">
        <v>216</v>
      </c>
      <c r="H16" s="158">
        <f>SUM(H17:H19)</f>
        <v>6944</v>
      </c>
      <c r="I16" s="159">
        <f>SUM(I17:I19)</f>
        <v>6579</v>
      </c>
    </row>
    <row r="17" spans="1:9" s="128" customFormat="1" x14ac:dyDescent="0.2">
      <c r="A17" s="154"/>
      <c r="B17" s="161" t="s">
        <v>87</v>
      </c>
      <c r="C17" s="158">
        <f>SUM(C11:C16)</f>
        <v>4385</v>
      </c>
      <c r="D17" s="158">
        <f>SUM(D11:D16)</f>
        <v>4616</v>
      </c>
      <c r="F17" s="154"/>
      <c r="G17" s="160" t="s">
        <v>217</v>
      </c>
      <c r="H17" s="149">
        <v>684</v>
      </c>
      <c r="I17" s="149">
        <v>684</v>
      </c>
    </row>
    <row r="18" spans="1:9" s="128" customFormat="1" ht="25.5" x14ac:dyDescent="0.2">
      <c r="A18" s="151" t="s">
        <v>88</v>
      </c>
      <c r="B18" s="152" t="s">
        <v>218</v>
      </c>
      <c r="C18" s="149"/>
      <c r="D18" s="149"/>
      <c r="F18" s="154"/>
      <c r="G18" s="162" t="s">
        <v>219</v>
      </c>
      <c r="H18" s="149"/>
      <c r="I18" s="149"/>
    </row>
    <row r="19" spans="1:9" s="128" customFormat="1" ht="25.5" x14ac:dyDescent="0.2">
      <c r="A19" s="154"/>
      <c r="B19" s="155" t="s">
        <v>220</v>
      </c>
      <c r="C19" s="149"/>
      <c r="D19" s="149"/>
      <c r="F19" s="154"/>
      <c r="G19" s="162" t="s">
        <v>221</v>
      </c>
      <c r="H19" s="149">
        <v>6260</v>
      </c>
      <c r="I19" s="149">
        <v>5895</v>
      </c>
    </row>
    <row r="20" spans="1:9" s="128" customFormat="1" x14ac:dyDescent="0.2">
      <c r="A20" s="154"/>
      <c r="B20" s="155" t="s">
        <v>222</v>
      </c>
      <c r="C20" s="149"/>
      <c r="D20" s="149"/>
      <c r="F20" s="154"/>
      <c r="G20" s="157" t="s">
        <v>110</v>
      </c>
      <c r="H20" s="158">
        <f>SUM(H14+H15+H16)</f>
        <v>10928</v>
      </c>
      <c r="I20" s="163">
        <f>SUM(I14+I15+I16)</f>
        <v>10563</v>
      </c>
    </row>
    <row r="21" spans="1:9" s="128" customFormat="1" x14ac:dyDescent="0.2">
      <c r="A21" s="154"/>
      <c r="B21" s="155" t="s">
        <v>223</v>
      </c>
      <c r="C21" s="149">
        <v>1</v>
      </c>
      <c r="D21" s="149">
        <v>1</v>
      </c>
      <c r="F21" s="151" t="s">
        <v>93</v>
      </c>
      <c r="G21" s="152" t="s">
        <v>224</v>
      </c>
      <c r="H21" s="149"/>
      <c r="I21" s="149"/>
    </row>
    <row r="22" spans="1:9" s="128" customFormat="1" x14ac:dyDescent="0.2">
      <c r="A22" s="154"/>
      <c r="B22" s="155" t="s">
        <v>85</v>
      </c>
      <c r="C22" s="149">
        <v>0</v>
      </c>
      <c r="D22" s="149">
        <v>1</v>
      </c>
      <c r="F22" s="151"/>
      <c r="G22" s="164" t="s">
        <v>225</v>
      </c>
      <c r="H22" s="158">
        <f>H23+H24</f>
        <v>1099</v>
      </c>
      <c r="I22" s="159">
        <f>SUM(I23:I24)</f>
        <v>1099</v>
      </c>
    </row>
    <row r="23" spans="1:9" s="128" customFormat="1" x14ac:dyDescent="0.2">
      <c r="A23" s="154"/>
      <c r="B23" s="161" t="s">
        <v>110</v>
      </c>
      <c r="C23" s="158">
        <f>SUM(C19:C22)</f>
        <v>1</v>
      </c>
      <c r="D23" s="158">
        <f>SUM(D19:D22)</f>
        <v>2</v>
      </c>
      <c r="F23" s="151"/>
      <c r="G23" s="165" t="s">
        <v>226</v>
      </c>
      <c r="H23" s="150">
        <v>1099</v>
      </c>
      <c r="I23" s="149">
        <v>1099</v>
      </c>
    </row>
    <row r="24" spans="1:9" s="128" customFormat="1" ht="25.5" x14ac:dyDescent="0.2">
      <c r="A24" s="151" t="s">
        <v>93</v>
      </c>
      <c r="B24" s="152" t="s">
        <v>227</v>
      </c>
      <c r="C24" s="149"/>
      <c r="D24" s="149"/>
      <c r="F24" s="154"/>
      <c r="G24" s="166" t="s">
        <v>228</v>
      </c>
      <c r="H24" s="149">
        <v>0</v>
      </c>
      <c r="I24" s="149">
        <v>0</v>
      </c>
    </row>
    <row r="25" spans="1:9" s="128" customFormat="1" x14ac:dyDescent="0.2">
      <c r="A25" s="154"/>
      <c r="B25" s="155" t="s">
        <v>229</v>
      </c>
      <c r="C25" s="149">
        <v>0</v>
      </c>
      <c r="D25" s="149">
        <v>0</v>
      </c>
      <c r="F25" s="154"/>
      <c r="G25" s="154" t="s">
        <v>230</v>
      </c>
      <c r="H25" s="149">
        <v>1146</v>
      </c>
      <c r="I25" s="149">
        <v>913</v>
      </c>
    </row>
    <row r="26" spans="1:9" s="128" customFormat="1" x14ac:dyDescent="0.2">
      <c r="A26" s="154"/>
      <c r="B26" s="165" t="s">
        <v>231</v>
      </c>
      <c r="C26" s="149">
        <v>591</v>
      </c>
      <c r="D26" s="149">
        <v>591</v>
      </c>
      <c r="F26" s="154"/>
      <c r="G26" s="161" t="s">
        <v>109</v>
      </c>
      <c r="H26" s="159">
        <f>H22+H25</f>
        <v>2245</v>
      </c>
      <c r="I26" s="159">
        <f>I22+I25</f>
        <v>2012</v>
      </c>
    </row>
    <row r="27" spans="1:9" s="128" customFormat="1" x14ac:dyDescent="0.2">
      <c r="A27" s="154"/>
      <c r="B27" s="161" t="s">
        <v>109</v>
      </c>
      <c r="C27" s="158">
        <f>SUM(C25:C26)</f>
        <v>591</v>
      </c>
      <c r="D27" s="158">
        <f>SUM(D25:D26)</f>
        <v>591</v>
      </c>
      <c r="F27" s="154"/>
      <c r="G27" s="167" t="s">
        <v>232</v>
      </c>
      <c r="H27" s="158">
        <f>H12+H14+H15+H16+H26</f>
        <v>15835</v>
      </c>
      <c r="I27" s="158">
        <f>I12+I14+I15+I16+I26</f>
        <v>15237</v>
      </c>
    </row>
    <row r="28" spans="1:9" s="128" customFormat="1" ht="16.5" customHeight="1" x14ac:dyDescent="0.2">
      <c r="A28" s="151" t="s">
        <v>119</v>
      </c>
      <c r="B28" s="152" t="s">
        <v>233</v>
      </c>
      <c r="C28" s="149"/>
      <c r="D28" s="149"/>
      <c r="F28" s="147" t="s">
        <v>111</v>
      </c>
      <c r="G28" s="147" t="s">
        <v>234</v>
      </c>
      <c r="H28" s="149"/>
      <c r="I28" s="149"/>
    </row>
    <row r="29" spans="1:9" s="128" customFormat="1" x14ac:dyDescent="0.2">
      <c r="A29" s="154"/>
      <c r="B29" s="161" t="s">
        <v>235</v>
      </c>
      <c r="C29" s="149"/>
      <c r="D29" s="149"/>
      <c r="F29" s="151" t="s">
        <v>75</v>
      </c>
      <c r="G29" s="153" t="s">
        <v>236</v>
      </c>
      <c r="H29" s="149"/>
      <c r="I29" s="149"/>
    </row>
    <row r="30" spans="1:9" s="128" customFormat="1" x14ac:dyDescent="0.2">
      <c r="A30" s="151" t="s">
        <v>134</v>
      </c>
      <c r="B30" s="152" t="s">
        <v>237</v>
      </c>
      <c r="C30" s="149"/>
      <c r="D30" s="149"/>
      <c r="F30" s="154"/>
      <c r="G30" s="154" t="s">
        <v>238</v>
      </c>
      <c r="H30" s="150">
        <v>282</v>
      </c>
      <c r="I30" s="149">
        <v>282</v>
      </c>
    </row>
    <row r="31" spans="1:9" s="128" customFormat="1" x14ac:dyDescent="0.2">
      <c r="A31" s="154"/>
      <c r="B31" s="167" t="s">
        <v>232</v>
      </c>
      <c r="C31" s="158">
        <f>C17+C23+C27+C29</f>
        <v>4977</v>
      </c>
      <c r="D31" s="158">
        <f>D17+D23+D27+D29</f>
        <v>5209</v>
      </c>
      <c r="F31" s="151"/>
      <c r="G31" s="168" t="s">
        <v>266</v>
      </c>
      <c r="H31" s="149">
        <v>204</v>
      </c>
      <c r="I31" s="149">
        <v>204</v>
      </c>
    </row>
    <row r="32" spans="1:9" s="128" customFormat="1" ht="25.5" x14ac:dyDescent="0.2">
      <c r="A32" s="147" t="s">
        <v>111</v>
      </c>
      <c r="B32" s="148" t="s">
        <v>239</v>
      </c>
      <c r="C32" s="149"/>
      <c r="D32" s="149"/>
      <c r="F32" s="151"/>
      <c r="G32" s="161" t="s">
        <v>87</v>
      </c>
      <c r="H32" s="158">
        <f>H30+H31</f>
        <v>486</v>
      </c>
      <c r="I32" s="163">
        <f>SUM(I30:I31)</f>
        <v>486</v>
      </c>
    </row>
    <row r="33" spans="1:12" x14ac:dyDescent="0.2">
      <c r="A33" s="151" t="s">
        <v>75</v>
      </c>
      <c r="B33" s="152" t="s">
        <v>240</v>
      </c>
      <c r="C33" s="149"/>
      <c r="D33" s="149"/>
      <c r="F33" s="151" t="s">
        <v>88</v>
      </c>
      <c r="G33" s="152" t="s">
        <v>253</v>
      </c>
      <c r="H33" s="149">
        <v>0</v>
      </c>
      <c r="I33" s="149">
        <v>12</v>
      </c>
      <c r="K33" s="169"/>
    </row>
    <row r="34" spans="1:12" x14ac:dyDescent="0.2">
      <c r="A34" s="151"/>
      <c r="B34" s="164" t="s">
        <v>241</v>
      </c>
      <c r="C34" s="149">
        <v>219</v>
      </c>
      <c r="D34" s="149">
        <v>237</v>
      </c>
      <c r="F34" s="154"/>
      <c r="G34" s="167" t="s">
        <v>242</v>
      </c>
      <c r="H34" s="158">
        <f>H32+H33</f>
        <v>486</v>
      </c>
      <c r="I34" s="158">
        <f>I32+I33</f>
        <v>498</v>
      </c>
      <c r="J34" s="170"/>
    </row>
    <row r="35" spans="1:12" x14ac:dyDescent="0.2">
      <c r="A35" s="154"/>
      <c r="B35" s="155" t="s">
        <v>81</v>
      </c>
      <c r="C35" s="149"/>
      <c r="D35" s="149"/>
      <c r="F35" s="147" t="s">
        <v>115</v>
      </c>
      <c r="G35" s="147" t="s">
        <v>243</v>
      </c>
      <c r="H35" s="149"/>
      <c r="I35" s="149"/>
    </row>
    <row r="36" spans="1:12" x14ac:dyDescent="0.2">
      <c r="A36" s="154"/>
      <c r="B36" s="161" t="s">
        <v>87</v>
      </c>
      <c r="C36" s="158">
        <f>SUM(C34:C35)</f>
        <v>219</v>
      </c>
      <c r="D36" s="158">
        <f>SUM(D34:D35)</f>
        <v>237</v>
      </c>
      <c r="F36" s="151" t="s">
        <v>75</v>
      </c>
      <c r="G36" s="153" t="s">
        <v>244</v>
      </c>
      <c r="H36" s="149"/>
      <c r="I36" s="149"/>
    </row>
    <row r="37" spans="1:12" ht="25.5" x14ac:dyDescent="0.2">
      <c r="A37" s="151" t="s">
        <v>88</v>
      </c>
      <c r="B37" s="152" t="s">
        <v>245</v>
      </c>
      <c r="C37" s="149"/>
      <c r="D37" s="149"/>
      <c r="F37" s="151"/>
      <c r="G37" s="165" t="s">
        <v>246</v>
      </c>
      <c r="H37" s="149">
        <v>85</v>
      </c>
      <c r="I37" s="149">
        <v>100</v>
      </c>
    </row>
    <row r="38" spans="1:12" ht="25.5" x14ac:dyDescent="0.2">
      <c r="A38" s="151"/>
      <c r="B38" s="164" t="s">
        <v>247</v>
      </c>
      <c r="C38" s="149">
        <v>666</v>
      </c>
      <c r="D38" s="149">
        <v>358</v>
      </c>
      <c r="F38" s="151"/>
      <c r="G38" s="165" t="s">
        <v>5</v>
      </c>
      <c r="H38" s="149">
        <v>213</v>
      </c>
      <c r="I38" s="149">
        <v>186</v>
      </c>
    </row>
    <row r="39" spans="1:12" ht="25.5" x14ac:dyDescent="0.2">
      <c r="A39" s="151"/>
      <c r="B39" s="164" t="s">
        <v>6</v>
      </c>
      <c r="C39" s="149">
        <v>2</v>
      </c>
      <c r="D39" s="149">
        <v>1</v>
      </c>
      <c r="F39" s="154"/>
      <c r="G39" s="160" t="s">
        <v>248</v>
      </c>
      <c r="H39" s="149">
        <v>94</v>
      </c>
      <c r="I39" s="149">
        <v>75</v>
      </c>
    </row>
    <row r="40" spans="1:12" x14ac:dyDescent="0.2">
      <c r="A40" s="151"/>
      <c r="B40" s="164" t="s">
        <v>7</v>
      </c>
      <c r="C40" s="149">
        <v>0</v>
      </c>
      <c r="D40" s="149">
        <v>99</v>
      </c>
      <c r="F40" s="171"/>
      <c r="G40" s="160" t="s">
        <v>249</v>
      </c>
      <c r="H40" s="149">
        <v>103</v>
      </c>
      <c r="I40" s="149">
        <v>95</v>
      </c>
    </row>
    <row r="41" spans="1:12" s="172" customFormat="1" ht="23.25" customHeight="1" x14ac:dyDescent="0.2">
      <c r="A41" s="154"/>
      <c r="B41" s="155" t="s">
        <v>250</v>
      </c>
      <c r="C41" s="149">
        <v>1110</v>
      </c>
      <c r="D41" s="149">
        <v>1022</v>
      </c>
      <c r="F41" s="154"/>
      <c r="G41" s="160" t="s">
        <v>8</v>
      </c>
      <c r="H41" s="149">
        <v>36</v>
      </c>
      <c r="I41" s="149">
        <v>68</v>
      </c>
      <c r="J41" s="173"/>
    </row>
    <row r="42" spans="1:12" s="172" customFormat="1" x14ac:dyDescent="0.2">
      <c r="A42" s="154"/>
      <c r="B42" s="161" t="s">
        <v>110</v>
      </c>
      <c r="C42" s="158">
        <f>SUM(C38:C41)</f>
        <v>1778</v>
      </c>
      <c r="D42" s="158">
        <f>SUM(D38:D41)</f>
        <v>1480</v>
      </c>
      <c r="F42" s="154"/>
      <c r="G42" s="155" t="s">
        <v>251</v>
      </c>
      <c r="H42" s="149"/>
      <c r="I42" s="149"/>
      <c r="J42" s="173"/>
    </row>
    <row r="43" spans="1:12" ht="25.5" x14ac:dyDescent="0.2">
      <c r="A43" s="151" t="s">
        <v>93</v>
      </c>
      <c r="B43" s="152" t="s">
        <v>252</v>
      </c>
      <c r="C43" s="149"/>
      <c r="D43" s="149"/>
      <c r="F43" s="154"/>
      <c r="G43" s="161" t="s">
        <v>87</v>
      </c>
      <c r="H43" s="158">
        <f>SUM(H37:H42)</f>
        <v>531</v>
      </c>
      <c r="I43" s="158">
        <f>SUM(I37:I42)</f>
        <v>524</v>
      </c>
      <c r="J43" s="170"/>
      <c r="K43" s="169"/>
      <c r="L43" s="170"/>
    </row>
    <row r="44" spans="1:12" x14ac:dyDescent="0.2">
      <c r="A44" s="154"/>
      <c r="B44" s="161" t="s">
        <v>109</v>
      </c>
      <c r="C44" s="149"/>
      <c r="D44" s="149"/>
      <c r="F44" s="151" t="s">
        <v>88</v>
      </c>
      <c r="G44" s="152" t="s">
        <v>253</v>
      </c>
      <c r="H44" s="149">
        <v>19</v>
      </c>
      <c r="I44" s="156">
        <v>27</v>
      </c>
    </row>
    <row r="45" spans="1:12" x14ac:dyDescent="0.2">
      <c r="A45" s="151" t="s">
        <v>119</v>
      </c>
      <c r="B45" s="152" t="s">
        <v>254</v>
      </c>
      <c r="C45" s="149"/>
      <c r="D45" s="149"/>
      <c r="F45" s="154"/>
      <c r="G45" s="155"/>
      <c r="H45" s="149"/>
      <c r="I45" s="149"/>
    </row>
    <row r="46" spans="1:12" x14ac:dyDescent="0.2">
      <c r="A46" s="151"/>
      <c r="B46" s="164" t="s">
        <v>255</v>
      </c>
      <c r="C46" s="149">
        <v>10</v>
      </c>
      <c r="D46" s="149">
        <v>12</v>
      </c>
      <c r="F46" s="154"/>
      <c r="G46" s="167" t="s">
        <v>256</v>
      </c>
      <c r="H46" s="158">
        <f>H43+H44</f>
        <v>550</v>
      </c>
      <c r="I46" s="158">
        <f>I43+I44</f>
        <v>551</v>
      </c>
    </row>
    <row r="47" spans="1:12" ht="25.5" x14ac:dyDescent="0.2">
      <c r="A47" s="174"/>
      <c r="B47" s="164" t="s">
        <v>257</v>
      </c>
      <c r="C47" s="175">
        <v>8603</v>
      </c>
      <c r="D47" s="175">
        <v>8117</v>
      </c>
      <c r="F47" s="154"/>
      <c r="G47" s="154"/>
      <c r="H47" s="149"/>
      <c r="I47" s="149"/>
    </row>
    <row r="48" spans="1:12" x14ac:dyDescent="0.2">
      <c r="A48" s="154"/>
      <c r="B48" s="155" t="s">
        <v>258</v>
      </c>
      <c r="C48" s="149">
        <v>1284</v>
      </c>
      <c r="D48" s="149">
        <v>1231</v>
      </c>
      <c r="F48" s="154"/>
      <c r="G48" s="154"/>
      <c r="H48" s="149"/>
      <c r="I48" s="149"/>
    </row>
    <row r="49" spans="1:11" x14ac:dyDescent="0.2">
      <c r="A49" s="154"/>
      <c r="B49" s="161" t="s">
        <v>235</v>
      </c>
      <c r="C49" s="158">
        <f>SUM(C46:C48)</f>
        <v>9897</v>
      </c>
      <c r="D49" s="158">
        <f>SUM(D46:D48)</f>
        <v>9360</v>
      </c>
      <c r="F49" s="154"/>
      <c r="G49" s="154"/>
      <c r="H49" s="149"/>
      <c r="I49" s="149"/>
    </row>
    <row r="50" spans="1:11" x14ac:dyDescent="0.2">
      <c r="A50" s="151" t="s">
        <v>134</v>
      </c>
      <c r="B50" s="152" t="s">
        <v>237</v>
      </c>
      <c r="C50" s="149"/>
      <c r="D50" s="149"/>
      <c r="F50" s="154"/>
      <c r="G50" s="154"/>
      <c r="H50" s="149"/>
      <c r="I50" s="149"/>
    </row>
    <row r="51" spans="1:11" x14ac:dyDescent="0.2">
      <c r="A51" s="154"/>
      <c r="B51" s="167" t="s">
        <v>242</v>
      </c>
      <c r="C51" s="158">
        <f>C36+C42+C44+C49+C50</f>
        <v>11894</v>
      </c>
      <c r="D51" s="158">
        <f>D36+D42+D44+D49+D50</f>
        <v>11077</v>
      </c>
      <c r="F51" s="154"/>
      <c r="G51" s="154"/>
      <c r="H51" s="149"/>
      <c r="I51" s="149"/>
    </row>
    <row r="52" spans="1:11" x14ac:dyDescent="0.2">
      <c r="A52" s="154"/>
      <c r="B52" s="167" t="s">
        <v>259</v>
      </c>
      <c r="C52" s="176">
        <f>C31+C51</f>
        <v>16871</v>
      </c>
      <c r="D52" s="176">
        <f>D31+D51</f>
        <v>16286</v>
      </c>
      <c r="F52" s="154"/>
      <c r="G52" s="147" t="s">
        <v>260</v>
      </c>
      <c r="H52" s="176">
        <f>H27+H34+H46</f>
        <v>16871</v>
      </c>
      <c r="I52" s="176">
        <f>I27+I34+I46</f>
        <v>16286</v>
      </c>
    </row>
    <row r="53" spans="1:11" x14ac:dyDescent="0.2">
      <c r="A53" s="147" t="s">
        <v>115</v>
      </c>
      <c r="B53" s="148" t="s">
        <v>261</v>
      </c>
      <c r="C53" s="149"/>
      <c r="D53" s="149"/>
      <c r="F53" s="147" t="s">
        <v>131</v>
      </c>
      <c r="G53" s="147" t="s">
        <v>262</v>
      </c>
      <c r="H53" s="149"/>
      <c r="I53" s="149"/>
      <c r="J53" s="177"/>
    </row>
    <row r="54" spans="1:11" x14ac:dyDescent="0.2">
      <c r="A54" s="178"/>
      <c r="B54" s="179"/>
      <c r="C54" s="180"/>
      <c r="D54" s="180"/>
      <c r="F54" s="178"/>
      <c r="G54" s="178"/>
      <c r="H54" s="180"/>
      <c r="I54" s="180"/>
    </row>
    <row r="55" spans="1:11" x14ac:dyDescent="0.2">
      <c r="A55" s="178"/>
      <c r="B55" s="179"/>
      <c r="C55" s="180"/>
      <c r="D55" s="180"/>
      <c r="F55" s="178"/>
      <c r="G55" s="178"/>
      <c r="H55" s="180"/>
      <c r="I55" s="180"/>
    </row>
    <row r="56" spans="1:11" x14ac:dyDescent="0.2">
      <c r="A56" s="178"/>
      <c r="B56" s="179"/>
      <c r="C56" s="180"/>
      <c r="D56" s="180"/>
      <c r="F56" s="178"/>
      <c r="G56" s="178"/>
      <c r="H56" s="180"/>
      <c r="I56" s="180"/>
    </row>
    <row r="57" spans="1:11" x14ac:dyDescent="0.2">
      <c r="H57" s="169"/>
    </row>
    <row r="58" spans="1:11" ht="19.5" customHeight="1" x14ac:dyDescent="0.2">
      <c r="A58" s="181" t="s">
        <v>314</v>
      </c>
      <c r="C58" s="128" t="s">
        <v>263</v>
      </c>
      <c r="G58" s="182" t="s">
        <v>9</v>
      </c>
    </row>
    <row r="59" spans="1:11" x14ac:dyDescent="0.2">
      <c r="D59" s="183" t="s">
        <v>264</v>
      </c>
      <c r="G59" s="237" t="s">
        <v>267</v>
      </c>
      <c r="H59" s="238"/>
      <c r="I59" s="238"/>
    </row>
    <row r="61" spans="1:11" x14ac:dyDescent="0.2">
      <c r="C61" s="169">
        <f>+C52-H52</f>
        <v>0</v>
      </c>
      <c r="D61" s="169">
        <f>+D52-I52</f>
        <v>0</v>
      </c>
    </row>
    <row r="64" spans="1:11" x14ac:dyDescent="0.2">
      <c r="K64" s="127"/>
    </row>
    <row r="65" spans="11:11" s="128" customFormat="1" x14ac:dyDescent="0.2">
      <c r="K65" s="127"/>
    </row>
    <row r="66" spans="11:11" s="128" customFormat="1" x14ac:dyDescent="0.2">
      <c r="K66" s="127"/>
    </row>
    <row r="67" spans="11:11" s="128" customFormat="1" x14ac:dyDescent="0.2">
      <c r="K67" s="127"/>
    </row>
    <row r="68" spans="11:11" s="128" customFormat="1" x14ac:dyDescent="0.2">
      <c r="K68" s="127"/>
    </row>
    <row r="69" spans="11:11" s="128" customFormat="1" x14ac:dyDescent="0.2">
      <c r="K69" s="127"/>
    </row>
    <row r="70" spans="11:11" s="128" customFormat="1" x14ac:dyDescent="0.2">
      <c r="K70" s="127"/>
    </row>
  </sheetData>
  <mergeCells count="6">
    <mergeCell ref="G59:I59"/>
    <mergeCell ref="A4:I4"/>
    <mergeCell ref="A6:B7"/>
    <mergeCell ref="C6:D6"/>
    <mergeCell ref="F6:G7"/>
    <mergeCell ref="H6:I6"/>
  </mergeCells>
  <printOptions horizontalCentered="1" verticalCentered="1"/>
  <pageMargins left="0.15748031496062992" right="0.31496062992125984" top="7.874015748031496E-2" bottom="0.39370078740157483" header="0.11811023622047245" footer="0.35433070866141736"/>
  <pageSetup paperSize="9" scale="85" orientation="portrait" horizontalDpi="4294967293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92D050"/>
  </sheetPr>
  <dimension ref="A1:IA24"/>
  <sheetViews>
    <sheetView zoomScaleNormal="100" workbookViewId="0">
      <selection activeCell="K18" sqref="K18"/>
    </sheetView>
  </sheetViews>
  <sheetFormatPr defaultColWidth="9" defaultRowHeight="12.75" x14ac:dyDescent="0.2"/>
  <cols>
    <col min="1" max="1" width="51.28515625" style="42" customWidth="1"/>
    <col min="2" max="2" width="8" style="42" customWidth="1"/>
    <col min="3" max="3" width="14" style="42" customWidth="1"/>
    <col min="4" max="4" width="14.7109375" style="42" customWidth="1"/>
    <col min="5" max="6" width="14.85546875" style="42" customWidth="1"/>
    <col min="7" max="7" width="16.42578125" style="42" customWidth="1"/>
    <col min="8" max="235" width="9" style="42" customWidth="1"/>
    <col min="236" max="16384" width="9" style="1"/>
  </cols>
  <sheetData>
    <row r="1" spans="1:8" ht="20.65" customHeight="1" x14ac:dyDescent="0.25">
      <c r="A1" s="40" t="s">
        <v>11</v>
      </c>
      <c r="B1" s="40"/>
      <c r="C1" s="40"/>
      <c r="D1" s="40"/>
      <c r="E1" s="40"/>
      <c r="F1" s="40"/>
      <c r="G1" s="41"/>
    </row>
    <row r="2" spans="1:8" ht="21" customHeight="1" x14ac:dyDescent="0.25">
      <c r="B2" s="43" t="s">
        <v>316</v>
      </c>
      <c r="C2" s="44"/>
      <c r="D2" s="43"/>
      <c r="G2" s="45" t="s">
        <v>12</v>
      </c>
    </row>
    <row r="3" spans="1:8" ht="19.5" customHeight="1" x14ac:dyDescent="0.25">
      <c r="A3" s="46" t="s">
        <v>13</v>
      </c>
      <c r="G3" s="1"/>
    </row>
    <row r="4" spans="1:8" s="50" customFormat="1" ht="28.5" x14ac:dyDescent="0.2">
      <c r="A4" s="47"/>
      <c r="B4" s="48" t="s">
        <v>14</v>
      </c>
      <c r="C4" s="49" t="s">
        <v>15</v>
      </c>
      <c r="D4" s="49" t="s">
        <v>16</v>
      </c>
      <c r="E4" s="49" t="s">
        <v>17</v>
      </c>
      <c r="F4" s="49" t="s">
        <v>18</v>
      </c>
      <c r="G4" s="49" t="s">
        <v>19</v>
      </c>
    </row>
    <row r="5" spans="1:8" ht="22.5" customHeight="1" x14ac:dyDescent="0.25">
      <c r="A5" s="51" t="s">
        <v>20</v>
      </c>
      <c r="B5" s="52">
        <v>71</v>
      </c>
      <c r="C5" s="53">
        <v>0</v>
      </c>
      <c r="D5" s="53">
        <v>0</v>
      </c>
      <c r="E5" s="53">
        <v>0</v>
      </c>
      <c r="F5" s="53">
        <v>0</v>
      </c>
      <c r="G5" s="53">
        <v>0</v>
      </c>
    </row>
    <row r="6" spans="1:8" ht="22.9" customHeight="1" x14ac:dyDescent="0.25">
      <c r="A6" s="54" t="s">
        <v>21</v>
      </c>
      <c r="B6" s="52">
        <v>73</v>
      </c>
      <c r="C6" s="53">
        <v>666</v>
      </c>
      <c r="D6" s="53">
        <v>434</v>
      </c>
      <c r="E6" s="53">
        <v>89</v>
      </c>
      <c r="F6" s="53">
        <v>57</v>
      </c>
      <c r="G6" s="53">
        <v>86</v>
      </c>
    </row>
    <row r="7" spans="1:8" ht="18" customHeight="1" x14ac:dyDescent="0.25">
      <c r="A7" s="54" t="s">
        <v>22</v>
      </c>
      <c r="B7" s="52">
        <v>75</v>
      </c>
      <c r="C7" s="53">
        <v>0</v>
      </c>
      <c r="D7" s="53">
        <v>0</v>
      </c>
      <c r="E7" s="53">
        <v>0</v>
      </c>
      <c r="F7" s="53">
        <v>0</v>
      </c>
      <c r="G7" s="53">
        <v>0</v>
      </c>
      <c r="H7" s="55"/>
    </row>
    <row r="8" spans="1:8" ht="22.9" customHeight="1" x14ac:dyDescent="0.25">
      <c r="A8" s="54" t="s">
        <v>6</v>
      </c>
      <c r="B8" s="52">
        <v>76</v>
      </c>
      <c r="C8" s="53">
        <v>2</v>
      </c>
      <c r="D8" s="53">
        <v>0</v>
      </c>
      <c r="E8" s="53">
        <v>0</v>
      </c>
      <c r="F8" s="53">
        <v>0</v>
      </c>
      <c r="G8" s="53">
        <v>2</v>
      </c>
    </row>
    <row r="9" spans="1:8" ht="19.5" customHeight="1" x14ac:dyDescent="0.25">
      <c r="A9" s="54" t="s">
        <v>7</v>
      </c>
      <c r="B9" s="52">
        <v>77</v>
      </c>
      <c r="C9" s="56">
        <v>0</v>
      </c>
      <c r="D9" s="56">
        <v>0</v>
      </c>
      <c r="E9" s="56">
        <v>0</v>
      </c>
      <c r="F9" s="56">
        <v>0</v>
      </c>
      <c r="G9" s="56">
        <v>0</v>
      </c>
    </row>
    <row r="10" spans="1:8" ht="22.9" customHeight="1" x14ac:dyDescent="0.2">
      <c r="A10" s="64" t="s">
        <v>145</v>
      </c>
      <c r="B10" s="65">
        <v>78</v>
      </c>
      <c r="C10" s="66">
        <v>1110</v>
      </c>
      <c r="D10" s="66">
        <v>53</v>
      </c>
      <c r="E10" s="66">
        <v>5</v>
      </c>
      <c r="F10" s="66">
        <v>0</v>
      </c>
      <c r="G10" s="66">
        <v>1052</v>
      </c>
    </row>
    <row r="11" spans="1:8" ht="12" customHeight="1" x14ac:dyDescent="0.2">
      <c r="C11" s="57"/>
      <c r="D11" s="57"/>
      <c r="E11" s="57"/>
      <c r="F11" s="57"/>
      <c r="G11" s="57"/>
    </row>
    <row r="12" spans="1:8" ht="15.6" customHeight="1" x14ac:dyDescent="0.25">
      <c r="A12" s="46" t="s">
        <v>23</v>
      </c>
      <c r="C12" s="57"/>
      <c r="D12" s="57"/>
      <c r="E12" s="57"/>
      <c r="F12" s="57"/>
      <c r="G12" s="57"/>
    </row>
    <row r="13" spans="1:8" s="50" customFormat="1" ht="28.5" x14ac:dyDescent="0.2">
      <c r="A13" s="47"/>
      <c r="B13" s="48" t="s">
        <v>14</v>
      </c>
      <c r="C13" s="58" t="s">
        <v>15</v>
      </c>
      <c r="D13" s="58" t="s">
        <v>16</v>
      </c>
      <c r="E13" s="58" t="s">
        <v>17</v>
      </c>
      <c r="F13" s="58" t="s">
        <v>18</v>
      </c>
      <c r="G13" s="58" t="s">
        <v>19</v>
      </c>
    </row>
    <row r="14" spans="1:8" ht="22.9" customHeight="1" x14ac:dyDescent="0.25">
      <c r="A14" s="54" t="s">
        <v>24</v>
      </c>
      <c r="B14" s="52">
        <v>611</v>
      </c>
      <c r="C14" s="53">
        <v>0</v>
      </c>
      <c r="D14" s="53">
        <v>0</v>
      </c>
      <c r="E14" s="53">
        <v>0</v>
      </c>
      <c r="F14" s="53">
        <v>0</v>
      </c>
      <c r="G14" s="53">
        <v>0</v>
      </c>
    </row>
    <row r="15" spans="1:8" ht="22.9" customHeight="1" x14ac:dyDescent="0.25">
      <c r="A15" s="54" t="s">
        <v>25</v>
      </c>
      <c r="B15" s="52">
        <v>612</v>
      </c>
      <c r="C15" s="53">
        <v>0</v>
      </c>
      <c r="D15" s="53">
        <v>0</v>
      </c>
      <c r="E15" s="53">
        <v>0</v>
      </c>
      <c r="F15" s="53">
        <v>0</v>
      </c>
      <c r="G15" s="53">
        <v>0</v>
      </c>
    </row>
    <row r="16" spans="1:8" ht="22.9" customHeight="1" x14ac:dyDescent="0.25">
      <c r="A16" s="54" t="s">
        <v>26</v>
      </c>
      <c r="B16" s="52">
        <v>613</v>
      </c>
      <c r="C16" s="53">
        <v>0</v>
      </c>
      <c r="D16" s="53">
        <v>0</v>
      </c>
      <c r="E16" s="53">
        <v>0</v>
      </c>
      <c r="F16" s="53">
        <v>0</v>
      </c>
      <c r="G16" s="53">
        <v>0</v>
      </c>
    </row>
    <row r="17" spans="1:7" ht="22.9" customHeight="1" x14ac:dyDescent="0.25">
      <c r="A17" s="54" t="s">
        <v>10</v>
      </c>
      <c r="B17" s="52">
        <v>614</v>
      </c>
      <c r="C17" s="53">
        <v>85</v>
      </c>
      <c r="D17" s="53">
        <v>75</v>
      </c>
      <c r="E17" s="59">
        <v>0</v>
      </c>
      <c r="F17" s="53">
        <v>0</v>
      </c>
      <c r="G17" s="53">
        <v>10</v>
      </c>
    </row>
    <row r="18" spans="1:7" ht="22.9" customHeight="1" x14ac:dyDescent="0.25">
      <c r="A18" s="54" t="s">
        <v>144</v>
      </c>
      <c r="B18" s="52">
        <v>616</v>
      </c>
      <c r="C18" s="53">
        <v>103</v>
      </c>
      <c r="D18" s="53">
        <v>103</v>
      </c>
      <c r="E18" s="53">
        <v>0</v>
      </c>
      <c r="F18" s="53">
        <v>0</v>
      </c>
      <c r="G18" s="53">
        <v>0</v>
      </c>
    </row>
    <row r="19" spans="1:7" ht="21.75" customHeight="1" x14ac:dyDescent="0.25">
      <c r="A19" s="54" t="s">
        <v>5</v>
      </c>
      <c r="B19" s="52">
        <v>617</v>
      </c>
      <c r="C19" s="56">
        <v>213</v>
      </c>
      <c r="D19" s="56">
        <v>170</v>
      </c>
      <c r="E19" s="53">
        <v>0</v>
      </c>
      <c r="F19" s="53">
        <v>0</v>
      </c>
      <c r="G19" s="59">
        <v>43</v>
      </c>
    </row>
    <row r="20" spans="1:7" ht="21" customHeight="1" x14ac:dyDescent="0.25">
      <c r="A20" s="54" t="s">
        <v>27</v>
      </c>
      <c r="B20" s="52">
        <v>618</v>
      </c>
      <c r="C20" s="53">
        <v>94</v>
      </c>
      <c r="D20" s="53">
        <v>85</v>
      </c>
      <c r="E20" s="53">
        <v>0</v>
      </c>
      <c r="F20" s="53">
        <v>0</v>
      </c>
      <c r="G20" s="59">
        <v>9</v>
      </c>
    </row>
    <row r="21" spans="1:7" ht="21.75" customHeight="1" x14ac:dyDescent="0.25">
      <c r="A21" s="54" t="s">
        <v>8</v>
      </c>
      <c r="B21" s="52">
        <v>619</v>
      </c>
      <c r="C21" s="53">
        <v>36</v>
      </c>
      <c r="D21" s="53">
        <v>14</v>
      </c>
      <c r="E21" s="53">
        <v>1</v>
      </c>
      <c r="F21" s="53">
        <v>0</v>
      </c>
      <c r="G21" s="53">
        <v>21</v>
      </c>
    </row>
    <row r="22" spans="1:7" ht="30.75" customHeight="1" x14ac:dyDescent="0.2">
      <c r="B22" s="60"/>
      <c r="G22" s="61"/>
    </row>
    <row r="23" spans="1:7" ht="17.45" customHeight="1" x14ac:dyDescent="0.2">
      <c r="A23" s="62" t="s">
        <v>28</v>
      </c>
      <c r="E23" s="63" t="s">
        <v>9</v>
      </c>
    </row>
    <row r="24" spans="1:7" ht="23.25" customHeight="1" x14ac:dyDescent="0.2">
      <c r="A24" s="63" t="s">
        <v>29</v>
      </c>
      <c r="F24" s="67" t="s">
        <v>63</v>
      </c>
    </row>
  </sheetData>
  <phoneticPr fontId="0" type="noConversion"/>
  <pageMargins left="0.4699999988079071" right="0.34999999403953552" top="0.5" bottom="0.49000000953674316" header="0.5" footer="0.5"/>
  <pageSetup paperSize="9" orientation="landscape" horizontalDpi="4294967293" verticalDpi="14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55"/>
  <sheetViews>
    <sheetView zoomScaleNormal="100" workbookViewId="0">
      <selection activeCell="I38" sqref="I38"/>
    </sheetView>
  </sheetViews>
  <sheetFormatPr defaultColWidth="9" defaultRowHeight="12.75" x14ac:dyDescent="0.2"/>
  <cols>
    <col min="1" max="1" width="50" style="1" customWidth="1"/>
    <col min="2" max="2" width="11.28515625" style="1" customWidth="1"/>
    <col min="3" max="3" width="14.140625" style="1" customWidth="1"/>
    <col min="4" max="4" width="14.7109375" style="1" customWidth="1"/>
    <col min="5" max="5" width="9.42578125" style="1" customWidth="1"/>
    <col min="6" max="6" width="5" style="1" customWidth="1"/>
    <col min="7" max="8" width="9.42578125" style="1" customWidth="1"/>
    <col min="9" max="16384" width="9" style="1"/>
  </cols>
  <sheetData>
    <row r="1" spans="1:8" ht="15.75" x14ac:dyDescent="0.25">
      <c r="A1" s="68" t="s">
        <v>268</v>
      </c>
      <c r="B1" s="69"/>
      <c r="C1" s="69"/>
      <c r="D1" s="69"/>
      <c r="E1" s="70"/>
      <c r="F1" s="70"/>
      <c r="G1" s="70"/>
    </row>
    <row r="2" spans="1:8" x14ac:dyDescent="0.2">
      <c r="D2" s="71"/>
      <c r="E2" s="72"/>
      <c r="F2" s="72"/>
      <c r="G2" s="72"/>
    </row>
    <row r="3" spans="1:8" x14ac:dyDescent="0.2">
      <c r="D3" s="2"/>
      <c r="E3" s="2"/>
      <c r="F3" s="2"/>
      <c r="G3" s="3"/>
    </row>
    <row r="5" spans="1:8" ht="18.75" x14ac:dyDescent="0.3">
      <c r="A5" s="73" t="s">
        <v>269</v>
      </c>
      <c r="B5" s="73"/>
      <c r="C5" s="73"/>
      <c r="D5" s="73"/>
      <c r="E5" s="73"/>
      <c r="F5" s="73"/>
      <c r="G5" s="74"/>
      <c r="H5" s="74"/>
    </row>
    <row r="6" spans="1:8" ht="15.75" x14ac:dyDescent="0.25">
      <c r="A6" s="75" t="s">
        <v>315</v>
      </c>
      <c r="B6" s="75"/>
      <c r="C6" s="75"/>
      <c r="D6" s="75"/>
      <c r="E6" s="75"/>
      <c r="F6" s="75"/>
      <c r="G6" s="76"/>
      <c r="H6" s="76"/>
    </row>
    <row r="7" spans="1:8" ht="15" customHeight="1" x14ac:dyDescent="0.25">
      <c r="A7" s="77"/>
      <c r="B7" s="75"/>
      <c r="C7" s="75"/>
      <c r="D7" s="75"/>
      <c r="E7" s="75"/>
      <c r="F7" s="75"/>
      <c r="G7" s="75"/>
      <c r="H7" s="75"/>
    </row>
    <row r="8" spans="1:8" ht="15.95" customHeight="1" x14ac:dyDescent="0.2">
      <c r="A8" s="253" t="s">
        <v>270</v>
      </c>
      <c r="B8" s="254"/>
      <c r="C8" s="255" t="s">
        <v>312</v>
      </c>
      <c r="D8" s="255" t="s">
        <v>271</v>
      </c>
      <c r="E8" s="78"/>
      <c r="F8" s="78"/>
      <c r="G8" s="78"/>
      <c r="H8" s="70"/>
    </row>
    <row r="9" spans="1:8" ht="21.75" customHeight="1" x14ac:dyDescent="0.2">
      <c r="A9" s="253"/>
      <c r="B9" s="254"/>
      <c r="C9" s="255"/>
      <c r="D9" s="255"/>
      <c r="E9" s="78"/>
      <c r="F9" s="78"/>
      <c r="G9" s="78"/>
      <c r="H9" s="70"/>
    </row>
    <row r="10" spans="1:8" ht="21.75" customHeight="1" x14ac:dyDescent="0.2">
      <c r="A10" s="79"/>
      <c r="B10" s="122"/>
      <c r="C10" s="80" t="s">
        <v>272</v>
      </c>
      <c r="D10" s="80" t="s">
        <v>272</v>
      </c>
      <c r="E10" s="78"/>
      <c r="F10" s="78"/>
      <c r="G10" s="78"/>
      <c r="H10" s="70"/>
    </row>
    <row r="11" spans="1:8" ht="15" customHeight="1" x14ac:dyDescent="0.2">
      <c r="A11" s="81" t="s">
        <v>273</v>
      </c>
      <c r="B11" s="82"/>
      <c r="C11" s="123"/>
      <c r="D11" s="123"/>
      <c r="E11" s="78"/>
      <c r="F11" s="78"/>
      <c r="G11" s="78"/>
      <c r="H11" s="70"/>
    </row>
    <row r="12" spans="1:8" ht="15" customHeight="1" x14ac:dyDescent="0.2">
      <c r="A12" s="83" t="s">
        <v>274</v>
      </c>
      <c r="B12" s="84"/>
      <c r="C12" s="85"/>
      <c r="D12" s="85"/>
      <c r="E12" s="78"/>
      <c r="F12" s="78"/>
      <c r="G12" s="78"/>
      <c r="H12" s="70"/>
    </row>
    <row r="13" spans="1:8" s="70" customFormat="1" ht="15" customHeight="1" x14ac:dyDescent="0.2">
      <c r="A13" s="86" t="s">
        <v>275</v>
      </c>
      <c r="B13" s="84"/>
      <c r="C13" s="87">
        <v>4385</v>
      </c>
      <c r="D13" s="87">
        <v>4616</v>
      </c>
      <c r="E13" s="85"/>
      <c r="F13" s="78"/>
      <c r="G13" s="78"/>
    </row>
    <row r="14" spans="1:8" s="70" customFormat="1" ht="15" customHeight="1" x14ac:dyDescent="0.2">
      <c r="A14" s="86" t="s">
        <v>276</v>
      </c>
      <c r="B14" s="84"/>
      <c r="C14" s="87">
        <v>1</v>
      </c>
      <c r="D14" s="87">
        <v>2</v>
      </c>
      <c r="E14" s="78"/>
      <c r="F14" s="78"/>
      <c r="G14" s="78"/>
    </row>
    <row r="15" spans="1:8" ht="15.75" x14ac:dyDescent="0.25">
      <c r="A15" s="86" t="s">
        <v>231</v>
      </c>
      <c r="B15" s="84"/>
      <c r="C15" s="88">
        <v>591</v>
      </c>
      <c r="D15" s="88">
        <v>591</v>
      </c>
      <c r="E15" s="78"/>
      <c r="F15" s="78"/>
      <c r="G15" s="78"/>
      <c r="H15" s="70"/>
    </row>
    <row r="16" spans="1:8" ht="15" hidden="1" customHeight="1" x14ac:dyDescent="0.25">
      <c r="A16" s="89" t="s">
        <v>229</v>
      </c>
      <c r="B16" s="84"/>
      <c r="C16" s="90">
        <v>0</v>
      </c>
      <c r="D16" s="90">
        <v>0</v>
      </c>
      <c r="E16" s="78"/>
      <c r="F16" s="78"/>
      <c r="G16" s="78"/>
      <c r="H16" s="70"/>
    </row>
    <row r="17" spans="1:8" ht="15" customHeight="1" thickBot="1" x14ac:dyDescent="0.3">
      <c r="A17" s="91" t="s">
        <v>277</v>
      </c>
      <c r="B17" s="92"/>
      <c r="C17" s="93">
        <f>SUM(C13:C16)</f>
        <v>4977</v>
      </c>
      <c r="D17" s="93">
        <f>SUM(D13:D16)</f>
        <v>5209</v>
      </c>
      <c r="E17" s="78"/>
      <c r="F17" s="78"/>
      <c r="G17" s="78"/>
      <c r="H17" s="70"/>
    </row>
    <row r="18" spans="1:8" ht="15" customHeight="1" thickTop="1" x14ac:dyDescent="0.25">
      <c r="A18" s="94"/>
      <c r="B18" s="80"/>
      <c r="C18" s="95"/>
      <c r="D18" s="95"/>
      <c r="E18" s="78"/>
      <c r="F18" s="78"/>
      <c r="G18" s="78"/>
      <c r="H18" s="70"/>
    </row>
    <row r="19" spans="1:8" ht="15" customHeight="1" x14ac:dyDescent="0.25">
      <c r="A19" s="96" t="s">
        <v>278</v>
      </c>
      <c r="B19" s="80"/>
      <c r="C19" s="95"/>
      <c r="D19" s="95"/>
      <c r="E19" s="78"/>
      <c r="F19" s="78"/>
      <c r="G19" s="78"/>
      <c r="H19" s="70"/>
    </row>
    <row r="20" spans="1:8" ht="15" customHeight="1" x14ac:dyDescent="0.25">
      <c r="A20" s="94" t="s">
        <v>240</v>
      </c>
      <c r="B20" s="80"/>
      <c r="C20" s="95">
        <v>219</v>
      </c>
      <c r="D20" s="95">
        <v>237</v>
      </c>
      <c r="E20" s="78"/>
      <c r="F20" s="78"/>
      <c r="G20" s="78"/>
      <c r="H20" s="70"/>
    </row>
    <row r="21" spans="1:8" ht="15" customHeight="1" x14ac:dyDescent="0.25">
      <c r="A21" s="94" t="s">
        <v>279</v>
      </c>
      <c r="B21" s="97"/>
      <c r="C21" s="98">
        <v>666</v>
      </c>
      <c r="D21" s="98">
        <v>358</v>
      </c>
      <c r="E21" s="78"/>
      <c r="F21" s="78"/>
      <c r="G21" s="78"/>
      <c r="H21" s="70"/>
    </row>
    <row r="22" spans="1:8" ht="15" customHeight="1" x14ac:dyDescent="0.25">
      <c r="A22" s="94" t="s">
        <v>250</v>
      </c>
      <c r="B22" s="97"/>
      <c r="C22" s="98">
        <v>1112</v>
      </c>
      <c r="D22" s="98">
        <v>1122</v>
      </c>
      <c r="E22" s="78"/>
      <c r="F22" s="78"/>
      <c r="G22" s="78"/>
      <c r="H22" s="70"/>
    </row>
    <row r="23" spans="1:8" ht="15" customHeight="1" x14ac:dyDescent="0.25">
      <c r="A23" s="94" t="s">
        <v>280</v>
      </c>
      <c r="B23" s="97"/>
      <c r="C23" s="99">
        <v>9897</v>
      </c>
      <c r="D23" s="99">
        <v>9360</v>
      </c>
      <c r="E23" s="78"/>
      <c r="F23" s="78"/>
      <c r="G23" s="78"/>
      <c r="H23" s="70"/>
    </row>
    <row r="24" spans="1:8" s="103" customFormat="1" ht="18.75" customHeight="1" x14ac:dyDescent="0.2">
      <c r="A24" s="96" t="s">
        <v>281</v>
      </c>
      <c r="B24" s="97"/>
      <c r="C24" s="100">
        <f>SUM(C20:C23)</f>
        <v>11894</v>
      </c>
      <c r="D24" s="100">
        <f>SUM(D20:D23)</f>
        <v>11077</v>
      </c>
      <c r="E24" s="101"/>
      <c r="F24" s="101"/>
      <c r="G24" s="101"/>
      <c r="H24" s="102"/>
    </row>
    <row r="25" spans="1:8" ht="15" customHeight="1" thickBot="1" x14ac:dyDescent="0.3">
      <c r="A25" s="104" t="s">
        <v>282</v>
      </c>
      <c r="B25" s="105"/>
      <c r="C25" s="106">
        <f>C17+C24</f>
        <v>16871</v>
      </c>
      <c r="D25" s="106">
        <f>D17+D24</f>
        <v>16286</v>
      </c>
      <c r="E25" s="78"/>
      <c r="F25" s="78"/>
      <c r="G25" s="78"/>
      <c r="H25" s="70"/>
    </row>
    <row r="26" spans="1:8" ht="15" customHeight="1" thickTop="1" x14ac:dyDescent="0.25">
      <c r="A26" s="91"/>
      <c r="B26" s="107"/>
      <c r="C26" s="108"/>
      <c r="D26" s="108"/>
      <c r="E26" s="78"/>
      <c r="F26" s="78"/>
      <c r="G26" s="78"/>
      <c r="H26" s="70"/>
    </row>
    <row r="27" spans="1:8" ht="15" customHeight="1" x14ac:dyDescent="0.2">
      <c r="A27" s="96" t="s">
        <v>283</v>
      </c>
      <c r="B27" s="97"/>
      <c r="C27" s="109"/>
      <c r="D27" s="109"/>
      <c r="E27" s="78"/>
      <c r="F27" s="78"/>
      <c r="G27" s="78"/>
      <c r="H27" s="70"/>
    </row>
    <row r="28" spans="1:8" ht="15" customHeight="1" x14ac:dyDescent="0.2">
      <c r="A28" s="96" t="s">
        <v>284</v>
      </c>
      <c r="B28" s="97"/>
      <c r="C28" s="109"/>
      <c r="D28" s="109"/>
      <c r="E28" s="78"/>
      <c r="F28" s="78"/>
      <c r="G28" s="78"/>
      <c r="H28" s="70"/>
    </row>
    <row r="29" spans="1:8" ht="15" customHeight="1" x14ac:dyDescent="0.25">
      <c r="A29" s="89" t="s">
        <v>10</v>
      </c>
      <c r="B29" s="107"/>
      <c r="C29" s="95">
        <v>85</v>
      </c>
      <c r="D29" s="95">
        <v>100</v>
      </c>
      <c r="E29" s="78"/>
      <c r="F29" s="78"/>
      <c r="G29" s="78"/>
      <c r="H29" s="70"/>
    </row>
    <row r="30" spans="1:8" ht="15" customHeight="1" x14ac:dyDescent="0.25">
      <c r="A30" s="94" t="s">
        <v>5</v>
      </c>
      <c r="B30" s="97"/>
      <c r="C30" s="98">
        <v>213</v>
      </c>
      <c r="D30" s="98">
        <v>186</v>
      </c>
      <c r="E30" s="78"/>
      <c r="F30" s="78"/>
      <c r="G30" s="78"/>
      <c r="H30" s="70"/>
    </row>
    <row r="31" spans="1:8" ht="15" customHeight="1" x14ac:dyDescent="0.25">
      <c r="A31" s="94" t="s">
        <v>8</v>
      </c>
      <c r="B31" s="97"/>
      <c r="C31" s="98">
        <v>233</v>
      </c>
      <c r="D31" s="98">
        <v>238</v>
      </c>
      <c r="E31" s="78"/>
      <c r="F31" s="78"/>
      <c r="G31" s="78"/>
      <c r="H31" s="70"/>
    </row>
    <row r="32" spans="1:8" ht="15" customHeight="1" x14ac:dyDescent="0.25">
      <c r="A32" s="94" t="s">
        <v>253</v>
      </c>
      <c r="B32" s="97"/>
      <c r="C32" s="99">
        <v>19</v>
      </c>
      <c r="D32" s="99">
        <v>27</v>
      </c>
      <c r="E32" s="78"/>
      <c r="F32" s="78"/>
      <c r="G32" s="78"/>
      <c r="H32" s="70"/>
    </row>
    <row r="33" spans="1:8" ht="15" customHeight="1" thickBot="1" x14ac:dyDescent="0.3">
      <c r="A33" s="91" t="s">
        <v>285</v>
      </c>
      <c r="B33" s="107"/>
      <c r="C33" s="93">
        <f>SUM(C29:C32)</f>
        <v>550</v>
      </c>
      <c r="D33" s="93">
        <f>SUM(D29:D32)</f>
        <v>551</v>
      </c>
      <c r="E33" s="78"/>
      <c r="F33" s="78"/>
      <c r="G33" s="78"/>
      <c r="H33" s="70"/>
    </row>
    <row r="34" spans="1:8" ht="15" customHeight="1" thickTop="1" x14ac:dyDescent="0.25">
      <c r="A34" s="91"/>
      <c r="B34" s="107"/>
      <c r="C34" s="109"/>
      <c r="D34" s="109"/>
      <c r="E34" s="78"/>
      <c r="F34" s="78"/>
      <c r="G34" s="78"/>
      <c r="H34" s="70"/>
    </row>
    <row r="35" spans="1:8" ht="15" customHeight="1" x14ac:dyDescent="0.25">
      <c r="A35" s="96" t="s">
        <v>286</v>
      </c>
      <c r="B35" s="107"/>
      <c r="C35" s="109"/>
      <c r="D35" s="109"/>
      <c r="E35" s="78"/>
      <c r="F35" s="78"/>
      <c r="G35" s="78"/>
      <c r="H35" s="70"/>
    </row>
    <row r="36" spans="1:8" ht="15" customHeight="1" x14ac:dyDescent="0.25">
      <c r="A36" s="94" t="s">
        <v>287</v>
      </c>
      <c r="B36" s="107"/>
      <c r="C36" s="95">
        <v>282</v>
      </c>
      <c r="D36" s="95">
        <v>282</v>
      </c>
      <c r="E36" s="78"/>
      <c r="F36" s="78"/>
      <c r="G36" s="78"/>
      <c r="H36" s="70"/>
    </row>
    <row r="37" spans="1:8" ht="15" customHeight="1" x14ac:dyDescent="0.25">
      <c r="A37" s="94" t="s">
        <v>288</v>
      </c>
      <c r="B37" s="107"/>
      <c r="C37" s="95">
        <v>204</v>
      </c>
      <c r="D37" s="95">
        <v>204</v>
      </c>
      <c r="E37" s="78"/>
      <c r="F37" s="78"/>
      <c r="G37" s="78"/>
      <c r="H37" s="70"/>
    </row>
    <row r="38" spans="1:8" ht="15" customHeight="1" x14ac:dyDescent="0.25">
      <c r="A38" s="94" t="s">
        <v>253</v>
      </c>
      <c r="B38" s="107"/>
      <c r="C38" s="88">
        <v>0</v>
      </c>
      <c r="D38" s="88">
        <v>12</v>
      </c>
      <c r="E38" s="78"/>
      <c r="F38" s="78"/>
      <c r="G38" s="78"/>
      <c r="H38" s="70"/>
    </row>
    <row r="39" spans="1:8" ht="15" customHeight="1" thickBot="1" x14ac:dyDescent="0.3">
      <c r="A39" s="96" t="s">
        <v>289</v>
      </c>
      <c r="B39" s="107"/>
      <c r="C39" s="93">
        <f>SUM(C36:C38)</f>
        <v>486</v>
      </c>
      <c r="D39" s="93">
        <f>SUM(D36:D38)</f>
        <v>498</v>
      </c>
      <c r="E39" s="78"/>
      <c r="F39" s="78"/>
      <c r="G39" s="78"/>
      <c r="H39" s="70"/>
    </row>
    <row r="40" spans="1:8" ht="15" customHeight="1" thickTop="1" x14ac:dyDescent="0.25">
      <c r="A40" s="96"/>
      <c r="B40" s="107"/>
      <c r="C40" s="109"/>
      <c r="D40" s="109"/>
      <c r="E40" s="78"/>
      <c r="F40" s="78"/>
      <c r="G40" s="78"/>
      <c r="H40" s="70"/>
    </row>
    <row r="41" spans="1:8" ht="15" customHeight="1" x14ac:dyDescent="0.25">
      <c r="A41" s="96" t="s">
        <v>202</v>
      </c>
      <c r="B41" s="107"/>
      <c r="C41" s="109"/>
      <c r="D41" s="109"/>
      <c r="E41" s="78"/>
      <c r="F41" s="78"/>
      <c r="G41" s="78"/>
      <c r="H41" s="70"/>
    </row>
    <row r="42" spans="1:8" ht="15" customHeight="1" x14ac:dyDescent="0.25">
      <c r="A42" s="94" t="s">
        <v>205</v>
      </c>
      <c r="B42" s="107"/>
      <c r="C42" s="95">
        <v>2662</v>
      </c>
      <c r="D42" s="95">
        <v>2662</v>
      </c>
      <c r="E42" s="78"/>
      <c r="F42" s="78"/>
      <c r="G42" s="78"/>
      <c r="H42" s="70"/>
    </row>
    <row r="43" spans="1:8" ht="15" customHeight="1" x14ac:dyDescent="0.25">
      <c r="A43" s="94" t="s">
        <v>290</v>
      </c>
      <c r="B43" s="107"/>
      <c r="C43" s="95">
        <v>10928</v>
      </c>
      <c r="D43" s="95">
        <v>10563</v>
      </c>
      <c r="E43" s="78"/>
      <c r="F43" s="78"/>
      <c r="G43" s="78"/>
      <c r="H43" s="70"/>
    </row>
    <row r="44" spans="1:8" ht="15" customHeight="1" x14ac:dyDescent="0.25">
      <c r="A44" s="94" t="s">
        <v>291</v>
      </c>
      <c r="B44" s="107"/>
      <c r="C44" s="88">
        <v>2245</v>
      </c>
      <c r="D44" s="88">
        <v>2012</v>
      </c>
      <c r="E44" s="78"/>
      <c r="F44" s="78"/>
      <c r="G44" s="78"/>
      <c r="H44" s="70"/>
    </row>
    <row r="45" spans="1:8" ht="15" customHeight="1" thickBot="1" x14ac:dyDescent="0.3">
      <c r="A45" s="96" t="s">
        <v>292</v>
      </c>
      <c r="B45" s="107"/>
      <c r="C45" s="93">
        <f>SUM(C42:C44)</f>
        <v>15835</v>
      </c>
      <c r="D45" s="93">
        <f>SUM(D42:D44)</f>
        <v>15237</v>
      </c>
      <c r="E45" s="78"/>
      <c r="F45" s="78"/>
      <c r="G45" s="78"/>
      <c r="H45" s="70"/>
    </row>
    <row r="46" spans="1:8" ht="15" customHeight="1" thickTop="1" x14ac:dyDescent="0.25">
      <c r="A46" s="96"/>
      <c r="B46" s="107"/>
      <c r="C46" s="109"/>
      <c r="D46" s="109"/>
      <c r="E46" s="78"/>
      <c r="F46" s="78"/>
      <c r="G46" s="78"/>
      <c r="H46" s="70"/>
    </row>
    <row r="47" spans="1:8" ht="15.95" customHeight="1" thickBot="1" x14ac:dyDescent="0.25">
      <c r="A47" s="96" t="s">
        <v>293</v>
      </c>
      <c r="B47" s="109"/>
      <c r="C47" s="110">
        <f>C33+C39+C45</f>
        <v>16871</v>
      </c>
      <c r="D47" s="110">
        <f>D33+D39+D45</f>
        <v>16286</v>
      </c>
      <c r="E47" s="78"/>
      <c r="F47" s="78"/>
      <c r="G47" s="78"/>
      <c r="H47" s="70"/>
    </row>
    <row r="48" spans="1:8" ht="18" customHeight="1" thickTop="1" x14ac:dyDescent="0.25">
      <c r="A48" s="111"/>
      <c r="B48" s="4"/>
      <c r="C48" s="109"/>
      <c r="D48" s="112"/>
      <c r="E48" s="78"/>
      <c r="F48" s="78"/>
      <c r="G48" s="78"/>
      <c r="H48" s="70"/>
    </row>
    <row r="49" spans="1:8" ht="18" customHeight="1" x14ac:dyDescent="0.25">
      <c r="A49" s="111"/>
      <c r="B49" s="112"/>
      <c r="C49" s="112"/>
      <c r="D49" s="112"/>
      <c r="E49" s="112"/>
      <c r="F49" s="112"/>
      <c r="G49" s="112"/>
      <c r="H49" s="3"/>
    </row>
    <row r="50" spans="1:8" ht="15.95" customHeight="1" x14ac:dyDescent="0.25">
      <c r="A50" s="112"/>
      <c r="B50" s="112"/>
      <c r="C50" s="112"/>
      <c r="D50" s="5"/>
      <c r="E50" s="112"/>
      <c r="F50" s="112"/>
      <c r="G50" s="112"/>
      <c r="H50" s="3"/>
    </row>
    <row r="51" spans="1:8" ht="15.95" customHeight="1" x14ac:dyDescent="0.25">
      <c r="A51" s="113" t="s">
        <v>294</v>
      </c>
      <c r="B51" s="113"/>
      <c r="C51" s="114" t="s">
        <v>295</v>
      </c>
      <c r="E51" s="115"/>
      <c r="F51" s="5"/>
      <c r="G51" s="5"/>
      <c r="H51" s="3"/>
    </row>
    <row r="52" spans="1:8" ht="15.95" customHeight="1" x14ac:dyDescent="0.25">
      <c r="A52" s="116" t="s">
        <v>296</v>
      </c>
      <c r="B52" s="115"/>
      <c r="C52" s="117"/>
      <c r="D52" s="114" t="s">
        <v>63</v>
      </c>
      <c r="E52" s="118"/>
      <c r="F52" s="119"/>
      <c r="G52" s="119"/>
    </row>
    <row r="53" spans="1:8" ht="15.95" customHeight="1" x14ac:dyDescent="0.25">
      <c r="A53" s="118"/>
      <c r="B53" s="115"/>
      <c r="C53" s="117"/>
      <c r="D53" s="115"/>
      <c r="E53" s="118"/>
      <c r="F53" s="119"/>
      <c r="G53" s="119"/>
    </row>
    <row r="54" spans="1:8" ht="15.95" customHeight="1" x14ac:dyDescent="0.25">
      <c r="A54" s="115"/>
      <c r="B54" s="115"/>
      <c r="C54" s="120"/>
      <c r="D54" s="121"/>
      <c r="E54" s="115"/>
      <c r="F54" s="5"/>
      <c r="G54" s="5"/>
      <c r="H54" s="3"/>
    </row>
    <row r="55" spans="1:8" ht="15.95" customHeight="1" x14ac:dyDescent="0.25">
      <c r="A55" s="115"/>
      <c r="B55" s="115"/>
      <c r="C55" s="115"/>
      <c r="E55" s="121"/>
      <c r="F55" s="5"/>
      <c r="G55" s="5"/>
      <c r="H55" s="3"/>
    </row>
  </sheetData>
  <mergeCells count="4">
    <mergeCell ref="A8:A9"/>
    <mergeCell ref="B8:B9"/>
    <mergeCell ref="C8:C9"/>
    <mergeCell ref="D8:D9"/>
  </mergeCells>
  <printOptions horizontalCentered="1"/>
  <pageMargins left="0.59055118110236227" right="0.35433070866141736" top="0.51181102362204722" bottom="0.70866141732283472" header="0.31496062992125984" footer="0.51181102362204722"/>
  <pageSetup paperSize="9" scale="90" orientation="portrait" horizontalDpi="4294967293" verticalDpi="300" r:id="rId1"/>
  <headerFooter alignWithMargins="0"/>
  <colBreaks count="1" manualBreakCount="1">
    <brk id="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53"/>
  <sheetViews>
    <sheetView topLeftCell="A25" zoomScale="90" zoomScaleNormal="90" workbookViewId="0">
      <selection activeCell="J33" sqref="J33"/>
    </sheetView>
  </sheetViews>
  <sheetFormatPr defaultRowHeight="12.75" x14ac:dyDescent="0.2"/>
  <cols>
    <col min="1" max="1" width="3.85546875" style="128" bestFit="1" customWidth="1"/>
    <col min="2" max="2" width="30.7109375" style="127" customWidth="1"/>
    <col min="3" max="3" width="8.28515625" style="128" customWidth="1"/>
    <col min="4" max="4" width="9" style="128" customWidth="1"/>
    <col min="5" max="5" width="3.42578125" style="128" customWidth="1"/>
    <col min="6" max="6" width="33.28515625" style="127" customWidth="1"/>
    <col min="7" max="7" width="7.42578125" style="128" customWidth="1"/>
    <col min="8" max="8" width="8.5703125" style="128" customWidth="1"/>
    <col min="9" max="16384" width="9.140625" style="128"/>
  </cols>
  <sheetData>
    <row r="1" spans="1:8" x14ac:dyDescent="0.2">
      <c r="A1" s="256" t="s">
        <v>66</v>
      </c>
      <c r="B1" s="256"/>
      <c r="C1" s="256"/>
      <c r="D1" s="256"/>
      <c r="E1" s="256"/>
      <c r="F1" s="256"/>
      <c r="G1" s="256"/>
      <c r="H1" s="256"/>
    </row>
    <row r="2" spans="1:8" x14ac:dyDescent="0.2">
      <c r="A2" s="256" t="s">
        <v>67</v>
      </c>
      <c r="B2" s="256"/>
      <c r="C2" s="256"/>
      <c r="D2" s="256"/>
      <c r="E2" s="256"/>
      <c r="F2" s="256"/>
      <c r="G2" s="256"/>
      <c r="H2" s="256"/>
    </row>
    <row r="3" spans="1:8" x14ac:dyDescent="0.2">
      <c r="A3" s="256" t="s">
        <v>197</v>
      </c>
      <c r="B3" s="256"/>
      <c r="C3" s="256"/>
      <c r="D3" s="256"/>
      <c r="E3" s="256"/>
      <c r="F3" s="256"/>
      <c r="G3" s="256"/>
      <c r="H3" s="256"/>
    </row>
    <row r="4" spans="1:8" x14ac:dyDescent="0.2">
      <c r="A4" s="256" t="s">
        <v>297</v>
      </c>
      <c r="B4" s="256"/>
      <c r="C4" s="256"/>
      <c r="D4" s="256"/>
      <c r="E4" s="256"/>
      <c r="F4" s="256"/>
      <c r="G4" s="256"/>
      <c r="H4" s="256"/>
    </row>
    <row r="5" spans="1:8" x14ac:dyDescent="0.2">
      <c r="A5" s="257" t="s">
        <v>318</v>
      </c>
      <c r="B5" s="257"/>
      <c r="C5" s="257"/>
      <c r="D5" s="257"/>
      <c r="E5" s="257"/>
      <c r="F5" s="257"/>
      <c r="G5" s="257"/>
      <c r="H5" s="257"/>
    </row>
    <row r="6" spans="1:8" s="204" customFormat="1" ht="28.5" customHeight="1" x14ac:dyDescent="0.2">
      <c r="A6" s="202"/>
      <c r="B6" s="203" t="s">
        <v>0</v>
      </c>
      <c r="C6" s="258" t="s">
        <v>265</v>
      </c>
      <c r="D6" s="259"/>
      <c r="E6" s="203"/>
      <c r="F6" s="203" t="s">
        <v>1</v>
      </c>
      <c r="G6" s="258" t="s">
        <v>265</v>
      </c>
      <c r="H6" s="259"/>
    </row>
    <row r="7" spans="1:8" s="204" customFormat="1" ht="22.5" x14ac:dyDescent="0.2">
      <c r="A7" s="202"/>
      <c r="B7" s="202"/>
      <c r="C7" s="205" t="s">
        <v>68</v>
      </c>
      <c r="D7" s="205" t="s">
        <v>69</v>
      </c>
      <c r="E7" s="205"/>
      <c r="F7" s="206"/>
      <c r="G7" s="205" t="s">
        <v>68</v>
      </c>
      <c r="H7" s="205" t="s">
        <v>69</v>
      </c>
    </row>
    <row r="8" spans="1:8" s="143" customFormat="1" ht="12" x14ac:dyDescent="0.2">
      <c r="A8" s="142"/>
      <c r="B8" s="140" t="s">
        <v>70</v>
      </c>
      <c r="C8" s="142">
        <v>1</v>
      </c>
      <c r="D8" s="142">
        <v>2</v>
      </c>
      <c r="E8" s="142"/>
      <c r="F8" s="140" t="s">
        <v>71</v>
      </c>
      <c r="G8" s="142">
        <v>1</v>
      </c>
      <c r="H8" s="142">
        <v>2</v>
      </c>
    </row>
    <row r="9" spans="1:8" ht="25.5" x14ac:dyDescent="0.2">
      <c r="A9" s="147" t="s">
        <v>72</v>
      </c>
      <c r="B9" s="148" t="s">
        <v>73</v>
      </c>
      <c r="C9" s="154"/>
      <c r="D9" s="154"/>
      <c r="E9" s="147" t="s">
        <v>72</v>
      </c>
      <c r="F9" s="148" t="s">
        <v>74</v>
      </c>
      <c r="G9" s="154"/>
      <c r="H9" s="154"/>
    </row>
    <row r="10" spans="1:8" ht="25.5" x14ac:dyDescent="0.2">
      <c r="A10" s="151" t="s">
        <v>75</v>
      </c>
      <c r="B10" s="152" t="s">
        <v>76</v>
      </c>
      <c r="C10" s="154"/>
      <c r="D10" s="154"/>
      <c r="E10" s="151" t="s">
        <v>75</v>
      </c>
      <c r="F10" s="152" t="s">
        <v>77</v>
      </c>
      <c r="G10" s="207">
        <f>SUM(G12:G14)</f>
        <v>4868</v>
      </c>
      <c r="H10" s="207">
        <f>SUM(H12:H14)</f>
        <v>4087</v>
      </c>
    </row>
    <row r="11" spans="1:8" x14ac:dyDescent="0.2">
      <c r="A11" s="154"/>
      <c r="B11" s="155" t="s">
        <v>78</v>
      </c>
      <c r="C11" s="149">
        <v>578</v>
      </c>
      <c r="D11" s="149">
        <v>502</v>
      </c>
      <c r="E11" s="154"/>
      <c r="F11" s="155" t="s">
        <v>79</v>
      </c>
      <c r="G11" s="175"/>
      <c r="H11" s="175"/>
    </row>
    <row r="12" spans="1:8" x14ac:dyDescent="0.2">
      <c r="A12" s="154"/>
      <c r="B12" s="155" t="s">
        <v>80</v>
      </c>
      <c r="C12" s="149">
        <v>456</v>
      </c>
      <c r="D12" s="149">
        <v>644</v>
      </c>
      <c r="E12" s="154"/>
      <c r="F12" s="155" t="s">
        <v>81</v>
      </c>
      <c r="G12" s="175">
        <v>0</v>
      </c>
      <c r="H12" s="175">
        <v>0</v>
      </c>
    </row>
    <row r="13" spans="1:8" x14ac:dyDescent="0.2">
      <c r="A13" s="154"/>
      <c r="B13" s="155" t="s">
        <v>82</v>
      </c>
      <c r="C13" s="149">
        <v>330</v>
      </c>
      <c r="D13" s="149">
        <v>333</v>
      </c>
      <c r="E13" s="154"/>
      <c r="F13" s="155" t="s">
        <v>83</v>
      </c>
      <c r="G13" s="175">
        <v>4732</v>
      </c>
      <c r="H13" s="175">
        <v>3952</v>
      </c>
    </row>
    <row r="14" spans="1:8" x14ac:dyDescent="0.2">
      <c r="A14" s="154"/>
      <c r="B14" s="155" t="s">
        <v>84</v>
      </c>
      <c r="C14" s="149">
        <v>1565</v>
      </c>
      <c r="D14" s="149">
        <v>1198</v>
      </c>
      <c r="E14" s="154"/>
      <c r="F14" s="155" t="s">
        <v>85</v>
      </c>
      <c r="G14" s="175">
        <v>136</v>
      </c>
      <c r="H14" s="175">
        <v>135</v>
      </c>
    </row>
    <row r="15" spans="1:8" x14ac:dyDescent="0.2">
      <c r="A15" s="154"/>
      <c r="B15" s="155" t="s">
        <v>86</v>
      </c>
      <c r="C15" s="149">
        <v>679</v>
      </c>
      <c r="D15" s="149">
        <v>539</v>
      </c>
      <c r="E15" s="154"/>
      <c r="F15" s="152" t="s">
        <v>87</v>
      </c>
      <c r="G15" s="207">
        <f>G10</f>
        <v>4868</v>
      </c>
      <c r="H15" s="207">
        <f>H10</f>
        <v>4087</v>
      </c>
    </row>
    <row r="16" spans="1:8" x14ac:dyDescent="0.2">
      <c r="A16" s="154"/>
      <c r="B16" s="155" t="s">
        <v>2</v>
      </c>
      <c r="C16" s="149">
        <v>130</v>
      </c>
      <c r="D16" s="149">
        <v>120</v>
      </c>
      <c r="E16" s="151" t="s">
        <v>88</v>
      </c>
      <c r="F16" s="152" t="s">
        <v>89</v>
      </c>
      <c r="G16" s="175">
        <v>20</v>
      </c>
      <c r="H16" s="175">
        <v>20</v>
      </c>
    </row>
    <row r="17" spans="1:15" x14ac:dyDescent="0.2">
      <c r="A17" s="154"/>
      <c r="B17" s="155" t="s">
        <v>90</v>
      </c>
      <c r="C17" s="149"/>
      <c r="D17" s="149"/>
      <c r="E17" s="154"/>
      <c r="F17" s="152" t="s">
        <v>91</v>
      </c>
      <c r="G17" s="175"/>
      <c r="H17" s="175"/>
    </row>
    <row r="18" spans="1:15" x14ac:dyDescent="0.2">
      <c r="A18" s="154"/>
      <c r="B18" s="155" t="s">
        <v>92</v>
      </c>
      <c r="C18" s="149"/>
      <c r="D18" s="149"/>
      <c r="E18" s="151" t="s">
        <v>93</v>
      </c>
      <c r="F18" s="152" t="s">
        <v>94</v>
      </c>
      <c r="G18" s="175"/>
      <c r="H18" s="175"/>
    </row>
    <row r="19" spans="1:15" x14ac:dyDescent="0.2">
      <c r="A19" s="154"/>
      <c r="B19" s="155" t="s">
        <v>95</v>
      </c>
      <c r="C19" s="149"/>
      <c r="D19" s="149"/>
      <c r="E19" s="154"/>
      <c r="F19" s="155" t="s">
        <v>96</v>
      </c>
      <c r="G19" s="175">
        <v>64</v>
      </c>
      <c r="H19" s="175">
        <v>36</v>
      </c>
    </row>
    <row r="20" spans="1:15" ht="25.5" x14ac:dyDescent="0.2">
      <c r="A20" s="154"/>
      <c r="B20" s="152" t="s">
        <v>87</v>
      </c>
      <c r="C20" s="207">
        <f>SUM(C11:C17)</f>
        <v>3738</v>
      </c>
      <c r="D20" s="207">
        <f>SUM(D11:D16)</f>
        <v>3336</v>
      </c>
      <c r="E20" s="154"/>
      <c r="F20" s="155" t="s">
        <v>97</v>
      </c>
      <c r="G20" s="175"/>
      <c r="H20" s="175"/>
    </row>
    <row r="21" spans="1:15" x14ac:dyDescent="0.2">
      <c r="A21" s="154"/>
      <c r="B21" s="155"/>
      <c r="C21" s="149"/>
      <c r="D21" s="149"/>
      <c r="E21" s="154"/>
      <c r="F21" s="155" t="s">
        <v>98</v>
      </c>
      <c r="G21" s="175"/>
      <c r="H21" s="175"/>
    </row>
    <row r="22" spans="1:15" x14ac:dyDescent="0.2">
      <c r="A22" s="151" t="s">
        <v>99</v>
      </c>
      <c r="B22" s="152" t="s">
        <v>100</v>
      </c>
      <c r="C22" s="149"/>
      <c r="D22" s="149"/>
      <c r="E22" s="154"/>
      <c r="F22" s="155" t="s">
        <v>101</v>
      </c>
      <c r="G22" s="175"/>
      <c r="H22" s="175"/>
    </row>
    <row r="23" spans="1:15" ht="38.25" x14ac:dyDescent="0.2">
      <c r="A23" s="154"/>
      <c r="B23" s="155" t="s">
        <v>102</v>
      </c>
      <c r="C23" s="149"/>
      <c r="D23" s="149"/>
      <c r="E23" s="154"/>
      <c r="F23" s="155"/>
      <c r="G23" s="175"/>
      <c r="H23" s="175"/>
      <c r="O23" s="211"/>
    </row>
    <row r="24" spans="1:15" ht="31.5" customHeight="1" x14ac:dyDescent="0.2">
      <c r="A24" s="154"/>
      <c r="B24" s="212" t="s">
        <v>319</v>
      </c>
      <c r="C24" s="213">
        <v>0</v>
      </c>
      <c r="D24" s="213">
        <v>0</v>
      </c>
      <c r="E24" s="154"/>
      <c r="F24" s="155" t="s">
        <v>103</v>
      </c>
      <c r="G24" s="175"/>
      <c r="H24" s="175"/>
    </row>
    <row r="25" spans="1:15" ht="38.25" x14ac:dyDescent="0.2">
      <c r="A25" s="154"/>
      <c r="B25" s="155" t="s">
        <v>104</v>
      </c>
      <c r="C25" s="149"/>
      <c r="D25" s="149"/>
      <c r="E25" s="154"/>
      <c r="F25" s="155" t="s">
        <v>105</v>
      </c>
      <c r="G25" s="175">
        <v>61</v>
      </c>
      <c r="H25" s="175">
        <v>59</v>
      </c>
    </row>
    <row r="26" spans="1:15" ht="25.5" x14ac:dyDescent="0.2">
      <c r="A26" s="154"/>
      <c r="B26" s="155" t="s">
        <v>106</v>
      </c>
      <c r="C26" s="149"/>
      <c r="D26" s="149"/>
      <c r="E26" s="154"/>
      <c r="F26" s="155" t="s">
        <v>107</v>
      </c>
      <c r="G26" s="175"/>
      <c r="H26" s="175"/>
    </row>
    <row r="27" spans="1:15" ht="25.5" x14ac:dyDescent="0.2">
      <c r="A27" s="154"/>
      <c r="B27" s="155" t="s">
        <v>108</v>
      </c>
      <c r="C27" s="149">
        <v>0</v>
      </c>
      <c r="D27" s="149">
        <v>0</v>
      </c>
      <c r="E27" s="154"/>
      <c r="F27" s="152" t="s">
        <v>109</v>
      </c>
      <c r="G27" s="175">
        <f>G19+G21+G24+G25+G26</f>
        <v>125</v>
      </c>
      <c r="H27" s="175">
        <f>H19+H21+H24+H25+H26</f>
        <v>95</v>
      </c>
    </row>
    <row r="28" spans="1:15" x14ac:dyDescent="0.2">
      <c r="A28" s="154"/>
      <c r="B28" s="152" t="s">
        <v>110</v>
      </c>
      <c r="C28" s="214">
        <f>SUM(C23:C27)</f>
        <v>0</v>
      </c>
      <c r="D28" s="214">
        <f>SUM(D23:D27)</f>
        <v>0</v>
      </c>
      <c r="E28" s="147" t="s">
        <v>111</v>
      </c>
      <c r="F28" s="148" t="s">
        <v>112</v>
      </c>
      <c r="G28" s="207">
        <f>G15+G16+G27</f>
        <v>5013</v>
      </c>
      <c r="H28" s="207">
        <f>H15+H16+H27</f>
        <v>4202</v>
      </c>
    </row>
    <row r="29" spans="1:15" x14ac:dyDescent="0.2">
      <c r="A29" s="154"/>
      <c r="B29" s="155"/>
      <c r="C29" s="149"/>
      <c r="D29" s="149"/>
      <c r="E29" s="154"/>
      <c r="F29" s="148" t="s">
        <v>113</v>
      </c>
      <c r="G29" s="149"/>
      <c r="H29" s="149"/>
    </row>
    <row r="30" spans="1:15" x14ac:dyDescent="0.2">
      <c r="A30" s="151" t="s">
        <v>93</v>
      </c>
      <c r="B30" s="152" t="s">
        <v>114</v>
      </c>
      <c r="C30" s="149"/>
      <c r="D30" s="149"/>
      <c r="E30" s="147" t="s">
        <v>115</v>
      </c>
      <c r="F30" s="148" t="s">
        <v>116</v>
      </c>
      <c r="G30" s="208">
        <f>IF(G28&lt;C38,C38-G28,0)</f>
        <v>0</v>
      </c>
      <c r="H30" s="208">
        <f>IF(H28&lt;D38,D38-H28,0)</f>
        <v>0</v>
      </c>
    </row>
    <row r="31" spans="1:15" x14ac:dyDescent="0.2">
      <c r="A31" s="151"/>
      <c r="B31" s="164" t="s">
        <v>117</v>
      </c>
      <c r="C31" s="149">
        <v>0</v>
      </c>
      <c r="D31" s="149">
        <v>0</v>
      </c>
      <c r="E31" s="147"/>
      <c r="F31" s="148"/>
      <c r="G31" s="149"/>
      <c r="H31" s="149"/>
    </row>
    <row r="32" spans="1:15" ht="25.5" x14ac:dyDescent="0.2">
      <c r="A32" s="154"/>
      <c r="B32" s="155" t="s">
        <v>118</v>
      </c>
      <c r="C32" s="149"/>
      <c r="D32" s="149"/>
      <c r="E32" s="151" t="s">
        <v>119</v>
      </c>
      <c r="F32" s="152" t="s">
        <v>120</v>
      </c>
      <c r="G32" s="149"/>
      <c r="H32" s="149"/>
    </row>
    <row r="33" spans="1:8" ht="38.25" x14ac:dyDescent="0.2">
      <c r="A33" s="154"/>
      <c r="B33" s="155" t="s">
        <v>121</v>
      </c>
      <c r="C33" s="149"/>
      <c r="D33" s="149"/>
      <c r="E33" s="154"/>
      <c r="F33" s="155"/>
      <c r="G33" s="149"/>
      <c r="H33" s="149"/>
    </row>
    <row r="34" spans="1:8" ht="25.5" x14ac:dyDescent="0.2">
      <c r="A34" s="154"/>
      <c r="B34" s="155" t="s">
        <v>122</v>
      </c>
      <c r="C34" s="149">
        <v>0</v>
      </c>
      <c r="D34" s="149">
        <v>0</v>
      </c>
      <c r="E34" s="154"/>
      <c r="F34" s="155"/>
      <c r="G34" s="149"/>
      <c r="H34" s="149"/>
    </row>
    <row r="35" spans="1:8" ht="25.5" x14ac:dyDescent="0.2">
      <c r="A35" s="154"/>
      <c r="B35" s="155" t="s">
        <v>123</v>
      </c>
      <c r="C35" s="149">
        <v>2</v>
      </c>
      <c r="D35" s="149">
        <v>3</v>
      </c>
      <c r="E35" s="154"/>
      <c r="F35" s="155"/>
      <c r="G35" s="149"/>
      <c r="H35" s="149"/>
    </row>
    <row r="36" spans="1:8" x14ac:dyDescent="0.2">
      <c r="A36" s="154"/>
      <c r="B36" s="152" t="s">
        <v>109</v>
      </c>
      <c r="C36" s="175">
        <f>C31+SUM(C33:C35)</f>
        <v>2</v>
      </c>
      <c r="D36" s="175">
        <f>D31+SUM(D33:D35)</f>
        <v>3</v>
      </c>
      <c r="E36" s="154"/>
      <c r="F36" s="155"/>
      <c r="G36" s="149"/>
      <c r="H36" s="149"/>
    </row>
    <row r="37" spans="1:8" x14ac:dyDescent="0.2">
      <c r="A37" s="147" t="s">
        <v>111</v>
      </c>
      <c r="B37" s="148" t="s">
        <v>124</v>
      </c>
      <c r="C37" s="175"/>
      <c r="D37" s="175"/>
      <c r="E37" s="154"/>
      <c r="F37" s="155"/>
      <c r="G37" s="149"/>
      <c r="H37" s="149"/>
    </row>
    <row r="38" spans="1:8" x14ac:dyDescent="0.2">
      <c r="A38" s="154"/>
      <c r="B38" s="148" t="s">
        <v>125</v>
      </c>
      <c r="C38" s="209">
        <f>C20+C28+C36</f>
        <v>3740</v>
      </c>
      <c r="D38" s="209">
        <f>D20+D28+D36</f>
        <v>3339</v>
      </c>
      <c r="E38" s="154"/>
      <c r="F38" s="155"/>
      <c r="G38" s="149"/>
      <c r="H38" s="149"/>
    </row>
    <row r="39" spans="1:8" ht="25.5" x14ac:dyDescent="0.2">
      <c r="A39" s="147" t="s">
        <v>115</v>
      </c>
      <c r="B39" s="148" t="s">
        <v>126</v>
      </c>
      <c r="C39" s="207">
        <f>IF(G28&gt;C38,G28-C38,0)</f>
        <v>1273</v>
      </c>
      <c r="D39" s="207">
        <f>IF(H28&gt;D38,H28-D38,0)</f>
        <v>863</v>
      </c>
      <c r="E39" s="154"/>
      <c r="F39" s="155"/>
      <c r="G39" s="149"/>
      <c r="H39" s="149"/>
    </row>
    <row r="40" spans="1:8" x14ac:dyDescent="0.2">
      <c r="A40" s="151" t="s">
        <v>119</v>
      </c>
      <c r="B40" s="152" t="s">
        <v>127</v>
      </c>
      <c r="C40" s="149"/>
      <c r="D40" s="149"/>
      <c r="E40" s="147" t="s">
        <v>128</v>
      </c>
      <c r="F40" s="148" t="s">
        <v>129</v>
      </c>
      <c r="G40" s="207">
        <f>G28+G32</f>
        <v>5013</v>
      </c>
      <c r="H40" s="207">
        <f>H28+H32</f>
        <v>4202</v>
      </c>
    </row>
    <row r="41" spans="1:8" x14ac:dyDescent="0.2">
      <c r="A41" s="147" t="s">
        <v>128</v>
      </c>
      <c r="B41" s="148" t="s">
        <v>130</v>
      </c>
      <c r="C41" s="207">
        <f>C38+C40</f>
        <v>3740</v>
      </c>
      <c r="D41" s="207">
        <f>D38+D40</f>
        <v>3339</v>
      </c>
      <c r="E41" s="147" t="s">
        <v>131</v>
      </c>
      <c r="F41" s="148" t="s">
        <v>132</v>
      </c>
      <c r="G41" s="208">
        <f>IF(G40&lt;C41,C41-G40,0)</f>
        <v>0</v>
      </c>
      <c r="H41" s="208">
        <f>IF(H40&lt;D41,D41-H40,0)</f>
        <v>0</v>
      </c>
    </row>
    <row r="42" spans="1:8" x14ac:dyDescent="0.2">
      <c r="A42" s="147" t="s">
        <v>131</v>
      </c>
      <c r="B42" s="148" t="s">
        <v>133</v>
      </c>
      <c r="C42" s="176">
        <f>IF(G40&gt;C41,G40-C41,0)</f>
        <v>1273</v>
      </c>
      <c r="D42" s="176">
        <f>IF(H40&gt;D41,H40-D41,0)</f>
        <v>863</v>
      </c>
      <c r="E42" s="154"/>
      <c r="F42" s="155"/>
      <c r="G42" s="149"/>
      <c r="H42" s="149"/>
    </row>
    <row r="43" spans="1:8" x14ac:dyDescent="0.2">
      <c r="A43" s="151" t="s">
        <v>134</v>
      </c>
      <c r="B43" s="152" t="s">
        <v>135</v>
      </c>
      <c r="C43" s="149">
        <f>+C42/10</f>
        <v>127.3</v>
      </c>
      <c r="D43" s="149">
        <f>+D42/10</f>
        <v>86.3</v>
      </c>
      <c r="E43" s="154"/>
      <c r="F43" s="155"/>
      <c r="G43" s="149"/>
      <c r="H43" s="149"/>
    </row>
    <row r="44" spans="1:8" x14ac:dyDescent="0.2">
      <c r="A44" s="154"/>
      <c r="B44" s="155" t="s">
        <v>136</v>
      </c>
      <c r="C44" s="149"/>
      <c r="D44" s="149"/>
      <c r="E44" s="154"/>
      <c r="F44" s="155"/>
      <c r="G44" s="149"/>
      <c r="H44" s="149"/>
    </row>
    <row r="45" spans="1:8" x14ac:dyDescent="0.2">
      <c r="A45" s="154"/>
      <c r="B45" s="155" t="s">
        <v>137</v>
      </c>
      <c r="C45" s="149"/>
      <c r="D45" s="149"/>
      <c r="E45" s="154"/>
      <c r="F45" s="155"/>
      <c r="G45" s="149"/>
      <c r="H45" s="149"/>
    </row>
    <row r="46" spans="1:8" x14ac:dyDescent="0.2">
      <c r="A46" s="147" t="s">
        <v>138</v>
      </c>
      <c r="B46" s="148" t="s">
        <v>139</v>
      </c>
      <c r="C46" s="176">
        <f>C42-C43</f>
        <v>1145.7</v>
      </c>
      <c r="D46" s="176">
        <f>D42-D43</f>
        <v>776.7</v>
      </c>
      <c r="E46" s="147" t="s">
        <v>138</v>
      </c>
      <c r="F46" s="148" t="s">
        <v>140</v>
      </c>
      <c r="G46" s="215">
        <v>0</v>
      </c>
      <c r="H46" s="215">
        <v>0</v>
      </c>
    </row>
    <row r="47" spans="1:8" x14ac:dyDescent="0.2">
      <c r="A47" s="147"/>
      <c r="B47" s="167" t="s">
        <v>141</v>
      </c>
      <c r="C47" s="207">
        <f>C41+C43+C46</f>
        <v>5013</v>
      </c>
      <c r="D47" s="207">
        <f>D41+D43+D46</f>
        <v>4202</v>
      </c>
      <c r="E47" s="147"/>
      <c r="F47" s="167" t="s">
        <v>142</v>
      </c>
      <c r="G47" s="207">
        <f>G40+G46</f>
        <v>5013</v>
      </c>
      <c r="H47" s="207">
        <f>H40+H46</f>
        <v>4202</v>
      </c>
    </row>
    <row r="48" spans="1:8" x14ac:dyDescent="0.2">
      <c r="A48" s="178"/>
      <c r="B48" s="210"/>
      <c r="C48" s="180"/>
      <c r="D48" s="180"/>
      <c r="E48" s="178"/>
      <c r="F48" s="210"/>
      <c r="G48" s="180"/>
      <c r="H48" s="180"/>
    </row>
    <row r="49" spans="1:8" x14ac:dyDescent="0.2">
      <c r="A49" s="178"/>
      <c r="B49" s="210"/>
      <c r="C49" s="180"/>
      <c r="D49" s="180"/>
      <c r="E49" s="178"/>
      <c r="F49" s="210"/>
      <c r="G49" s="180"/>
      <c r="H49" s="180"/>
    </row>
    <row r="50" spans="1:8" x14ac:dyDescent="0.2">
      <c r="A50" s="178"/>
      <c r="B50" s="210"/>
      <c r="C50" s="180"/>
      <c r="D50" s="180"/>
      <c r="E50" s="178"/>
      <c r="F50" s="210"/>
      <c r="G50" s="180"/>
      <c r="H50" s="180"/>
    </row>
    <row r="52" spans="1:8" x14ac:dyDescent="0.2">
      <c r="A52" s="181" t="s">
        <v>313</v>
      </c>
      <c r="B52" s="128"/>
      <c r="C52" s="128" t="s">
        <v>3</v>
      </c>
      <c r="F52" s="182" t="s">
        <v>4</v>
      </c>
    </row>
    <row r="53" spans="1:8" x14ac:dyDescent="0.2">
      <c r="D53" s="128" t="s">
        <v>143</v>
      </c>
      <c r="F53" s="237" t="s">
        <v>62</v>
      </c>
      <c r="G53" s="238"/>
      <c r="H53" s="238"/>
    </row>
  </sheetData>
  <mergeCells count="8">
    <mergeCell ref="F53:H53"/>
    <mergeCell ref="A1:H1"/>
    <mergeCell ref="A2:H2"/>
    <mergeCell ref="A3:H3"/>
    <mergeCell ref="A4:H4"/>
    <mergeCell ref="A5:H5"/>
    <mergeCell ref="C6:D6"/>
    <mergeCell ref="G6:H6"/>
  </mergeCells>
  <printOptions horizontalCentered="1"/>
  <pageMargins left="0.51" right="0.37" top="0.35433070866141736" bottom="0.47244094488188981" header="0.33" footer="0.47244094488188981"/>
  <pageSetup paperSize="9" scale="87" orientation="portrait" horizontalDpi="4294967293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50"/>
  <sheetViews>
    <sheetView tabSelected="1" zoomScaleNormal="100" workbookViewId="0">
      <selection activeCell="J33" sqref="J33"/>
    </sheetView>
  </sheetViews>
  <sheetFormatPr defaultColWidth="9" defaultRowHeight="12.75" x14ac:dyDescent="0.2"/>
  <cols>
    <col min="1" max="1" width="47.42578125" style="1" customWidth="1"/>
    <col min="2" max="2" width="3.85546875" style="1" customWidth="1"/>
    <col min="3" max="3" width="14.140625" style="1" customWidth="1"/>
    <col min="4" max="4" width="12.7109375" style="1" customWidth="1"/>
    <col min="5" max="5" width="9.42578125" style="1" customWidth="1"/>
    <col min="6" max="6" width="5" style="1" customWidth="1"/>
    <col min="7" max="16384" width="9" style="1"/>
  </cols>
  <sheetData>
    <row r="1" spans="1:6" ht="14.25" x14ac:dyDescent="0.2">
      <c r="A1" s="216" t="s">
        <v>268</v>
      </c>
      <c r="B1" s="69"/>
      <c r="C1" s="69"/>
      <c r="D1" s="69"/>
      <c r="E1" s="69"/>
      <c r="F1" s="69"/>
    </row>
    <row r="2" spans="1:6" x14ac:dyDescent="0.2">
      <c r="D2" s="261"/>
      <c r="E2" s="261"/>
      <c r="F2" s="261"/>
    </row>
    <row r="3" spans="1:6" x14ac:dyDescent="0.2">
      <c r="D3" s="2"/>
      <c r="E3" s="2"/>
      <c r="F3" s="2"/>
    </row>
    <row r="5" spans="1:6" ht="15.75" x14ac:dyDescent="0.25">
      <c r="A5" s="262" t="s">
        <v>298</v>
      </c>
      <c r="B5" s="262"/>
      <c r="C5" s="262"/>
      <c r="D5" s="262"/>
      <c r="E5" s="262"/>
      <c r="F5" s="262"/>
    </row>
    <row r="6" spans="1:6" ht="15.75" x14ac:dyDescent="0.25">
      <c r="A6" s="263" t="s">
        <v>320</v>
      </c>
      <c r="B6" s="263"/>
      <c r="C6" s="263"/>
      <c r="D6" s="263"/>
      <c r="E6" s="263"/>
      <c r="F6" s="263"/>
    </row>
    <row r="7" spans="1:6" ht="18" customHeight="1" x14ac:dyDescent="0.25">
      <c r="A7" s="264"/>
      <c r="B7" s="264"/>
      <c r="C7" s="264"/>
      <c r="D7" s="264"/>
      <c r="E7" s="264"/>
      <c r="F7" s="264"/>
    </row>
    <row r="8" spans="1:6" ht="18" customHeight="1" x14ac:dyDescent="0.2">
      <c r="A8" s="265"/>
      <c r="B8" s="265"/>
      <c r="C8" s="265"/>
      <c r="D8" s="265"/>
      <c r="E8" s="265"/>
      <c r="F8" s="265"/>
    </row>
    <row r="9" spans="1:6" ht="18" customHeight="1" x14ac:dyDescent="0.2">
      <c r="A9" s="260"/>
      <c r="B9" s="260"/>
      <c r="C9" s="260"/>
      <c r="D9" s="260"/>
      <c r="E9" s="260"/>
      <c r="F9" s="260"/>
    </row>
    <row r="10" spans="1:6" ht="15.95" customHeight="1" x14ac:dyDescent="0.2">
      <c r="A10" s="266" t="s">
        <v>270</v>
      </c>
      <c r="B10" s="267"/>
      <c r="C10" s="268" t="s">
        <v>321</v>
      </c>
      <c r="D10" s="268" t="s">
        <v>322</v>
      </c>
      <c r="E10" s="217"/>
      <c r="F10" s="217"/>
    </row>
    <row r="11" spans="1:6" ht="21.75" customHeight="1" x14ac:dyDescent="0.2">
      <c r="A11" s="266"/>
      <c r="B11" s="267"/>
      <c r="C11" s="268"/>
      <c r="D11" s="268"/>
      <c r="E11" s="217"/>
      <c r="F11" s="217"/>
    </row>
    <row r="12" spans="1:6" ht="21.75" customHeight="1" x14ac:dyDescent="0.2">
      <c r="A12" s="79"/>
      <c r="B12" s="218"/>
      <c r="C12" s="219" t="s">
        <v>272</v>
      </c>
      <c r="D12" s="219" t="s">
        <v>272</v>
      </c>
      <c r="E12" s="217"/>
      <c r="F12" s="217"/>
    </row>
    <row r="13" spans="1:6" ht="18" customHeight="1" x14ac:dyDescent="0.2">
      <c r="A13" s="83" t="s">
        <v>299</v>
      </c>
      <c r="B13" s="220"/>
      <c r="C13" s="221"/>
      <c r="D13" s="221"/>
      <c r="E13" s="217"/>
      <c r="F13" s="217"/>
    </row>
    <row r="14" spans="1:6" s="70" customFormat="1" ht="18" customHeight="1" x14ac:dyDescent="0.2">
      <c r="A14" s="222" t="s">
        <v>300</v>
      </c>
      <c r="B14" s="220"/>
      <c r="C14" s="223">
        <v>4732</v>
      </c>
      <c r="D14" s="223">
        <v>3952</v>
      </c>
      <c r="E14" s="221"/>
      <c r="F14" s="217"/>
    </row>
    <row r="15" spans="1:6" s="70" customFormat="1" ht="18" customHeight="1" x14ac:dyDescent="0.25">
      <c r="A15" s="89" t="s">
        <v>301</v>
      </c>
      <c r="B15" s="220"/>
      <c r="C15" s="224">
        <v>136</v>
      </c>
      <c r="D15" s="224">
        <v>135</v>
      </c>
      <c r="E15" s="217"/>
      <c r="F15" s="217"/>
    </row>
    <row r="16" spans="1:6" ht="18" customHeight="1" x14ac:dyDescent="0.25">
      <c r="A16" s="89" t="s">
        <v>302</v>
      </c>
      <c r="B16" s="220"/>
      <c r="C16" s="223">
        <v>20</v>
      </c>
      <c r="D16" s="223">
        <v>20</v>
      </c>
      <c r="E16" s="217"/>
      <c r="F16" s="217"/>
    </row>
    <row r="17" spans="1:6" ht="18" customHeight="1" thickBot="1" x14ac:dyDescent="0.3">
      <c r="A17" s="91" t="s">
        <v>112</v>
      </c>
      <c r="B17" s="91"/>
      <c r="C17" s="225">
        <f>SUM(C14:C16)</f>
        <v>4888</v>
      </c>
      <c r="D17" s="225">
        <f>SUM(D14:D16)</f>
        <v>4107</v>
      </c>
      <c r="E17" s="217"/>
      <c r="F17" s="217"/>
    </row>
    <row r="18" spans="1:6" ht="18" customHeight="1" thickTop="1" x14ac:dyDescent="0.25">
      <c r="A18" s="94"/>
      <c r="B18" s="94"/>
      <c r="C18" s="224"/>
      <c r="D18" s="224"/>
      <c r="E18" s="217"/>
      <c r="F18" s="217" t="s">
        <v>61</v>
      </c>
    </row>
    <row r="19" spans="1:6" ht="18" customHeight="1" x14ac:dyDescent="0.25">
      <c r="A19" s="94"/>
      <c r="B19" s="94"/>
      <c r="C19" s="224"/>
      <c r="D19" s="224"/>
      <c r="E19" s="217"/>
      <c r="F19" s="217"/>
    </row>
    <row r="20" spans="1:6" ht="18" customHeight="1" x14ac:dyDescent="0.25">
      <c r="A20" s="96" t="s">
        <v>303</v>
      </c>
      <c r="B20" s="94"/>
      <c r="C20" s="224"/>
      <c r="D20" s="224"/>
      <c r="E20" s="217"/>
      <c r="F20" s="217"/>
    </row>
    <row r="21" spans="1:6" ht="18" customHeight="1" x14ac:dyDescent="0.25">
      <c r="A21" s="94" t="s">
        <v>78</v>
      </c>
      <c r="B21" s="226"/>
      <c r="C21" s="227">
        <v>-578</v>
      </c>
      <c r="D21" s="227">
        <v>-502</v>
      </c>
      <c r="E21" s="217"/>
      <c r="F21" s="217"/>
    </row>
    <row r="22" spans="1:6" ht="18" customHeight="1" x14ac:dyDescent="0.25">
      <c r="A22" s="94" t="s">
        <v>80</v>
      </c>
      <c r="B22" s="226"/>
      <c r="C22" s="227">
        <v>-456</v>
      </c>
      <c r="D22" s="227">
        <v>-644</v>
      </c>
      <c r="E22" s="217"/>
      <c r="F22" s="217"/>
    </row>
    <row r="23" spans="1:6" ht="18" customHeight="1" x14ac:dyDescent="0.25">
      <c r="A23" s="94" t="s">
        <v>82</v>
      </c>
      <c r="B23" s="226"/>
      <c r="C23" s="227">
        <v>-330</v>
      </c>
      <c r="D23" s="227">
        <v>-333</v>
      </c>
      <c r="E23" s="217"/>
      <c r="F23" s="217"/>
    </row>
    <row r="24" spans="1:6" ht="18" customHeight="1" x14ac:dyDescent="0.25">
      <c r="A24" s="94" t="s">
        <v>304</v>
      </c>
      <c r="B24" s="226"/>
      <c r="C24" s="227">
        <v>-2244</v>
      </c>
      <c r="D24" s="227">
        <v>-1737</v>
      </c>
      <c r="E24" s="217"/>
      <c r="F24" s="217"/>
    </row>
    <row r="25" spans="1:6" ht="18" customHeight="1" x14ac:dyDescent="0.25">
      <c r="A25" s="94" t="s">
        <v>2</v>
      </c>
      <c r="B25" s="226"/>
      <c r="C25" s="227">
        <v>-130</v>
      </c>
      <c r="D25" s="227">
        <v>-120</v>
      </c>
      <c r="E25" s="217"/>
      <c r="F25" s="217"/>
    </row>
    <row r="26" spans="1:6" ht="18" customHeight="1" x14ac:dyDescent="0.25">
      <c r="A26" s="91" t="s">
        <v>305</v>
      </c>
      <c r="B26" s="91"/>
      <c r="C26" s="228">
        <f>SUM(C21:C25)</f>
        <v>-3738</v>
      </c>
      <c r="D26" s="228">
        <f>SUM(D21:D25)</f>
        <v>-3336</v>
      </c>
      <c r="E26" s="217"/>
      <c r="F26" s="217"/>
    </row>
    <row r="27" spans="1:6" ht="18" customHeight="1" thickBot="1" x14ac:dyDescent="0.3">
      <c r="A27" s="96" t="s">
        <v>306</v>
      </c>
      <c r="B27" s="94"/>
      <c r="C27" s="225">
        <f>C17+C26</f>
        <v>1150</v>
      </c>
      <c r="D27" s="225">
        <f>+D17+D26</f>
        <v>771</v>
      </c>
      <c r="E27" s="217"/>
      <c r="F27" s="217"/>
    </row>
    <row r="28" spans="1:6" ht="18" customHeight="1" thickTop="1" x14ac:dyDescent="0.25">
      <c r="A28" s="96"/>
      <c r="B28" s="94"/>
      <c r="C28" s="229"/>
      <c r="D28" s="229"/>
      <c r="E28" s="217"/>
      <c r="F28" s="217"/>
    </row>
    <row r="29" spans="1:6" ht="18" customHeight="1" x14ac:dyDescent="0.25">
      <c r="A29" s="91"/>
      <c r="B29" s="91"/>
      <c r="C29" s="224"/>
      <c r="D29" s="224"/>
      <c r="E29" s="217"/>
      <c r="F29" s="217"/>
    </row>
    <row r="30" spans="1:6" ht="18" customHeight="1" x14ac:dyDescent="0.25">
      <c r="A30" s="96" t="s">
        <v>307</v>
      </c>
      <c r="B30" s="226"/>
      <c r="C30" s="230">
        <v>123</v>
      </c>
      <c r="D30" s="230">
        <v>92</v>
      </c>
      <c r="E30" s="217"/>
      <c r="F30" s="217"/>
    </row>
    <row r="31" spans="1:6" ht="18" customHeight="1" x14ac:dyDescent="0.25">
      <c r="A31" s="96" t="s">
        <v>308</v>
      </c>
      <c r="B31" s="94"/>
      <c r="C31" s="228">
        <f>C27+C30</f>
        <v>1273</v>
      </c>
      <c r="D31" s="228">
        <f>+D27+D30</f>
        <v>863</v>
      </c>
      <c r="E31" s="217"/>
      <c r="F31" s="217"/>
    </row>
    <row r="32" spans="1:6" ht="18" customHeight="1" x14ac:dyDescent="0.25">
      <c r="A32" s="96" t="s">
        <v>135</v>
      </c>
      <c r="B32" s="94"/>
      <c r="C32" s="230">
        <v>127</v>
      </c>
      <c r="D32" s="230">
        <v>86</v>
      </c>
      <c r="E32" s="217"/>
      <c r="F32" s="217"/>
    </row>
    <row r="33" spans="1:6" ht="18" customHeight="1" x14ac:dyDescent="0.25">
      <c r="A33" s="91"/>
      <c r="B33" s="91"/>
      <c r="C33" s="229"/>
      <c r="D33" s="229"/>
      <c r="E33" s="217"/>
      <c r="F33" s="217"/>
    </row>
    <row r="34" spans="1:6" ht="18" customHeight="1" x14ac:dyDescent="0.25">
      <c r="A34" s="91"/>
      <c r="B34" s="91"/>
      <c r="C34" s="229"/>
      <c r="D34" s="229"/>
      <c r="E34" s="217"/>
      <c r="F34" s="217"/>
    </row>
    <row r="35" spans="1:6" ht="18" customHeight="1" thickBot="1" x14ac:dyDescent="0.3">
      <c r="A35" s="91" t="s">
        <v>309</v>
      </c>
      <c r="B35" s="231"/>
      <c r="C35" s="232">
        <f>C31-C32</f>
        <v>1146</v>
      </c>
      <c r="D35" s="232">
        <f>+D31-D32</f>
        <v>777</v>
      </c>
      <c r="E35" s="217"/>
      <c r="F35" s="217"/>
    </row>
    <row r="36" spans="1:6" ht="18" customHeight="1" thickTop="1" x14ac:dyDescent="0.25">
      <c r="A36" s="91"/>
      <c r="B36" s="91"/>
      <c r="C36" s="229"/>
      <c r="D36" s="229"/>
      <c r="E36" s="217"/>
      <c r="F36" s="217"/>
    </row>
    <row r="37" spans="1:6" ht="18" customHeight="1" x14ac:dyDescent="0.25">
      <c r="A37" s="111"/>
      <c r="B37" s="91"/>
      <c r="C37" s="229"/>
      <c r="D37" s="229"/>
      <c r="E37" s="217"/>
      <c r="F37" s="217"/>
    </row>
    <row r="38" spans="1:6" ht="18" customHeight="1" x14ac:dyDescent="0.25">
      <c r="A38" s="233"/>
      <c r="B38" s="233"/>
      <c r="C38" s="233"/>
      <c r="D38" s="233"/>
      <c r="E38" s="233"/>
      <c r="F38" s="233"/>
    </row>
    <row r="39" spans="1:6" ht="18" customHeight="1" x14ac:dyDescent="0.25">
      <c r="A39" s="234"/>
      <c r="B39" s="234"/>
      <c r="C39" s="234"/>
      <c r="D39" s="234"/>
      <c r="E39" s="234"/>
      <c r="F39" s="234"/>
    </row>
    <row r="40" spans="1:6" ht="18" customHeight="1" x14ac:dyDescent="0.25">
      <c r="A40" s="115"/>
      <c r="B40" s="115"/>
      <c r="C40" s="115"/>
      <c r="D40" s="115"/>
      <c r="E40" s="115"/>
      <c r="F40" s="115"/>
    </row>
    <row r="41" spans="1:6" ht="18" customHeight="1" x14ac:dyDescent="0.25">
      <c r="A41" s="113" t="s">
        <v>294</v>
      </c>
      <c r="B41" s="113"/>
      <c r="C41" s="269" t="s">
        <v>295</v>
      </c>
      <c r="D41" s="269"/>
      <c r="E41" s="115"/>
      <c r="F41" s="115"/>
    </row>
    <row r="42" spans="1:6" ht="18" customHeight="1" x14ac:dyDescent="0.25">
      <c r="A42" s="118" t="s">
        <v>310</v>
      </c>
      <c r="B42" s="115"/>
      <c r="C42" s="117"/>
      <c r="D42" s="235" t="s">
        <v>311</v>
      </c>
      <c r="E42" s="118"/>
      <c r="F42" s="117"/>
    </row>
    <row r="43" spans="1:6" ht="18" customHeight="1" x14ac:dyDescent="0.25">
      <c r="A43" s="118"/>
      <c r="B43" s="115"/>
      <c r="C43" s="117"/>
      <c r="D43" s="235"/>
      <c r="E43" s="118"/>
      <c r="F43" s="117"/>
    </row>
    <row r="44" spans="1:6" ht="18" customHeight="1" x14ac:dyDescent="0.25">
      <c r="A44" s="115"/>
      <c r="B44" s="115"/>
      <c r="C44" s="115"/>
      <c r="D44" s="115"/>
      <c r="E44" s="115"/>
      <c r="F44" s="115"/>
    </row>
    <row r="45" spans="1:6" ht="18" customHeight="1" x14ac:dyDescent="0.25">
      <c r="A45" s="115"/>
      <c r="B45" s="115"/>
      <c r="C45" s="236"/>
      <c r="D45" s="236"/>
      <c r="E45" s="115"/>
      <c r="F45" s="115"/>
    </row>
    <row r="46" spans="1:6" ht="18" customHeight="1" x14ac:dyDescent="0.25">
      <c r="A46" s="115"/>
      <c r="B46" s="115"/>
      <c r="C46" s="115"/>
      <c r="D46" s="236"/>
      <c r="E46" s="236"/>
      <c r="F46" s="115"/>
    </row>
    <row r="47" spans="1:6" ht="15" x14ac:dyDescent="0.2">
      <c r="A47" s="117"/>
      <c r="B47" s="117"/>
      <c r="C47" s="117"/>
      <c r="D47" s="117"/>
      <c r="E47" s="117"/>
      <c r="F47" s="117"/>
    </row>
    <row r="48" spans="1:6" ht="15" x14ac:dyDescent="0.2">
      <c r="A48" s="117"/>
      <c r="B48" s="117"/>
      <c r="C48" s="117"/>
      <c r="D48" s="117"/>
      <c r="E48" s="117"/>
      <c r="F48" s="117"/>
    </row>
    <row r="49" spans="1:6" ht="15" x14ac:dyDescent="0.2">
      <c r="A49" s="117"/>
      <c r="B49" s="117"/>
      <c r="C49" s="117"/>
      <c r="D49" s="117"/>
      <c r="E49" s="117"/>
      <c r="F49" s="117"/>
    </row>
    <row r="50" spans="1:6" ht="15" x14ac:dyDescent="0.2">
      <c r="A50" s="117"/>
      <c r="B50" s="117"/>
      <c r="C50" s="117"/>
      <c r="D50" s="117"/>
      <c r="E50" s="117"/>
      <c r="F50" s="117"/>
    </row>
  </sheetData>
  <mergeCells count="11">
    <mergeCell ref="A10:A11"/>
    <mergeCell ref="B10:B11"/>
    <mergeCell ref="C10:C11"/>
    <mergeCell ref="D10:D11"/>
    <mergeCell ref="C41:D41"/>
    <mergeCell ref="A9:F9"/>
    <mergeCell ref="D2:F2"/>
    <mergeCell ref="A5:F5"/>
    <mergeCell ref="A6:F6"/>
    <mergeCell ref="A7:F7"/>
    <mergeCell ref="A8:F8"/>
  </mergeCells>
  <printOptions horizontalCentered="1"/>
  <pageMargins left="0.75" right="0.75" top="0.98425196850393704" bottom="0.98425196850393704" header="0.51181102362204722" footer="0.51181102362204722"/>
  <pageSetup paperSize="9" scale="88" orientation="portrait" horizontalDpi="4294967294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4"/>
  <sheetViews>
    <sheetView zoomScaleNormal="100" workbookViewId="0">
      <selection activeCell="I38" sqref="I38"/>
    </sheetView>
  </sheetViews>
  <sheetFormatPr defaultRowHeight="12.75" x14ac:dyDescent="0.2"/>
  <cols>
    <col min="1" max="1" width="74.85546875" style="1" customWidth="1"/>
    <col min="2" max="2" width="9.140625" style="6" customWidth="1"/>
    <col min="3" max="4" width="9.140625" style="70" customWidth="1"/>
    <col min="5" max="16384" width="9.140625" style="1"/>
  </cols>
  <sheetData>
    <row r="1" spans="1:3" s="1" customFormat="1" ht="15.75" x14ac:dyDescent="0.25">
      <c r="A1" s="270" t="s">
        <v>146</v>
      </c>
      <c r="B1" s="270"/>
      <c r="C1" s="70"/>
    </row>
    <row r="2" spans="1:3" s="1" customFormat="1" x14ac:dyDescent="0.2">
      <c r="A2" s="271" t="s">
        <v>147</v>
      </c>
      <c r="B2" s="271"/>
      <c r="C2" s="70"/>
    </row>
    <row r="3" spans="1:3" s="1" customFormat="1" ht="15" x14ac:dyDescent="0.25">
      <c r="A3" s="272" t="s">
        <v>148</v>
      </c>
      <c r="B3" s="272"/>
      <c r="C3" s="70"/>
    </row>
    <row r="4" spans="1:3" s="1" customFormat="1" x14ac:dyDescent="0.2">
      <c r="A4" s="273" t="s">
        <v>316</v>
      </c>
      <c r="B4" s="273"/>
      <c r="C4" s="70"/>
    </row>
    <row r="5" spans="1:3" s="1" customFormat="1" ht="25.5" x14ac:dyDescent="0.2">
      <c r="A5" s="184" t="s">
        <v>149</v>
      </c>
      <c r="B5" s="185" t="s">
        <v>150</v>
      </c>
      <c r="C5" s="70"/>
    </row>
    <row r="6" spans="1:3" s="1" customFormat="1" x14ac:dyDescent="0.2">
      <c r="A6" s="186">
        <v>1</v>
      </c>
      <c r="B6" s="187" t="s">
        <v>151</v>
      </c>
      <c r="C6" s="70"/>
    </row>
    <row r="7" spans="1:3" s="1" customFormat="1" x14ac:dyDescent="0.2">
      <c r="A7" s="188" t="s">
        <v>152</v>
      </c>
      <c r="B7" s="189"/>
      <c r="C7" s="70"/>
    </row>
    <row r="8" spans="1:3" s="1" customFormat="1" x14ac:dyDescent="0.2">
      <c r="A8" s="190" t="s">
        <v>153</v>
      </c>
      <c r="B8" s="189">
        <v>1146</v>
      </c>
      <c r="C8" s="191"/>
    </row>
    <row r="9" spans="1:3" s="1" customFormat="1" ht="25.5" x14ac:dyDescent="0.2">
      <c r="A9" s="192" t="s">
        <v>154</v>
      </c>
      <c r="B9" s="189"/>
      <c r="C9" s="191"/>
    </row>
    <row r="10" spans="1:3" s="1" customFormat="1" x14ac:dyDescent="0.2">
      <c r="A10" s="193" t="s">
        <v>155</v>
      </c>
      <c r="B10" s="189"/>
      <c r="C10" s="191"/>
    </row>
    <row r="11" spans="1:3" s="1" customFormat="1" x14ac:dyDescent="0.2">
      <c r="A11" s="193" t="s">
        <v>156</v>
      </c>
      <c r="B11" s="189"/>
      <c r="C11" s="191"/>
    </row>
    <row r="12" spans="1:3" s="1" customFormat="1" x14ac:dyDescent="0.2">
      <c r="A12" s="193" t="s">
        <v>157</v>
      </c>
      <c r="B12" s="189">
        <v>127</v>
      </c>
      <c r="C12" s="191"/>
    </row>
    <row r="13" spans="1:3" s="1" customFormat="1" x14ac:dyDescent="0.2">
      <c r="A13" s="190" t="s">
        <v>158</v>
      </c>
      <c r="B13" s="194">
        <f>B8+B12</f>
        <v>1273</v>
      </c>
      <c r="C13" s="191"/>
    </row>
    <row r="14" spans="1:3" s="1" customFormat="1" x14ac:dyDescent="0.2">
      <c r="A14" s="190" t="s">
        <v>159</v>
      </c>
      <c r="B14" s="189"/>
      <c r="C14" s="191"/>
    </row>
    <row r="15" spans="1:3" s="1" customFormat="1" x14ac:dyDescent="0.2">
      <c r="A15" s="193" t="s">
        <v>160</v>
      </c>
      <c r="B15" s="189">
        <v>330</v>
      </c>
      <c r="C15" s="191"/>
    </row>
    <row r="16" spans="1:3" s="1" customFormat="1" x14ac:dyDescent="0.2">
      <c r="A16" s="193" t="s">
        <v>161</v>
      </c>
      <c r="B16" s="189"/>
      <c r="C16" s="191"/>
    </row>
    <row r="17" spans="1:7" x14ac:dyDescent="0.2">
      <c r="A17" s="193" t="s">
        <v>162</v>
      </c>
      <c r="B17" s="189"/>
      <c r="C17" s="191"/>
    </row>
    <row r="18" spans="1:7" x14ac:dyDescent="0.2">
      <c r="A18" s="190" t="s">
        <v>163</v>
      </c>
      <c r="B18" s="189"/>
      <c r="C18" s="191"/>
    </row>
    <row r="19" spans="1:7" x14ac:dyDescent="0.2">
      <c r="A19" s="193" t="s">
        <v>164</v>
      </c>
      <c r="B19" s="189">
        <v>18</v>
      </c>
      <c r="C19" s="191"/>
    </row>
    <row r="20" spans="1:7" x14ac:dyDescent="0.2">
      <c r="A20" s="193" t="s">
        <v>165</v>
      </c>
      <c r="B20" s="189"/>
      <c r="C20" s="191"/>
    </row>
    <row r="21" spans="1:7" x14ac:dyDescent="0.2">
      <c r="A21" s="193" t="s">
        <v>166</v>
      </c>
      <c r="B21" s="189">
        <v>-298</v>
      </c>
      <c r="C21" s="191"/>
    </row>
    <row r="22" spans="1:7" x14ac:dyDescent="0.2">
      <c r="A22" s="193" t="s">
        <v>167</v>
      </c>
      <c r="B22" s="189">
        <v>-1</v>
      </c>
      <c r="C22" s="191"/>
    </row>
    <row r="23" spans="1:7" x14ac:dyDescent="0.2">
      <c r="A23" s="193" t="s">
        <v>168</v>
      </c>
      <c r="B23" s="189"/>
      <c r="C23" s="191"/>
    </row>
    <row r="24" spans="1:7" x14ac:dyDescent="0.2">
      <c r="A24" s="190" t="s">
        <v>169</v>
      </c>
      <c r="B24" s="194">
        <f>B13+B15+B19+B21+B22</f>
        <v>1322</v>
      </c>
      <c r="C24" s="191"/>
    </row>
    <row r="25" spans="1:7" x14ac:dyDescent="0.2">
      <c r="A25" s="190" t="s">
        <v>170</v>
      </c>
      <c r="B25" s="189"/>
      <c r="C25" s="191"/>
    </row>
    <row r="26" spans="1:7" x14ac:dyDescent="0.2">
      <c r="A26" s="193" t="s">
        <v>171</v>
      </c>
      <c r="B26" s="189">
        <v>-127</v>
      </c>
      <c r="C26" s="191"/>
    </row>
    <row r="27" spans="1:7" x14ac:dyDescent="0.2">
      <c r="A27" s="193" t="s">
        <v>172</v>
      </c>
      <c r="B27" s="189">
        <v>-548</v>
      </c>
      <c r="C27" s="191"/>
    </row>
    <row r="28" spans="1:7" x14ac:dyDescent="0.2">
      <c r="A28" s="188" t="s">
        <v>173</v>
      </c>
      <c r="B28" s="194">
        <f>B24+B26+B27</f>
        <v>647</v>
      </c>
      <c r="C28" s="195"/>
      <c r="D28" s="196"/>
    </row>
    <row r="29" spans="1:7" x14ac:dyDescent="0.2">
      <c r="A29" s="190" t="s">
        <v>174</v>
      </c>
      <c r="B29" s="189"/>
      <c r="C29" s="191"/>
      <c r="G29" s="1" t="s">
        <v>61</v>
      </c>
    </row>
    <row r="30" spans="1:7" ht="25.5" x14ac:dyDescent="0.2">
      <c r="A30" s="192" t="s">
        <v>175</v>
      </c>
      <c r="B30" s="189">
        <v>-12</v>
      </c>
      <c r="C30" s="191"/>
      <c r="D30" s="197"/>
    </row>
    <row r="31" spans="1:7" x14ac:dyDescent="0.2">
      <c r="A31" s="190" t="s">
        <v>176</v>
      </c>
      <c r="B31" s="189"/>
      <c r="C31" s="191"/>
    </row>
    <row r="32" spans="1:7" x14ac:dyDescent="0.2">
      <c r="A32" s="193" t="s">
        <v>177</v>
      </c>
      <c r="B32" s="189">
        <v>-98</v>
      </c>
      <c r="C32" s="191"/>
    </row>
    <row r="33" spans="1:4" x14ac:dyDescent="0.2">
      <c r="A33" s="193" t="s">
        <v>178</v>
      </c>
      <c r="B33" s="189"/>
      <c r="C33" s="191"/>
    </row>
    <row r="34" spans="1:4" x14ac:dyDescent="0.2">
      <c r="A34" s="193" t="s">
        <v>179</v>
      </c>
      <c r="B34" s="189"/>
      <c r="C34" s="191"/>
    </row>
    <row r="35" spans="1:4" x14ac:dyDescent="0.2">
      <c r="A35" s="193" t="s">
        <v>180</v>
      </c>
      <c r="B35" s="189"/>
      <c r="C35" s="191"/>
    </row>
    <row r="36" spans="1:4" x14ac:dyDescent="0.2">
      <c r="A36" s="193" t="s">
        <v>181</v>
      </c>
      <c r="B36" s="189"/>
      <c r="C36" s="191"/>
    </row>
    <row r="37" spans="1:4" x14ac:dyDescent="0.2">
      <c r="A37" s="188" t="s">
        <v>182</v>
      </c>
      <c r="B37" s="194">
        <f>B30+B32</f>
        <v>-110</v>
      </c>
      <c r="C37" s="195"/>
    </row>
    <row r="38" spans="1:4" x14ac:dyDescent="0.2">
      <c r="A38" s="190" t="s">
        <v>183</v>
      </c>
      <c r="B38" s="189"/>
      <c r="C38" s="191"/>
    </row>
    <row r="39" spans="1:4" ht="25.5" x14ac:dyDescent="0.2">
      <c r="A39" s="192" t="s">
        <v>184</v>
      </c>
      <c r="B39" s="189"/>
      <c r="C39" s="191"/>
    </row>
    <row r="40" spans="1:4" x14ac:dyDescent="0.2">
      <c r="A40" s="190" t="s">
        <v>176</v>
      </c>
      <c r="B40" s="189"/>
      <c r="C40" s="191"/>
    </row>
    <row r="41" spans="1:4" x14ac:dyDescent="0.2">
      <c r="A41" s="193" t="s">
        <v>185</v>
      </c>
      <c r="B41" s="189"/>
      <c r="C41" s="191"/>
    </row>
    <row r="42" spans="1:4" x14ac:dyDescent="0.2">
      <c r="A42" s="193" t="s">
        <v>186</v>
      </c>
      <c r="B42" s="189"/>
      <c r="C42" s="191"/>
    </row>
    <row r="43" spans="1:4" x14ac:dyDescent="0.2">
      <c r="A43" s="193" t="s">
        <v>187</v>
      </c>
      <c r="B43" s="189"/>
      <c r="C43" s="191"/>
    </row>
    <row r="44" spans="1:4" x14ac:dyDescent="0.2">
      <c r="A44" s="193" t="s">
        <v>188</v>
      </c>
      <c r="B44" s="189"/>
      <c r="C44" s="191"/>
    </row>
    <row r="45" spans="1:4" x14ac:dyDescent="0.2">
      <c r="A45" s="193" t="s">
        <v>189</v>
      </c>
      <c r="B45" s="189"/>
      <c r="C45" s="191"/>
    </row>
    <row r="46" spans="1:4" x14ac:dyDescent="0.2">
      <c r="A46" s="190" t="s">
        <v>190</v>
      </c>
      <c r="B46" s="189"/>
      <c r="C46" s="191"/>
    </row>
    <row r="47" spans="1:4" x14ac:dyDescent="0.2">
      <c r="A47" s="188" t="s">
        <v>191</v>
      </c>
      <c r="B47" s="189"/>
      <c r="C47" s="191"/>
    </row>
    <row r="48" spans="1:4" x14ac:dyDescent="0.2">
      <c r="A48" s="188" t="s">
        <v>192</v>
      </c>
      <c r="B48" s="194">
        <f>B50-B49</f>
        <v>537</v>
      </c>
      <c r="C48" s="198">
        <f>B28+B37</f>
        <v>537</v>
      </c>
      <c r="D48" s="195">
        <f>B48-C48</f>
        <v>0</v>
      </c>
    </row>
    <row r="49" spans="1:4" x14ac:dyDescent="0.2">
      <c r="A49" s="188" t="s">
        <v>193</v>
      </c>
      <c r="B49" s="199">
        <v>9360</v>
      </c>
      <c r="C49" s="200"/>
      <c r="D49" s="1"/>
    </row>
    <row r="50" spans="1:4" x14ac:dyDescent="0.2">
      <c r="A50" s="188" t="s">
        <v>194</v>
      </c>
      <c r="B50" s="199">
        <v>9897</v>
      </c>
      <c r="C50" s="200"/>
      <c r="D50" s="1"/>
    </row>
    <row r="51" spans="1:4" x14ac:dyDescent="0.2">
      <c r="A51" s="201"/>
      <c r="B51" s="200"/>
      <c r="C51" s="200"/>
      <c r="D51" s="1"/>
    </row>
    <row r="52" spans="1:4" ht="7.35" customHeight="1" x14ac:dyDescent="0.2"/>
    <row r="53" spans="1:4" x14ac:dyDescent="0.2">
      <c r="A53" s="274" t="s">
        <v>317</v>
      </c>
      <c r="B53" s="275"/>
      <c r="D53" s="1"/>
    </row>
    <row r="54" spans="1:4" x14ac:dyDescent="0.2">
      <c r="A54" s="181" t="s">
        <v>195</v>
      </c>
      <c r="B54" s="128"/>
      <c r="D54" s="1"/>
    </row>
  </sheetData>
  <mergeCells count="5">
    <mergeCell ref="A1:B1"/>
    <mergeCell ref="A2:B2"/>
    <mergeCell ref="A3:B3"/>
    <mergeCell ref="A4:B4"/>
    <mergeCell ref="A53:B53"/>
  </mergeCells>
  <printOptions horizontalCentered="1"/>
  <pageMargins left="0.74803149606299213" right="0.74803149606299213" top="0.98425196850393704" bottom="0.69" header="0.51181102362204722" footer="0.51181102362204722"/>
  <pageSetup paperSize="9" scale="99" orientation="portrait" horizontalDpi="4294967293" verticalDpi="15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92D050"/>
  </sheetPr>
  <dimension ref="A1:J59"/>
  <sheetViews>
    <sheetView topLeftCell="A10" zoomScaleNormal="100" workbookViewId="0">
      <selection activeCell="C14" sqref="C14"/>
    </sheetView>
  </sheetViews>
  <sheetFormatPr defaultRowHeight="12.75" x14ac:dyDescent="0.2"/>
  <cols>
    <col min="1" max="1" width="5.42578125" style="1" customWidth="1"/>
    <col min="2" max="2" width="29.5703125" style="1" customWidth="1"/>
    <col min="3" max="3" width="11.28515625" style="1" customWidth="1"/>
    <col min="4" max="4" width="13.7109375" style="6" customWidth="1"/>
    <col min="5" max="5" width="15.140625" style="1" customWidth="1"/>
    <col min="6" max="6" width="14.7109375" style="1" customWidth="1"/>
    <col min="7" max="16384" width="9.140625" style="1"/>
  </cols>
  <sheetData>
    <row r="1" spans="1:9" x14ac:dyDescent="0.2">
      <c r="A1" s="3"/>
      <c r="B1" s="3"/>
      <c r="C1" s="3"/>
      <c r="D1" s="7"/>
      <c r="E1" s="3"/>
      <c r="F1" s="3"/>
      <c r="G1" s="3"/>
      <c r="H1" s="3"/>
    </row>
    <row r="2" spans="1:9" ht="20.25" x14ac:dyDescent="0.3">
      <c r="A2" s="277" t="s">
        <v>30</v>
      </c>
      <c r="B2" s="277"/>
      <c r="C2" s="277"/>
      <c r="D2" s="277"/>
      <c r="E2" s="277"/>
      <c r="F2" s="277"/>
      <c r="G2" s="30"/>
      <c r="H2" s="30"/>
      <c r="I2" s="30"/>
    </row>
    <row r="3" spans="1:9" ht="20.25" x14ac:dyDescent="0.3">
      <c r="A3" s="124"/>
      <c r="B3" s="124"/>
      <c r="C3" s="124"/>
      <c r="D3" s="32"/>
      <c r="E3" s="124"/>
      <c r="F3" s="124"/>
      <c r="G3" s="30"/>
      <c r="H3" s="30"/>
      <c r="I3" s="30"/>
    </row>
    <row r="4" spans="1:9" ht="20.25" x14ac:dyDescent="0.3">
      <c r="A4" s="124"/>
      <c r="B4" s="124"/>
      <c r="C4" s="124"/>
      <c r="D4" s="32"/>
      <c r="E4" s="124"/>
      <c r="F4" s="124"/>
      <c r="G4" s="30"/>
      <c r="H4" s="30"/>
      <c r="I4" s="30"/>
    </row>
    <row r="5" spans="1:9" x14ac:dyDescent="0.2">
      <c r="A5" s="3"/>
      <c r="B5" s="3"/>
      <c r="C5" s="3"/>
      <c r="D5" s="7"/>
      <c r="E5" s="3"/>
      <c r="F5" s="3"/>
      <c r="G5" s="3"/>
      <c r="H5" s="3"/>
    </row>
    <row r="6" spans="1:9" x14ac:dyDescent="0.2">
      <c r="A6" s="3"/>
      <c r="B6" s="3"/>
      <c r="C6" s="3"/>
      <c r="D6" s="7"/>
      <c r="E6" s="3"/>
      <c r="F6" s="3"/>
      <c r="G6" s="3"/>
      <c r="H6" s="3"/>
    </row>
    <row r="7" spans="1:9" ht="18.75" x14ac:dyDescent="0.3">
      <c r="A7" s="278" t="s">
        <v>31</v>
      </c>
      <c r="B7" s="278"/>
      <c r="C7" s="278"/>
      <c r="D7" s="278"/>
      <c r="E7" s="278"/>
      <c r="F7" s="278"/>
      <c r="G7" s="29"/>
      <c r="H7" s="3"/>
    </row>
    <row r="8" spans="1:9" x14ac:dyDescent="0.2">
      <c r="A8" s="3"/>
      <c r="B8" s="3"/>
      <c r="C8" s="3"/>
      <c r="D8" s="7"/>
      <c r="E8" s="3"/>
      <c r="F8" s="3"/>
      <c r="G8" s="3"/>
      <c r="H8" s="3"/>
    </row>
    <row r="9" spans="1:9" ht="16.5" x14ac:dyDescent="0.25">
      <c r="A9" s="279" t="s">
        <v>32</v>
      </c>
      <c r="B9" s="279"/>
      <c r="C9" s="279"/>
      <c r="D9" s="279"/>
      <c r="E9" s="279"/>
      <c r="F9" s="279"/>
      <c r="G9" s="26"/>
      <c r="H9" s="3"/>
      <c r="I9" s="3"/>
    </row>
    <row r="10" spans="1:9" x14ac:dyDescent="0.2">
      <c r="A10" s="3"/>
      <c r="B10" s="3"/>
      <c r="C10" s="3"/>
      <c r="D10" s="7"/>
      <c r="E10" s="3"/>
      <c r="F10" s="3"/>
      <c r="G10" s="3"/>
      <c r="H10" s="3"/>
      <c r="I10" s="3"/>
    </row>
    <row r="11" spans="1:9" ht="16.5" x14ac:dyDescent="0.25">
      <c r="A11" s="279" t="s">
        <v>33</v>
      </c>
      <c r="B11" s="279"/>
      <c r="C11" s="279"/>
      <c r="D11" s="279"/>
      <c r="E11" s="279"/>
      <c r="F11" s="279"/>
      <c r="G11" s="26"/>
      <c r="H11" s="2"/>
      <c r="I11" s="2"/>
    </row>
    <row r="12" spans="1:9" x14ac:dyDescent="0.2">
      <c r="A12" s="3"/>
      <c r="B12" s="3"/>
      <c r="C12" s="3"/>
      <c r="D12" s="7"/>
      <c r="E12" s="3"/>
      <c r="F12" s="3"/>
      <c r="G12" s="3"/>
      <c r="H12" s="3"/>
    </row>
    <row r="13" spans="1:9" ht="16.5" x14ac:dyDescent="0.25">
      <c r="A13" s="279" t="s">
        <v>323</v>
      </c>
      <c r="B13" s="279"/>
      <c r="C13" s="279"/>
      <c r="D13" s="279"/>
      <c r="E13" s="279"/>
      <c r="F13" s="279"/>
      <c r="G13" s="26"/>
      <c r="H13" s="26"/>
      <c r="I13" s="26"/>
    </row>
    <row r="14" spans="1:9" ht="16.5" x14ac:dyDescent="0.25">
      <c r="A14" s="26"/>
      <c r="B14" s="26"/>
      <c r="C14" s="26"/>
      <c r="D14" s="27"/>
      <c r="E14" s="26"/>
      <c r="F14" s="26"/>
      <c r="G14" s="26"/>
      <c r="H14" s="26"/>
      <c r="I14" s="26"/>
    </row>
    <row r="15" spans="1:9" ht="16.5" x14ac:dyDescent="0.25">
      <c r="A15" s="26"/>
      <c r="B15" s="26"/>
      <c r="C15" s="26"/>
      <c r="D15" s="27"/>
      <c r="E15" s="26"/>
      <c r="F15" s="26"/>
      <c r="G15" s="26"/>
      <c r="H15" s="26"/>
      <c r="I15" s="26" t="s">
        <v>61</v>
      </c>
    </row>
    <row r="16" spans="1:9" ht="16.5" x14ac:dyDescent="0.25">
      <c r="A16" s="26"/>
      <c r="B16" s="26"/>
      <c r="C16" s="26"/>
      <c r="D16" s="27"/>
      <c r="E16" s="26"/>
      <c r="F16" s="26"/>
      <c r="G16" s="26"/>
      <c r="H16" s="26"/>
      <c r="I16" s="26"/>
    </row>
    <row r="17" spans="1:10" ht="16.5" x14ac:dyDescent="0.25">
      <c r="A17" s="26"/>
      <c r="B17" s="26"/>
      <c r="C17" s="26"/>
      <c r="D17" s="27"/>
      <c r="E17" s="26"/>
      <c r="F17" s="26"/>
      <c r="G17" s="26"/>
      <c r="H17" s="26"/>
      <c r="I17" s="26"/>
    </row>
    <row r="18" spans="1:10" ht="16.5" x14ac:dyDescent="0.25">
      <c r="A18" s="26"/>
      <c r="B18" s="26"/>
      <c r="C18" s="26"/>
      <c r="D18" s="27"/>
      <c r="E18" s="26"/>
      <c r="F18" s="26"/>
      <c r="G18" s="26"/>
      <c r="H18" s="26"/>
      <c r="I18" s="26"/>
    </row>
    <row r="19" spans="1:10" x14ac:dyDescent="0.2">
      <c r="A19" s="3"/>
      <c r="B19" s="3"/>
      <c r="C19" s="3"/>
      <c r="D19" s="7"/>
      <c r="E19" s="3"/>
      <c r="F19" s="3"/>
      <c r="G19" s="3"/>
      <c r="H19" s="3"/>
    </row>
    <row r="20" spans="1:10" ht="36" customHeight="1" x14ac:dyDescent="0.2">
      <c r="A20" s="24" t="s">
        <v>34</v>
      </c>
      <c r="B20" s="24" t="s">
        <v>1</v>
      </c>
      <c r="C20" s="24">
        <v>2013</v>
      </c>
      <c r="D20" s="24" t="s">
        <v>64</v>
      </c>
      <c r="E20" s="25" t="s">
        <v>324</v>
      </c>
      <c r="F20" s="24" t="s">
        <v>325</v>
      </c>
      <c r="G20" s="3"/>
      <c r="J20" s="1" t="s">
        <v>61</v>
      </c>
    </row>
    <row r="21" spans="1:10" ht="17.45" customHeight="1" x14ac:dyDescent="0.25">
      <c r="A21" s="21">
        <v>1</v>
      </c>
      <c r="B21" s="23" t="s">
        <v>35</v>
      </c>
      <c r="C21" s="22">
        <v>3208</v>
      </c>
      <c r="D21" s="22">
        <v>2669</v>
      </c>
      <c r="E21" s="22">
        <v>1912</v>
      </c>
      <c r="F21" s="22">
        <v>1941</v>
      </c>
      <c r="G21" s="3"/>
    </row>
    <row r="22" spans="1:10" ht="17.45" customHeight="1" x14ac:dyDescent="0.25">
      <c r="A22" s="21">
        <v>2</v>
      </c>
      <c r="B22" s="23" t="s">
        <v>36</v>
      </c>
      <c r="C22" s="22">
        <v>14490</v>
      </c>
      <c r="D22" s="22">
        <v>5122</v>
      </c>
      <c r="E22" s="22">
        <v>3935</v>
      </c>
      <c r="F22" s="22">
        <v>3595</v>
      </c>
      <c r="G22" s="3"/>
    </row>
    <row r="23" spans="1:10" ht="17.45" customHeight="1" x14ac:dyDescent="0.25">
      <c r="A23" s="21">
        <v>3</v>
      </c>
      <c r="B23" s="23" t="s">
        <v>37</v>
      </c>
      <c r="C23" s="22">
        <v>0</v>
      </c>
      <c r="D23" s="22">
        <v>0</v>
      </c>
      <c r="E23" s="22">
        <v>0</v>
      </c>
      <c r="F23" s="22">
        <v>0</v>
      </c>
      <c r="G23" s="3"/>
    </row>
    <row r="24" spans="1:10" ht="17.45" customHeight="1" x14ac:dyDescent="0.25">
      <c r="A24" s="21">
        <v>4</v>
      </c>
      <c r="B24" s="23" t="s">
        <v>38</v>
      </c>
      <c r="C24" s="22">
        <v>944417</v>
      </c>
      <c r="D24" s="22">
        <v>0</v>
      </c>
      <c r="E24" s="22">
        <v>0</v>
      </c>
      <c r="F24" s="22">
        <v>0</v>
      </c>
      <c r="G24" s="3"/>
    </row>
    <row r="25" spans="1:10" ht="17.45" customHeight="1" x14ac:dyDescent="0.25">
      <c r="A25" s="21">
        <v>5</v>
      </c>
      <c r="B25" s="23" t="s">
        <v>39</v>
      </c>
      <c r="C25" s="22">
        <v>691</v>
      </c>
      <c r="D25" s="22">
        <v>1120</v>
      </c>
      <c r="E25" s="22">
        <v>0</v>
      </c>
      <c r="F25" s="22">
        <v>0</v>
      </c>
      <c r="G25" s="3"/>
    </row>
    <row r="26" spans="1:10" ht="17.45" customHeight="1" x14ac:dyDescent="0.25">
      <c r="A26" s="21">
        <v>6</v>
      </c>
      <c r="B26" s="23" t="s">
        <v>40</v>
      </c>
      <c r="C26" s="22">
        <v>13111</v>
      </c>
      <c r="D26" s="22">
        <v>13022</v>
      </c>
      <c r="E26" s="22">
        <v>10556</v>
      </c>
      <c r="F26" s="22">
        <v>5581</v>
      </c>
      <c r="G26" s="3"/>
    </row>
    <row r="27" spans="1:10" ht="17.45" customHeight="1" x14ac:dyDescent="0.25">
      <c r="A27" s="21">
        <v>7</v>
      </c>
      <c r="B27" s="23" t="s">
        <v>41</v>
      </c>
      <c r="C27" s="22">
        <v>59193</v>
      </c>
      <c r="D27" s="22">
        <v>19618</v>
      </c>
      <c r="E27" s="22">
        <v>19618</v>
      </c>
      <c r="F27" s="22">
        <v>12146</v>
      </c>
      <c r="G27" s="3"/>
    </row>
    <row r="28" spans="1:10" ht="17.45" customHeight="1" x14ac:dyDescent="0.25">
      <c r="A28" s="21">
        <v>8</v>
      </c>
      <c r="B28" s="23" t="s">
        <v>42</v>
      </c>
      <c r="C28" s="22">
        <v>6967</v>
      </c>
      <c r="D28" s="22">
        <v>4662</v>
      </c>
      <c r="E28" s="22">
        <v>5298</v>
      </c>
      <c r="F28" s="22">
        <v>8532</v>
      </c>
      <c r="G28" s="3"/>
    </row>
    <row r="29" spans="1:10" ht="17.45" customHeight="1" x14ac:dyDescent="0.2">
      <c r="A29" s="21"/>
      <c r="B29" s="20" t="s">
        <v>43</v>
      </c>
      <c r="C29" s="19">
        <f>SUM(C21:C28)</f>
        <v>1042077</v>
      </c>
      <c r="D29" s="19">
        <f>SUM(D21:D28)</f>
        <v>46213</v>
      </c>
      <c r="E29" s="19">
        <f>SUM(E21:E28)</f>
        <v>41319</v>
      </c>
      <c r="F29" s="19">
        <f>SUM(F21:F28)</f>
        <v>31795</v>
      </c>
      <c r="G29" s="3"/>
      <c r="H29" s="3"/>
    </row>
    <row r="30" spans="1:10" ht="17.45" customHeight="1" x14ac:dyDescent="0.2">
      <c r="A30" s="18"/>
      <c r="B30" s="17"/>
      <c r="C30" s="15"/>
      <c r="D30" s="16"/>
      <c r="E30" s="15"/>
      <c r="F30" s="15"/>
      <c r="G30" s="3"/>
      <c r="H30" s="3"/>
    </row>
    <row r="31" spans="1:10" ht="17.45" customHeight="1" x14ac:dyDescent="0.2">
      <c r="A31" s="18"/>
      <c r="B31" s="17"/>
      <c r="C31" s="15"/>
      <c r="D31" s="16"/>
      <c r="E31" s="15"/>
      <c r="F31" s="15"/>
      <c r="G31" s="3"/>
      <c r="H31" s="3" t="s">
        <v>61</v>
      </c>
    </row>
    <row r="32" spans="1:10" ht="17.45" customHeight="1" x14ac:dyDescent="0.2">
      <c r="A32" s="18"/>
      <c r="B32" s="17"/>
      <c r="C32" s="15"/>
      <c r="D32" s="16"/>
      <c r="E32" s="15"/>
      <c r="F32" s="15"/>
      <c r="G32" s="3"/>
      <c r="H32" s="3"/>
    </row>
    <row r="33" spans="1:8" ht="17.45" customHeight="1" x14ac:dyDescent="0.2">
      <c r="A33" s="18"/>
      <c r="B33" s="17"/>
      <c r="C33" s="15"/>
      <c r="D33" s="16"/>
      <c r="E33" s="15"/>
      <c r="F33" s="15"/>
      <c r="G33" s="3"/>
      <c r="H33" s="3"/>
    </row>
    <row r="34" spans="1:8" x14ac:dyDescent="0.2">
      <c r="A34" s="3"/>
      <c r="B34" s="3"/>
      <c r="C34" s="3"/>
      <c r="D34" s="7"/>
      <c r="E34" s="3"/>
      <c r="F34" s="3"/>
      <c r="G34" s="3"/>
      <c r="H34" s="3"/>
    </row>
    <row r="35" spans="1:8" x14ac:dyDescent="0.2">
      <c r="A35" s="3"/>
      <c r="B35" s="3"/>
      <c r="C35" s="3"/>
      <c r="D35" s="7"/>
      <c r="E35" s="3"/>
      <c r="F35" s="3"/>
      <c r="G35" s="3"/>
      <c r="H35" s="3"/>
    </row>
    <row r="36" spans="1:8" x14ac:dyDescent="0.2">
      <c r="A36" s="3"/>
      <c r="B36" s="3"/>
      <c r="C36" s="3"/>
      <c r="D36" s="7"/>
      <c r="E36" s="3"/>
      <c r="F36" s="3"/>
      <c r="G36" s="3"/>
      <c r="H36" s="3"/>
    </row>
    <row r="37" spans="1:8" x14ac:dyDescent="0.2">
      <c r="A37" s="3"/>
      <c r="B37" s="3"/>
      <c r="C37" s="3"/>
      <c r="D37" s="7"/>
      <c r="E37" s="3"/>
      <c r="F37" s="3"/>
      <c r="G37" s="3"/>
      <c r="H37" s="3"/>
    </row>
    <row r="38" spans="1:8" ht="13.5" customHeight="1" x14ac:dyDescent="0.2">
      <c r="A38" s="11" t="s">
        <v>313</v>
      </c>
      <c r="B38" s="11"/>
      <c r="C38" s="9" t="s">
        <v>3</v>
      </c>
      <c r="D38" s="11"/>
      <c r="E38" s="276" t="s">
        <v>44</v>
      </c>
      <c r="F38" s="276"/>
      <c r="G38" s="9"/>
    </row>
    <row r="39" spans="1:8" ht="13.5" customHeight="1" x14ac:dyDescent="0.2">
      <c r="A39" s="9"/>
      <c r="B39" s="9"/>
      <c r="C39" s="9"/>
      <c r="D39" s="11"/>
      <c r="E39" s="125"/>
      <c r="F39" s="125"/>
      <c r="G39" s="9"/>
    </row>
    <row r="40" spans="1:8" ht="15" x14ac:dyDescent="0.2">
      <c r="A40" s="9"/>
      <c r="B40" s="12"/>
      <c r="C40" s="9"/>
      <c r="D40" s="11" t="s">
        <v>45</v>
      </c>
      <c r="E40" s="9"/>
      <c r="F40" s="10" t="s">
        <v>62</v>
      </c>
      <c r="G40" s="9"/>
    </row>
    <row r="41" spans="1:8" ht="15" x14ac:dyDescent="0.25">
      <c r="B41" s="5"/>
      <c r="C41" s="5"/>
      <c r="D41" s="8"/>
      <c r="E41" s="5"/>
      <c r="F41" s="5"/>
      <c r="G41" s="5"/>
      <c r="H41" s="3"/>
    </row>
    <row r="42" spans="1:8" x14ac:dyDescent="0.2">
      <c r="A42" s="3"/>
      <c r="B42" s="3"/>
      <c r="C42" s="3"/>
      <c r="D42" s="7"/>
      <c r="E42" s="3"/>
      <c r="F42" s="3"/>
      <c r="G42" s="3"/>
      <c r="H42" s="3"/>
    </row>
    <row r="43" spans="1:8" x14ac:dyDescent="0.2">
      <c r="A43" s="3"/>
      <c r="B43" s="3"/>
      <c r="C43" s="3"/>
      <c r="D43" s="7"/>
      <c r="E43" s="3"/>
      <c r="F43" s="3"/>
      <c r="G43" s="3"/>
      <c r="H43" s="3"/>
    </row>
    <row r="44" spans="1:8" x14ac:dyDescent="0.2">
      <c r="B44" s="3"/>
      <c r="C44" s="3"/>
      <c r="D44" s="7"/>
      <c r="E44" s="3"/>
      <c r="F44" s="3"/>
      <c r="G44" s="3"/>
      <c r="H44" s="3"/>
    </row>
    <row r="45" spans="1:8" x14ac:dyDescent="0.2">
      <c r="A45" s="3"/>
      <c r="B45" s="3"/>
      <c r="C45" s="3"/>
      <c r="D45" s="7"/>
      <c r="E45" s="3"/>
      <c r="F45" s="3"/>
      <c r="G45" s="3"/>
      <c r="H45" s="3"/>
    </row>
    <row r="46" spans="1:8" x14ac:dyDescent="0.2">
      <c r="B46" s="3"/>
      <c r="C46" s="3"/>
      <c r="D46" s="7"/>
      <c r="E46" s="3"/>
      <c r="F46" s="3"/>
      <c r="G46" s="3"/>
      <c r="H46" s="3"/>
    </row>
    <row r="47" spans="1:8" x14ac:dyDescent="0.2">
      <c r="A47" s="3"/>
      <c r="B47" s="3"/>
      <c r="C47" s="3"/>
      <c r="D47" s="7"/>
      <c r="E47" s="3"/>
      <c r="F47" s="3"/>
      <c r="G47" s="3"/>
      <c r="H47" s="3"/>
    </row>
    <row r="48" spans="1:8" x14ac:dyDescent="0.2">
      <c r="A48" s="3"/>
      <c r="B48" s="3"/>
      <c r="C48" s="3"/>
      <c r="D48" s="7"/>
      <c r="E48" s="3"/>
      <c r="F48" s="3"/>
      <c r="G48" s="3"/>
      <c r="H48" s="3"/>
    </row>
    <row r="49" spans="1:8" x14ac:dyDescent="0.2">
      <c r="A49" s="3"/>
      <c r="B49" s="3"/>
      <c r="C49" s="3"/>
      <c r="D49" s="7"/>
      <c r="E49" s="3"/>
      <c r="F49" s="3"/>
      <c r="G49" s="3"/>
      <c r="H49" s="3"/>
    </row>
    <row r="50" spans="1:8" x14ac:dyDescent="0.2">
      <c r="A50" s="3"/>
      <c r="B50" s="3"/>
      <c r="C50" s="3"/>
      <c r="D50" s="7"/>
      <c r="E50" s="3"/>
      <c r="F50" s="3"/>
      <c r="G50" s="3"/>
      <c r="H50" s="3"/>
    </row>
    <row r="51" spans="1:8" x14ac:dyDescent="0.2">
      <c r="A51" s="3"/>
      <c r="B51" s="3"/>
      <c r="C51" s="3"/>
      <c r="D51" s="7"/>
      <c r="E51" s="3"/>
      <c r="F51" s="3"/>
      <c r="G51" s="3"/>
      <c r="H51" s="3"/>
    </row>
    <row r="52" spans="1:8" x14ac:dyDescent="0.2">
      <c r="A52" s="3"/>
      <c r="B52" s="3"/>
      <c r="C52" s="3"/>
      <c r="D52" s="7"/>
      <c r="E52" s="3"/>
      <c r="F52" s="3"/>
      <c r="G52" s="3"/>
      <c r="H52" s="3"/>
    </row>
    <row r="53" spans="1:8" x14ac:dyDescent="0.2">
      <c r="A53" s="3"/>
      <c r="B53" s="3"/>
      <c r="C53" s="3"/>
      <c r="D53" s="7"/>
      <c r="E53" s="3"/>
      <c r="F53" s="3"/>
      <c r="G53" s="3"/>
      <c r="H53" s="3"/>
    </row>
    <row r="54" spans="1:8" x14ac:dyDescent="0.2">
      <c r="A54" s="3"/>
      <c r="B54" s="3"/>
      <c r="C54" s="3"/>
      <c r="D54" s="7"/>
      <c r="E54" s="3"/>
      <c r="F54" s="3"/>
      <c r="G54" s="3"/>
      <c r="H54" s="3"/>
    </row>
    <row r="55" spans="1:8" x14ac:dyDescent="0.2">
      <c r="A55" s="3"/>
      <c r="B55" s="3"/>
      <c r="C55" s="3"/>
      <c r="D55" s="7"/>
      <c r="E55" s="3"/>
      <c r="F55" s="3"/>
      <c r="G55" s="3"/>
      <c r="H55" s="3"/>
    </row>
    <row r="56" spans="1:8" x14ac:dyDescent="0.2">
      <c r="A56" s="3"/>
      <c r="B56" s="3"/>
      <c r="C56" s="3"/>
      <c r="D56" s="7"/>
      <c r="E56" s="3"/>
      <c r="F56" s="3"/>
      <c r="G56" s="3"/>
      <c r="H56" s="3"/>
    </row>
    <row r="57" spans="1:8" x14ac:dyDescent="0.2">
      <c r="A57" s="3"/>
      <c r="B57" s="3"/>
      <c r="C57" s="3"/>
      <c r="D57" s="7"/>
      <c r="E57" s="3"/>
      <c r="F57" s="3"/>
      <c r="G57" s="3"/>
      <c r="H57" s="3"/>
    </row>
    <row r="58" spans="1:8" x14ac:dyDescent="0.2">
      <c r="A58" s="3"/>
      <c r="B58" s="3"/>
      <c r="C58" s="3"/>
      <c r="D58" s="7"/>
      <c r="E58" s="3"/>
      <c r="F58" s="3"/>
      <c r="G58" s="3"/>
      <c r="H58" s="3"/>
    </row>
    <row r="59" spans="1:8" x14ac:dyDescent="0.2">
      <c r="A59" s="3"/>
      <c r="B59" s="3"/>
      <c r="C59" s="3"/>
      <c r="D59" s="7"/>
      <c r="E59" s="3"/>
      <c r="F59" s="3"/>
      <c r="G59" s="3"/>
      <c r="H59" s="3"/>
    </row>
  </sheetData>
  <mergeCells count="6">
    <mergeCell ref="E38:F38"/>
    <mergeCell ref="A2:F2"/>
    <mergeCell ref="A7:F7"/>
    <mergeCell ref="A9:F9"/>
    <mergeCell ref="A11:F11"/>
    <mergeCell ref="A13:F13"/>
  </mergeCells>
  <printOptions horizontalCentered="1"/>
  <pageMargins left="0.41" right="0.27559055118110237" top="0.98425196850393704" bottom="0.98425196850393704" header="0.51181102362204722" footer="0.9055118110236221"/>
  <pageSetup paperSize="9" orientation="portrait" horizontalDpi="4294967294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92D050"/>
  </sheetPr>
  <dimension ref="A1:I51"/>
  <sheetViews>
    <sheetView topLeftCell="A10" zoomScale="110" zoomScaleNormal="110" workbookViewId="0">
      <selection activeCell="B38" sqref="B38"/>
    </sheetView>
  </sheetViews>
  <sheetFormatPr defaultRowHeight="12.75" x14ac:dyDescent="0.2"/>
  <cols>
    <col min="1" max="1" width="5.42578125" style="1" customWidth="1"/>
    <col min="2" max="2" width="30.140625" style="1" customWidth="1"/>
    <col min="3" max="3" width="11.28515625" style="1" customWidth="1"/>
    <col min="4" max="4" width="13.7109375" style="6" customWidth="1"/>
    <col min="5" max="5" width="14" style="1" customWidth="1"/>
    <col min="6" max="6" width="14.42578125" style="1" customWidth="1"/>
    <col min="7" max="7" width="9.140625" style="1"/>
    <col min="8" max="8" width="13.5703125" style="1" customWidth="1"/>
    <col min="9" max="10" width="9.140625" style="1" customWidth="1"/>
    <col min="11" max="11" width="7.7109375" style="1" customWidth="1"/>
    <col min="12" max="12" width="8.85546875" style="1" customWidth="1"/>
    <col min="13" max="16384" width="9.140625" style="1"/>
  </cols>
  <sheetData>
    <row r="1" spans="1:9" x14ac:dyDescent="0.2">
      <c r="A1" s="3"/>
      <c r="B1" s="3"/>
      <c r="C1" s="3"/>
      <c r="D1" s="7"/>
      <c r="E1" s="3"/>
      <c r="F1" s="3"/>
      <c r="G1" s="3"/>
      <c r="H1" s="3"/>
    </row>
    <row r="2" spans="1:9" ht="20.25" x14ac:dyDescent="0.3">
      <c r="A2" s="277" t="s">
        <v>30</v>
      </c>
      <c r="B2" s="277"/>
      <c r="C2" s="277"/>
      <c r="D2" s="277"/>
      <c r="E2" s="277"/>
      <c r="F2" s="277"/>
      <c r="G2" s="30"/>
      <c r="H2" s="30"/>
      <c r="I2" s="30"/>
    </row>
    <row r="3" spans="1:9" ht="20.25" x14ac:dyDescent="0.3">
      <c r="A3" s="31"/>
      <c r="B3" s="31"/>
      <c r="C3" s="31"/>
      <c r="D3" s="32"/>
      <c r="E3" s="31"/>
      <c r="F3" s="31"/>
      <c r="G3" s="30"/>
      <c r="H3" s="30"/>
      <c r="I3" s="30"/>
    </row>
    <row r="4" spans="1:9" ht="20.25" x14ac:dyDescent="0.3">
      <c r="A4" s="31"/>
      <c r="B4" s="31"/>
      <c r="C4" s="31"/>
      <c r="D4" s="32"/>
      <c r="E4" s="31"/>
      <c r="F4" s="31"/>
      <c r="G4" s="30"/>
      <c r="H4" s="30"/>
      <c r="I4" s="30"/>
    </row>
    <row r="5" spans="1:9" x14ac:dyDescent="0.2">
      <c r="A5" s="3"/>
      <c r="B5" s="3"/>
      <c r="C5" s="3"/>
      <c r="D5" s="7"/>
      <c r="E5" s="3"/>
      <c r="F5" s="3"/>
      <c r="G5" s="3"/>
      <c r="H5" s="3"/>
    </row>
    <row r="6" spans="1:9" x14ac:dyDescent="0.2">
      <c r="A6" s="3"/>
      <c r="B6" s="3"/>
      <c r="C6" s="3"/>
      <c r="D6" s="7"/>
      <c r="E6" s="3"/>
      <c r="F6" s="3"/>
      <c r="G6" s="3"/>
      <c r="H6" s="3"/>
    </row>
    <row r="7" spans="1:9" ht="18.75" x14ac:dyDescent="0.3">
      <c r="A7" s="278" t="s">
        <v>31</v>
      </c>
      <c r="B7" s="278"/>
      <c r="C7" s="278"/>
      <c r="D7" s="278"/>
      <c r="E7" s="278"/>
      <c r="F7" s="278"/>
      <c r="G7" s="29"/>
      <c r="H7" s="3"/>
    </row>
    <row r="8" spans="1:9" x14ac:dyDescent="0.2">
      <c r="A8" s="3"/>
      <c r="B8" s="3"/>
      <c r="C8" s="3"/>
      <c r="D8" s="7"/>
      <c r="E8" s="3"/>
      <c r="F8" s="3"/>
      <c r="G8" s="3"/>
      <c r="H8" s="3"/>
    </row>
    <row r="9" spans="1:9" ht="16.5" x14ac:dyDescent="0.25">
      <c r="A9" s="279" t="s">
        <v>32</v>
      </c>
      <c r="B9" s="279"/>
      <c r="C9" s="279"/>
      <c r="D9" s="279"/>
      <c r="E9" s="279"/>
      <c r="F9" s="279"/>
      <c r="G9" s="26"/>
      <c r="H9" s="3"/>
      <c r="I9" s="3"/>
    </row>
    <row r="10" spans="1:9" x14ac:dyDescent="0.2">
      <c r="A10" s="3"/>
      <c r="B10" s="3"/>
      <c r="C10" s="3"/>
      <c r="D10" s="7"/>
      <c r="E10" s="3"/>
      <c r="F10" s="3"/>
      <c r="G10" s="3"/>
      <c r="H10" s="3"/>
      <c r="I10" s="3"/>
    </row>
    <row r="11" spans="1:9" ht="16.5" x14ac:dyDescent="0.25">
      <c r="A11" s="279" t="s">
        <v>46</v>
      </c>
      <c r="B11" s="279"/>
      <c r="C11" s="279"/>
      <c r="D11" s="279"/>
      <c r="E11" s="279"/>
      <c r="F11" s="279"/>
      <c r="G11" s="26"/>
      <c r="H11" s="2"/>
      <c r="I11" s="2"/>
    </row>
    <row r="12" spans="1:9" x14ac:dyDescent="0.2">
      <c r="A12" s="3"/>
      <c r="B12" s="3"/>
      <c r="C12" s="3"/>
      <c r="D12" s="7"/>
      <c r="E12" s="3"/>
      <c r="F12" s="3"/>
      <c r="G12" s="3"/>
      <c r="H12" s="3"/>
    </row>
    <row r="13" spans="1:9" ht="16.5" x14ac:dyDescent="0.25">
      <c r="A13" s="279" t="str">
        <f>+'709 2015г. '!A13:F13</f>
        <v>за 2013г., 2014г. и към м.09.2014г. и 2015г.</v>
      </c>
      <c r="B13" s="279"/>
      <c r="C13" s="279"/>
      <c r="D13" s="279"/>
      <c r="E13" s="279"/>
      <c r="F13" s="279"/>
      <c r="G13" s="26"/>
      <c r="H13" s="26"/>
      <c r="I13" s="26"/>
    </row>
    <row r="14" spans="1:9" ht="16.5" x14ac:dyDescent="0.25">
      <c r="A14" s="28"/>
      <c r="B14" s="28"/>
      <c r="C14" s="28"/>
      <c r="D14" s="35"/>
      <c r="E14" s="28"/>
      <c r="F14" s="28"/>
      <c r="G14" s="26"/>
      <c r="H14" s="26"/>
      <c r="I14" s="26"/>
    </row>
    <row r="15" spans="1:9" ht="16.5" x14ac:dyDescent="0.25">
      <c r="A15" s="28"/>
      <c r="B15" s="28"/>
      <c r="C15" s="28"/>
      <c r="D15" s="35"/>
      <c r="E15" s="28"/>
      <c r="F15" s="28"/>
      <c r="G15" s="26"/>
      <c r="H15" s="26"/>
      <c r="I15" s="26"/>
    </row>
    <row r="16" spans="1:9" ht="16.5" x14ac:dyDescent="0.25">
      <c r="A16" s="26"/>
      <c r="B16" s="26"/>
      <c r="C16" s="26"/>
      <c r="D16" s="27"/>
      <c r="E16" s="26"/>
      <c r="F16" s="26"/>
      <c r="G16" s="26"/>
      <c r="H16" s="26"/>
      <c r="I16" s="26"/>
    </row>
    <row r="17" spans="1:8" x14ac:dyDescent="0.2">
      <c r="A17" s="3"/>
      <c r="B17" s="3"/>
      <c r="C17" s="3"/>
      <c r="D17" s="7"/>
      <c r="E17" s="3"/>
      <c r="F17" s="3"/>
      <c r="G17" s="3"/>
      <c r="H17" s="3"/>
    </row>
    <row r="18" spans="1:8" ht="36" customHeight="1" x14ac:dyDescent="0.2">
      <c r="A18" s="24" t="s">
        <v>34</v>
      </c>
      <c r="B18" s="24" t="s">
        <v>0</v>
      </c>
      <c r="C18" s="24" t="s">
        <v>65</v>
      </c>
      <c r="D18" s="24" t="s">
        <v>64</v>
      </c>
      <c r="E18" s="24" t="str">
        <f>+'709 2015г. '!E20</f>
        <v>м.9.2014г.</v>
      </c>
      <c r="F18" s="24" t="str">
        <f>+'709 2015г. '!F20</f>
        <v>м.9.2015г.</v>
      </c>
      <c r="G18" s="3"/>
    </row>
    <row r="19" spans="1:8" ht="17.45" customHeight="1" x14ac:dyDescent="0.25">
      <c r="A19" s="21">
        <v>1</v>
      </c>
      <c r="B19" s="23" t="s">
        <v>47</v>
      </c>
      <c r="C19" s="22">
        <v>6026</v>
      </c>
      <c r="D19" s="22">
        <v>4790</v>
      </c>
      <c r="E19" s="22">
        <v>4077</v>
      </c>
      <c r="F19" s="22">
        <v>16032</v>
      </c>
      <c r="G19" s="3"/>
    </row>
    <row r="20" spans="1:8" ht="17.45" customHeight="1" x14ac:dyDescent="0.25">
      <c r="A20" s="21">
        <v>2</v>
      </c>
      <c r="B20" s="23" t="s">
        <v>48</v>
      </c>
      <c r="C20" s="22">
        <v>15652</v>
      </c>
      <c r="D20" s="22">
        <v>14414</v>
      </c>
      <c r="E20" s="22">
        <v>11502</v>
      </c>
      <c r="F20" s="22">
        <v>10947</v>
      </c>
      <c r="G20" s="3"/>
    </row>
    <row r="21" spans="1:8" ht="17.45" customHeight="1" x14ac:dyDescent="0.25">
      <c r="A21" s="21">
        <v>3</v>
      </c>
      <c r="B21" s="23" t="s">
        <v>49</v>
      </c>
      <c r="C21" s="22">
        <v>6700</v>
      </c>
      <c r="D21" s="22">
        <v>10657</v>
      </c>
      <c r="E21" s="22">
        <v>8552</v>
      </c>
      <c r="F21" s="22">
        <v>2353</v>
      </c>
      <c r="G21" s="3"/>
    </row>
    <row r="22" spans="1:8" ht="17.45" customHeight="1" x14ac:dyDescent="0.25">
      <c r="A22" s="21">
        <v>4</v>
      </c>
      <c r="B22" s="23" t="s">
        <v>50</v>
      </c>
      <c r="C22" s="22">
        <v>5373</v>
      </c>
      <c r="D22" s="22">
        <v>6711</v>
      </c>
      <c r="E22" s="22">
        <v>5366</v>
      </c>
      <c r="F22" s="22">
        <v>9666</v>
      </c>
      <c r="G22" s="3"/>
    </row>
    <row r="23" spans="1:8" ht="17.45" customHeight="1" x14ac:dyDescent="0.25">
      <c r="A23" s="21">
        <v>5</v>
      </c>
      <c r="B23" s="23" t="s">
        <v>51</v>
      </c>
      <c r="C23" s="22">
        <v>0</v>
      </c>
      <c r="D23" s="22">
        <v>0</v>
      </c>
      <c r="E23" s="22">
        <v>0</v>
      </c>
      <c r="F23" s="22">
        <v>0</v>
      </c>
      <c r="G23" s="3"/>
    </row>
    <row r="24" spans="1:8" ht="17.45" customHeight="1" x14ac:dyDescent="0.25">
      <c r="A24" s="21">
        <v>6</v>
      </c>
      <c r="B24" s="23" t="s">
        <v>52</v>
      </c>
      <c r="C24" s="22">
        <v>0</v>
      </c>
      <c r="D24" s="22">
        <v>41039</v>
      </c>
      <c r="E24" s="22">
        <v>0</v>
      </c>
      <c r="F24" s="22">
        <v>0</v>
      </c>
      <c r="G24" s="3"/>
      <c r="H24" s="1" t="s">
        <v>61</v>
      </c>
    </row>
    <row r="25" spans="1:8" ht="17.45" customHeight="1" x14ac:dyDescent="0.25">
      <c r="A25" s="21">
        <v>7</v>
      </c>
      <c r="B25" s="23" t="s">
        <v>53</v>
      </c>
      <c r="C25" s="22">
        <v>66</v>
      </c>
      <c r="D25" s="22">
        <v>0</v>
      </c>
      <c r="E25" s="22">
        <v>0</v>
      </c>
      <c r="F25" s="22">
        <v>4750</v>
      </c>
      <c r="G25" s="3"/>
    </row>
    <row r="26" spans="1:8" ht="17.45" customHeight="1" x14ac:dyDescent="0.25">
      <c r="A26" s="21">
        <v>8</v>
      </c>
      <c r="B26" s="23" t="s">
        <v>54</v>
      </c>
      <c r="C26" s="22">
        <v>153786</v>
      </c>
      <c r="D26" s="22">
        <v>87583</v>
      </c>
      <c r="E26" s="22">
        <v>63938</v>
      </c>
      <c r="F26" s="22">
        <v>39450</v>
      </c>
      <c r="G26" s="3"/>
    </row>
    <row r="27" spans="1:8" ht="17.45" customHeight="1" x14ac:dyDescent="0.25">
      <c r="A27" s="21">
        <v>9</v>
      </c>
      <c r="B27" s="23" t="s">
        <v>55</v>
      </c>
      <c r="C27" s="22">
        <v>2080</v>
      </c>
      <c r="D27" s="22">
        <v>1444</v>
      </c>
      <c r="E27" s="22">
        <v>1361</v>
      </c>
      <c r="F27" s="22">
        <v>7066</v>
      </c>
      <c r="G27" s="3"/>
    </row>
    <row r="28" spans="1:8" ht="17.45" customHeight="1" x14ac:dyDescent="0.25">
      <c r="A28" s="21">
        <v>10</v>
      </c>
      <c r="B28" s="23" t="s">
        <v>56</v>
      </c>
      <c r="C28" s="22">
        <v>4000</v>
      </c>
      <c r="D28" s="22">
        <v>5850</v>
      </c>
      <c r="E28" s="22">
        <v>3750</v>
      </c>
      <c r="F28" s="22">
        <v>10000</v>
      </c>
      <c r="G28" s="3"/>
    </row>
    <row r="29" spans="1:8" ht="17.45" customHeight="1" x14ac:dyDescent="0.25">
      <c r="A29" s="21">
        <v>12</v>
      </c>
      <c r="B29" s="23" t="s">
        <v>57</v>
      </c>
      <c r="C29" s="22">
        <v>0</v>
      </c>
      <c r="D29" s="22">
        <v>4448</v>
      </c>
      <c r="E29" s="22">
        <v>4448</v>
      </c>
      <c r="F29" s="22">
        <v>0</v>
      </c>
      <c r="G29" s="3"/>
    </row>
    <row r="30" spans="1:8" ht="17.45" customHeight="1" x14ac:dyDescent="0.25">
      <c r="A30" s="21">
        <v>13</v>
      </c>
      <c r="B30" s="23" t="s">
        <v>38</v>
      </c>
      <c r="C30" s="22">
        <v>582616</v>
      </c>
      <c r="D30" s="22">
        <v>0</v>
      </c>
      <c r="E30" s="22">
        <v>0</v>
      </c>
      <c r="F30" s="22">
        <v>0</v>
      </c>
      <c r="G30" s="3"/>
    </row>
    <row r="31" spans="1:8" ht="17.45" customHeight="1" x14ac:dyDescent="0.25">
      <c r="A31" s="21">
        <v>14</v>
      </c>
      <c r="B31" s="23" t="s">
        <v>2</v>
      </c>
      <c r="C31" s="22">
        <v>27237</v>
      </c>
      <c r="D31" s="22">
        <v>22416</v>
      </c>
      <c r="E31" s="22">
        <v>17013</v>
      </c>
      <c r="F31" s="22">
        <v>29594</v>
      </c>
      <c r="G31" s="3"/>
    </row>
    <row r="32" spans="1:8" ht="17.45" customHeight="1" x14ac:dyDescent="0.2">
      <c r="A32" s="21"/>
      <c r="B32" s="20" t="s">
        <v>43</v>
      </c>
      <c r="C32" s="34">
        <f>SUM(C19:C31)</f>
        <v>803536</v>
      </c>
      <c r="D32" s="34">
        <f>SUM(D19:D31)</f>
        <v>199352</v>
      </c>
      <c r="E32" s="34">
        <f>SUM(E19:E31)</f>
        <v>120007</v>
      </c>
      <c r="F32" s="34">
        <f>SUM(F19:F31)</f>
        <v>129858</v>
      </c>
      <c r="G32" s="3"/>
    </row>
    <row r="33" spans="1:8" ht="14.25" customHeight="1" x14ac:dyDescent="0.2">
      <c r="A33" s="18"/>
      <c r="B33" s="17"/>
      <c r="C33" s="15"/>
      <c r="D33" s="16"/>
      <c r="E33" s="15"/>
      <c r="F33" s="15"/>
      <c r="G33" s="3"/>
      <c r="H33" s="3"/>
    </row>
    <row r="34" spans="1:8" x14ac:dyDescent="0.2">
      <c r="A34" s="3"/>
      <c r="B34" s="3"/>
      <c r="C34" s="3"/>
      <c r="D34" s="7"/>
      <c r="E34" s="3"/>
      <c r="F34" s="3"/>
      <c r="G34" s="3"/>
      <c r="H34" s="3"/>
    </row>
    <row r="35" spans="1:8" x14ac:dyDescent="0.2">
      <c r="A35" s="3"/>
      <c r="B35" s="3"/>
      <c r="C35" s="3"/>
      <c r="D35" s="7"/>
      <c r="E35" s="3"/>
      <c r="F35" s="3"/>
      <c r="G35" s="3"/>
      <c r="H35" s="3"/>
    </row>
    <row r="36" spans="1:8" ht="15" x14ac:dyDescent="0.25">
      <c r="A36" s="5"/>
      <c r="B36" s="5"/>
      <c r="C36" s="5"/>
      <c r="D36" s="8"/>
      <c r="E36" s="5"/>
      <c r="F36" s="5"/>
      <c r="G36" s="5"/>
      <c r="H36" s="3"/>
    </row>
    <row r="37" spans="1:8" ht="13.5" customHeight="1" x14ac:dyDescent="0.2">
      <c r="A37" s="11" t="str">
        <f>+'709 2015г. '!A38</f>
        <v>Дата:16.10.2015г.</v>
      </c>
      <c r="B37" s="11"/>
      <c r="C37" s="9" t="s">
        <v>3</v>
      </c>
      <c r="D37" s="11"/>
      <c r="E37" s="276" t="s">
        <v>60</v>
      </c>
      <c r="F37" s="276"/>
      <c r="G37" s="9"/>
      <c r="H37" s="33"/>
    </row>
    <row r="38" spans="1:8" ht="13.5" customHeight="1" x14ac:dyDescent="0.2">
      <c r="B38" s="9"/>
      <c r="C38" s="9"/>
      <c r="D38" s="11"/>
      <c r="E38" s="13"/>
      <c r="F38" s="13"/>
      <c r="G38" s="9"/>
      <c r="H38" s="33"/>
    </row>
    <row r="39" spans="1:8" ht="15" x14ac:dyDescent="0.2">
      <c r="A39" s="9"/>
      <c r="B39" s="12"/>
      <c r="C39" s="9"/>
      <c r="D39" s="11" t="s">
        <v>45</v>
      </c>
      <c r="E39" s="9"/>
      <c r="F39" s="10" t="s">
        <v>62</v>
      </c>
      <c r="G39" s="9"/>
      <c r="H39" s="33"/>
    </row>
    <row r="40" spans="1:8" ht="12.75" customHeight="1" x14ac:dyDescent="0.25">
      <c r="B40" s="5"/>
      <c r="C40" s="5"/>
      <c r="D40" s="8"/>
      <c r="E40" s="5"/>
      <c r="F40" s="5"/>
      <c r="G40" s="5"/>
      <c r="H40" s="3"/>
    </row>
    <row r="41" spans="1:8" x14ac:dyDescent="0.2">
      <c r="B41" s="3"/>
      <c r="C41" s="3"/>
      <c r="D41" s="7"/>
      <c r="E41" s="3"/>
      <c r="F41" s="3"/>
      <c r="G41" s="3"/>
      <c r="H41" s="3"/>
    </row>
    <row r="42" spans="1:8" x14ac:dyDescent="0.2">
      <c r="A42" s="3"/>
      <c r="B42" s="3"/>
      <c r="C42" s="3"/>
      <c r="D42" s="7"/>
      <c r="E42" s="3"/>
      <c r="F42" s="3"/>
      <c r="G42" s="3"/>
      <c r="H42" s="3"/>
    </row>
    <row r="43" spans="1:8" x14ac:dyDescent="0.2">
      <c r="B43" s="3"/>
      <c r="C43" s="3"/>
      <c r="D43" s="7"/>
      <c r="E43" s="3"/>
      <c r="F43" s="3"/>
      <c r="G43" s="3"/>
      <c r="H43" s="3"/>
    </row>
    <row r="44" spans="1:8" x14ac:dyDescent="0.2">
      <c r="A44" s="3"/>
      <c r="B44" s="3"/>
      <c r="C44" s="3"/>
      <c r="D44" s="7"/>
      <c r="E44" s="3"/>
      <c r="F44" s="3"/>
      <c r="G44" s="3"/>
      <c r="H44" s="3"/>
    </row>
    <row r="45" spans="1:8" x14ac:dyDescent="0.2">
      <c r="A45" s="3"/>
      <c r="B45" s="3"/>
      <c r="C45" s="3"/>
      <c r="D45" s="7"/>
      <c r="E45" s="3"/>
      <c r="F45" s="3"/>
      <c r="G45" s="3"/>
      <c r="H45" s="3"/>
    </row>
    <row r="46" spans="1:8" x14ac:dyDescent="0.2">
      <c r="B46" s="3"/>
      <c r="C46" s="3"/>
      <c r="D46" s="7"/>
      <c r="E46" s="3"/>
      <c r="F46" s="3"/>
      <c r="G46" s="3"/>
      <c r="H46" s="3"/>
    </row>
    <row r="47" spans="1:8" x14ac:dyDescent="0.2">
      <c r="A47" s="3"/>
      <c r="B47" s="3"/>
      <c r="C47" s="3"/>
      <c r="D47" s="7"/>
      <c r="E47" s="3"/>
      <c r="F47" s="3"/>
      <c r="G47" s="3"/>
      <c r="H47" s="3"/>
    </row>
    <row r="48" spans="1:8" x14ac:dyDescent="0.2">
      <c r="A48" s="3"/>
      <c r="B48" s="3"/>
      <c r="C48" s="3"/>
      <c r="D48" s="7"/>
      <c r="E48" s="3"/>
      <c r="F48" s="3"/>
      <c r="G48" s="3"/>
      <c r="H48" s="3"/>
    </row>
    <row r="49" spans="1:8" x14ac:dyDescent="0.2">
      <c r="A49" s="3"/>
      <c r="B49" s="3"/>
      <c r="C49" s="3"/>
      <c r="D49" s="7"/>
      <c r="E49" s="3"/>
      <c r="F49" s="3"/>
      <c r="G49" s="3"/>
      <c r="H49" s="3"/>
    </row>
    <row r="50" spans="1:8" x14ac:dyDescent="0.2">
      <c r="A50" s="3"/>
      <c r="B50" s="3"/>
      <c r="C50" s="3"/>
      <c r="D50" s="7"/>
      <c r="E50" s="3"/>
      <c r="F50" s="3"/>
      <c r="G50" s="3"/>
      <c r="H50" s="3"/>
    </row>
    <row r="51" spans="1:8" x14ac:dyDescent="0.2">
      <c r="A51" s="3"/>
      <c r="B51" s="3"/>
      <c r="C51" s="3"/>
      <c r="D51" s="7"/>
      <c r="E51" s="3"/>
      <c r="F51" s="3"/>
      <c r="G51" s="3"/>
      <c r="H51" s="3"/>
    </row>
  </sheetData>
  <mergeCells count="6">
    <mergeCell ref="E37:F37"/>
    <mergeCell ref="A2:F2"/>
    <mergeCell ref="A7:F7"/>
    <mergeCell ref="A9:F9"/>
    <mergeCell ref="A11:F11"/>
    <mergeCell ref="A13:F13"/>
  </mergeCells>
  <printOptions horizontalCentered="1"/>
  <pageMargins left="0.31496062992125984" right="0.27559055118110237" top="0.98425196850393704" bottom="0.74803149606299213" header="0.51181102362204722" footer="0.59055118110236227"/>
  <pageSetup paperSize="9" scale="95" orientation="portrait" horizontalDpi="4294967293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92D050"/>
  </sheetPr>
  <dimension ref="A1:I51"/>
  <sheetViews>
    <sheetView zoomScaleNormal="100" workbookViewId="0">
      <selection activeCell="B38" sqref="B38"/>
    </sheetView>
  </sheetViews>
  <sheetFormatPr defaultRowHeight="12.75" x14ac:dyDescent="0.2"/>
  <cols>
    <col min="1" max="1" width="5.42578125" style="1" customWidth="1"/>
    <col min="2" max="2" width="28.5703125" style="1" customWidth="1"/>
    <col min="3" max="4" width="11.28515625" style="1" customWidth="1"/>
    <col min="5" max="5" width="15.140625" style="1" bestFit="1" customWidth="1"/>
    <col min="6" max="6" width="16.140625" style="1" customWidth="1"/>
    <col min="7" max="16384" width="9.140625" style="1"/>
  </cols>
  <sheetData>
    <row r="1" spans="1:9" x14ac:dyDescent="0.2">
      <c r="A1" s="3"/>
      <c r="B1" s="3"/>
      <c r="C1" s="3"/>
      <c r="D1" s="3"/>
      <c r="E1" s="3"/>
      <c r="F1" s="3"/>
      <c r="G1" s="3"/>
      <c r="H1" s="3"/>
    </row>
    <row r="2" spans="1:9" ht="20.25" x14ac:dyDescent="0.3">
      <c r="A2" s="277" t="s">
        <v>30</v>
      </c>
      <c r="B2" s="277"/>
      <c r="C2" s="277"/>
      <c r="D2" s="277"/>
      <c r="E2" s="277"/>
      <c r="F2" s="277"/>
      <c r="G2" s="30"/>
      <c r="H2" s="30"/>
      <c r="I2" s="30"/>
    </row>
    <row r="3" spans="1:9" ht="20.25" x14ac:dyDescent="0.3">
      <c r="A3" s="31"/>
      <c r="B3" s="31"/>
      <c r="C3" s="31"/>
      <c r="D3" s="31"/>
      <c r="E3" s="31"/>
      <c r="F3" s="31"/>
      <c r="G3" s="30"/>
      <c r="H3" s="30"/>
      <c r="I3" s="30"/>
    </row>
    <row r="4" spans="1:9" ht="20.25" x14ac:dyDescent="0.3">
      <c r="A4" s="31"/>
      <c r="B4" s="31"/>
      <c r="C4" s="31"/>
      <c r="D4" s="31"/>
      <c r="E4" s="31"/>
      <c r="F4" s="31"/>
      <c r="G4" s="30"/>
      <c r="H4" s="30"/>
      <c r="I4" s="30"/>
    </row>
    <row r="5" spans="1:9" x14ac:dyDescent="0.2">
      <c r="A5" s="3"/>
      <c r="B5" s="3"/>
      <c r="C5" s="3"/>
      <c r="D5" s="3"/>
      <c r="E5" s="3"/>
      <c r="F5" s="3"/>
      <c r="G5" s="3"/>
      <c r="H5" s="3"/>
    </row>
    <row r="6" spans="1:9" x14ac:dyDescent="0.2">
      <c r="A6" s="3"/>
      <c r="B6" s="3"/>
      <c r="C6" s="3"/>
      <c r="D6" s="3"/>
      <c r="E6" s="3"/>
      <c r="F6" s="3"/>
      <c r="G6" s="3"/>
      <c r="H6" s="3"/>
    </row>
    <row r="7" spans="1:9" ht="18.75" x14ac:dyDescent="0.3">
      <c r="A7" s="278" t="s">
        <v>31</v>
      </c>
      <c r="B7" s="278"/>
      <c r="C7" s="278"/>
      <c r="D7" s="278"/>
      <c r="E7" s="278"/>
      <c r="F7" s="278"/>
      <c r="G7" s="29"/>
      <c r="H7" s="3"/>
    </row>
    <row r="8" spans="1:9" x14ac:dyDescent="0.2">
      <c r="A8" s="3"/>
      <c r="B8" s="3"/>
      <c r="C8" s="3"/>
      <c r="D8" s="3"/>
      <c r="E8" s="3"/>
      <c r="F8" s="3"/>
      <c r="G8" s="3"/>
      <c r="H8" s="3"/>
    </row>
    <row r="9" spans="1:9" ht="16.5" x14ac:dyDescent="0.25">
      <c r="A9" s="279" t="s">
        <v>32</v>
      </c>
      <c r="B9" s="279"/>
      <c r="C9" s="279"/>
      <c r="D9" s="279"/>
      <c r="E9" s="279"/>
      <c r="F9" s="279"/>
      <c r="G9" s="26"/>
      <c r="H9" s="3"/>
      <c r="I9" s="3"/>
    </row>
    <row r="10" spans="1:9" x14ac:dyDescent="0.2">
      <c r="A10" s="3"/>
      <c r="B10" s="3"/>
      <c r="C10" s="3"/>
      <c r="D10" s="3"/>
      <c r="E10" s="3"/>
      <c r="F10" s="3"/>
      <c r="G10" s="3"/>
      <c r="H10" s="3"/>
      <c r="I10" s="3"/>
    </row>
    <row r="11" spans="1:9" ht="16.5" x14ac:dyDescent="0.25">
      <c r="A11" s="26" t="s">
        <v>58</v>
      </c>
      <c r="B11" s="26"/>
      <c r="C11" s="26"/>
      <c r="D11" s="26"/>
      <c r="E11" s="26"/>
      <c r="F11" s="26"/>
      <c r="G11" s="26"/>
      <c r="H11" s="2"/>
      <c r="I11" s="2"/>
    </row>
    <row r="12" spans="1:9" x14ac:dyDescent="0.2">
      <c r="A12" s="3"/>
      <c r="B12" s="3"/>
      <c r="C12" s="3"/>
      <c r="D12" s="3"/>
      <c r="E12" s="3"/>
      <c r="F12" s="3"/>
      <c r="G12" s="3"/>
      <c r="H12" s="3"/>
    </row>
    <row r="13" spans="1:9" ht="16.5" x14ac:dyDescent="0.25">
      <c r="A13" s="279" t="str">
        <f>+'709 2015г. '!A13:F13</f>
        <v>за 2013г., 2014г. и към м.09.2014г. и 2015г.</v>
      </c>
      <c r="B13" s="279"/>
      <c r="C13" s="279"/>
      <c r="D13" s="279"/>
      <c r="E13" s="279"/>
      <c r="F13" s="279"/>
      <c r="G13" s="26"/>
      <c r="H13" s="26"/>
      <c r="I13" s="26"/>
    </row>
    <row r="14" spans="1:9" ht="16.5" x14ac:dyDescent="0.25">
      <c r="A14" s="28"/>
      <c r="B14" s="28"/>
      <c r="C14" s="28"/>
      <c r="D14" s="28"/>
      <c r="E14" s="28"/>
      <c r="F14" s="28"/>
      <c r="G14" s="26"/>
      <c r="H14" s="26"/>
      <c r="I14" s="26"/>
    </row>
    <row r="15" spans="1:9" ht="16.5" x14ac:dyDescent="0.25">
      <c r="A15" s="28"/>
      <c r="B15" s="28"/>
      <c r="C15" s="28"/>
      <c r="D15" s="28"/>
      <c r="E15" s="28"/>
      <c r="F15" s="28"/>
      <c r="G15" s="26"/>
      <c r="H15" s="26"/>
      <c r="I15" s="26"/>
    </row>
    <row r="16" spans="1:9" ht="16.5" x14ac:dyDescent="0.25">
      <c r="A16" s="26"/>
      <c r="B16" s="26"/>
      <c r="C16" s="26"/>
      <c r="D16" s="26"/>
      <c r="E16" s="26"/>
      <c r="F16" s="26"/>
      <c r="G16" s="26"/>
      <c r="H16" s="26"/>
      <c r="I16" s="26"/>
    </row>
    <row r="17" spans="1:9" ht="16.5" x14ac:dyDescent="0.25">
      <c r="A17" s="26"/>
      <c r="B17" s="26"/>
      <c r="C17" s="26"/>
      <c r="D17" s="26"/>
      <c r="E17" s="26"/>
      <c r="F17" s="26"/>
      <c r="G17" s="26"/>
      <c r="H17" s="26"/>
      <c r="I17" s="26"/>
    </row>
    <row r="18" spans="1:9" ht="16.5" x14ac:dyDescent="0.25">
      <c r="A18" s="26"/>
      <c r="B18" s="26"/>
      <c r="C18" s="26"/>
      <c r="D18" s="26"/>
      <c r="E18" s="26"/>
      <c r="F18" s="26"/>
      <c r="G18" s="26"/>
      <c r="H18" s="26"/>
      <c r="I18" s="26"/>
    </row>
    <row r="19" spans="1:9" x14ac:dyDescent="0.2">
      <c r="A19" s="3"/>
      <c r="B19" s="3"/>
      <c r="C19" s="3"/>
      <c r="D19" s="3"/>
      <c r="E19" s="3"/>
      <c r="F19" s="3"/>
      <c r="G19" s="3"/>
      <c r="H19" s="3"/>
    </row>
    <row r="20" spans="1:9" ht="36" customHeight="1" x14ac:dyDescent="0.2">
      <c r="A20" s="24" t="s">
        <v>34</v>
      </c>
      <c r="B20" s="24" t="s">
        <v>1</v>
      </c>
      <c r="C20" s="24">
        <f>+'709 2015г. '!C20</f>
        <v>2013</v>
      </c>
      <c r="D20" s="24" t="str">
        <f>+'709 2015г. '!D20</f>
        <v>2014г.</v>
      </c>
      <c r="E20" s="24" t="str">
        <f>+'709 2015г. '!E20</f>
        <v>м.9.2014г.</v>
      </c>
      <c r="F20" s="24" t="str">
        <f>+'709 2015г. '!F20</f>
        <v>м.9.2015г.</v>
      </c>
      <c r="G20" s="3"/>
      <c r="H20" s="3"/>
    </row>
    <row r="21" spans="1:9" ht="17.45" customHeight="1" x14ac:dyDescent="0.25">
      <c r="A21" s="21">
        <v>1</v>
      </c>
      <c r="B21" s="23"/>
      <c r="C21" s="23">
        <v>0</v>
      </c>
      <c r="D21" s="23">
        <v>0</v>
      </c>
      <c r="E21" s="23">
        <v>0</v>
      </c>
      <c r="F21" s="23">
        <v>0</v>
      </c>
      <c r="G21" s="5"/>
      <c r="H21" s="3"/>
    </row>
    <row r="22" spans="1:9" ht="17.45" customHeight="1" x14ac:dyDescent="0.25">
      <c r="A22" s="21"/>
      <c r="B22" s="20" t="s">
        <v>43</v>
      </c>
      <c r="C22" s="38">
        <f>SUM(C21:C21)</f>
        <v>0</v>
      </c>
      <c r="D22" s="38">
        <f>SUM(D21:D21)</f>
        <v>0</v>
      </c>
      <c r="E22" s="38">
        <f>SUM(E21:E21)</f>
        <v>0</v>
      </c>
      <c r="F22" s="38">
        <f>SUM(F21:F21)</f>
        <v>0</v>
      </c>
      <c r="G22" s="5"/>
      <c r="H22" s="3"/>
    </row>
    <row r="23" spans="1:9" ht="17.45" customHeight="1" x14ac:dyDescent="0.25">
      <c r="A23" s="37"/>
      <c r="B23" s="4"/>
      <c r="C23" s="36"/>
      <c r="D23" s="36"/>
      <c r="E23" s="36"/>
      <c r="F23" s="36"/>
      <c r="G23" s="5"/>
      <c r="H23" s="3"/>
    </row>
    <row r="24" spans="1:9" ht="17.45" customHeight="1" x14ac:dyDescent="0.25">
      <c r="A24" s="37"/>
      <c r="B24" s="4"/>
      <c r="C24" s="36"/>
      <c r="D24" s="36"/>
      <c r="E24" s="36"/>
      <c r="F24" s="36"/>
      <c r="G24" s="5"/>
      <c r="H24" s="3"/>
    </row>
    <row r="25" spans="1:9" ht="15" x14ac:dyDescent="0.25">
      <c r="A25" s="5"/>
      <c r="B25" s="5"/>
      <c r="C25" s="5"/>
      <c r="D25" s="5"/>
      <c r="E25" s="5"/>
      <c r="F25" s="5"/>
      <c r="G25" s="5"/>
      <c r="H25" s="3"/>
    </row>
    <row r="26" spans="1:9" ht="15" x14ac:dyDescent="0.25">
      <c r="A26" s="5"/>
      <c r="B26" s="5"/>
      <c r="C26" s="5"/>
      <c r="D26" s="5"/>
      <c r="E26" s="5"/>
      <c r="F26" s="5"/>
      <c r="G26" s="5"/>
      <c r="H26" s="3"/>
    </row>
    <row r="27" spans="1:9" ht="15" x14ac:dyDescent="0.25">
      <c r="A27" s="5"/>
      <c r="B27" s="5"/>
      <c r="C27" s="5"/>
      <c r="D27" s="5"/>
      <c r="E27" s="5"/>
      <c r="F27" s="5"/>
      <c r="G27" s="5"/>
      <c r="H27" s="3"/>
    </row>
    <row r="28" spans="1:9" ht="15" x14ac:dyDescent="0.25">
      <c r="A28" s="5"/>
      <c r="B28" s="5"/>
      <c r="C28" s="5"/>
      <c r="D28" s="5"/>
      <c r="E28" s="5"/>
      <c r="F28" s="5"/>
      <c r="G28" s="5"/>
      <c r="H28" s="3"/>
    </row>
    <row r="29" spans="1:9" ht="13.5" customHeight="1" x14ac:dyDescent="0.2">
      <c r="A29" s="11" t="str">
        <f>+'709 2015г. '!A38</f>
        <v>Дата:16.10.2015г.</v>
      </c>
      <c r="B29" s="9"/>
      <c r="C29" s="9" t="s">
        <v>3</v>
      </c>
      <c r="D29" s="9"/>
      <c r="E29" s="280" t="s">
        <v>4</v>
      </c>
      <c r="F29" s="280"/>
      <c r="G29" s="9"/>
      <c r="H29" s="33"/>
    </row>
    <row r="30" spans="1:9" ht="13.5" customHeight="1" x14ac:dyDescent="0.2">
      <c r="A30" s="9"/>
      <c r="B30" s="9"/>
      <c r="C30" s="9"/>
      <c r="D30" s="9"/>
      <c r="E30" s="13"/>
      <c r="F30" s="13"/>
      <c r="G30" s="9"/>
      <c r="H30" s="33"/>
    </row>
    <row r="31" spans="1:9" ht="15" x14ac:dyDescent="0.2">
      <c r="A31" s="9"/>
      <c r="B31" s="12"/>
      <c r="C31" s="9"/>
      <c r="D31" s="11" t="s">
        <v>45</v>
      </c>
      <c r="E31" s="9"/>
      <c r="F31" s="10" t="s">
        <v>62</v>
      </c>
      <c r="G31" s="14"/>
      <c r="H31" s="33"/>
    </row>
    <row r="32" spans="1:9" ht="15" x14ac:dyDescent="0.25">
      <c r="A32" s="5"/>
      <c r="B32" s="5"/>
      <c r="C32" s="5"/>
      <c r="D32" s="5"/>
      <c r="E32" s="5"/>
      <c r="F32" s="5"/>
      <c r="G32" s="5"/>
      <c r="H32" s="3"/>
    </row>
    <row r="33" spans="1:8" ht="15" x14ac:dyDescent="0.25">
      <c r="A33" s="5"/>
      <c r="B33" s="5"/>
      <c r="C33" s="5"/>
      <c r="D33" s="5"/>
      <c r="E33" s="5"/>
      <c r="F33" s="5"/>
      <c r="G33" s="5"/>
      <c r="H33" s="3"/>
    </row>
    <row r="34" spans="1:8" ht="15" x14ac:dyDescent="0.25">
      <c r="A34" s="5"/>
      <c r="B34" s="5"/>
      <c r="C34" s="5"/>
      <c r="D34" s="5"/>
      <c r="E34" s="5"/>
      <c r="F34" s="5"/>
      <c r="G34" s="5"/>
      <c r="H34" s="3"/>
    </row>
    <row r="35" spans="1:8" x14ac:dyDescent="0.2">
      <c r="A35" s="3"/>
      <c r="B35" s="3"/>
      <c r="C35" s="3"/>
      <c r="D35" s="3"/>
      <c r="E35" s="3"/>
      <c r="F35" s="3"/>
      <c r="G35" s="3"/>
      <c r="H35" s="3"/>
    </row>
    <row r="36" spans="1:8" x14ac:dyDescent="0.2">
      <c r="A36" s="3"/>
      <c r="B36" s="3"/>
      <c r="C36" s="3"/>
      <c r="D36" s="3"/>
      <c r="E36" s="3"/>
      <c r="F36" s="3"/>
      <c r="G36" s="3"/>
      <c r="H36" s="3"/>
    </row>
    <row r="37" spans="1:8" x14ac:dyDescent="0.2">
      <c r="A37" s="3"/>
      <c r="B37" s="3"/>
      <c r="C37" s="3"/>
      <c r="D37" s="3"/>
      <c r="E37" s="3"/>
      <c r="F37" s="3"/>
      <c r="G37" s="3"/>
      <c r="H37" s="3"/>
    </row>
    <row r="38" spans="1:8" x14ac:dyDescent="0.2">
      <c r="A38" s="3"/>
      <c r="B38" s="3"/>
      <c r="C38" s="3"/>
      <c r="D38" s="3"/>
      <c r="E38" s="3"/>
      <c r="F38" s="3"/>
      <c r="G38" s="3"/>
      <c r="H38" s="3"/>
    </row>
    <row r="39" spans="1:8" x14ac:dyDescent="0.2">
      <c r="B39" s="3"/>
      <c r="C39" s="3"/>
      <c r="D39" s="3"/>
      <c r="E39" s="3"/>
      <c r="F39" s="3"/>
      <c r="G39" s="3"/>
      <c r="H39" s="3"/>
    </row>
    <row r="40" spans="1:8" x14ac:dyDescent="0.2">
      <c r="A40" s="3"/>
      <c r="B40" s="3"/>
      <c r="C40" s="3"/>
      <c r="D40" s="3"/>
      <c r="E40" s="3"/>
      <c r="F40" s="3"/>
      <c r="G40" s="3"/>
      <c r="H40" s="3"/>
    </row>
    <row r="41" spans="1:8" x14ac:dyDescent="0.2">
      <c r="A41" s="3"/>
      <c r="B41" s="3"/>
      <c r="C41" s="3"/>
      <c r="D41" s="3"/>
      <c r="E41" s="3"/>
      <c r="F41" s="3"/>
      <c r="G41" s="3"/>
      <c r="H41" s="3"/>
    </row>
    <row r="42" spans="1:8" x14ac:dyDescent="0.2">
      <c r="B42" s="3"/>
      <c r="C42" s="3"/>
      <c r="D42" s="3"/>
      <c r="E42" s="3"/>
      <c r="F42" s="3"/>
      <c r="G42" s="3"/>
      <c r="H42" s="3"/>
    </row>
    <row r="43" spans="1:8" x14ac:dyDescent="0.2">
      <c r="A43" s="3"/>
      <c r="B43" s="3"/>
      <c r="C43" s="3"/>
      <c r="D43" s="3"/>
      <c r="E43" s="3"/>
      <c r="F43" s="3"/>
      <c r="G43" s="3"/>
      <c r="H43" s="3"/>
    </row>
    <row r="44" spans="1:8" x14ac:dyDescent="0.2">
      <c r="B44" s="3"/>
      <c r="C44" s="3"/>
      <c r="D44" s="3"/>
      <c r="E44" s="3"/>
      <c r="F44" s="3"/>
      <c r="G44" s="3"/>
      <c r="H44" s="3"/>
    </row>
    <row r="45" spans="1:8" x14ac:dyDescent="0.2">
      <c r="A45" s="3"/>
      <c r="B45" s="3"/>
      <c r="C45" s="3"/>
      <c r="D45" s="3"/>
      <c r="E45" s="3"/>
      <c r="F45" s="3"/>
      <c r="G45" s="3"/>
      <c r="H45" s="3"/>
    </row>
    <row r="46" spans="1:8" x14ac:dyDescent="0.2">
      <c r="A46" s="3"/>
      <c r="B46" s="3"/>
      <c r="C46" s="3"/>
      <c r="D46" s="3"/>
      <c r="E46" s="3"/>
      <c r="F46" s="3"/>
      <c r="G46" s="3"/>
      <c r="H46" s="3"/>
    </row>
    <row r="47" spans="1:8" x14ac:dyDescent="0.2">
      <c r="A47" s="3"/>
      <c r="B47" s="3"/>
      <c r="C47" s="3"/>
      <c r="D47" s="3"/>
      <c r="E47" s="3"/>
      <c r="F47" s="3"/>
      <c r="G47" s="3"/>
      <c r="H47" s="3"/>
    </row>
    <row r="48" spans="1:8" x14ac:dyDescent="0.2">
      <c r="A48" s="3"/>
      <c r="B48" s="3"/>
      <c r="C48" s="3"/>
      <c r="D48" s="3"/>
      <c r="E48" s="3"/>
      <c r="F48" s="3"/>
      <c r="G48" s="3"/>
      <c r="H48" s="3"/>
    </row>
    <row r="49" spans="1:8" x14ac:dyDescent="0.2">
      <c r="A49" s="3"/>
      <c r="B49" s="3"/>
      <c r="C49" s="3"/>
      <c r="D49" s="3"/>
      <c r="E49" s="3"/>
      <c r="F49" s="3"/>
      <c r="G49" s="3"/>
      <c r="H49" s="3"/>
    </row>
    <row r="50" spans="1:8" x14ac:dyDescent="0.2">
      <c r="A50" s="3"/>
      <c r="B50" s="3"/>
      <c r="C50" s="3"/>
      <c r="D50" s="3"/>
      <c r="E50" s="3"/>
      <c r="F50" s="3"/>
      <c r="G50" s="3"/>
      <c r="H50" s="3"/>
    </row>
    <row r="51" spans="1:8" x14ac:dyDescent="0.2">
      <c r="A51" s="3"/>
      <c r="B51" s="3"/>
      <c r="C51" s="3"/>
      <c r="D51" s="3"/>
      <c r="E51" s="3"/>
      <c r="F51" s="3"/>
      <c r="G51" s="3"/>
      <c r="H51" s="3"/>
    </row>
  </sheetData>
  <mergeCells count="5">
    <mergeCell ref="A2:F2"/>
    <mergeCell ref="A7:F7"/>
    <mergeCell ref="A9:F9"/>
    <mergeCell ref="A13:F13"/>
    <mergeCell ref="E29:F29"/>
  </mergeCells>
  <printOptions horizontalCentered="1"/>
  <pageMargins left="0.47244094488188981" right="0.27559055118110237" top="0.98425196850393704" bottom="0.98425196850393704" header="0.51181102362204722" footer="0.9055118110236221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92D050"/>
  </sheetPr>
  <dimension ref="A2:I36"/>
  <sheetViews>
    <sheetView zoomScaleNormal="100" workbookViewId="0">
      <selection activeCell="B38" sqref="B38"/>
    </sheetView>
  </sheetViews>
  <sheetFormatPr defaultRowHeight="12.75" x14ac:dyDescent="0.2"/>
  <cols>
    <col min="1" max="1" width="5.42578125" style="1" customWidth="1"/>
    <col min="2" max="2" width="30.140625" style="1" customWidth="1"/>
    <col min="3" max="4" width="11.28515625" style="1" customWidth="1"/>
    <col min="5" max="5" width="14.85546875" style="1" customWidth="1"/>
    <col min="6" max="6" width="15.140625" style="1" customWidth="1"/>
    <col min="7" max="16384" width="9.140625" style="1"/>
  </cols>
  <sheetData>
    <row r="2" spans="1:9" ht="20.25" x14ac:dyDescent="0.3">
      <c r="A2" s="277" t="s">
        <v>30</v>
      </c>
      <c r="B2" s="277"/>
      <c r="C2" s="277"/>
      <c r="D2" s="277"/>
      <c r="E2" s="277"/>
      <c r="F2" s="277"/>
      <c r="G2" s="30"/>
      <c r="H2" s="30"/>
      <c r="I2" s="30"/>
    </row>
    <row r="3" spans="1:9" ht="20.25" x14ac:dyDescent="0.3">
      <c r="A3" s="31"/>
      <c r="B3" s="31"/>
      <c r="C3" s="31"/>
      <c r="D3" s="31"/>
      <c r="E3" s="31"/>
      <c r="F3" s="31"/>
      <c r="G3" s="30"/>
      <c r="H3" s="30"/>
      <c r="I3" s="30"/>
    </row>
    <row r="4" spans="1:9" ht="20.25" x14ac:dyDescent="0.3">
      <c r="A4" s="31"/>
      <c r="B4" s="31"/>
      <c r="C4" s="31"/>
      <c r="D4" s="31"/>
      <c r="E4" s="31"/>
      <c r="F4" s="31"/>
      <c r="G4" s="30"/>
      <c r="H4" s="30"/>
      <c r="I4" s="30"/>
    </row>
    <row r="7" spans="1:9" ht="18.75" x14ac:dyDescent="0.3">
      <c r="A7" s="278" t="s">
        <v>31</v>
      </c>
      <c r="B7" s="278"/>
      <c r="C7" s="278"/>
      <c r="D7" s="278"/>
      <c r="E7" s="278"/>
      <c r="F7" s="278"/>
      <c r="G7" s="29"/>
    </row>
    <row r="9" spans="1:9" ht="16.5" x14ac:dyDescent="0.25">
      <c r="A9" s="279" t="s">
        <v>32</v>
      </c>
      <c r="B9" s="279"/>
      <c r="C9" s="279"/>
      <c r="D9" s="279"/>
      <c r="E9" s="279"/>
      <c r="F9" s="279"/>
      <c r="G9" s="26"/>
      <c r="H9" s="3"/>
      <c r="I9" s="3"/>
    </row>
    <row r="10" spans="1:9" x14ac:dyDescent="0.2">
      <c r="A10" s="3"/>
      <c r="B10" s="3"/>
      <c r="C10" s="3"/>
      <c r="D10" s="3"/>
      <c r="E10" s="3"/>
      <c r="F10" s="3"/>
      <c r="G10" s="3"/>
      <c r="H10" s="3"/>
      <c r="I10" s="3"/>
    </row>
    <row r="11" spans="1:9" ht="16.5" x14ac:dyDescent="0.25">
      <c r="A11" s="26" t="s">
        <v>59</v>
      </c>
      <c r="B11" s="26"/>
      <c r="C11" s="26"/>
      <c r="D11" s="26"/>
      <c r="E11" s="26"/>
      <c r="F11" s="26"/>
      <c r="G11" s="26"/>
      <c r="H11" s="2"/>
      <c r="I11" s="2"/>
    </row>
    <row r="13" spans="1:9" ht="16.5" x14ac:dyDescent="0.25">
      <c r="A13" s="279" t="str">
        <f>'609 2015г. '!A13:F13</f>
        <v>за 2013г., 2014г. и към м.09.2014г. и 2015г.</v>
      </c>
      <c r="B13" s="279"/>
      <c r="C13" s="279"/>
      <c r="D13" s="279"/>
      <c r="E13" s="279"/>
      <c r="F13" s="279"/>
      <c r="G13" s="26"/>
      <c r="H13" s="26"/>
      <c r="I13" s="26"/>
    </row>
    <row r="14" spans="1:9" ht="16.5" x14ac:dyDescent="0.25">
      <c r="A14" s="28"/>
      <c r="B14" s="28"/>
      <c r="C14" s="28"/>
      <c r="D14" s="28"/>
      <c r="E14" s="28"/>
      <c r="F14" s="28"/>
      <c r="G14" s="26"/>
      <c r="H14" s="26"/>
      <c r="I14" s="26"/>
    </row>
    <row r="15" spans="1:9" ht="16.5" x14ac:dyDescent="0.25">
      <c r="A15" s="28"/>
      <c r="B15" s="28"/>
      <c r="C15" s="28"/>
      <c r="D15" s="28"/>
      <c r="E15" s="28"/>
      <c r="F15" s="28"/>
      <c r="G15" s="26"/>
      <c r="H15" s="26"/>
      <c r="I15" s="26"/>
    </row>
    <row r="16" spans="1:9" ht="16.5" x14ac:dyDescent="0.25">
      <c r="A16" s="26"/>
      <c r="B16" s="26"/>
      <c r="C16" s="26"/>
      <c r="D16" s="26"/>
      <c r="E16" s="26"/>
      <c r="F16" s="26"/>
      <c r="G16" s="26"/>
      <c r="H16" s="26"/>
      <c r="I16" s="26"/>
    </row>
    <row r="17" spans="1:9" ht="16.5" x14ac:dyDescent="0.25">
      <c r="A17" s="26"/>
      <c r="B17" s="26"/>
      <c r="C17" s="26"/>
      <c r="D17" s="26"/>
      <c r="E17" s="26"/>
      <c r="F17" s="26"/>
      <c r="G17" s="26"/>
      <c r="H17" s="26"/>
      <c r="I17" s="26"/>
    </row>
    <row r="18" spans="1:9" ht="16.5" x14ac:dyDescent="0.25">
      <c r="A18" s="26"/>
      <c r="B18" s="26"/>
      <c r="C18" s="26"/>
      <c r="D18" s="26"/>
      <c r="E18" s="26"/>
      <c r="F18" s="26"/>
      <c r="G18" s="26"/>
      <c r="H18" s="26"/>
      <c r="I18" s="26"/>
    </row>
    <row r="20" spans="1:9" ht="36" customHeight="1" x14ac:dyDescent="0.2">
      <c r="A20" s="24" t="s">
        <v>34</v>
      </c>
      <c r="B20" s="24" t="s">
        <v>0</v>
      </c>
      <c r="C20" s="24" t="str">
        <f>'609 2015г. '!C18</f>
        <v>2013г.</v>
      </c>
      <c r="D20" s="24" t="str">
        <f>'609 2015г. '!D18</f>
        <v>2014г.</v>
      </c>
      <c r="E20" s="24" t="str">
        <f>'609 2015г. '!E18</f>
        <v>м.9.2014г.</v>
      </c>
      <c r="F20" s="24" t="str">
        <f>'609 2015г. '!F18</f>
        <v>м.9.2015г.</v>
      </c>
      <c r="G20" s="3"/>
      <c r="H20" s="3"/>
    </row>
    <row r="21" spans="1:9" ht="17.45" customHeight="1" x14ac:dyDescent="0.25">
      <c r="A21" s="21">
        <v>1</v>
      </c>
      <c r="B21" s="23"/>
      <c r="C21" s="23">
        <v>0</v>
      </c>
      <c r="D21" s="23">
        <v>0</v>
      </c>
      <c r="E21" s="23">
        <v>0</v>
      </c>
      <c r="F21" s="23">
        <v>0</v>
      </c>
      <c r="G21" s="5"/>
      <c r="H21" s="3"/>
    </row>
    <row r="22" spans="1:9" ht="17.45" customHeight="1" x14ac:dyDescent="0.25">
      <c r="A22" s="21"/>
      <c r="B22" s="20" t="s">
        <v>43</v>
      </c>
      <c r="C22" s="38">
        <f>SUM(C21:C21)</f>
        <v>0</v>
      </c>
      <c r="D22" s="38">
        <f>SUM(D21:D21)</f>
        <v>0</v>
      </c>
      <c r="E22" s="38">
        <f>SUM(E21:E21)</f>
        <v>0</v>
      </c>
      <c r="F22" s="38">
        <f>SUM(F21:F21)</f>
        <v>0</v>
      </c>
      <c r="G22" s="5"/>
      <c r="H22" s="3"/>
    </row>
    <row r="23" spans="1:9" ht="14.25" customHeight="1" x14ac:dyDescent="0.25">
      <c r="A23" s="37"/>
      <c r="B23" s="4"/>
      <c r="C23" s="36"/>
      <c r="D23" s="36"/>
      <c r="E23" s="36"/>
      <c r="F23" s="36"/>
      <c r="G23" s="5"/>
      <c r="H23" s="3"/>
    </row>
    <row r="24" spans="1:9" ht="14.25" customHeight="1" x14ac:dyDescent="0.25">
      <c r="A24" s="37"/>
      <c r="B24" s="4"/>
      <c r="C24" s="36"/>
      <c r="D24" s="36"/>
      <c r="E24" s="36"/>
      <c r="F24" s="36"/>
      <c r="G24" s="5"/>
      <c r="H24" s="3"/>
    </row>
    <row r="25" spans="1:9" ht="15" x14ac:dyDescent="0.25">
      <c r="A25" s="5"/>
      <c r="B25" s="5"/>
      <c r="C25" s="5"/>
      <c r="D25" s="5"/>
      <c r="E25" s="5"/>
      <c r="F25" s="5"/>
      <c r="G25" s="5"/>
      <c r="H25" s="3"/>
    </row>
    <row r="26" spans="1:9" ht="15" x14ac:dyDescent="0.25">
      <c r="A26" s="5"/>
      <c r="B26" s="5"/>
      <c r="C26" s="5"/>
      <c r="D26" s="5"/>
      <c r="E26" s="5"/>
      <c r="F26" s="5"/>
      <c r="G26" s="5"/>
      <c r="H26" s="3"/>
    </row>
    <row r="27" spans="1:9" ht="15" x14ac:dyDescent="0.25">
      <c r="A27" s="5"/>
      <c r="B27" s="5"/>
      <c r="C27" s="5"/>
      <c r="D27" s="5"/>
      <c r="E27" s="5"/>
      <c r="F27" s="5"/>
      <c r="G27" s="5"/>
      <c r="H27" s="3"/>
    </row>
    <row r="28" spans="1:9" ht="15" x14ac:dyDescent="0.25">
      <c r="A28" s="5"/>
      <c r="B28" s="5"/>
      <c r="C28" s="5"/>
      <c r="D28" s="5"/>
      <c r="E28" s="5"/>
      <c r="F28" s="5"/>
      <c r="G28" s="5"/>
      <c r="H28" s="3"/>
    </row>
    <row r="29" spans="1:9" ht="13.5" customHeight="1" x14ac:dyDescent="0.2">
      <c r="A29" s="11" t="str">
        <f>'609 2015г. '!A37</f>
        <v>Дата:16.10.2015г.</v>
      </c>
      <c r="B29" s="9"/>
      <c r="C29" s="9" t="s">
        <v>3</v>
      </c>
      <c r="D29" s="9"/>
      <c r="E29" s="280" t="s">
        <v>4</v>
      </c>
      <c r="F29" s="280"/>
      <c r="G29" s="9"/>
      <c r="H29" s="33"/>
    </row>
    <row r="30" spans="1:9" ht="13.5" customHeight="1" x14ac:dyDescent="0.2">
      <c r="A30" s="9"/>
      <c r="B30" s="9"/>
      <c r="C30" s="9"/>
      <c r="D30" s="9"/>
      <c r="E30" s="13"/>
      <c r="F30" s="13"/>
      <c r="G30" s="9"/>
      <c r="H30" s="33"/>
    </row>
    <row r="31" spans="1:9" ht="15" x14ac:dyDescent="0.2">
      <c r="A31" s="9"/>
      <c r="B31" s="12"/>
      <c r="C31" s="9"/>
      <c r="D31" s="39" t="s">
        <v>45</v>
      </c>
      <c r="E31" s="9"/>
      <c r="F31" s="10" t="s">
        <v>62</v>
      </c>
      <c r="G31" s="9"/>
      <c r="H31" s="33"/>
    </row>
    <row r="32" spans="1:9" x14ac:dyDescent="0.2">
      <c r="A32" s="3"/>
      <c r="B32" s="3"/>
      <c r="C32" s="3"/>
      <c r="D32" s="3"/>
      <c r="E32" s="3"/>
      <c r="F32" s="3"/>
      <c r="G32" s="3"/>
      <c r="H32" s="3"/>
    </row>
    <row r="33" spans="1:8" x14ac:dyDescent="0.2">
      <c r="A33" s="3"/>
      <c r="B33" s="3"/>
      <c r="C33" s="3"/>
      <c r="D33" s="3"/>
      <c r="E33" s="3"/>
      <c r="F33" s="3"/>
      <c r="G33" s="3"/>
      <c r="H33" s="3"/>
    </row>
    <row r="36" spans="1:8" x14ac:dyDescent="0.2">
      <c r="A36" s="3"/>
    </row>
  </sheetData>
  <mergeCells count="5">
    <mergeCell ref="A2:F2"/>
    <mergeCell ref="A7:F7"/>
    <mergeCell ref="A9:F9"/>
    <mergeCell ref="A13:F13"/>
    <mergeCell ref="E29:F29"/>
  </mergeCells>
  <printOptions horizontalCentered="1"/>
  <pageMargins left="0.70866141732283472" right="0.27" top="0.98425196850393704" bottom="0.98425196850393704" header="0.51181102362204722" footer="0.905511811023622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6</vt:i4>
      </vt:variant>
    </vt:vector>
  </HeadingPairs>
  <TitlesOfParts>
    <vt:vector size="16" baseType="lpstr">
      <vt:lpstr>Баланс.09</vt:lpstr>
      <vt:lpstr>Баланс м.09.2015г.МСС</vt:lpstr>
      <vt:lpstr>ОПР-01-09</vt:lpstr>
      <vt:lpstr>OPR MSS 09.2015</vt:lpstr>
      <vt:lpstr>ОПП 09.15г.</vt:lpstr>
      <vt:lpstr>709 2015г. </vt:lpstr>
      <vt:lpstr>609 2015г. </vt:lpstr>
      <vt:lpstr>799 2015г.</vt:lpstr>
      <vt:lpstr>699 2015г.</vt:lpstr>
      <vt:lpstr>Взем. задължения</vt:lpstr>
      <vt:lpstr>'609 2015г. '!Print_Area</vt:lpstr>
      <vt:lpstr>'709 2015г. '!Print_Area</vt:lpstr>
      <vt:lpstr>'Баланс м.09.2015г.МСС'!Print_Area</vt:lpstr>
      <vt:lpstr>Баланс.09!Print_Area</vt:lpstr>
      <vt:lpstr>'ОПП 09.15г.'!Print_Area</vt:lpstr>
      <vt:lpstr>'ОПР-01-09'!Print_Area</vt:lpstr>
    </vt:vector>
  </TitlesOfParts>
  <Company>Pristanishten kompleks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akostadinova</dc:creator>
  <cp:lastModifiedBy>Dobrinka Antcheva</cp:lastModifiedBy>
  <cp:lastPrinted>2015-09-14T07:25:42Z</cp:lastPrinted>
  <dcterms:created xsi:type="dcterms:W3CDTF">2006-03-15T14:29:27Z</dcterms:created>
  <dcterms:modified xsi:type="dcterms:W3CDTF">2015-10-27T08:53:32Z</dcterms:modified>
</cp:coreProperties>
</file>