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350" i="1" l="1"/>
  <c r="L350" i="1"/>
  <c r="K350" i="1"/>
  <c r="F350" i="1"/>
  <c r="E350" i="1"/>
  <c r="D350" i="1"/>
  <c r="C350" i="1"/>
  <c r="M348" i="1"/>
  <c r="L348" i="1"/>
  <c r="K348" i="1"/>
  <c r="F348" i="1"/>
  <c r="E348" i="1"/>
  <c r="D348" i="1"/>
  <c r="C348" i="1"/>
  <c r="M342" i="1"/>
  <c r="M344" i="1" s="1"/>
  <c r="M346" i="1" s="1"/>
  <c r="L342" i="1"/>
  <c r="L344" i="1" s="1"/>
  <c r="L346" i="1" s="1"/>
  <c r="K342" i="1"/>
  <c r="K344" i="1" s="1"/>
  <c r="K346" i="1" s="1"/>
  <c r="F342" i="1"/>
  <c r="F344" i="1" s="1"/>
  <c r="F346" i="1" s="1"/>
  <c r="E342" i="1"/>
  <c r="E344" i="1" s="1"/>
  <c r="E346" i="1" s="1"/>
  <c r="D342" i="1"/>
  <c r="D344" i="1" s="1"/>
  <c r="D346" i="1" s="1"/>
  <c r="C342" i="1"/>
  <c r="C344" i="1" s="1"/>
  <c r="C346" i="1" s="1"/>
  <c r="M340" i="1"/>
  <c r="K340" i="1"/>
  <c r="E340" i="1"/>
  <c r="C340" i="1"/>
  <c r="K329" i="1"/>
  <c r="L324" i="1"/>
  <c r="K324" i="1"/>
  <c r="X323" i="1"/>
  <c r="W323" i="1"/>
  <c r="N323" i="1"/>
  <c r="H323" i="1"/>
  <c r="G323" i="1"/>
  <c r="F323" i="1"/>
  <c r="E323" i="1"/>
  <c r="D323" i="1"/>
  <c r="C323" i="1"/>
  <c r="Y322" i="1"/>
  <c r="P322" i="1"/>
  <c r="O322" i="1"/>
  <c r="L322" i="1"/>
  <c r="K322" i="1"/>
  <c r="I322" i="1"/>
  <c r="Y321" i="1"/>
  <c r="P321" i="1"/>
  <c r="O321" i="1"/>
  <c r="L321" i="1"/>
  <c r="K321" i="1"/>
  <c r="I321" i="1"/>
  <c r="Y320" i="1"/>
  <c r="P320" i="1"/>
  <c r="O320" i="1"/>
  <c r="L320" i="1"/>
  <c r="K320" i="1"/>
  <c r="I320" i="1"/>
  <c r="Y319" i="1"/>
  <c r="P319" i="1"/>
  <c r="O319" i="1"/>
  <c r="L319" i="1"/>
  <c r="K319" i="1"/>
  <c r="I319" i="1"/>
  <c r="Y318" i="1"/>
  <c r="Y323" i="1" s="1"/>
  <c r="P318" i="1"/>
  <c r="P323" i="1" s="1"/>
  <c r="O318" i="1"/>
  <c r="O323" i="1" s="1"/>
  <c r="L318" i="1"/>
  <c r="L323" i="1" s="1"/>
  <c r="K318" i="1"/>
  <c r="K323" i="1" s="1"/>
  <c r="I318" i="1"/>
  <c r="I323" i="1" s="1"/>
  <c r="Y317" i="1"/>
  <c r="L317" i="1"/>
  <c r="K317" i="1"/>
  <c r="I317" i="1"/>
  <c r="X316" i="1"/>
  <c r="W316" i="1"/>
  <c r="N316" i="1"/>
  <c r="H316" i="1"/>
  <c r="G316" i="1"/>
  <c r="F316" i="1"/>
  <c r="E316" i="1"/>
  <c r="D316" i="1"/>
  <c r="C316" i="1"/>
  <c r="Y315" i="1"/>
  <c r="P315" i="1"/>
  <c r="O315" i="1"/>
  <c r="L315" i="1"/>
  <c r="K315" i="1"/>
  <c r="I315" i="1"/>
  <c r="Y314" i="1"/>
  <c r="P314" i="1"/>
  <c r="O314" i="1"/>
  <c r="L314" i="1"/>
  <c r="K314" i="1"/>
  <c r="I314" i="1"/>
  <c r="Y313" i="1"/>
  <c r="P313" i="1"/>
  <c r="O313" i="1"/>
  <c r="L313" i="1"/>
  <c r="K313" i="1"/>
  <c r="I313" i="1"/>
  <c r="Y312" i="1"/>
  <c r="P312" i="1"/>
  <c r="O312" i="1"/>
  <c r="L312" i="1"/>
  <c r="K312" i="1"/>
  <c r="I312" i="1"/>
  <c r="Y311" i="1"/>
  <c r="P311" i="1"/>
  <c r="O311" i="1"/>
  <c r="L311" i="1"/>
  <c r="K311" i="1"/>
  <c r="I311" i="1"/>
  <c r="Y310" i="1"/>
  <c r="P310" i="1"/>
  <c r="O310" i="1"/>
  <c r="L310" i="1"/>
  <c r="K310" i="1"/>
  <c r="I310" i="1"/>
  <c r="Y309" i="1"/>
  <c r="P309" i="1"/>
  <c r="O309" i="1"/>
  <c r="L309" i="1"/>
  <c r="K309" i="1"/>
  <c r="I309" i="1"/>
  <c r="Y308" i="1"/>
  <c r="P308" i="1"/>
  <c r="O308" i="1"/>
  <c r="L308" i="1"/>
  <c r="K308" i="1"/>
  <c r="I308" i="1"/>
  <c r="Y307" i="1"/>
  <c r="P307" i="1"/>
  <c r="O307" i="1"/>
  <c r="L307" i="1"/>
  <c r="K307" i="1"/>
  <c r="I307" i="1"/>
  <c r="Y306" i="1"/>
  <c r="P306" i="1"/>
  <c r="O306" i="1"/>
  <c r="O316" i="1" s="1"/>
  <c r="L306" i="1"/>
  <c r="K306" i="1"/>
  <c r="K316" i="1" s="1"/>
  <c r="I306" i="1"/>
  <c r="Y305" i="1"/>
  <c r="L305" i="1"/>
  <c r="K305" i="1"/>
  <c r="I305" i="1"/>
  <c r="X304" i="1"/>
  <c r="W304" i="1"/>
  <c r="N304" i="1"/>
  <c r="H304" i="1"/>
  <c r="G304" i="1"/>
  <c r="F304" i="1"/>
  <c r="E304" i="1"/>
  <c r="D304" i="1"/>
  <c r="C304" i="1"/>
  <c r="Y303" i="1"/>
  <c r="P303" i="1"/>
  <c r="O303" i="1"/>
  <c r="L303" i="1"/>
  <c r="K303" i="1"/>
  <c r="I303" i="1"/>
  <c r="Y302" i="1"/>
  <c r="P302" i="1"/>
  <c r="O302" i="1"/>
  <c r="L302" i="1"/>
  <c r="K302" i="1"/>
  <c r="I302" i="1"/>
  <c r="Y301" i="1"/>
  <c r="P301" i="1"/>
  <c r="O301" i="1"/>
  <c r="L301" i="1"/>
  <c r="K301" i="1"/>
  <c r="I301" i="1"/>
  <c r="Y300" i="1"/>
  <c r="P300" i="1"/>
  <c r="O300" i="1"/>
  <c r="L300" i="1"/>
  <c r="K300" i="1"/>
  <c r="I300" i="1"/>
  <c r="Y299" i="1"/>
  <c r="P299" i="1"/>
  <c r="O299" i="1"/>
  <c r="L299" i="1"/>
  <c r="K299" i="1"/>
  <c r="I299" i="1"/>
  <c r="Y298" i="1"/>
  <c r="P298" i="1"/>
  <c r="O298" i="1"/>
  <c r="L298" i="1"/>
  <c r="K298" i="1"/>
  <c r="I298" i="1"/>
  <c r="Y297" i="1"/>
  <c r="P297" i="1"/>
  <c r="O297" i="1"/>
  <c r="L297" i="1"/>
  <c r="K297" i="1"/>
  <c r="I297" i="1"/>
  <c r="Y296" i="1"/>
  <c r="P296" i="1"/>
  <c r="O296" i="1"/>
  <c r="L296" i="1"/>
  <c r="K296" i="1"/>
  <c r="I296" i="1"/>
  <c r="Y295" i="1"/>
  <c r="P295" i="1"/>
  <c r="O295" i="1"/>
  <c r="L295" i="1"/>
  <c r="K295" i="1"/>
  <c r="I295" i="1"/>
  <c r="Y294" i="1"/>
  <c r="P294" i="1"/>
  <c r="O294" i="1"/>
  <c r="L294" i="1"/>
  <c r="K294" i="1"/>
  <c r="I294" i="1"/>
  <c r="Y293" i="1"/>
  <c r="P293" i="1"/>
  <c r="O293" i="1"/>
  <c r="L293" i="1"/>
  <c r="L304" i="1" s="1"/>
  <c r="K293" i="1"/>
  <c r="I293" i="1"/>
  <c r="I304" i="1" s="1"/>
  <c r="Y292" i="1"/>
  <c r="L292" i="1"/>
  <c r="K292" i="1"/>
  <c r="I292" i="1"/>
  <c r="X291" i="1"/>
  <c r="W291" i="1"/>
  <c r="N291" i="1"/>
  <c r="H291" i="1"/>
  <c r="G291" i="1"/>
  <c r="F291" i="1"/>
  <c r="E291" i="1"/>
  <c r="D291" i="1"/>
  <c r="C291" i="1"/>
  <c r="Y290" i="1"/>
  <c r="P290" i="1"/>
  <c r="L290" i="1"/>
  <c r="K290" i="1"/>
  <c r="I290" i="1"/>
  <c r="Y289" i="1"/>
  <c r="P289" i="1"/>
  <c r="O289" i="1"/>
  <c r="L289" i="1"/>
  <c r="K289" i="1"/>
  <c r="I289" i="1"/>
  <c r="Y288" i="1"/>
  <c r="P288" i="1"/>
  <c r="O288" i="1"/>
  <c r="L288" i="1"/>
  <c r="K288" i="1"/>
  <c r="I288" i="1"/>
  <c r="Y287" i="1"/>
  <c r="P287" i="1"/>
  <c r="O287" i="1"/>
  <c r="L287" i="1"/>
  <c r="K287" i="1"/>
  <c r="I287" i="1"/>
  <c r="Y286" i="1"/>
  <c r="P286" i="1"/>
  <c r="P291" i="1" s="1"/>
  <c r="O286" i="1"/>
  <c r="L286" i="1"/>
  <c r="K286" i="1"/>
  <c r="K291" i="1" s="1"/>
  <c r="I286" i="1"/>
  <c r="Y285" i="1"/>
  <c r="L285" i="1"/>
  <c r="K285" i="1"/>
  <c r="I285" i="1"/>
  <c r="W284" i="1"/>
  <c r="N284" i="1"/>
  <c r="H284" i="1"/>
  <c r="G284" i="1"/>
  <c r="E284" i="1"/>
  <c r="D284" i="1"/>
  <c r="C284" i="1"/>
  <c r="X283" i="1"/>
  <c r="Y283" i="1" s="1"/>
  <c r="P283" i="1"/>
  <c r="O283" i="1"/>
  <c r="L283" i="1"/>
  <c r="K283" i="1"/>
  <c r="I283" i="1"/>
  <c r="Y282" i="1"/>
  <c r="P282" i="1"/>
  <c r="O282" i="1"/>
  <c r="L282" i="1"/>
  <c r="K282" i="1"/>
  <c r="M282" i="1" s="1"/>
  <c r="Q282" i="1" s="1"/>
  <c r="I282" i="1"/>
  <c r="Y281" i="1"/>
  <c r="P281" i="1"/>
  <c r="O281" i="1"/>
  <c r="L281" i="1"/>
  <c r="K281" i="1"/>
  <c r="M281" i="1" s="1"/>
  <c r="Q281" i="1" s="1"/>
  <c r="I281" i="1"/>
  <c r="Y280" i="1"/>
  <c r="X280" i="1"/>
  <c r="P280" i="1"/>
  <c r="O280" i="1"/>
  <c r="L280" i="1"/>
  <c r="K280" i="1"/>
  <c r="I280" i="1"/>
  <c r="Y279" i="1"/>
  <c r="P279" i="1"/>
  <c r="O279" i="1"/>
  <c r="L279" i="1"/>
  <c r="K279" i="1"/>
  <c r="I279" i="1"/>
  <c r="Y278" i="1"/>
  <c r="P278" i="1"/>
  <c r="O278" i="1"/>
  <c r="L278" i="1"/>
  <c r="K278" i="1"/>
  <c r="I278" i="1"/>
  <c r="Y277" i="1"/>
  <c r="O277" i="1"/>
  <c r="L277" i="1"/>
  <c r="K277" i="1"/>
  <c r="I277" i="1"/>
  <c r="F277" i="1"/>
  <c r="F284" i="1" s="1"/>
  <c r="Y276" i="1"/>
  <c r="P276" i="1"/>
  <c r="O276" i="1"/>
  <c r="L276" i="1"/>
  <c r="K276" i="1"/>
  <c r="M276" i="1" s="1"/>
  <c r="Q276" i="1" s="1"/>
  <c r="I276" i="1"/>
  <c r="Y275" i="1"/>
  <c r="P275" i="1"/>
  <c r="O275" i="1"/>
  <c r="L275" i="1"/>
  <c r="K275" i="1"/>
  <c r="M275" i="1" s="1"/>
  <c r="Q275" i="1" s="1"/>
  <c r="I275" i="1"/>
  <c r="Y274" i="1"/>
  <c r="P274" i="1"/>
  <c r="O274" i="1"/>
  <c r="L274" i="1"/>
  <c r="K274" i="1"/>
  <c r="M274" i="1" s="1"/>
  <c r="Q274" i="1" s="1"/>
  <c r="I274" i="1"/>
  <c r="Y273" i="1"/>
  <c r="Y284" i="1" s="1"/>
  <c r="P273" i="1"/>
  <c r="O273" i="1"/>
  <c r="L273" i="1"/>
  <c r="K273" i="1"/>
  <c r="I273" i="1"/>
  <c r="Y272" i="1"/>
  <c r="L272" i="1"/>
  <c r="K272" i="1"/>
  <c r="M272" i="1" s="1"/>
  <c r="I272" i="1"/>
  <c r="X271" i="1"/>
  <c r="W271" i="1"/>
  <c r="N271" i="1"/>
  <c r="H271" i="1"/>
  <c r="G271" i="1"/>
  <c r="F271" i="1"/>
  <c r="E271" i="1"/>
  <c r="D271" i="1"/>
  <c r="C271" i="1"/>
  <c r="Y270" i="1"/>
  <c r="P270" i="1"/>
  <c r="O270" i="1"/>
  <c r="L270" i="1"/>
  <c r="K270" i="1"/>
  <c r="I270" i="1"/>
  <c r="Y269" i="1"/>
  <c r="P269" i="1"/>
  <c r="O269" i="1"/>
  <c r="L269" i="1"/>
  <c r="K269" i="1"/>
  <c r="I269" i="1"/>
  <c r="Y268" i="1"/>
  <c r="P268" i="1"/>
  <c r="O268" i="1"/>
  <c r="L268" i="1"/>
  <c r="K268" i="1"/>
  <c r="I268" i="1"/>
  <c r="Y267" i="1"/>
  <c r="P267" i="1"/>
  <c r="O267" i="1"/>
  <c r="L267" i="1"/>
  <c r="K267" i="1"/>
  <c r="I267" i="1"/>
  <c r="Y266" i="1"/>
  <c r="P266" i="1"/>
  <c r="O266" i="1"/>
  <c r="L266" i="1"/>
  <c r="K266" i="1"/>
  <c r="I266" i="1"/>
  <c r="Y265" i="1"/>
  <c r="P265" i="1"/>
  <c r="O265" i="1"/>
  <c r="L265" i="1"/>
  <c r="K265" i="1"/>
  <c r="I265" i="1"/>
  <c r="Y264" i="1"/>
  <c r="P264" i="1"/>
  <c r="O264" i="1"/>
  <c r="L264" i="1"/>
  <c r="K264" i="1"/>
  <c r="I264" i="1"/>
  <c r="Y263" i="1"/>
  <c r="P263" i="1"/>
  <c r="O263" i="1"/>
  <c r="L263" i="1"/>
  <c r="K263" i="1"/>
  <c r="I263" i="1"/>
  <c r="Y262" i="1"/>
  <c r="P262" i="1"/>
  <c r="O262" i="1"/>
  <c r="L262" i="1"/>
  <c r="K262" i="1"/>
  <c r="I262" i="1"/>
  <c r="Y261" i="1"/>
  <c r="P261" i="1"/>
  <c r="O261" i="1"/>
  <c r="L261" i="1"/>
  <c r="K261" i="1"/>
  <c r="I261" i="1"/>
  <c r="Y260" i="1"/>
  <c r="P260" i="1"/>
  <c r="O260" i="1"/>
  <c r="L260" i="1"/>
  <c r="K260" i="1"/>
  <c r="I260" i="1"/>
  <c r="Y259" i="1"/>
  <c r="P259" i="1"/>
  <c r="O259" i="1"/>
  <c r="L259" i="1"/>
  <c r="K259" i="1"/>
  <c r="I259" i="1"/>
  <c r="Y258" i="1"/>
  <c r="P258" i="1"/>
  <c r="O258" i="1"/>
  <c r="L258" i="1"/>
  <c r="K258" i="1"/>
  <c r="I258" i="1"/>
  <c r="Y257" i="1"/>
  <c r="P257" i="1"/>
  <c r="O257" i="1"/>
  <c r="L257" i="1"/>
  <c r="K257" i="1"/>
  <c r="I257" i="1"/>
  <c r="Y256" i="1"/>
  <c r="P256" i="1"/>
  <c r="O256" i="1"/>
  <c r="L256" i="1"/>
  <c r="K256" i="1"/>
  <c r="I256" i="1"/>
  <c r="Y255" i="1"/>
  <c r="P255" i="1"/>
  <c r="O255" i="1"/>
  <c r="L255" i="1"/>
  <c r="K255" i="1"/>
  <c r="I255" i="1"/>
  <c r="Y254" i="1"/>
  <c r="P254" i="1"/>
  <c r="O254" i="1"/>
  <c r="L254" i="1"/>
  <c r="K254" i="1"/>
  <c r="I254" i="1"/>
  <c r="Y253" i="1"/>
  <c r="P253" i="1"/>
  <c r="O253" i="1"/>
  <c r="L253" i="1"/>
  <c r="K253" i="1"/>
  <c r="I253" i="1"/>
  <c r="Y252" i="1"/>
  <c r="P252" i="1"/>
  <c r="O252" i="1"/>
  <c r="L252" i="1"/>
  <c r="K252" i="1"/>
  <c r="I252" i="1"/>
  <c r="Y251" i="1"/>
  <c r="P251" i="1"/>
  <c r="L251" i="1"/>
  <c r="K251" i="1"/>
  <c r="I251" i="1"/>
  <c r="Y250" i="1"/>
  <c r="P250" i="1"/>
  <c r="O250" i="1"/>
  <c r="L250" i="1"/>
  <c r="K250" i="1"/>
  <c r="I250" i="1"/>
  <c r="Y249" i="1"/>
  <c r="P249" i="1"/>
  <c r="O249" i="1"/>
  <c r="L249" i="1"/>
  <c r="K249" i="1"/>
  <c r="I249" i="1"/>
  <c r="Y248" i="1"/>
  <c r="L248" i="1"/>
  <c r="K248" i="1"/>
  <c r="I248" i="1"/>
  <c r="Y247" i="1"/>
  <c r="P247" i="1"/>
  <c r="O247" i="1"/>
  <c r="L247" i="1"/>
  <c r="K247" i="1"/>
  <c r="M247" i="1" s="1"/>
  <c r="Q247" i="1" s="1"/>
  <c r="I247" i="1"/>
  <c r="W246" i="1"/>
  <c r="N246" i="1"/>
  <c r="H246" i="1"/>
  <c r="G246" i="1"/>
  <c r="F246" i="1"/>
  <c r="E246" i="1"/>
  <c r="D246" i="1"/>
  <c r="C246" i="1"/>
  <c r="Y245" i="1"/>
  <c r="P245" i="1"/>
  <c r="O245" i="1"/>
  <c r="L245" i="1"/>
  <c r="K245" i="1"/>
  <c r="M245" i="1" s="1"/>
  <c r="Q245" i="1" s="1"/>
  <c r="I245" i="1"/>
  <c r="Y244" i="1"/>
  <c r="P244" i="1"/>
  <c r="O244" i="1"/>
  <c r="L244" i="1"/>
  <c r="K244" i="1"/>
  <c r="M244" i="1" s="1"/>
  <c r="Q244" i="1" s="1"/>
  <c r="I244" i="1"/>
  <c r="Y243" i="1"/>
  <c r="P243" i="1"/>
  <c r="O243" i="1"/>
  <c r="L243" i="1"/>
  <c r="K243" i="1"/>
  <c r="M243" i="1" s="1"/>
  <c r="Q243" i="1" s="1"/>
  <c r="I243" i="1"/>
  <c r="Y242" i="1"/>
  <c r="P242" i="1"/>
  <c r="O242" i="1"/>
  <c r="L242" i="1"/>
  <c r="K242" i="1"/>
  <c r="I242" i="1"/>
  <c r="Y241" i="1"/>
  <c r="P241" i="1"/>
  <c r="O241" i="1"/>
  <c r="L241" i="1"/>
  <c r="K241" i="1"/>
  <c r="I241" i="1"/>
  <c r="Y240" i="1"/>
  <c r="P240" i="1"/>
  <c r="O240" i="1"/>
  <c r="L240" i="1"/>
  <c r="K240" i="1"/>
  <c r="M240" i="1" s="1"/>
  <c r="I240" i="1"/>
  <c r="Y239" i="1"/>
  <c r="P239" i="1"/>
  <c r="O239" i="1"/>
  <c r="L239" i="1"/>
  <c r="K239" i="1"/>
  <c r="I239" i="1"/>
  <c r="X238" i="1"/>
  <c r="X246" i="1" s="1"/>
  <c r="P238" i="1"/>
  <c r="O238" i="1"/>
  <c r="L238" i="1"/>
  <c r="K238" i="1"/>
  <c r="M238" i="1" s="1"/>
  <c r="Q238" i="1" s="1"/>
  <c r="I238" i="1"/>
  <c r="Y237" i="1"/>
  <c r="P237" i="1"/>
  <c r="O237" i="1"/>
  <c r="L237" i="1"/>
  <c r="K237" i="1"/>
  <c r="M237" i="1" s="1"/>
  <c r="Q237" i="1" s="1"/>
  <c r="I237" i="1"/>
  <c r="Y236" i="1"/>
  <c r="P236" i="1"/>
  <c r="P246" i="1" s="1"/>
  <c r="O236" i="1"/>
  <c r="L236" i="1"/>
  <c r="L246" i="1" s="1"/>
  <c r="K236" i="1"/>
  <c r="I236" i="1"/>
  <c r="I246" i="1" s="1"/>
  <c r="Y235" i="1"/>
  <c r="L235" i="1"/>
  <c r="K235" i="1"/>
  <c r="M235" i="1" s="1"/>
  <c r="I235" i="1"/>
  <c r="X234" i="1"/>
  <c r="W234" i="1"/>
  <c r="N234" i="1"/>
  <c r="H234" i="1"/>
  <c r="G234" i="1"/>
  <c r="F234" i="1"/>
  <c r="E234" i="1"/>
  <c r="D234" i="1"/>
  <c r="C234" i="1"/>
  <c r="Y233" i="1"/>
  <c r="P233" i="1"/>
  <c r="O233" i="1"/>
  <c r="L233" i="1"/>
  <c r="K233" i="1"/>
  <c r="I233" i="1"/>
  <c r="Y232" i="1"/>
  <c r="P232" i="1"/>
  <c r="O232" i="1"/>
  <c r="L232" i="1"/>
  <c r="K232" i="1"/>
  <c r="I232" i="1"/>
  <c r="Y231" i="1"/>
  <c r="P231" i="1"/>
  <c r="O231" i="1"/>
  <c r="L231" i="1"/>
  <c r="K231" i="1"/>
  <c r="I231" i="1"/>
  <c r="Y230" i="1"/>
  <c r="Y234" i="1" s="1"/>
  <c r="P230" i="1"/>
  <c r="P234" i="1" s="1"/>
  <c r="O230" i="1"/>
  <c r="L230" i="1"/>
  <c r="L234" i="1" s="1"/>
  <c r="K230" i="1"/>
  <c r="K234" i="1" s="1"/>
  <c r="I230" i="1"/>
  <c r="I234" i="1" s="1"/>
  <c r="Y229" i="1"/>
  <c r="L229" i="1"/>
  <c r="K229" i="1"/>
  <c r="I229" i="1"/>
  <c r="X228" i="1"/>
  <c r="W228" i="1"/>
  <c r="H228" i="1"/>
  <c r="F228" i="1"/>
  <c r="E228" i="1"/>
  <c r="D228" i="1"/>
  <c r="C228" i="1"/>
  <c r="Y227" i="1"/>
  <c r="P227" i="1"/>
  <c r="O227" i="1"/>
  <c r="L227" i="1"/>
  <c r="K227" i="1"/>
  <c r="M227" i="1" s="1"/>
  <c r="Q227" i="1" s="1"/>
  <c r="I227" i="1"/>
  <c r="Y226" i="1"/>
  <c r="P226" i="1"/>
  <c r="O226" i="1"/>
  <c r="L226" i="1"/>
  <c r="K226" i="1"/>
  <c r="M226" i="1" s="1"/>
  <c r="Q226" i="1" s="1"/>
  <c r="I226" i="1"/>
  <c r="Y225" i="1"/>
  <c r="P225" i="1"/>
  <c r="L225" i="1"/>
  <c r="K225" i="1"/>
  <c r="G225" i="1"/>
  <c r="G228" i="1" s="1"/>
  <c r="Y224" i="1"/>
  <c r="P224" i="1"/>
  <c r="O224" i="1"/>
  <c r="L224" i="1"/>
  <c r="K224" i="1"/>
  <c r="I224" i="1"/>
  <c r="Y223" i="1"/>
  <c r="P223" i="1"/>
  <c r="O223" i="1"/>
  <c r="L223" i="1"/>
  <c r="K223" i="1"/>
  <c r="I223" i="1"/>
  <c r="Y222" i="1"/>
  <c r="P222" i="1"/>
  <c r="O222" i="1"/>
  <c r="L222" i="1"/>
  <c r="K222" i="1"/>
  <c r="I222" i="1"/>
  <c r="Y221" i="1"/>
  <c r="P221" i="1"/>
  <c r="P228" i="1" s="1"/>
  <c r="O221" i="1"/>
  <c r="L221" i="1"/>
  <c r="L228" i="1" s="1"/>
  <c r="K221" i="1"/>
  <c r="I221" i="1"/>
  <c r="Y220" i="1"/>
  <c r="L220" i="1"/>
  <c r="K220" i="1"/>
  <c r="I220" i="1"/>
  <c r="X219" i="1"/>
  <c r="W219" i="1"/>
  <c r="N219" i="1"/>
  <c r="H219" i="1"/>
  <c r="G219" i="1"/>
  <c r="F219" i="1"/>
  <c r="E219" i="1"/>
  <c r="D219" i="1"/>
  <c r="C219" i="1"/>
  <c r="Y218" i="1"/>
  <c r="P218" i="1"/>
  <c r="O218" i="1"/>
  <c r="L218" i="1"/>
  <c r="K218" i="1"/>
  <c r="I218" i="1"/>
  <c r="Y217" i="1"/>
  <c r="P217" i="1"/>
  <c r="O217" i="1"/>
  <c r="L217" i="1"/>
  <c r="K217" i="1"/>
  <c r="I217" i="1"/>
  <c r="Y216" i="1"/>
  <c r="P216" i="1"/>
  <c r="O216" i="1"/>
  <c r="L216" i="1"/>
  <c r="K216" i="1"/>
  <c r="I216" i="1"/>
  <c r="Y215" i="1"/>
  <c r="P215" i="1"/>
  <c r="O215" i="1"/>
  <c r="L215" i="1"/>
  <c r="K215" i="1"/>
  <c r="M215" i="1" s="1"/>
  <c r="I215" i="1"/>
  <c r="Y214" i="1"/>
  <c r="P214" i="1"/>
  <c r="O214" i="1"/>
  <c r="L214" i="1"/>
  <c r="K214" i="1"/>
  <c r="M214" i="1" s="1"/>
  <c r="Q214" i="1" s="1"/>
  <c r="I214" i="1"/>
  <c r="Y213" i="1"/>
  <c r="P213" i="1"/>
  <c r="L213" i="1"/>
  <c r="K213" i="1"/>
  <c r="I213" i="1"/>
  <c r="Y212" i="1"/>
  <c r="P212" i="1"/>
  <c r="O212" i="1"/>
  <c r="L212" i="1"/>
  <c r="K212" i="1"/>
  <c r="I212" i="1"/>
  <c r="Y211" i="1"/>
  <c r="P211" i="1"/>
  <c r="P219" i="1" s="1"/>
  <c r="O211" i="1"/>
  <c r="L211" i="1"/>
  <c r="L219" i="1" s="1"/>
  <c r="K211" i="1"/>
  <c r="I211" i="1"/>
  <c r="I219" i="1" s="1"/>
  <c r="Y210" i="1"/>
  <c r="L210" i="1"/>
  <c r="K210" i="1"/>
  <c r="I210" i="1"/>
  <c r="X209" i="1"/>
  <c r="W209" i="1"/>
  <c r="N209" i="1"/>
  <c r="H209" i="1"/>
  <c r="G209" i="1"/>
  <c r="F209" i="1"/>
  <c r="E209" i="1"/>
  <c r="D209" i="1"/>
  <c r="C209" i="1"/>
  <c r="Y208" i="1"/>
  <c r="P208" i="1"/>
  <c r="O208" i="1"/>
  <c r="L208" i="1"/>
  <c r="K208" i="1"/>
  <c r="I208" i="1"/>
  <c r="Y207" i="1"/>
  <c r="P207" i="1"/>
  <c r="O207" i="1"/>
  <c r="L207" i="1"/>
  <c r="K207" i="1"/>
  <c r="M207" i="1" s="1"/>
  <c r="Q207" i="1" s="1"/>
  <c r="I207" i="1"/>
  <c r="Y206" i="1"/>
  <c r="P206" i="1"/>
  <c r="O206" i="1"/>
  <c r="L206" i="1"/>
  <c r="K206" i="1"/>
  <c r="M206" i="1" s="1"/>
  <c r="Q206" i="1" s="1"/>
  <c r="I206" i="1"/>
  <c r="Y205" i="1"/>
  <c r="P205" i="1"/>
  <c r="O205" i="1"/>
  <c r="L205" i="1"/>
  <c r="K205" i="1"/>
  <c r="M205" i="1" s="1"/>
  <c r="Q205" i="1" s="1"/>
  <c r="I205" i="1"/>
  <c r="Y204" i="1"/>
  <c r="P204" i="1"/>
  <c r="O204" i="1"/>
  <c r="L204" i="1"/>
  <c r="K204" i="1"/>
  <c r="M204" i="1" s="1"/>
  <c r="Q204" i="1" s="1"/>
  <c r="I204" i="1"/>
  <c r="Y203" i="1"/>
  <c r="P203" i="1"/>
  <c r="L203" i="1"/>
  <c r="K203" i="1"/>
  <c r="I203" i="1"/>
  <c r="Y202" i="1"/>
  <c r="P202" i="1"/>
  <c r="P209" i="1" s="1"/>
  <c r="O202" i="1"/>
  <c r="L202" i="1"/>
  <c r="L209" i="1" s="1"/>
  <c r="K202" i="1"/>
  <c r="I202" i="1"/>
  <c r="I209" i="1" s="1"/>
  <c r="Y201" i="1"/>
  <c r="L201" i="1"/>
  <c r="K201" i="1"/>
  <c r="I201" i="1"/>
  <c r="X200" i="1"/>
  <c r="W200" i="1"/>
  <c r="N200" i="1"/>
  <c r="H200" i="1"/>
  <c r="G200" i="1"/>
  <c r="F200" i="1"/>
  <c r="E200" i="1"/>
  <c r="D200" i="1"/>
  <c r="C200" i="1"/>
  <c r="Y199" i="1"/>
  <c r="P199" i="1"/>
  <c r="O199" i="1"/>
  <c r="L199" i="1"/>
  <c r="K199" i="1"/>
  <c r="I199" i="1"/>
  <c r="Y198" i="1"/>
  <c r="P198" i="1"/>
  <c r="O198" i="1"/>
  <c r="L198" i="1"/>
  <c r="K198" i="1"/>
  <c r="I198" i="1"/>
  <c r="Y197" i="1"/>
  <c r="P197" i="1"/>
  <c r="O197" i="1"/>
  <c r="L197" i="1"/>
  <c r="K197" i="1"/>
  <c r="M197" i="1" s="1"/>
  <c r="Q197" i="1" s="1"/>
  <c r="I197" i="1"/>
  <c r="Y196" i="1"/>
  <c r="P196" i="1"/>
  <c r="O196" i="1"/>
  <c r="L196" i="1"/>
  <c r="K196" i="1"/>
  <c r="M196" i="1" s="1"/>
  <c r="Q196" i="1" s="1"/>
  <c r="I196" i="1"/>
  <c r="Y195" i="1"/>
  <c r="P195" i="1"/>
  <c r="O195" i="1"/>
  <c r="L195" i="1"/>
  <c r="K195" i="1"/>
  <c r="M195" i="1" s="1"/>
  <c r="Q195" i="1" s="1"/>
  <c r="I195" i="1"/>
  <c r="Y194" i="1"/>
  <c r="P194" i="1"/>
  <c r="O194" i="1"/>
  <c r="L194" i="1"/>
  <c r="K194" i="1"/>
  <c r="M194" i="1" s="1"/>
  <c r="Q194" i="1" s="1"/>
  <c r="I194" i="1"/>
  <c r="Y193" i="1"/>
  <c r="P193" i="1"/>
  <c r="O193" i="1"/>
  <c r="L193" i="1"/>
  <c r="K193" i="1"/>
  <c r="M193" i="1" s="1"/>
  <c r="I193" i="1"/>
  <c r="Y192" i="1"/>
  <c r="P192" i="1"/>
  <c r="O192" i="1"/>
  <c r="L192" i="1"/>
  <c r="K192" i="1"/>
  <c r="M192" i="1" s="1"/>
  <c r="Q192" i="1" s="1"/>
  <c r="I192" i="1"/>
  <c r="Y191" i="1"/>
  <c r="P191" i="1"/>
  <c r="O191" i="1"/>
  <c r="L191" i="1"/>
  <c r="K191" i="1"/>
  <c r="M191" i="1" s="1"/>
  <c r="Q191" i="1" s="1"/>
  <c r="I191" i="1"/>
  <c r="Y190" i="1"/>
  <c r="P190" i="1"/>
  <c r="O190" i="1"/>
  <c r="L190" i="1"/>
  <c r="K190" i="1"/>
  <c r="M190" i="1" s="1"/>
  <c r="I190" i="1"/>
  <c r="Y189" i="1"/>
  <c r="P189" i="1"/>
  <c r="O189" i="1"/>
  <c r="L189" i="1"/>
  <c r="K189" i="1"/>
  <c r="M189" i="1" s="1"/>
  <c r="I189" i="1"/>
  <c r="Y188" i="1"/>
  <c r="P188" i="1"/>
  <c r="O188" i="1"/>
  <c r="L188" i="1"/>
  <c r="K188" i="1"/>
  <c r="M188" i="1" s="1"/>
  <c r="Q188" i="1" s="1"/>
  <c r="I188" i="1"/>
  <c r="Y187" i="1"/>
  <c r="P187" i="1"/>
  <c r="O187" i="1"/>
  <c r="L187" i="1"/>
  <c r="K187" i="1"/>
  <c r="M187" i="1" s="1"/>
  <c r="Q187" i="1" s="1"/>
  <c r="I187" i="1"/>
  <c r="Y186" i="1"/>
  <c r="P186" i="1"/>
  <c r="O186" i="1"/>
  <c r="L186" i="1"/>
  <c r="K186" i="1"/>
  <c r="M186" i="1" s="1"/>
  <c r="Q186" i="1" s="1"/>
  <c r="I186" i="1"/>
  <c r="Y185" i="1"/>
  <c r="P185" i="1"/>
  <c r="O185" i="1"/>
  <c r="L185" i="1"/>
  <c r="K185" i="1"/>
  <c r="M185" i="1" s="1"/>
  <c r="Q185" i="1" s="1"/>
  <c r="I185" i="1"/>
  <c r="Y184" i="1"/>
  <c r="P184" i="1"/>
  <c r="O184" i="1"/>
  <c r="L184" i="1"/>
  <c r="K184" i="1"/>
  <c r="M184" i="1" s="1"/>
  <c r="Q184" i="1" s="1"/>
  <c r="I184" i="1"/>
  <c r="Y183" i="1"/>
  <c r="P183" i="1"/>
  <c r="O183" i="1"/>
  <c r="L183" i="1"/>
  <c r="K183" i="1"/>
  <c r="M183" i="1" s="1"/>
  <c r="Q183" i="1" s="1"/>
  <c r="I183" i="1"/>
  <c r="Y182" i="1"/>
  <c r="Y200" i="1" s="1"/>
  <c r="P182" i="1"/>
  <c r="P200" i="1" s="1"/>
  <c r="O182" i="1"/>
  <c r="O200" i="1" s="1"/>
  <c r="L182" i="1"/>
  <c r="L200" i="1" s="1"/>
  <c r="K182" i="1"/>
  <c r="K200" i="1" s="1"/>
  <c r="I182" i="1"/>
  <c r="I200" i="1" s="1"/>
  <c r="Y181" i="1"/>
  <c r="L181" i="1"/>
  <c r="K181" i="1"/>
  <c r="M181" i="1" s="1"/>
  <c r="I181" i="1"/>
  <c r="X180" i="1"/>
  <c r="H180" i="1"/>
  <c r="G180" i="1"/>
  <c r="F180" i="1"/>
  <c r="E180" i="1"/>
  <c r="D180" i="1"/>
  <c r="C180" i="1"/>
  <c r="Y179" i="1"/>
  <c r="P179" i="1"/>
  <c r="O179" i="1"/>
  <c r="L179" i="1"/>
  <c r="K179" i="1"/>
  <c r="I179" i="1"/>
  <c r="Y178" i="1"/>
  <c r="O178" i="1"/>
  <c r="N178" i="1"/>
  <c r="N180" i="1" s="1"/>
  <c r="L178" i="1"/>
  <c r="K178" i="1"/>
  <c r="I178" i="1"/>
  <c r="Y177" i="1"/>
  <c r="P177" i="1"/>
  <c r="O177" i="1"/>
  <c r="L177" i="1"/>
  <c r="K177" i="1"/>
  <c r="I177" i="1"/>
  <c r="W176" i="1"/>
  <c r="P176" i="1"/>
  <c r="O176" i="1"/>
  <c r="L176" i="1"/>
  <c r="K176" i="1"/>
  <c r="I176" i="1"/>
  <c r="Y175" i="1"/>
  <c r="P175" i="1"/>
  <c r="O175" i="1"/>
  <c r="L175" i="1"/>
  <c r="K175" i="1"/>
  <c r="I175" i="1"/>
  <c r="Y174" i="1"/>
  <c r="P174" i="1"/>
  <c r="L174" i="1"/>
  <c r="K174" i="1"/>
  <c r="I174" i="1"/>
  <c r="Y173" i="1"/>
  <c r="P173" i="1"/>
  <c r="O173" i="1"/>
  <c r="L173" i="1"/>
  <c r="K173" i="1"/>
  <c r="I173" i="1"/>
  <c r="Y172" i="1"/>
  <c r="P172" i="1"/>
  <c r="O172" i="1"/>
  <c r="L172" i="1"/>
  <c r="K172" i="1"/>
  <c r="I172" i="1"/>
  <c r="Y171" i="1"/>
  <c r="P171" i="1"/>
  <c r="O171" i="1"/>
  <c r="L171" i="1"/>
  <c r="K171" i="1"/>
  <c r="I171" i="1"/>
  <c r="Y170" i="1"/>
  <c r="P170" i="1"/>
  <c r="O170" i="1"/>
  <c r="L170" i="1"/>
  <c r="K170" i="1"/>
  <c r="I170" i="1"/>
  <c r="Y169" i="1"/>
  <c r="P169" i="1"/>
  <c r="O169" i="1"/>
  <c r="L169" i="1"/>
  <c r="K169" i="1"/>
  <c r="I169" i="1"/>
  <c r="Y168" i="1"/>
  <c r="L168" i="1"/>
  <c r="K168" i="1"/>
  <c r="I168" i="1"/>
  <c r="X167" i="1"/>
  <c r="W167" i="1"/>
  <c r="N167" i="1"/>
  <c r="H167" i="1"/>
  <c r="G167" i="1"/>
  <c r="F167" i="1"/>
  <c r="E167" i="1"/>
  <c r="D167" i="1"/>
  <c r="C167" i="1"/>
  <c r="Y166" i="1"/>
  <c r="P166" i="1"/>
  <c r="O166" i="1"/>
  <c r="L166" i="1"/>
  <c r="K166" i="1"/>
  <c r="I166" i="1"/>
  <c r="Y165" i="1"/>
  <c r="P165" i="1"/>
  <c r="O165" i="1"/>
  <c r="L165" i="1"/>
  <c r="K165" i="1"/>
  <c r="I165" i="1"/>
  <c r="Y164" i="1"/>
  <c r="P164" i="1"/>
  <c r="O164" i="1"/>
  <c r="L164" i="1"/>
  <c r="K164" i="1"/>
  <c r="I164" i="1"/>
  <c r="Y163" i="1"/>
  <c r="P163" i="1"/>
  <c r="O163" i="1"/>
  <c r="L163" i="1"/>
  <c r="K163" i="1"/>
  <c r="I163" i="1"/>
  <c r="Y162" i="1"/>
  <c r="P162" i="1"/>
  <c r="O162" i="1"/>
  <c r="L162" i="1"/>
  <c r="K162" i="1"/>
  <c r="I162" i="1"/>
  <c r="Y161" i="1"/>
  <c r="Y167" i="1" s="1"/>
  <c r="P161" i="1"/>
  <c r="P167" i="1" s="1"/>
  <c r="O161" i="1"/>
  <c r="L161" i="1"/>
  <c r="L167" i="1" s="1"/>
  <c r="K161" i="1"/>
  <c r="K167" i="1" s="1"/>
  <c r="I161" i="1"/>
  <c r="I167" i="1" s="1"/>
  <c r="Y160" i="1"/>
  <c r="L160" i="1"/>
  <c r="K160" i="1"/>
  <c r="I160" i="1"/>
  <c r="X159" i="1"/>
  <c r="W159" i="1"/>
  <c r="N159" i="1"/>
  <c r="H159" i="1"/>
  <c r="G159" i="1"/>
  <c r="F159" i="1"/>
  <c r="E159" i="1"/>
  <c r="D159" i="1"/>
  <c r="C159" i="1"/>
  <c r="Y158" i="1"/>
  <c r="P158" i="1"/>
  <c r="O158" i="1"/>
  <c r="L158" i="1"/>
  <c r="K158" i="1"/>
  <c r="I158" i="1"/>
  <c r="Y157" i="1"/>
  <c r="P157" i="1"/>
  <c r="O157" i="1"/>
  <c r="L157" i="1"/>
  <c r="K157" i="1"/>
  <c r="I157" i="1"/>
  <c r="Y156" i="1"/>
  <c r="P156" i="1"/>
  <c r="O156" i="1"/>
  <c r="L156" i="1"/>
  <c r="K156" i="1"/>
  <c r="I156" i="1"/>
  <c r="Y155" i="1"/>
  <c r="P155" i="1"/>
  <c r="O155" i="1"/>
  <c r="L155" i="1"/>
  <c r="K155" i="1"/>
  <c r="I155" i="1"/>
  <c r="Y154" i="1"/>
  <c r="P154" i="1"/>
  <c r="O154" i="1"/>
  <c r="L154" i="1"/>
  <c r="K154" i="1"/>
  <c r="I154" i="1"/>
  <c r="Y153" i="1"/>
  <c r="P153" i="1"/>
  <c r="O153" i="1"/>
  <c r="L153" i="1"/>
  <c r="K153" i="1"/>
  <c r="M153" i="1" s="1"/>
  <c r="Q153" i="1" s="1"/>
  <c r="I153" i="1"/>
  <c r="Y152" i="1"/>
  <c r="P152" i="1"/>
  <c r="O152" i="1"/>
  <c r="L152" i="1"/>
  <c r="K152" i="1"/>
  <c r="M152" i="1" s="1"/>
  <c r="Q152" i="1" s="1"/>
  <c r="I152" i="1"/>
  <c r="Y151" i="1"/>
  <c r="P151" i="1"/>
  <c r="O151" i="1"/>
  <c r="L151" i="1"/>
  <c r="K151" i="1"/>
  <c r="M151" i="1" s="1"/>
  <c r="Q151" i="1" s="1"/>
  <c r="I151" i="1"/>
  <c r="Y150" i="1"/>
  <c r="P150" i="1"/>
  <c r="O150" i="1"/>
  <c r="L150" i="1"/>
  <c r="K150" i="1"/>
  <c r="M150" i="1" s="1"/>
  <c r="I150" i="1"/>
  <c r="Y149" i="1"/>
  <c r="P149" i="1"/>
  <c r="O149" i="1"/>
  <c r="L149" i="1"/>
  <c r="K149" i="1"/>
  <c r="M149" i="1" s="1"/>
  <c r="Q149" i="1" s="1"/>
  <c r="I149" i="1"/>
  <c r="Y148" i="1"/>
  <c r="Y159" i="1" s="1"/>
  <c r="P148" i="1"/>
  <c r="P159" i="1" s="1"/>
  <c r="O148" i="1"/>
  <c r="L148" i="1"/>
  <c r="L159" i="1" s="1"/>
  <c r="K148" i="1"/>
  <c r="M148" i="1" s="1"/>
  <c r="I148" i="1"/>
  <c r="I159" i="1" s="1"/>
  <c r="Y147" i="1"/>
  <c r="L147" i="1"/>
  <c r="K147" i="1"/>
  <c r="M147" i="1" s="1"/>
  <c r="I147" i="1"/>
  <c r="X146" i="1"/>
  <c r="W146" i="1"/>
  <c r="N146" i="1"/>
  <c r="H146" i="1"/>
  <c r="G146" i="1"/>
  <c r="F146" i="1"/>
  <c r="E146" i="1"/>
  <c r="D146" i="1"/>
  <c r="C146" i="1"/>
  <c r="Y145" i="1"/>
  <c r="P145" i="1"/>
  <c r="O145" i="1"/>
  <c r="L145" i="1"/>
  <c r="K145" i="1"/>
  <c r="I145" i="1"/>
  <c r="Y144" i="1"/>
  <c r="P144" i="1"/>
  <c r="O144" i="1"/>
  <c r="L144" i="1"/>
  <c r="K144" i="1"/>
  <c r="I144" i="1"/>
  <c r="Y143" i="1"/>
  <c r="P143" i="1"/>
  <c r="O143" i="1"/>
  <c r="L143" i="1"/>
  <c r="K143" i="1"/>
  <c r="I143" i="1"/>
  <c r="Y142" i="1"/>
  <c r="P142" i="1"/>
  <c r="O142" i="1"/>
  <c r="L142" i="1"/>
  <c r="K142" i="1"/>
  <c r="I142" i="1"/>
  <c r="Y141" i="1"/>
  <c r="P141" i="1"/>
  <c r="O141" i="1"/>
  <c r="L141" i="1"/>
  <c r="K141" i="1"/>
  <c r="I141" i="1"/>
  <c r="Y140" i="1"/>
  <c r="P140" i="1"/>
  <c r="O140" i="1"/>
  <c r="L140" i="1"/>
  <c r="K140" i="1"/>
  <c r="I140" i="1"/>
  <c r="Y139" i="1"/>
  <c r="P139" i="1"/>
  <c r="O139" i="1"/>
  <c r="L139" i="1"/>
  <c r="K139" i="1"/>
  <c r="I139" i="1"/>
  <c r="Y138" i="1"/>
  <c r="P138" i="1"/>
  <c r="O138" i="1"/>
  <c r="L138" i="1"/>
  <c r="K138" i="1"/>
  <c r="I138" i="1"/>
  <c r="Y137" i="1"/>
  <c r="P137" i="1"/>
  <c r="O137" i="1"/>
  <c r="L137" i="1"/>
  <c r="K137" i="1"/>
  <c r="I137" i="1"/>
  <c r="Y136" i="1"/>
  <c r="P136" i="1"/>
  <c r="O136" i="1"/>
  <c r="L136" i="1"/>
  <c r="K136" i="1"/>
  <c r="I136" i="1"/>
  <c r="Y135" i="1"/>
  <c r="Y146" i="1" s="1"/>
  <c r="P135" i="1"/>
  <c r="P146" i="1" s="1"/>
  <c r="O135" i="1"/>
  <c r="L135" i="1"/>
  <c r="L146" i="1" s="1"/>
  <c r="K135" i="1"/>
  <c r="I135" i="1"/>
  <c r="I146" i="1" s="1"/>
  <c r="Y134" i="1"/>
  <c r="L134" i="1"/>
  <c r="K134" i="1"/>
  <c r="I134" i="1"/>
  <c r="X133" i="1"/>
  <c r="W133" i="1"/>
  <c r="N133" i="1"/>
  <c r="H133" i="1"/>
  <c r="G133" i="1"/>
  <c r="F133" i="1"/>
  <c r="E133" i="1"/>
  <c r="D133" i="1"/>
  <c r="C133" i="1"/>
  <c r="Y132" i="1"/>
  <c r="P132" i="1"/>
  <c r="O132" i="1"/>
  <c r="L132" i="1"/>
  <c r="K132" i="1"/>
  <c r="M132" i="1" s="1"/>
  <c r="I132" i="1"/>
  <c r="Y131" i="1"/>
  <c r="P131" i="1"/>
  <c r="O131" i="1"/>
  <c r="L131" i="1"/>
  <c r="K131" i="1"/>
  <c r="M131" i="1" s="1"/>
  <c r="Q131" i="1" s="1"/>
  <c r="I131" i="1"/>
  <c r="Y130" i="1"/>
  <c r="P130" i="1"/>
  <c r="O130" i="1"/>
  <c r="L130" i="1"/>
  <c r="K130" i="1"/>
  <c r="M130" i="1" s="1"/>
  <c r="Q130" i="1" s="1"/>
  <c r="I130" i="1"/>
  <c r="Y129" i="1"/>
  <c r="P129" i="1"/>
  <c r="O129" i="1"/>
  <c r="L129" i="1"/>
  <c r="K129" i="1"/>
  <c r="M129" i="1" s="1"/>
  <c r="Q129" i="1" s="1"/>
  <c r="I129" i="1"/>
  <c r="Y128" i="1"/>
  <c r="P128" i="1"/>
  <c r="O128" i="1"/>
  <c r="L128" i="1"/>
  <c r="K128" i="1"/>
  <c r="M128" i="1" s="1"/>
  <c r="I128" i="1"/>
  <c r="Y127" i="1"/>
  <c r="P127" i="1"/>
  <c r="O127" i="1"/>
  <c r="L127" i="1"/>
  <c r="K127" i="1"/>
  <c r="M127" i="1" s="1"/>
  <c r="Q127" i="1" s="1"/>
  <c r="I127" i="1"/>
  <c r="Y126" i="1"/>
  <c r="P126" i="1"/>
  <c r="O126" i="1"/>
  <c r="L126" i="1"/>
  <c r="K126" i="1"/>
  <c r="M126" i="1" s="1"/>
  <c r="Q126" i="1" s="1"/>
  <c r="I126" i="1"/>
  <c r="Y125" i="1"/>
  <c r="P125" i="1"/>
  <c r="O125" i="1"/>
  <c r="O133" i="1" s="1"/>
  <c r="L125" i="1"/>
  <c r="K125" i="1"/>
  <c r="K133" i="1" s="1"/>
  <c r="I125" i="1"/>
  <c r="Y124" i="1"/>
  <c r="L124" i="1"/>
  <c r="K124" i="1"/>
  <c r="M124" i="1" s="1"/>
  <c r="I124" i="1"/>
  <c r="X123" i="1"/>
  <c r="W123" i="1"/>
  <c r="N123" i="1"/>
  <c r="H123" i="1"/>
  <c r="G123" i="1"/>
  <c r="E123" i="1"/>
  <c r="D123" i="1"/>
  <c r="C123" i="1"/>
  <c r="Y122" i="1"/>
  <c r="P122" i="1"/>
  <c r="O122" i="1"/>
  <c r="L122" i="1"/>
  <c r="K122" i="1"/>
  <c r="M122" i="1" s="1"/>
  <c r="Q122" i="1" s="1"/>
  <c r="I122" i="1"/>
  <c r="Y121" i="1"/>
  <c r="P121" i="1"/>
  <c r="O121" i="1"/>
  <c r="L121" i="1"/>
  <c r="K121" i="1"/>
  <c r="M121" i="1" s="1"/>
  <c r="Q121" i="1" s="1"/>
  <c r="I121" i="1"/>
  <c r="Y120" i="1"/>
  <c r="P120" i="1"/>
  <c r="O120" i="1"/>
  <c r="L120" i="1"/>
  <c r="K120" i="1"/>
  <c r="M120" i="1" s="1"/>
  <c r="Q120" i="1" s="1"/>
  <c r="I120" i="1"/>
  <c r="Y119" i="1"/>
  <c r="P119" i="1"/>
  <c r="O119" i="1"/>
  <c r="L119" i="1"/>
  <c r="K119" i="1"/>
  <c r="M119" i="1" s="1"/>
  <c r="Q119" i="1" s="1"/>
  <c r="I119" i="1"/>
  <c r="Y118" i="1"/>
  <c r="P118" i="1"/>
  <c r="O118" i="1"/>
  <c r="L118" i="1"/>
  <c r="K118" i="1"/>
  <c r="M118" i="1" s="1"/>
  <c r="Q118" i="1" s="1"/>
  <c r="I118" i="1"/>
  <c r="Y117" i="1"/>
  <c r="P117" i="1"/>
  <c r="O117" i="1"/>
  <c r="L117" i="1"/>
  <c r="K117" i="1"/>
  <c r="M117" i="1" s="1"/>
  <c r="Q117" i="1" s="1"/>
  <c r="I117" i="1"/>
  <c r="Y116" i="1"/>
  <c r="P116" i="1"/>
  <c r="O116" i="1"/>
  <c r="L116" i="1"/>
  <c r="K116" i="1"/>
  <c r="M116" i="1" s="1"/>
  <c r="Q116" i="1" s="1"/>
  <c r="I116" i="1"/>
  <c r="Y115" i="1"/>
  <c r="O115" i="1"/>
  <c r="K115" i="1"/>
  <c r="I115" i="1"/>
  <c r="F115" i="1"/>
  <c r="F123" i="1" s="1"/>
  <c r="Y114" i="1"/>
  <c r="P114" i="1"/>
  <c r="O114" i="1"/>
  <c r="L114" i="1"/>
  <c r="K114" i="1"/>
  <c r="I114" i="1"/>
  <c r="I123" i="1" s="1"/>
  <c r="Y113" i="1"/>
  <c r="L113" i="1"/>
  <c r="K113" i="1"/>
  <c r="I113" i="1"/>
  <c r="X112" i="1"/>
  <c r="W112" i="1"/>
  <c r="N112" i="1"/>
  <c r="H112" i="1"/>
  <c r="F112" i="1"/>
  <c r="E112" i="1"/>
  <c r="D112" i="1"/>
  <c r="C112" i="1"/>
  <c r="Y111" i="1"/>
  <c r="P111" i="1"/>
  <c r="O111" i="1"/>
  <c r="L111" i="1"/>
  <c r="K111" i="1"/>
  <c r="I111" i="1"/>
  <c r="Y110" i="1"/>
  <c r="P110" i="1"/>
  <c r="O110" i="1"/>
  <c r="L110" i="1"/>
  <c r="K110" i="1"/>
  <c r="I110" i="1"/>
  <c r="Y109" i="1"/>
  <c r="P109" i="1"/>
  <c r="L109" i="1"/>
  <c r="K109" i="1"/>
  <c r="G109" i="1"/>
  <c r="G112" i="1" s="1"/>
  <c r="Y108" i="1"/>
  <c r="P108" i="1"/>
  <c r="L108" i="1"/>
  <c r="K108" i="1"/>
  <c r="I108" i="1"/>
  <c r="Y107" i="1"/>
  <c r="P107" i="1"/>
  <c r="O107" i="1"/>
  <c r="L107" i="1"/>
  <c r="K107" i="1"/>
  <c r="I107" i="1"/>
  <c r="Y106" i="1"/>
  <c r="P106" i="1"/>
  <c r="O106" i="1"/>
  <c r="L106" i="1"/>
  <c r="K106" i="1"/>
  <c r="I106" i="1"/>
  <c r="Y105" i="1"/>
  <c r="P105" i="1"/>
  <c r="O105" i="1"/>
  <c r="L105" i="1"/>
  <c r="K105" i="1"/>
  <c r="I105" i="1"/>
  <c r="L104" i="1"/>
  <c r="K104" i="1"/>
  <c r="I104" i="1"/>
  <c r="X103" i="1"/>
  <c r="W103" i="1"/>
  <c r="N103" i="1"/>
  <c r="H103" i="1"/>
  <c r="G103" i="1"/>
  <c r="F103" i="1"/>
  <c r="E103" i="1"/>
  <c r="D103" i="1"/>
  <c r="C103" i="1"/>
  <c r="Y102" i="1"/>
  <c r="P102" i="1"/>
  <c r="O102" i="1"/>
  <c r="L102" i="1"/>
  <c r="K102" i="1"/>
  <c r="I102" i="1"/>
  <c r="Y101" i="1"/>
  <c r="P101" i="1"/>
  <c r="O101" i="1"/>
  <c r="L101" i="1"/>
  <c r="K101" i="1"/>
  <c r="I101" i="1"/>
  <c r="Y100" i="1"/>
  <c r="P100" i="1"/>
  <c r="O100" i="1"/>
  <c r="L100" i="1"/>
  <c r="K100" i="1"/>
  <c r="I100" i="1"/>
  <c r="Y99" i="1"/>
  <c r="P99" i="1"/>
  <c r="O99" i="1"/>
  <c r="L99" i="1"/>
  <c r="K99" i="1"/>
  <c r="I99" i="1"/>
  <c r="Y98" i="1"/>
  <c r="P98" i="1"/>
  <c r="O98" i="1"/>
  <c r="L98" i="1"/>
  <c r="K98" i="1"/>
  <c r="I98" i="1"/>
  <c r="Y97" i="1"/>
  <c r="P97" i="1"/>
  <c r="O97" i="1"/>
  <c r="L97" i="1"/>
  <c r="K97" i="1"/>
  <c r="I97" i="1"/>
  <c r="Y96" i="1"/>
  <c r="P96" i="1"/>
  <c r="O96" i="1"/>
  <c r="L96" i="1"/>
  <c r="K96" i="1"/>
  <c r="I96" i="1"/>
  <c r="Y95" i="1"/>
  <c r="Y103" i="1" s="1"/>
  <c r="P95" i="1"/>
  <c r="P103" i="1" s="1"/>
  <c r="O95" i="1"/>
  <c r="O103" i="1" s="1"/>
  <c r="L95" i="1"/>
  <c r="L103" i="1" s="1"/>
  <c r="K95" i="1"/>
  <c r="K103" i="1" s="1"/>
  <c r="I95" i="1"/>
  <c r="I103" i="1" s="1"/>
  <c r="Y94" i="1"/>
  <c r="L94" i="1"/>
  <c r="K94" i="1"/>
  <c r="I94" i="1"/>
  <c r="X93" i="1"/>
  <c r="W93" i="1"/>
  <c r="N93" i="1"/>
  <c r="H93" i="1"/>
  <c r="G93" i="1"/>
  <c r="F93" i="1"/>
  <c r="E93" i="1"/>
  <c r="D93" i="1"/>
  <c r="C93" i="1"/>
  <c r="Y92" i="1"/>
  <c r="P92" i="1"/>
  <c r="O92" i="1"/>
  <c r="L92" i="1"/>
  <c r="K92" i="1"/>
  <c r="I92" i="1"/>
  <c r="Y91" i="1"/>
  <c r="P91" i="1"/>
  <c r="O91" i="1"/>
  <c r="L91" i="1"/>
  <c r="K91" i="1"/>
  <c r="I91" i="1"/>
  <c r="Y90" i="1"/>
  <c r="P90" i="1"/>
  <c r="O90" i="1"/>
  <c r="L90" i="1"/>
  <c r="K90" i="1"/>
  <c r="I90" i="1"/>
  <c r="Y89" i="1"/>
  <c r="Y93" i="1" s="1"/>
  <c r="P89" i="1"/>
  <c r="P93" i="1" s="1"/>
  <c r="O89" i="1"/>
  <c r="L89" i="1"/>
  <c r="L93" i="1" s="1"/>
  <c r="K89" i="1"/>
  <c r="K93" i="1" s="1"/>
  <c r="I89" i="1"/>
  <c r="I93" i="1" s="1"/>
  <c r="Y88" i="1"/>
  <c r="L88" i="1"/>
  <c r="K88" i="1"/>
  <c r="I88" i="1"/>
  <c r="X87" i="1"/>
  <c r="W87" i="1"/>
  <c r="N87" i="1"/>
  <c r="H87" i="1"/>
  <c r="G87" i="1"/>
  <c r="F87" i="1"/>
  <c r="E87" i="1"/>
  <c r="D87" i="1"/>
  <c r="C87" i="1"/>
  <c r="Y86" i="1"/>
  <c r="P86" i="1"/>
  <c r="O86" i="1"/>
  <c r="L86" i="1"/>
  <c r="K86" i="1"/>
  <c r="I86" i="1"/>
  <c r="Y85" i="1"/>
  <c r="P85" i="1"/>
  <c r="O85" i="1"/>
  <c r="L85" i="1"/>
  <c r="K85" i="1"/>
  <c r="I85" i="1"/>
  <c r="Y84" i="1"/>
  <c r="P84" i="1"/>
  <c r="O84" i="1"/>
  <c r="L84" i="1"/>
  <c r="K84" i="1"/>
  <c r="I84" i="1"/>
  <c r="Y83" i="1"/>
  <c r="P83" i="1"/>
  <c r="O83" i="1"/>
  <c r="L83" i="1"/>
  <c r="K83" i="1"/>
  <c r="I83" i="1"/>
  <c r="Y82" i="1"/>
  <c r="P82" i="1"/>
  <c r="O82" i="1"/>
  <c r="L82" i="1"/>
  <c r="K82" i="1"/>
  <c r="I82" i="1"/>
  <c r="Y81" i="1"/>
  <c r="P81" i="1"/>
  <c r="O81" i="1"/>
  <c r="L81" i="1"/>
  <c r="K81" i="1"/>
  <c r="I81" i="1"/>
  <c r="Y80" i="1"/>
  <c r="P80" i="1"/>
  <c r="O80" i="1"/>
  <c r="L80" i="1"/>
  <c r="K80" i="1"/>
  <c r="I80" i="1"/>
  <c r="Y79" i="1"/>
  <c r="P79" i="1"/>
  <c r="O79" i="1"/>
  <c r="L79" i="1"/>
  <c r="K79" i="1"/>
  <c r="I79" i="1"/>
  <c r="Y78" i="1"/>
  <c r="P78" i="1"/>
  <c r="O78" i="1"/>
  <c r="L78" i="1"/>
  <c r="K78" i="1"/>
  <c r="I78" i="1"/>
  <c r="Y77" i="1"/>
  <c r="Y87" i="1" s="1"/>
  <c r="P77" i="1"/>
  <c r="P87" i="1" s="1"/>
  <c r="O77" i="1"/>
  <c r="O87" i="1" s="1"/>
  <c r="L77" i="1"/>
  <c r="L87" i="1" s="1"/>
  <c r="K77" i="1"/>
  <c r="K87" i="1" s="1"/>
  <c r="I77" i="1"/>
  <c r="I87" i="1" s="1"/>
  <c r="Y76" i="1"/>
  <c r="L76" i="1"/>
  <c r="K76" i="1"/>
  <c r="I76" i="1"/>
  <c r="X75" i="1"/>
  <c r="W75" i="1"/>
  <c r="N75" i="1"/>
  <c r="H75" i="1"/>
  <c r="G75" i="1"/>
  <c r="F75" i="1"/>
  <c r="E75" i="1"/>
  <c r="D75" i="1"/>
  <c r="C75" i="1"/>
  <c r="Y74" i="1"/>
  <c r="P74" i="1"/>
  <c r="O74" i="1"/>
  <c r="L74" i="1"/>
  <c r="K74" i="1"/>
  <c r="I74" i="1"/>
  <c r="Y73" i="1"/>
  <c r="P73" i="1"/>
  <c r="O73" i="1"/>
  <c r="L73" i="1"/>
  <c r="K73" i="1"/>
  <c r="I73" i="1"/>
  <c r="Y72" i="1"/>
  <c r="P72" i="1"/>
  <c r="O72" i="1"/>
  <c r="L72" i="1"/>
  <c r="K72" i="1"/>
  <c r="I72" i="1"/>
  <c r="Y71" i="1"/>
  <c r="P71" i="1"/>
  <c r="O71" i="1"/>
  <c r="L71" i="1"/>
  <c r="K71" i="1"/>
  <c r="I71" i="1"/>
  <c r="Y70" i="1"/>
  <c r="P70" i="1"/>
  <c r="O70" i="1"/>
  <c r="L70" i="1"/>
  <c r="K70" i="1"/>
  <c r="I70" i="1"/>
  <c r="Y69" i="1"/>
  <c r="P69" i="1"/>
  <c r="O69" i="1"/>
  <c r="L69" i="1"/>
  <c r="K69" i="1"/>
  <c r="I69" i="1"/>
  <c r="Y68" i="1"/>
  <c r="P68" i="1"/>
  <c r="O68" i="1"/>
  <c r="L68" i="1"/>
  <c r="K68" i="1"/>
  <c r="I68" i="1"/>
  <c r="Y67" i="1"/>
  <c r="P67" i="1"/>
  <c r="O67" i="1"/>
  <c r="L67" i="1"/>
  <c r="K67" i="1"/>
  <c r="I67" i="1"/>
  <c r="Y66" i="1"/>
  <c r="P66" i="1"/>
  <c r="O66" i="1"/>
  <c r="L66" i="1"/>
  <c r="K66" i="1"/>
  <c r="I66" i="1"/>
  <c r="Y65" i="1"/>
  <c r="P65" i="1"/>
  <c r="O65" i="1"/>
  <c r="L65" i="1"/>
  <c r="K65" i="1"/>
  <c r="I65" i="1"/>
  <c r="Y64" i="1"/>
  <c r="Y75" i="1" s="1"/>
  <c r="P64" i="1"/>
  <c r="P75" i="1" s="1"/>
  <c r="O64" i="1"/>
  <c r="O75" i="1" s="1"/>
  <c r="L64" i="1"/>
  <c r="L75" i="1" s="1"/>
  <c r="K64" i="1"/>
  <c r="K75" i="1" s="1"/>
  <c r="I64" i="1"/>
  <c r="I75" i="1" s="1"/>
  <c r="Y63" i="1"/>
  <c r="L63" i="1"/>
  <c r="K63" i="1"/>
  <c r="I63" i="1"/>
  <c r="X62" i="1"/>
  <c r="W62" i="1"/>
  <c r="N62" i="1"/>
  <c r="H62" i="1"/>
  <c r="G62" i="1"/>
  <c r="F62" i="1"/>
  <c r="E62" i="1"/>
  <c r="D62" i="1"/>
  <c r="C62" i="1"/>
  <c r="Y61" i="1"/>
  <c r="P61" i="1"/>
  <c r="O61" i="1"/>
  <c r="L61" i="1"/>
  <c r="K61" i="1"/>
  <c r="I61" i="1"/>
  <c r="Y60" i="1"/>
  <c r="P60" i="1"/>
  <c r="O60" i="1"/>
  <c r="L60" i="1"/>
  <c r="K60" i="1"/>
  <c r="I60" i="1"/>
  <c r="Y59" i="1"/>
  <c r="P59" i="1"/>
  <c r="O59" i="1"/>
  <c r="L59" i="1"/>
  <c r="K59" i="1"/>
  <c r="I59" i="1"/>
  <c r="Y58" i="1"/>
  <c r="P58" i="1"/>
  <c r="O58" i="1"/>
  <c r="L58" i="1"/>
  <c r="K58" i="1"/>
  <c r="I58" i="1"/>
  <c r="Y57" i="1"/>
  <c r="P57" i="1"/>
  <c r="O57" i="1"/>
  <c r="L57" i="1"/>
  <c r="K57" i="1"/>
  <c r="I57" i="1"/>
  <c r="Y56" i="1"/>
  <c r="P56" i="1"/>
  <c r="O56" i="1"/>
  <c r="L56" i="1"/>
  <c r="K56" i="1"/>
  <c r="I56" i="1"/>
  <c r="Y55" i="1"/>
  <c r="P55" i="1"/>
  <c r="O55" i="1"/>
  <c r="L55" i="1"/>
  <c r="K55" i="1"/>
  <c r="I55" i="1"/>
  <c r="Y54" i="1"/>
  <c r="P54" i="1"/>
  <c r="O54" i="1"/>
  <c r="L54" i="1"/>
  <c r="K54" i="1"/>
  <c r="I54" i="1"/>
  <c r="Y53" i="1"/>
  <c r="P53" i="1"/>
  <c r="O53" i="1"/>
  <c r="L53" i="1"/>
  <c r="K53" i="1"/>
  <c r="I53" i="1"/>
  <c r="Y52" i="1"/>
  <c r="Y62" i="1" s="1"/>
  <c r="P52" i="1"/>
  <c r="P62" i="1" s="1"/>
  <c r="O52" i="1"/>
  <c r="L52" i="1"/>
  <c r="L62" i="1" s="1"/>
  <c r="K52" i="1"/>
  <c r="K62" i="1" s="1"/>
  <c r="I52" i="1"/>
  <c r="I62" i="1" s="1"/>
  <c r="Y51" i="1"/>
  <c r="L51" i="1"/>
  <c r="K51" i="1"/>
  <c r="I51" i="1"/>
  <c r="X50" i="1"/>
  <c r="W50" i="1"/>
  <c r="N50" i="1"/>
  <c r="H50" i="1"/>
  <c r="G50" i="1"/>
  <c r="F50" i="1"/>
  <c r="E50" i="1"/>
  <c r="D50" i="1"/>
  <c r="C50" i="1"/>
  <c r="Y49" i="1"/>
  <c r="P49" i="1"/>
  <c r="O49" i="1"/>
  <c r="L49" i="1"/>
  <c r="K49" i="1"/>
  <c r="I49" i="1"/>
  <c r="Y48" i="1"/>
  <c r="P48" i="1"/>
  <c r="O48" i="1"/>
  <c r="L48" i="1"/>
  <c r="K48" i="1"/>
  <c r="I48" i="1"/>
  <c r="Y47" i="1"/>
  <c r="P47" i="1"/>
  <c r="O47" i="1"/>
  <c r="L47" i="1"/>
  <c r="K47" i="1"/>
  <c r="I47" i="1"/>
  <c r="Y46" i="1"/>
  <c r="P46" i="1"/>
  <c r="O46" i="1"/>
  <c r="L46" i="1"/>
  <c r="K46" i="1"/>
  <c r="I46" i="1"/>
  <c r="Y45" i="1"/>
  <c r="P45" i="1"/>
  <c r="O45" i="1"/>
  <c r="L45" i="1"/>
  <c r="K45" i="1"/>
  <c r="I45" i="1"/>
  <c r="Y44" i="1"/>
  <c r="P44" i="1"/>
  <c r="O44" i="1"/>
  <c r="L44" i="1"/>
  <c r="K44" i="1"/>
  <c r="I44" i="1"/>
  <c r="Y43" i="1"/>
  <c r="P43" i="1"/>
  <c r="O43" i="1"/>
  <c r="L43" i="1"/>
  <c r="K43" i="1"/>
  <c r="I43" i="1"/>
  <c r="Y42" i="1"/>
  <c r="P42" i="1"/>
  <c r="O42" i="1"/>
  <c r="L42" i="1"/>
  <c r="K42" i="1"/>
  <c r="I42" i="1"/>
  <c r="Y41" i="1"/>
  <c r="P41" i="1"/>
  <c r="O41" i="1"/>
  <c r="L41" i="1"/>
  <c r="K41" i="1"/>
  <c r="I41" i="1"/>
  <c r="Y40" i="1"/>
  <c r="P40" i="1"/>
  <c r="O40" i="1"/>
  <c r="L40" i="1"/>
  <c r="K40" i="1"/>
  <c r="I40" i="1"/>
  <c r="Y39" i="1"/>
  <c r="P39" i="1"/>
  <c r="O39" i="1"/>
  <c r="L39" i="1"/>
  <c r="K39" i="1"/>
  <c r="I39" i="1"/>
  <c r="Y38" i="1"/>
  <c r="Y50" i="1" s="1"/>
  <c r="P38" i="1"/>
  <c r="P50" i="1" s="1"/>
  <c r="O38" i="1"/>
  <c r="O50" i="1" s="1"/>
  <c r="L38" i="1"/>
  <c r="L50" i="1" s="1"/>
  <c r="K38" i="1"/>
  <c r="K50" i="1" s="1"/>
  <c r="I38" i="1"/>
  <c r="I50" i="1" s="1"/>
  <c r="Y37" i="1"/>
  <c r="L37" i="1"/>
  <c r="K37" i="1"/>
  <c r="I37" i="1"/>
  <c r="X36" i="1"/>
  <c r="W36" i="1"/>
  <c r="N36" i="1"/>
  <c r="H36" i="1"/>
  <c r="F36" i="1"/>
  <c r="E36" i="1"/>
  <c r="D36" i="1"/>
  <c r="C36" i="1"/>
  <c r="Y35" i="1"/>
  <c r="P35" i="1"/>
  <c r="O35" i="1"/>
  <c r="L35" i="1"/>
  <c r="K35" i="1"/>
  <c r="I35" i="1"/>
  <c r="Y34" i="1"/>
  <c r="P34" i="1"/>
  <c r="L34" i="1"/>
  <c r="K34" i="1"/>
  <c r="G34" i="1"/>
  <c r="O34" i="1" s="1"/>
  <c r="Y33" i="1"/>
  <c r="P33" i="1"/>
  <c r="O33" i="1"/>
  <c r="L33" i="1"/>
  <c r="K33" i="1"/>
  <c r="I33" i="1"/>
  <c r="Y32" i="1"/>
  <c r="P32" i="1"/>
  <c r="O32" i="1"/>
  <c r="L32" i="1"/>
  <c r="K32" i="1"/>
  <c r="I32" i="1"/>
  <c r="Y31" i="1"/>
  <c r="P31" i="1"/>
  <c r="O31" i="1"/>
  <c r="L31" i="1"/>
  <c r="K31" i="1"/>
  <c r="I31" i="1"/>
  <c r="Y30" i="1"/>
  <c r="P30" i="1"/>
  <c r="O30" i="1"/>
  <c r="L30" i="1"/>
  <c r="K30" i="1"/>
  <c r="I30" i="1"/>
  <c r="Y29" i="1"/>
  <c r="P29" i="1"/>
  <c r="O29" i="1"/>
  <c r="L29" i="1"/>
  <c r="K29" i="1"/>
  <c r="I29" i="1"/>
  <c r="Y28" i="1"/>
  <c r="P28" i="1"/>
  <c r="O28" i="1"/>
  <c r="L28" i="1"/>
  <c r="K28" i="1"/>
  <c r="I28" i="1"/>
  <c r="Y27" i="1"/>
  <c r="P27" i="1"/>
  <c r="O27" i="1"/>
  <c r="L27" i="1"/>
  <c r="K27" i="1"/>
  <c r="I27" i="1"/>
  <c r="Y26" i="1"/>
  <c r="P26" i="1"/>
  <c r="O26" i="1"/>
  <c r="L26" i="1"/>
  <c r="K26" i="1"/>
  <c r="I26" i="1"/>
  <c r="Y25" i="1"/>
  <c r="P25" i="1"/>
  <c r="O25" i="1"/>
  <c r="L25" i="1"/>
  <c r="K25" i="1"/>
  <c r="I25" i="1"/>
  <c r="Y24" i="1"/>
  <c r="P24" i="1"/>
  <c r="L24" i="1"/>
  <c r="K24" i="1"/>
  <c r="I24" i="1"/>
  <c r="Y23" i="1"/>
  <c r="P23" i="1"/>
  <c r="O23" i="1"/>
  <c r="L23" i="1"/>
  <c r="K23" i="1"/>
  <c r="I23" i="1"/>
  <c r="Y22" i="1"/>
  <c r="L22" i="1"/>
  <c r="K22" i="1"/>
  <c r="I22" i="1"/>
  <c r="X21" i="1"/>
  <c r="N21" i="1"/>
  <c r="H21" i="1"/>
  <c r="G21" i="1"/>
  <c r="F21" i="1"/>
  <c r="D21" i="1"/>
  <c r="C21" i="1"/>
  <c r="Y20" i="1"/>
  <c r="P20" i="1"/>
  <c r="O20" i="1"/>
  <c r="L20" i="1"/>
  <c r="K20" i="1"/>
  <c r="I20" i="1"/>
  <c r="Y19" i="1"/>
  <c r="P19" i="1"/>
  <c r="O19" i="1"/>
  <c r="L19" i="1"/>
  <c r="K19" i="1"/>
  <c r="I19" i="1"/>
  <c r="Y18" i="1"/>
  <c r="P18" i="1"/>
  <c r="O18" i="1"/>
  <c r="L18" i="1"/>
  <c r="K18" i="1"/>
  <c r="I18" i="1"/>
  <c r="W17" i="1"/>
  <c r="W21" i="1" s="1"/>
  <c r="P17" i="1"/>
  <c r="O17" i="1"/>
  <c r="L17" i="1"/>
  <c r="K17" i="1"/>
  <c r="I17" i="1"/>
  <c r="Y16" i="1"/>
  <c r="P16" i="1"/>
  <c r="L16" i="1"/>
  <c r="I16" i="1"/>
  <c r="E16" i="1"/>
  <c r="O16" i="1" s="1"/>
  <c r="Y15" i="1"/>
  <c r="P15" i="1"/>
  <c r="O15" i="1"/>
  <c r="L15" i="1"/>
  <c r="K15" i="1"/>
  <c r="I15" i="1"/>
  <c r="Y14" i="1"/>
  <c r="P14" i="1"/>
  <c r="O14" i="1"/>
  <c r="L14" i="1"/>
  <c r="K14" i="1"/>
  <c r="I14" i="1"/>
  <c r="Y13" i="1"/>
  <c r="P13" i="1"/>
  <c r="O13" i="1"/>
  <c r="L13" i="1"/>
  <c r="K13" i="1"/>
  <c r="I13" i="1"/>
  <c r="Y12" i="1"/>
  <c r="P12" i="1"/>
  <c r="O12" i="1"/>
  <c r="L12" i="1"/>
  <c r="K12" i="1"/>
  <c r="I12" i="1"/>
  <c r="Y11" i="1"/>
  <c r="P11" i="1"/>
  <c r="O11" i="1"/>
  <c r="L11" i="1"/>
  <c r="K11" i="1"/>
  <c r="I11" i="1"/>
  <c r="Y10" i="1"/>
  <c r="P10" i="1"/>
  <c r="O10" i="1"/>
  <c r="L10" i="1"/>
  <c r="K10" i="1"/>
  <c r="I10" i="1"/>
  <c r="Y9" i="1"/>
  <c r="P9" i="1"/>
  <c r="O9" i="1"/>
  <c r="L9" i="1"/>
  <c r="K9" i="1"/>
  <c r="I9" i="1"/>
  <c r="Y8" i="1"/>
  <c r="P8" i="1"/>
  <c r="O8" i="1"/>
  <c r="L8" i="1"/>
  <c r="K8" i="1"/>
  <c r="I8" i="1"/>
  <c r="Y7" i="1"/>
  <c r="P7" i="1"/>
  <c r="O7" i="1"/>
  <c r="L7" i="1"/>
  <c r="K7" i="1"/>
  <c r="I7" i="1"/>
  <c r="M199" i="1" l="1"/>
  <c r="M216" i="1"/>
  <c r="M305" i="1"/>
  <c r="M308" i="1"/>
  <c r="Q308" i="1" s="1"/>
  <c r="M310" i="1"/>
  <c r="M311" i="1"/>
  <c r="Q311" i="1" s="1"/>
  <c r="M313" i="1"/>
  <c r="Q313" i="1" s="1"/>
  <c r="M315" i="1"/>
  <c r="Q315" i="1" s="1"/>
  <c r="M109" i="1"/>
  <c r="M154" i="1"/>
  <c r="Q154" i="1" s="1"/>
  <c r="M208" i="1"/>
  <c r="Q208" i="1" s="1"/>
  <c r="P277" i="1"/>
  <c r="M198" i="1"/>
  <c r="Q198" i="1" s="1"/>
  <c r="M217" i="1"/>
  <c r="Q217" i="1" s="1"/>
  <c r="M218" i="1"/>
  <c r="Q218" i="1" s="1"/>
  <c r="M248" i="1"/>
  <c r="M249" i="1"/>
  <c r="Y271" i="1"/>
  <c r="I21" i="1"/>
  <c r="L21" i="1"/>
  <c r="P21" i="1"/>
  <c r="M17" i="1"/>
  <c r="Q17" i="1" s="1"/>
  <c r="M18" i="1"/>
  <c r="M19" i="1"/>
  <c r="Q19" i="1" s="1"/>
  <c r="M20" i="1"/>
  <c r="D325" i="1"/>
  <c r="N325" i="1"/>
  <c r="L36" i="1"/>
  <c r="P36" i="1"/>
  <c r="M25" i="1"/>
  <c r="Q25" i="1" s="1"/>
  <c r="M26" i="1"/>
  <c r="Q26" i="1" s="1"/>
  <c r="M27" i="1"/>
  <c r="Q27" i="1" s="1"/>
  <c r="M28" i="1"/>
  <c r="Q28" i="1" s="1"/>
  <c r="M29" i="1"/>
  <c r="Q29" i="1" s="1"/>
  <c r="M30" i="1"/>
  <c r="Q30" i="1" s="1"/>
  <c r="M31" i="1"/>
  <c r="Q31" i="1" s="1"/>
  <c r="M32" i="1"/>
  <c r="Q32" i="1" s="1"/>
  <c r="M33" i="1"/>
  <c r="Q33" i="1" s="1"/>
  <c r="M34" i="1"/>
  <c r="M51" i="1"/>
  <c r="M53" i="1"/>
  <c r="Q53" i="1" s="1"/>
  <c r="M54" i="1"/>
  <c r="Q54" i="1" s="1"/>
  <c r="M55" i="1"/>
  <c r="Q55" i="1" s="1"/>
  <c r="M56" i="1"/>
  <c r="M57" i="1"/>
  <c r="Q57" i="1" s="1"/>
  <c r="M58" i="1"/>
  <c r="Q58" i="1" s="1"/>
  <c r="M59" i="1"/>
  <c r="Q59" i="1" s="1"/>
  <c r="M60" i="1"/>
  <c r="Q60" i="1" s="1"/>
  <c r="M61" i="1"/>
  <c r="Q61" i="1" s="1"/>
  <c r="M76" i="1"/>
  <c r="R87" i="1"/>
  <c r="M78" i="1"/>
  <c r="Q78" i="1" s="1"/>
  <c r="M79" i="1"/>
  <c r="Q79" i="1" s="1"/>
  <c r="M80" i="1"/>
  <c r="Q80" i="1" s="1"/>
  <c r="M81" i="1"/>
  <c r="Q81" i="1" s="1"/>
  <c r="M82" i="1"/>
  <c r="Q82" i="1" s="1"/>
  <c r="M83" i="1"/>
  <c r="Q83" i="1" s="1"/>
  <c r="M84" i="1"/>
  <c r="Q84" i="1" s="1"/>
  <c r="M85" i="1"/>
  <c r="Q85" i="1" s="1"/>
  <c r="M86" i="1"/>
  <c r="M94" i="1"/>
  <c r="M96" i="1"/>
  <c r="Q96" i="1" s="1"/>
  <c r="M97" i="1"/>
  <c r="Q97" i="1" s="1"/>
  <c r="M98" i="1"/>
  <c r="Q98" i="1" s="1"/>
  <c r="M99" i="1"/>
  <c r="Q99" i="1" s="1"/>
  <c r="M100" i="1"/>
  <c r="Q100" i="1" s="1"/>
  <c r="M101" i="1"/>
  <c r="Q101" i="1" s="1"/>
  <c r="M102" i="1"/>
  <c r="Q102" i="1" s="1"/>
  <c r="K112" i="1"/>
  <c r="Y112" i="1"/>
  <c r="M250" i="1"/>
  <c r="Q250" i="1" s="1"/>
  <c r="M251" i="1"/>
  <c r="M160" i="1"/>
  <c r="M106" i="1"/>
  <c r="Q106" i="1" s="1"/>
  <c r="M107" i="1"/>
  <c r="Q107" i="1" s="1"/>
  <c r="M108" i="1"/>
  <c r="Q108" i="1" s="1"/>
  <c r="M162" i="1"/>
  <c r="Q162" i="1" s="1"/>
  <c r="M163" i="1"/>
  <c r="M164" i="1"/>
  <c r="Q164" i="1" s="1"/>
  <c r="M165" i="1"/>
  <c r="Q165" i="1" s="1"/>
  <c r="M166" i="1"/>
  <c r="Q166" i="1" s="1"/>
  <c r="M175" i="1"/>
  <c r="Q175" i="1" s="1"/>
  <c r="M176" i="1"/>
  <c r="Q176" i="1" s="1"/>
  <c r="P304" i="1"/>
  <c r="M8" i="1"/>
  <c r="Q8" i="1" s="1"/>
  <c r="M9" i="1"/>
  <c r="Q9" i="1" s="1"/>
  <c r="M10" i="1"/>
  <c r="Q10" i="1" s="1"/>
  <c r="M11" i="1"/>
  <c r="Q11" i="1" s="1"/>
  <c r="M12" i="1"/>
  <c r="Q12" i="1" s="1"/>
  <c r="M13" i="1"/>
  <c r="Q13" i="1" s="1"/>
  <c r="M14" i="1"/>
  <c r="Q14" i="1" s="1"/>
  <c r="M15" i="1"/>
  <c r="Q15" i="1" s="1"/>
  <c r="C325" i="1"/>
  <c r="H325" i="1"/>
  <c r="M22" i="1"/>
  <c r="K36" i="1"/>
  <c r="Y36" i="1"/>
  <c r="M24" i="1"/>
  <c r="Q24" i="1" s="1"/>
  <c r="M35" i="1"/>
  <c r="M37" i="1"/>
  <c r="R50" i="1"/>
  <c r="M39" i="1"/>
  <c r="Q39" i="1" s="1"/>
  <c r="M40" i="1"/>
  <c r="Q40" i="1" s="1"/>
  <c r="M41" i="1"/>
  <c r="Q41" i="1" s="1"/>
  <c r="M42" i="1"/>
  <c r="Q42" i="1" s="1"/>
  <c r="M43" i="1"/>
  <c r="Q43" i="1" s="1"/>
  <c r="M44" i="1"/>
  <c r="Q44" i="1" s="1"/>
  <c r="M45" i="1"/>
  <c r="M46" i="1"/>
  <c r="Q46" i="1" s="1"/>
  <c r="M47" i="1"/>
  <c r="Q47" i="1" s="1"/>
  <c r="M48" i="1"/>
  <c r="Q48" i="1" s="1"/>
  <c r="M49" i="1"/>
  <c r="Q49" i="1" s="1"/>
  <c r="M63" i="1"/>
  <c r="M65" i="1"/>
  <c r="Q65" i="1" s="1"/>
  <c r="M66" i="1"/>
  <c r="Q66" i="1" s="1"/>
  <c r="M67" i="1"/>
  <c r="Q67" i="1" s="1"/>
  <c r="M68" i="1"/>
  <c r="Q68" i="1" s="1"/>
  <c r="M69" i="1"/>
  <c r="Q69" i="1" s="1"/>
  <c r="M70" i="1"/>
  <c r="Q70" i="1" s="1"/>
  <c r="M71" i="1"/>
  <c r="Q71" i="1" s="1"/>
  <c r="M72" i="1"/>
  <c r="Q72" i="1" s="1"/>
  <c r="M73" i="1"/>
  <c r="Q73" i="1" s="1"/>
  <c r="M74" i="1"/>
  <c r="Q74" i="1" s="1"/>
  <c r="M88" i="1"/>
  <c r="M90" i="1"/>
  <c r="Q90" i="1" s="1"/>
  <c r="M91" i="1"/>
  <c r="Q91" i="1" s="1"/>
  <c r="M92" i="1"/>
  <c r="Q92" i="1" s="1"/>
  <c r="M104" i="1"/>
  <c r="L112" i="1"/>
  <c r="P112" i="1"/>
  <c r="I109" i="1"/>
  <c r="I112" i="1" s="1"/>
  <c r="M110" i="1"/>
  <c r="Q110" i="1" s="1"/>
  <c r="M111" i="1"/>
  <c r="Q111" i="1" s="1"/>
  <c r="M113" i="1"/>
  <c r="K123" i="1"/>
  <c r="O123" i="1"/>
  <c r="Y123" i="1"/>
  <c r="L115" i="1"/>
  <c r="L123" i="1" s="1"/>
  <c r="P115" i="1"/>
  <c r="P123" i="1" s="1"/>
  <c r="M134" i="1"/>
  <c r="M135" i="1"/>
  <c r="M136" i="1"/>
  <c r="Q136" i="1" s="1"/>
  <c r="M137" i="1"/>
  <c r="M138" i="1"/>
  <c r="Q138" i="1" s="1"/>
  <c r="M139" i="1"/>
  <c r="Q139" i="1" s="1"/>
  <c r="M140" i="1"/>
  <c r="Q140" i="1" s="1"/>
  <c r="M141" i="1"/>
  <c r="Q141" i="1" s="1"/>
  <c r="M142" i="1"/>
  <c r="Q142" i="1" s="1"/>
  <c r="M143" i="1"/>
  <c r="Q143" i="1" s="1"/>
  <c r="M144" i="1"/>
  <c r="Q144" i="1" s="1"/>
  <c r="M145" i="1"/>
  <c r="I180" i="1"/>
  <c r="L180" i="1"/>
  <c r="W180" i="1"/>
  <c r="W325" i="1" s="1"/>
  <c r="Y176" i="1"/>
  <c r="Y180" i="1" s="1"/>
  <c r="M155" i="1"/>
  <c r="Q155" i="1" s="1"/>
  <c r="M156" i="1"/>
  <c r="Q156" i="1" s="1"/>
  <c r="M157" i="1"/>
  <c r="Q157" i="1" s="1"/>
  <c r="M158" i="1"/>
  <c r="Q158" i="1" s="1"/>
  <c r="M168" i="1"/>
  <c r="K180" i="1"/>
  <c r="M170" i="1"/>
  <c r="Q170" i="1" s="1"/>
  <c r="M171" i="1"/>
  <c r="Q171" i="1" s="1"/>
  <c r="M172" i="1"/>
  <c r="Q172" i="1" s="1"/>
  <c r="M173" i="1"/>
  <c r="Q173" i="1" s="1"/>
  <c r="M174" i="1"/>
  <c r="Q174" i="1" s="1"/>
  <c r="M177" i="1"/>
  <c r="Q177" i="1" s="1"/>
  <c r="M178" i="1"/>
  <c r="Q178" i="1" s="1"/>
  <c r="M179" i="1"/>
  <c r="Q179" i="1" s="1"/>
  <c r="M201" i="1"/>
  <c r="K209" i="1"/>
  <c r="Y209" i="1"/>
  <c r="M203" i="1"/>
  <c r="Q203" i="1" s="1"/>
  <c r="M210" i="1"/>
  <c r="K219" i="1"/>
  <c r="Y219" i="1"/>
  <c r="M212" i="1"/>
  <c r="Q212" i="1" s="1"/>
  <c r="M213" i="1"/>
  <c r="Q213" i="1" s="1"/>
  <c r="M220" i="1"/>
  <c r="K228" i="1"/>
  <c r="Y228" i="1"/>
  <c r="M222" i="1"/>
  <c r="Q222" i="1" s="1"/>
  <c r="M223" i="1"/>
  <c r="Q223" i="1" s="1"/>
  <c r="M224" i="1"/>
  <c r="Q224" i="1" s="1"/>
  <c r="M225" i="1"/>
  <c r="M229" i="1"/>
  <c r="M231" i="1"/>
  <c r="Q231" i="1" s="1"/>
  <c r="M232" i="1"/>
  <c r="M233" i="1"/>
  <c r="Q233" i="1" s="1"/>
  <c r="I271" i="1"/>
  <c r="L271" i="1"/>
  <c r="P271" i="1"/>
  <c r="M252" i="1"/>
  <c r="Q252" i="1" s="1"/>
  <c r="M253" i="1"/>
  <c r="Q253" i="1" s="1"/>
  <c r="M254" i="1"/>
  <c r="Q254" i="1" s="1"/>
  <c r="M255" i="1"/>
  <c r="Q255" i="1" s="1"/>
  <c r="M256" i="1"/>
  <c r="Q256" i="1" s="1"/>
  <c r="M257" i="1"/>
  <c r="Q257" i="1" s="1"/>
  <c r="M258" i="1"/>
  <c r="Q258" i="1" s="1"/>
  <c r="M259" i="1"/>
  <c r="Q259" i="1" s="1"/>
  <c r="M260" i="1"/>
  <c r="Q260" i="1" s="1"/>
  <c r="M261" i="1"/>
  <c r="Q261" i="1" s="1"/>
  <c r="M262" i="1"/>
  <c r="Q262" i="1" s="1"/>
  <c r="M263" i="1"/>
  <c r="Q263" i="1" s="1"/>
  <c r="M264" i="1"/>
  <c r="Q264" i="1" s="1"/>
  <c r="M265" i="1"/>
  <c r="Q265" i="1" s="1"/>
  <c r="M266" i="1"/>
  <c r="Q266" i="1" s="1"/>
  <c r="M267" i="1"/>
  <c r="Q267" i="1" s="1"/>
  <c r="M268" i="1"/>
  <c r="Q268" i="1" s="1"/>
  <c r="M269" i="1"/>
  <c r="Q269" i="1" s="1"/>
  <c r="M270" i="1"/>
  <c r="Q270" i="1" s="1"/>
  <c r="I284" i="1"/>
  <c r="L284" i="1"/>
  <c r="P284" i="1"/>
  <c r="M277" i="1"/>
  <c r="Q277" i="1" s="1"/>
  <c r="M278" i="1"/>
  <c r="Q278" i="1" s="1"/>
  <c r="M279" i="1"/>
  <c r="Q279" i="1" s="1"/>
  <c r="M280" i="1"/>
  <c r="Q280" i="1" s="1"/>
  <c r="M285" i="1"/>
  <c r="Y291" i="1"/>
  <c r="M288" i="1"/>
  <c r="Q288" i="1" s="1"/>
  <c r="M290" i="1"/>
  <c r="Q290" i="1" s="1"/>
  <c r="M292" i="1"/>
  <c r="M295" i="1"/>
  <c r="Q295" i="1" s="1"/>
  <c r="M297" i="1"/>
  <c r="Q297" i="1" s="1"/>
  <c r="M299" i="1"/>
  <c r="Q299" i="1" s="1"/>
  <c r="M301" i="1"/>
  <c r="Q301" i="1" s="1"/>
  <c r="M303" i="1"/>
  <c r="Q303" i="1" s="1"/>
  <c r="I316" i="1"/>
  <c r="L316" i="1"/>
  <c r="P316" i="1"/>
  <c r="R316" i="1" s="1"/>
  <c r="M319" i="1"/>
  <c r="Q319" i="1" s="1"/>
  <c r="M320" i="1"/>
  <c r="Q320" i="1" s="1"/>
  <c r="M321" i="1"/>
  <c r="Q321" i="1" s="1"/>
  <c r="M322" i="1"/>
  <c r="Q322" i="1" s="1"/>
  <c r="M324" i="1"/>
  <c r="Q18" i="1"/>
  <c r="Q35" i="1"/>
  <c r="Q86" i="1"/>
  <c r="Q132" i="1"/>
  <c r="Q145" i="1"/>
  <c r="Q240" i="1"/>
  <c r="O304" i="1"/>
  <c r="R304" i="1" s="1"/>
  <c r="Q20" i="1"/>
  <c r="Q45" i="1"/>
  <c r="Q56" i="1"/>
  <c r="Q128" i="1"/>
  <c r="Q137" i="1"/>
  <c r="Q150" i="1"/>
  <c r="Q163" i="1"/>
  <c r="Q189" i="1"/>
  <c r="Q193" i="1"/>
  <c r="Q199" i="1"/>
  <c r="Q215" i="1"/>
  <c r="O62" i="1"/>
  <c r="O93" i="1"/>
  <c r="R93" i="1" s="1"/>
  <c r="O146" i="1"/>
  <c r="R146" i="1" s="1"/>
  <c r="O159" i="1"/>
  <c r="R159" i="1" s="1"/>
  <c r="O167" i="1"/>
  <c r="R167" i="1" s="1"/>
  <c r="Q190" i="1"/>
  <c r="Q216" i="1"/>
  <c r="Q310" i="1"/>
  <c r="O21" i="1"/>
  <c r="R103" i="1"/>
  <c r="R62" i="1"/>
  <c r="R75" i="1"/>
  <c r="Y17" i="1"/>
  <c r="Y21" i="1" s="1"/>
  <c r="E21" i="1"/>
  <c r="E325" i="1" s="1"/>
  <c r="M23" i="1"/>
  <c r="O24" i="1"/>
  <c r="O36" i="1" s="1"/>
  <c r="R36" i="1" s="1"/>
  <c r="I34" i="1"/>
  <c r="I36" i="1" s="1"/>
  <c r="G36" i="1"/>
  <c r="G325" i="1" s="1"/>
  <c r="M38" i="1"/>
  <c r="M64" i="1"/>
  <c r="M77" i="1"/>
  <c r="M95" i="1"/>
  <c r="M105" i="1"/>
  <c r="O108" i="1"/>
  <c r="O109" i="1"/>
  <c r="M114" i="1"/>
  <c r="I133" i="1"/>
  <c r="L133" i="1"/>
  <c r="P133" i="1"/>
  <c r="Y133" i="1"/>
  <c r="Q135" i="1"/>
  <c r="Q146" i="1" s="1"/>
  <c r="R200" i="1"/>
  <c r="O234" i="1"/>
  <c r="R234" i="1" s="1"/>
  <c r="M7" i="1"/>
  <c r="K16" i="1"/>
  <c r="M16" i="1" s="1"/>
  <c r="Q16" i="1" s="1"/>
  <c r="F325" i="1"/>
  <c r="M52" i="1"/>
  <c r="M89" i="1"/>
  <c r="M125" i="1"/>
  <c r="R133" i="1"/>
  <c r="Q148" i="1"/>
  <c r="Q159" i="1" s="1"/>
  <c r="M159" i="1"/>
  <c r="K146" i="1"/>
  <c r="K159" i="1"/>
  <c r="M169" i="1"/>
  <c r="O174" i="1"/>
  <c r="O180" i="1" s="1"/>
  <c r="P178" i="1"/>
  <c r="P180" i="1" s="1"/>
  <c r="M182" i="1"/>
  <c r="M202" i="1"/>
  <c r="O203" i="1"/>
  <c r="O209" i="1" s="1"/>
  <c r="R209" i="1" s="1"/>
  <c r="O213" i="1"/>
  <c r="O219" i="1" s="1"/>
  <c r="R219" i="1" s="1"/>
  <c r="M221" i="1"/>
  <c r="I225" i="1"/>
  <c r="M230" i="1"/>
  <c r="Q232" i="1"/>
  <c r="K246" i="1"/>
  <c r="M236" i="1"/>
  <c r="O246" i="1"/>
  <c r="R246" i="1" s="1"/>
  <c r="Y238" i="1"/>
  <c r="Y246" i="1" s="1"/>
  <c r="M239" i="1"/>
  <c r="Q239" i="1" s="1"/>
  <c r="M241" i="1"/>
  <c r="Q241" i="1" s="1"/>
  <c r="M242" i="1"/>
  <c r="Q242" i="1" s="1"/>
  <c r="Q249" i="1"/>
  <c r="M161" i="1"/>
  <c r="M211" i="1"/>
  <c r="O225" i="1"/>
  <c r="O228" i="1" s="1"/>
  <c r="R228" i="1" s="1"/>
  <c r="O251" i="1"/>
  <c r="O271" i="1" s="1"/>
  <c r="R271" i="1" s="1"/>
  <c r="K271" i="1"/>
  <c r="X284" i="1"/>
  <c r="X325" i="1" s="1"/>
  <c r="M286" i="1"/>
  <c r="M306" i="1"/>
  <c r="M317" i="1"/>
  <c r="M318" i="1"/>
  <c r="R323" i="1"/>
  <c r="K284" i="1"/>
  <c r="M273" i="1"/>
  <c r="O284" i="1"/>
  <c r="R284" i="1" s="1"/>
  <c r="M283" i="1"/>
  <c r="Q283" i="1" s="1"/>
  <c r="I291" i="1"/>
  <c r="L291" i="1"/>
  <c r="M287" i="1"/>
  <c r="Q287" i="1" s="1"/>
  <c r="M289" i="1"/>
  <c r="Q289" i="1" s="1"/>
  <c r="K304" i="1"/>
  <c r="Y304" i="1"/>
  <c r="M294" i="1"/>
  <c r="Q294" i="1" s="1"/>
  <c r="M296" i="1"/>
  <c r="Q296" i="1" s="1"/>
  <c r="M298" i="1"/>
  <c r="Q298" i="1" s="1"/>
  <c r="M300" i="1"/>
  <c r="Q300" i="1" s="1"/>
  <c r="M302" i="1"/>
  <c r="Q302" i="1" s="1"/>
  <c r="Y316" i="1"/>
  <c r="M307" i="1"/>
  <c r="Q307" i="1" s="1"/>
  <c r="M309" i="1"/>
  <c r="Q309" i="1" s="1"/>
  <c r="M312" i="1"/>
  <c r="Q312" i="1" s="1"/>
  <c r="M314" i="1"/>
  <c r="Q314" i="1" s="1"/>
  <c r="O290" i="1"/>
  <c r="O291" i="1" s="1"/>
  <c r="R291" i="1" s="1"/>
  <c r="M293" i="1"/>
  <c r="D340" i="1"/>
  <c r="F340" i="1"/>
  <c r="L340" i="1"/>
  <c r="M146" i="1" l="1"/>
  <c r="M271" i="1"/>
  <c r="Q225" i="1"/>
  <c r="R180" i="1"/>
  <c r="P325" i="1"/>
  <c r="Y325" i="1"/>
  <c r="Q109" i="1"/>
  <c r="L325" i="1"/>
  <c r="L363" i="1" s="1"/>
  <c r="R123" i="1"/>
  <c r="M115" i="1"/>
  <c r="Q115" i="1" s="1"/>
  <c r="Q251" i="1"/>
  <c r="O112" i="1"/>
  <c r="R112" i="1" s="1"/>
  <c r="O363" i="1"/>
  <c r="M304" i="1"/>
  <c r="Q293" i="1"/>
  <c r="Q304" i="1" s="1"/>
  <c r="M284" i="1"/>
  <c r="Q273" i="1"/>
  <c r="Q284" i="1" s="1"/>
  <c r="M323" i="1"/>
  <c r="Q318" i="1"/>
  <c r="Q323" i="1" s="1"/>
  <c r="M316" i="1"/>
  <c r="Q306" i="1"/>
  <c r="Q316" i="1" s="1"/>
  <c r="M291" i="1"/>
  <c r="Q286" i="1"/>
  <c r="Q291" i="1" s="1"/>
  <c r="M219" i="1"/>
  <c r="Q211" i="1"/>
  <c r="Q219" i="1" s="1"/>
  <c r="Q271" i="1"/>
  <c r="M246" i="1"/>
  <c r="Q236" i="1"/>
  <c r="Q246" i="1" s="1"/>
  <c r="M234" i="1"/>
  <c r="Q230" i="1"/>
  <c r="Q234" i="1" s="1"/>
  <c r="M228" i="1"/>
  <c r="Q221" i="1"/>
  <c r="Q228" i="1" s="1"/>
  <c r="M180" i="1"/>
  <c r="Q169" i="1"/>
  <c r="Q180" i="1" s="1"/>
  <c r="M133" i="1"/>
  <c r="Q125" i="1"/>
  <c r="Q133" i="1" s="1"/>
  <c r="M62" i="1"/>
  <c r="Q52" i="1"/>
  <c r="Q62" i="1" s="1"/>
  <c r="I228" i="1"/>
  <c r="I325" i="1" s="1"/>
  <c r="M123" i="1"/>
  <c r="Q114" i="1"/>
  <c r="Q123" i="1" s="1"/>
  <c r="M103" i="1"/>
  <c r="Q95" i="1"/>
  <c r="Q103" i="1" s="1"/>
  <c r="M75" i="1"/>
  <c r="Q64" i="1"/>
  <c r="Q75" i="1" s="1"/>
  <c r="M167" i="1"/>
  <c r="Q161" i="1"/>
  <c r="Q167" i="1" s="1"/>
  <c r="M209" i="1"/>
  <c r="Q202" i="1"/>
  <c r="Q209" i="1" s="1"/>
  <c r="M200" i="1"/>
  <c r="Q182" i="1"/>
  <c r="Q200" i="1" s="1"/>
  <c r="M93" i="1"/>
  <c r="Q89" i="1"/>
  <c r="Q93" i="1" s="1"/>
  <c r="M21" i="1"/>
  <c r="Q7" i="1"/>
  <c r="Q21" i="1" s="1"/>
  <c r="M112" i="1"/>
  <c r="Q105" i="1"/>
  <c r="Q112" i="1" s="1"/>
  <c r="M87" i="1"/>
  <c r="Q77" i="1"/>
  <c r="Q87" i="1" s="1"/>
  <c r="M50" i="1"/>
  <c r="Q38" i="1"/>
  <c r="Q50" i="1" s="1"/>
  <c r="M36" i="1"/>
  <c r="Q23" i="1"/>
  <c r="Q36" i="1" s="1"/>
  <c r="Q34" i="1"/>
  <c r="R21" i="1"/>
  <c r="K21" i="1"/>
  <c r="K325" i="1" s="1"/>
  <c r="K363" i="1" s="1"/>
  <c r="O325" i="1" l="1"/>
  <c r="R325" i="1" s="1"/>
  <c r="Q325" i="1"/>
  <c r="M325" i="1"/>
  <c r="M363" i="1" s="1"/>
</calcChain>
</file>

<file path=xl/sharedStrings.xml><?xml version="1.0" encoding="utf-8"?>
<sst xmlns="http://schemas.openxmlformats.org/spreadsheetml/2006/main" count="370" uniqueCount="331">
  <si>
    <t>първо</t>
  </si>
  <si>
    <t>второ</t>
  </si>
  <si>
    <t xml:space="preserve">второ </t>
  </si>
  <si>
    <t>трето</t>
  </si>
  <si>
    <t>ОБЩО</t>
  </si>
  <si>
    <t>IV-то</t>
  </si>
  <si>
    <t>трим.</t>
  </si>
  <si>
    <t>тримесечие</t>
  </si>
  <si>
    <t>ОБЛАСТ БЛАГОЕВГРАД</t>
  </si>
  <si>
    <t>Банско</t>
  </si>
  <si>
    <t>Белица</t>
  </si>
  <si>
    <t>Благоевград</t>
  </si>
  <si>
    <t>Гоце Делчев</t>
  </si>
  <si>
    <t>Гърмен</t>
  </si>
  <si>
    <t>Kресна</t>
  </si>
  <si>
    <t>Петрич</t>
  </si>
  <si>
    <t>по имейл</t>
  </si>
  <si>
    <t>Pазлог</t>
  </si>
  <si>
    <t>Cандански</t>
  </si>
  <si>
    <t>Cатовча</t>
  </si>
  <si>
    <t>Cимитли</t>
  </si>
  <si>
    <t>трето и четв.</t>
  </si>
  <si>
    <t>Cтрумяни</t>
  </si>
  <si>
    <t>Xаджидимово</t>
  </si>
  <si>
    <t>Якоруда</t>
  </si>
  <si>
    <t>ОБЛАСТ БУРГАС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</si>
  <si>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</si>
  <si>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</si>
  <si>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</si>
  <si>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</si>
  <si>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</si>
  <si>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</si>
  <si>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Поморие</t>
  </si>
  <si>
    <t>Приморско</t>
  </si>
  <si>
    <t>Pуен</t>
  </si>
  <si>
    <t>Cозопол</t>
  </si>
  <si>
    <t>Средец</t>
  </si>
  <si>
    <t>Cунгурларе</t>
  </si>
  <si>
    <t>Царево</t>
  </si>
  <si>
    <t>ОБЛАСТ ВАРНА</t>
  </si>
  <si>
    <t>Aврен</t>
  </si>
  <si>
    <t>Aксаково</t>
  </si>
  <si>
    <t>Белослав</t>
  </si>
  <si>
    <t>Бяла</t>
  </si>
  <si>
    <t>Bарна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</si>
  <si>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</si>
  <si>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</si>
  <si>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</si>
  <si>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</si>
  <si>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</si>
  <si>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</si>
  <si>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</si>
  <si>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ОБЛАСТ ВЕЛИКО ТЪРНОВО</t>
  </si>
  <si>
    <t xml:space="preserve">Bелико Tърново    </t>
  </si>
  <si>
    <t>Горна Oряховица</t>
  </si>
  <si>
    <t>Eлена</t>
  </si>
  <si>
    <t>Златарица</t>
  </si>
  <si>
    <t>Лясковец</t>
  </si>
  <si>
    <t>1.03.</t>
  </si>
  <si>
    <t>Павликени</t>
  </si>
  <si>
    <t>Полски Tръмбеш</t>
  </si>
  <si>
    <t>Cвищов</t>
  </si>
  <si>
    <t>Cтражица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</si>
  <si>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</si>
  <si>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</si>
  <si>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</si>
  <si>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</si>
  <si>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</si>
  <si>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</si>
  <si>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</si>
  <si>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</si>
  <si>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</si>
  <si>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</si>
  <si>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</si>
  <si>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</si>
  <si>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</si>
  <si>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</si>
  <si>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</si>
  <si>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</si>
  <si>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Bраца</t>
  </si>
  <si>
    <t>Kозлодуй</t>
  </si>
  <si>
    <t>закръгл.</t>
  </si>
  <si>
    <t>Kриводол</t>
  </si>
  <si>
    <t>от 01.01</t>
  </si>
  <si>
    <t>Mездра</t>
  </si>
  <si>
    <t>Mизия</t>
  </si>
  <si>
    <t>Oряхово</t>
  </si>
  <si>
    <t>Pоман</t>
  </si>
  <si>
    <t>Xайредин</t>
  </si>
  <si>
    <t>ОБЛАСТ ГАБРОВО</t>
  </si>
  <si>
    <t>Габрово</t>
  </si>
  <si>
    <t>Дряново</t>
  </si>
  <si>
    <t>Cевлиево</t>
  </si>
  <si>
    <t>Tрявна</t>
  </si>
  <si>
    <t>ОБЛАСТ ДОБРИЧ</t>
  </si>
  <si>
    <t>Балчик</t>
  </si>
  <si>
    <t>Генерал Тошево</t>
  </si>
  <si>
    <t xml:space="preserve">Добрич   </t>
  </si>
  <si>
    <t>Добричка</t>
  </si>
  <si>
    <t>Kаварна</t>
  </si>
  <si>
    <t>Kрушари</t>
  </si>
  <si>
    <t>Tервел</t>
  </si>
  <si>
    <t>Шабла</t>
  </si>
  <si>
    <t>ОБЛАСТ КЪРДЖАЛИ</t>
  </si>
  <si>
    <t>`</t>
  </si>
  <si>
    <t>Aрдино</t>
  </si>
  <si>
    <t>Джебел</t>
  </si>
  <si>
    <t>Kирково</t>
  </si>
  <si>
    <t>Kрумовград</t>
  </si>
  <si>
    <t>Kърджали</t>
  </si>
  <si>
    <t>Mомчилград</t>
  </si>
  <si>
    <t>Черноочене</t>
  </si>
  <si>
    <t>ОБЛАСТ КЮСТЕНДИЛ</t>
  </si>
  <si>
    <t>Бобовдол</t>
  </si>
  <si>
    <t>Бобошево</t>
  </si>
  <si>
    <t>Дупница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</si>
  <si>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</si>
  <si>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</si>
  <si>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</si>
  <si>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</si>
  <si>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</si>
  <si>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</si>
  <si>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</si>
  <si>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</si>
  <si>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</si>
  <si>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Ловеч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</si>
  <si>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</si>
  <si>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</si>
  <si>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</si>
  <si>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</si>
  <si>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</si>
  <si>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</si>
  <si>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</si>
  <si>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</si>
  <si>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</si>
  <si>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Bълчедръм</t>
  </si>
  <si>
    <t>Bършец</t>
  </si>
  <si>
    <t>Георги Дамяново</t>
  </si>
  <si>
    <t>Лом</t>
  </si>
  <si>
    <t>Mедковец</t>
  </si>
  <si>
    <t>Mонтана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</si>
  <si>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</si>
  <si>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</si>
  <si>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</si>
  <si>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</si>
  <si>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</si>
  <si>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</si>
  <si>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Bелинград</t>
  </si>
  <si>
    <t>Лесичово</t>
  </si>
  <si>
    <t>Пазарджик</t>
  </si>
  <si>
    <t>Панагюрище</t>
  </si>
  <si>
    <t>Пещера</t>
  </si>
  <si>
    <t>Pакитово</t>
  </si>
  <si>
    <t>Cептември</t>
  </si>
  <si>
    <t>Cтрелча</t>
  </si>
  <si>
    <t>след срока</t>
  </si>
  <si>
    <t>ОБЛАСТ ПЕРНИК</t>
  </si>
  <si>
    <t>Брезник</t>
  </si>
  <si>
    <t>Земен</t>
  </si>
  <si>
    <t>Kовачевци</t>
  </si>
  <si>
    <t>Перник</t>
  </si>
  <si>
    <t>Pадомир</t>
  </si>
  <si>
    <t>Tрън</t>
  </si>
  <si>
    <t>ОБЛАСТ ПЛЕВЕН</t>
  </si>
  <si>
    <t>Белене</t>
  </si>
  <si>
    <t>Гулянци</t>
  </si>
  <si>
    <t>Долна Mитрополия</t>
  </si>
  <si>
    <t>1.08.</t>
  </si>
  <si>
    <t>Долни Дъбник</t>
  </si>
  <si>
    <t>Искър</t>
  </si>
  <si>
    <t>Левски</t>
  </si>
  <si>
    <t>Hикопол</t>
  </si>
  <si>
    <t>Плевен</t>
  </si>
  <si>
    <t>Пордим</t>
  </si>
  <si>
    <t>Червен Бряг</t>
  </si>
  <si>
    <t>Kнежа</t>
  </si>
  <si>
    <t>ОБЛАСТ ПЛОВДИВ</t>
  </si>
  <si>
    <t>Aсеновград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</si>
  <si>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</si>
  <si>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</si>
  <si>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</si>
  <si>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</si>
  <si>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</si>
  <si>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</si>
  <si>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</si>
  <si>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</si>
  <si>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</si>
  <si>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</si>
  <si>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</si>
  <si>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</si>
  <si>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</si>
  <si>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</si>
  <si>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</si>
  <si>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</si>
  <si>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</si>
  <si>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ОБЛАСТ РАЗГРАД</t>
  </si>
  <si>
    <t>Завет</t>
  </si>
  <si>
    <t>Исперих</t>
  </si>
  <si>
    <t>Kубрат</t>
  </si>
  <si>
    <t>Лозница</t>
  </si>
  <si>
    <t>Pазград</t>
  </si>
  <si>
    <t>Cамуил</t>
  </si>
  <si>
    <t>Цар Калоян</t>
  </si>
  <si>
    <t>ОБЛАСТ РУСЕ</t>
  </si>
  <si>
    <t>Борово</t>
  </si>
  <si>
    <t>Bетово</t>
  </si>
  <si>
    <t>Две Mогили</t>
  </si>
  <si>
    <t>Иваново</t>
  </si>
  <si>
    <t>Pусе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</si>
  <si>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</si>
  <si>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</si>
  <si>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</si>
  <si>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</si>
  <si>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</si>
  <si>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</si>
  <si>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</si>
  <si>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Cилистра</t>
  </si>
  <si>
    <t>Cитово</t>
  </si>
  <si>
    <t>Tутракан</t>
  </si>
  <si>
    <t>ОБЛАСТ СЛИВЕН</t>
  </si>
  <si>
    <t>Kотел</t>
  </si>
  <si>
    <t>Hова Загора</t>
  </si>
  <si>
    <t>Cливен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</si>
  <si>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</si>
  <si>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</si>
  <si>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</si>
  <si>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</si>
  <si>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</si>
  <si>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</si>
  <si>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</si>
  <si>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</si>
  <si>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</si>
  <si>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 xml:space="preserve"> </t>
  </si>
  <si>
    <t>Pудозем</t>
  </si>
  <si>
    <t>Cмолян</t>
  </si>
  <si>
    <t>Чепеларе</t>
  </si>
  <si>
    <t>СТОЛИЧНА ОБЩИНА</t>
  </si>
  <si>
    <t>ОБЛАСТ СОФИЙСКА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</si>
  <si>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</si>
  <si>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</si>
  <si>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</si>
  <si>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</si>
  <si>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</si>
  <si>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</si>
  <si>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</si>
  <si>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</si>
  <si>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</si>
  <si>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</si>
  <si>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</si>
  <si>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</si>
  <si>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</si>
  <si>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</si>
  <si>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</si>
  <si>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</si>
  <si>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</si>
  <si>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</si>
  <si>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</si>
  <si>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</si>
  <si>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</si>
  <si>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</si>
  <si>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</si>
  <si>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</si>
  <si>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</si>
  <si>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</si>
  <si>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</si>
  <si>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</si>
  <si>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</si>
  <si>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</si>
  <si>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</si>
  <si>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</si>
  <si>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</si>
  <si>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</si>
  <si>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ОБЛАСТ ТЪРГОВИЩЕ</t>
  </si>
  <si>
    <t>Aнтоново</t>
  </si>
  <si>
    <t>Oмуртаг</t>
  </si>
  <si>
    <t>Oпака</t>
  </si>
  <si>
    <t>Попово</t>
  </si>
  <si>
    <t>01.01-телк</t>
  </si>
  <si>
    <t>хубава</t>
  </si>
  <si>
    <t>Tърговище</t>
  </si>
  <si>
    <t>ОБЛАСТ ХАСКОВО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</si>
  <si>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</si>
  <si>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</si>
  <si>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</si>
  <si>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</si>
  <si>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</si>
  <si>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</si>
  <si>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</si>
  <si>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</si>
  <si>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</si>
  <si>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</si>
  <si>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</si>
  <si>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</si>
  <si>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Велики Преслав</t>
  </si>
  <si>
    <t>Bенец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</si>
  <si>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</si>
  <si>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</si>
  <si>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</si>
  <si>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</si>
  <si>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</si>
  <si>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</si>
  <si>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</si>
  <si>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Шумен</t>
  </si>
  <si>
    <t xml:space="preserve">Болярово          </t>
  </si>
  <si>
    <t>Eлхово</t>
  </si>
  <si>
    <t>Cтралджа</t>
  </si>
  <si>
    <t>Tунджа</t>
  </si>
  <si>
    <t>Ямбол</t>
  </si>
  <si>
    <t>ВСИЧКО</t>
  </si>
  <si>
    <t>първо тримесечие</t>
  </si>
  <si>
    <t>второ тримесечие</t>
  </si>
  <si>
    <t>трето тримесечие</t>
  </si>
  <si>
    <t>З Д Р А В Е О П А З В А Н Е</t>
  </si>
  <si>
    <t>/хил.лв/</t>
  </si>
  <si>
    <t>СБРЗ</t>
  </si>
  <si>
    <t>ФОНД</t>
  </si>
  <si>
    <t>ПАР.2</t>
  </si>
  <si>
    <t>ОБЛ.ДОХОД</t>
  </si>
  <si>
    <t xml:space="preserve">     ДОО</t>
  </si>
  <si>
    <t>ЗОВ</t>
  </si>
  <si>
    <t>бр.з.к.</t>
  </si>
  <si>
    <t>с-ва з.к.</t>
  </si>
  <si>
    <t>ДИСПАНСЕРИ</t>
  </si>
  <si>
    <t>ЗДРАВЕ</t>
  </si>
  <si>
    <t>числ.ТЗ</t>
  </si>
  <si>
    <t>пр.болни</t>
  </si>
  <si>
    <t>без диспансери</t>
  </si>
  <si>
    <t>с диспансери</t>
  </si>
  <si>
    <t>средства</t>
  </si>
  <si>
    <t>/лева/</t>
  </si>
  <si>
    <t>Към ФО-12 от 23.04.2015 г. - 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</si>
</sst>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10"/>
      <name val="Times New Roman"/>
      <family val="1"/>
      <charset val="204"/>
    </font>
    <font>
      <sz val="12"/>
      <color indexed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1"/>
      <color indexed="9"/>
      <name val="Times New Roman"/>
      <family val="1"/>
      <charset val="204"/>
    </font>
    <font>
      <b/>
      <sz val="12"/>
      <color indexed="10"/>
      <name val="Arial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1" fillId="2" borderId="0" xfId="0" applyFont="1" applyFill="1" applyBorder="1" applyAlignment="1" applyProtection="1">
      <protection locked="0"/>
    </xf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/>
    <xf numFmtId="3" fontId="0" fillId="2" borderId="0" xfId="0" applyNumberFormat="1" applyFill="1"/>
    <xf numFmtId="0" fontId="3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3" fontId="3" fillId="2" borderId="0" xfId="0" applyNumberFormat="1" applyFont="1" applyFill="1" applyBorder="1"/>
    <xf numFmtId="0" fontId="5" fillId="2" borderId="0" xfId="0" applyFont="1" applyFill="1" applyBorder="1" applyAlignment="1" applyProtection="1">
      <alignment vertical="center"/>
      <protection locked="0"/>
    </xf>
    <xf numFmtId="3" fontId="2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center"/>
    </xf>
    <xf numFmtId="0" fontId="8" fillId="2" borderId="2" xfId="0" applyFont="1" applyFill="1" applyBorder="1"/>
    <xf numFmtId="0" fontId="8" fillId="2" borderId="3" xfId="0" applyFont="1" applyFill="1" applyBorder="1"/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/>
    <xf numFmtId="0" fontId="8" fillId="2" borderId="5" xfId="0" applyFont="1" applyFill="1" applyBorder="1"/>
    <xf numFmtId="3" fontId="8" fillId="2" borderId="5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5" xfId="0" applyFont="1" applyFill="1" applyBorder="1"/>
    <xf numFmtId="0" fontId="10" fillId="2" borderId="4" xfId="0" applyFont="1" applyFill="1" applyBorder="1"/>
    <xf numFmtId="0" fontId="10" fillId="2" borderId="0" xfId="0" applyFont="1" applyFill="1"/>
    <xf numFmtId="3" fontId="3" fillId="2" borderId="5" xfId="0" applyNumberFormat="1" applyFon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0" fontId="5" fillId="2" borderId="0" xfId="0" applyFont="1" applyFill="1"/>
    <xf numFmtId="0" fontId="0" fillId="2" borderId="6" xfId="0" applyFill="1" applyBorder="1"/>
    <xf numFmtId="3" fontId="0" fillId="2" borderId="6" xfId="0" applyNumberFormat="1" applyFill="1" applyBorder="1"/>
    <xf numFmtId="0" fontId="0" fillId="2" borderId="7" xfId="0" applyFill="1" applyBorder="1"/>
    <xf numFmtId="3" fontId="0" fillId="2" borderId="7" xfId="0" applyNumberFormat="1" applyFill="1" applyBorder="1"/>
    <xf numFmtId="0" fontId="11" fillId="2" borderId="7" xfId="0" applyFont="1" applyFill="1" applyBorder="1"/>
    <xf numFmtId="0" fontId="12" fillId="2" borderId="7" xfId="0" applyFont="1" applyFill="1" applyBorder="1"/>
    <xf numFmtId="3" fontId="12" fillId="2" borderId="7" xfId="0" applyNumberFormat="1" applyFont="1" applyFill="1" applyBorder="1"/>
    <xf numFmtId="0" fontId="7" fillId="2" borderId="7" xfId="0" applyFont="1" applyFill="1" applyBorder="1"/>
    <xf numFmtId="3" fontId="7" fillId="2" borderId="7" xfId="0" applyNumberFormat="1" applyFont="1" applyFill="1" applyBorder="1"/>
    <xf numFmtId="3" fontId="2" fillId="2" borderId="7" xfId="0" applyNumberFormat="1" applyFont="1" applyFill="1" applyBorder="1"/>
    <xf numFmtId="0" fontId="13" fillId="2" borderId="7" xfId="0" applyFont="1" applyFill="1" applyBorder="1"/>
    <xf numFmtId="3" fontId="14" fillId="2" borderId="7" xfId="0" applyNumberFormat="1" applyFont="1" applyFill="1" applyBorder="1" applyProtection="1"/>
    <xf numFmtId="3" fontId="15" fillId="2" borderId="8" xfId="0" applyNumberFormat="1" applyFont="1" applyFill="1" applyBorder="1" applyProtection="1"/>
    <xf numFmtId="3" fontId="15" fillId="2" borderId="9" xfId="0" applyNumberFormat="1" applyFont="1" applyFill="1" applyBorder="1" applyProtection="1"/>
    <xf numFmtId="3" fontId="10" fillId="2" borderId="7" xfId="0" applyNumberFormat="1" applyFont="1" applyFill="1" applyBorder="1"/>
    <xf numFmtId="0" fontId="2" fillId="2" borderId="7" xfId="0" applyFont="1" applyFill="1" applyBorder="1"/>
    <xf numFmtId="3" fontId="0" fillId="2" borderId="10" xfId="0" applyNumberFormat="1" applyFill="1" applyBorder="1"/>
    <xf numFmtId="0" fontId="16" fillId="2" borderId="0" xfId="0" applyFont="1" applyFill="1"/>
    <xf numFmtId="0" fontId="17" fillId="2" borderId="0" xfId="0" applyFont="1" applyFill="1"/>
    <xf numFmtId="0" fontId="18" fillId="2" borderId="7" xfId="0" applyFont="1" applyFill="1" applyBorder="1"/>
    <xf numFmtId="0" fontId="16" fillId="2" borderId="7" xfId="0" applyFont="1" applyFill="1" applyBorder="1"/>
    <xf numFmtId="0" fontId="19" fillId="2" borderId="7" xfId="0" applyFont="1" applyFill="1" applyBorder="1"/>
    <xf numFmtId="0" fontId="20" fillId="2" borderId="7" xfId="0" applyFont="1" applyFill="1" applyBorder="1"/>
    <xf numFmtId="0" fontId="21" fillId="2" borderId="7" xfId="0" applyFont="1" applyFill="1" applyBorder="1"/>
    <xf numFmtId="3" fontId="21" fillId="2" borderId="7" xfId="0" applyNumberFormat="1" applyFont="1" applyFill="1" applyBorder="1"/>
    <xf numFmtId="0" fontId="22" fillId="2" borderId="0" xfId="0" applyFont="1" applyFill="1"/>
    <xf numFmtId="0" fontId="2" fillId="2" borderId="0" xfId="0" applyFont="1" applyFill="1"/>
    <xf numFmtId="0" fontId="23" fillId="2" borderId="7" xfId="0" applyFont="1" applyFill="1" applyBorder="1"/>
    <xf numFmtId="3" fontId="24" fillId="2" borderId="7" xfId="0" applyNumberFormat="1" applyFont="1" applyFill="1" applyBorder="1"/>
    <xf numFmtId="0" fontId="24" fillId="2" borderId="0" xfId="0" applyFont="1" applyFill="1"/>
    <xf numFmtId="0" fontId="25" fillId="2" borderId="6" xfId="0" applyFont="1" applyFill="1" applyBorder="1"/>
    <xf numFmtId="3" fontId="25" fillId="2" borderId="6" xfId="0" applyNumberFormat="1" applyFont="1" applyFill="1" applyBorder="1"/>
    <xf numFmtId="0" fontId="12" fillId="2" borderId="8" xfId="0" applyFont="1" applyFill="1" applyBorder="1"/>
    <xf numFmtId="0" fontId="12" fillId="2" borderId="11" xfId="0" applyFont="1" applyFill="1" applyBorder="1"/>
    <xf numFmtId="3" fontId="14" fillId="2" borderId="9" xfId="0" applyNumberFormat="1" applyFont="1" applyFill="1" applyBorder="1" applyProtection="1"/>
    <xf numFmtId="3" fontId="14" fillId="2" borderId="8" xfId="0" applyNumberFormat="1" applyFont="1" applyFill="1" applyBorder="1" applyProtection="1"/>
    <xf numFmtId="0" fontId="12" fillId="2" borderId="0" xfId="0" applyFont="1" applyFill="1"/>
    <xf numFmtId="3" fontId="11" fillId="2" borderId="4" xfId="0" applyNumberFormat="1" applyFont="1" applyFill="1" applyBorder="1" applyProtection="1">
      <protection locked="0"/>
    </xf>
    <xf numFmtId="0" fontId="12" fillId="2" borderId="4" xfId="0" applyFont="1" applyFill="1" applyBorder="1"/>
    <xf numFmtId="0" fontId="26" fillId="2" borderId="4" xfId="0" applyFont="1" applyFill="1" applyBorder="1"/>
    <xf numFmtId="0" fontId="12" fillId="2" borderId="6" xfId="0" applyFont="1" applyFill="1" applyBorder="1"/>
    <xf numFmtId="3" fontId="21" fillId="2" borderId="12" xfId="0" applyNumberFormat="1" applyFont="1" applyFill="1" applyBorder="1" applyProtection="1"/>
    <xf numFmtId="0" fontId="12" fillId="2" borderId="13" xfId="0" applyFont="1" applyFill="1" applyBorder="1"/>
    <xf numFmtId="0" fontId="5" fillId="2" borderId="7" xfId="0" applyFont="1" applyFill="1" applyBorder="1"/>
    <xf numFmtId="3" fontId="11" fillId="2" borderId="8" xfId="0" applyNumberFormat="1" applyFont="1" applyFill="1" applyBorder="1" applyProtection="1">
      <protection locked="0"/>
    </xf>
    <xf numFmtId="0" fontId="11" fillId="2" borderId="8" xfId="0" applyFont="1" applyFill="1" applyBorder="1"/>
    <xf numFmtId="3" fontId="14" fillId="2" borderId="8" xfId="0" applyNumberFormat="1" applyFont="1" applyFill="1" applyBorder="1"/>
    <xf numFmtId="3" fontId="11" fillId="2" borderId="8" xfId="0" applyNumberFormat="1" applyFont="1" applyFill="1" applyBorder="1"/>
    <xf numFmtId="3" fontId="11" fillId="2" borderId="14" xfId="0" applyNumberFormat="1" applyFont="1" applyFill="1" applyBorder="1"/>
    <xf numFmtId="3" fontId="27" fillId="2" borderId="8" xfId="0" applyNumberFormat="1" applyFont="1" applyFill="1" applyBorder="1"/>
    <xf numFmtId="3" fontId="5" fillId="2" borderId="0" xfId="0" applyNumberFormat="1" applyFont="1" applyFill="1"/>
    <xf numFmtId="0" fontId="28" fillId="2" borderId="4" xfId="0" applyFont="1" applyFill="1" applyBorder="1"/>
    <xf numFmtId="0" fontId="29" fillId="2" borderId="7" xfId="0" applyFont="1" applyFill="1" applyBorder="1" applyAlignment="1" applyProtection="1">
      <alignment horizontal="left"/>
      <protection locked="0"/>
    </xf>
    <xf numFmtId="0" fontId="28" fillId="2" borderId="7" xfId="0" quotePrefix="1" applyFont="1" applyFill="1" applyBorder="1" applyAlignment="1">
      <alignment horizontal="left" vertical="top"/>
    </xf>
    <xf numFmtId="3" fontId="1" fillId="2" borderId="0" xfId="0" applyNumberFormat="1" applyFont="1" applyFill="1"/>
    <xf numFmtId="0" fontId="7" fillId="2" borderId="0" xfId="0" applyFont="1" applyFill="1" applyBorder="1"/>
    <xf numFmtId="3" fontId="5" fillId="2" borderId="7" xfId="0" applyNumberFormat="1" applyFont="1" applyFill="1" applyBorder="1"/>
    <xf numFmtId="2" fontId="5" fillId="2" borderId="7" xfId="0" applyNumberFormat="1" applyFont="1" applyFill="1" applyBorder="1"/>
    <xf numFmtId="1" fontId="1" fillId="2" borderId="0" xfId="0" applyNumberFormat="1" applyFont="1" applyFill="1"/>
    <xf numFmtId="1" fontId="4" fillId="2" borderId="0" xfId="0" applyNumberFormat="1" applyFont="1" applyFill="1"/>
    <xf numFmtId="2" fontId="1" fillId="2" borderId="0" xfId="0" applyNumberFormat="1" applyFont="1" applyFill="1"/>
    <xf numFmtId="164" fontId="1" fillId="2" borderId="0" xfId="0" applyNumberFormat="1" applyFont="1" applyFill="1"/>
    <xf numFmtId="0" fontId="30" fillId="2" borderId="0" xfId="0" applyFont="1" applyFill="1"/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3" fontId="8" fillId="2" borderId="3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0" fontId="31" fillId="2" borderId="0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63"/>
  <sheetViews>
    <sheetView tabSelected="1" workbookViewId="0">
      <selection activeCell="V19" sqref="V19"/>
    </sheetView>
  </sheetViews>
  <sheetFormatPr defaultRowHeight="15" x14ac:dyDescent="0.25"/>
  <cols>
    <col min="1" max="1" width="6.140625" style="1" customWidth="1"/>
    <col min="2" max="2" width="33.5703125" style="2" customWidth="1"/>
    <col min="3" max="3" width="10.7109375" style="59" hidden="1" customWidth="1"/>
    <col min="4" max="4" width="9" style="5" hidden="1" customWidth="1"/>
    <col min="5" max="5" width="0" style="5" hidden="1" customWidth="1"/>
    <col min="6" max="6" width="8.5703125" style="5" hidden="1" customWidth="1"/>
    <col min="7" max="7" width="10.140625" style="6" hidden="1" customWidth="1"/>
    <col min="8" max="8" width="10" style="6" hidden="1" customWidth="1"/>
    <col min="9" max="9" width="12.5703125" style="6" hidden="1" customWidth="1"/>
    <col min="10" max="10" width="15.28515625" style="5" hidden="1" customWidth="1"/>
    <col min="11" max="11" width="11.5703125" style="5" hidden="1" customWidth="1"/>
    <col min="12" max="12" width="10.5703125" style="5" hidden="1" customWidth="1"/>
    <col min="13" max="13" width="13.42578125" style="5" hidden="1" customWidth="1"/>
    <col min="14" max="14" width="10.7109375" style="5" customWidth="1"/>
    <col min="15" max="15" width="10" style="5" hidden="1" customWidth="1"/>
    <col min="16" max="16" width="11" style="5" hidden="1" customWidth="1"/>
    <col min="17" max="17" width="10.42578125" style="5" hidden="1" customWidth="1"/>
    <col min="18" max="18" width="9.5703125" style="5" hidden="1" customWidth="1"/>
    <col min="19" max="19" width="0" style="5" hidden="1" customWidth="1"/>
    <col min="20" max="20" width="1.7109375" style="5" hidden="1" customWidth="1"/>
    <col min="21" max="21" width="9.5703125" style="5" bestFit="1" customWidth="1"/>
    <col min="22" max="22" width="9.140625" style="5"/>
    <col min="23" max="23" width="0" style="5" hidden="1" customWidth="1"/>
    <col min="24" max="24" width="9.5703125" style="5" hidden="1" customWidth="1"/>
    <col min="25" max="25" width="0" style="5" hidden="1" customWidth="1"/>
    <col min="26" max="16384" width="9.140625" style="5"/>
  </cols>
  <sheetData>
    <row r="1" spans="1:25" x14ac:dyDescent="0.25">
      <c r="B1" s="7"/>
      <c r="C1" s="3"/>
      <c r="D1" s="4"/>
    </row>
    <row r="2" spans="1:25" x14ac:dyDescent="0.25">
      <c r="B2" s="99" t="s">
        <v>330</v>
      </c>
      <c r="C2" s="3"/>
      <c r="D2" s="4"/>
    </row>
    <row r="3" spans="1:25" s="9" customFormat="1" ht="15.75" x14ac:dyDescent="0.2">
      <c r="A3" s="8"/>
      <c r="B3" s="13"/>
      <c r="C3" s="10"/>
      <c r="D3" s="10"/>
      <c r="E3" s="11"/>
      <c r="F3" s="11"/>
      <c r="G3" s="12"/>
      <c r="H3" s="14"/>
      <c r="I3" s="15"/>
      <c r="J3" s="11"/>
      <c r="K3" s="11"/>
      <c r="L3" s="11"/>
      <c r="M3" s="11"/>
    </row>
    <row r="4" spans="1:25" ht="15.75" x14ac:dyDescent="0.25">
      <c r="B4" s="96"/>
      <c r="C4" s="16" t="s">
        <v>0</v>
      </c>
      <c r="D4" s="17" t="s">
        <v>0</v>
      </c>
      <c r="E4" s="17" t="s">
        <v>1</v>
      </c>
      <c r="F4" s="17" t="s">
        <v>2</v>
      </c>
      <c r="G4" s="97" t="s">
        <v>3</v>
      </c>
      <c r="H4" s="97" t="s">
        <v>3</v>
      </c>
      <c r="I4" s="97"/>
      <c r="J4" s="17"/>
      <c r="K4" s="17" t="s">
        <v>1</v>
      </c>
      <c r="L4" s="17" t="s">
        <v>1</v>
      </c>
      <c r="M4" s="17" t="s">
        <v>1</v>
      </c>
      <c r="N4" s="98" t="s">
        <v>328</v>
      </c>
      <c r="O4" s="22"/>
      <c r="P4" s="23"/>
      <c r="Q4" s="24"/>
      <c r="R4" s="25"/>
      <c r="S4" s="25"/>
      <c r="T4" s="25"/>
      <c r="W4" s="26" t="s">
        <v>5</v>
      </c>
      <c r="X4" s="26" t="s">
        <v>5</v>
      </c>
      <c r="Y4" s="27"/>
    </row>
    <row r="5" spans="1:25" ht="15.75" x14ac:dyDescent="0.25">
      <c r="B5" s="18"/>
      <c r="C5" s="19" t="s">
        <v>6</v>
      </c>
      <c r="D5" s="20" t="s">
        <v>6</v>
      </c>
      <c r="E5" s="20" t="s">
        <v>6</v>
      </c>
      <c r="F5" s="20" t="s">
        <v>6</v>
      </c>
      <c r="G5" s="21" t="s">
        <v>6</v>
      </c>
      <c r="H5" s="21" t="s">
        <v>6</v>
      </c>
      <c r="I5" s="28" t="s">
        <v>4</v>
      </c>
      <c r="J5" s="20"/>
      <c r="K5" s="20" t="s">
        <v>7</v>
      </c>
      <c r="L5" s="20" t="s">
        <v>7</v>
      </c>
      <c r="M5" s="20" t="s">
        <v>7</v>
      </c>
      <c r="N5" s="29" t="s">
        <v>329</v>
      </c>
      <c r="O5" s="30" t="s">
        <v>4</v>
      </c>
      <c r="P5" s="31" t="s">
        <v>4</v>
      </c>
      <c r="Q5" s="31" t="s">
        <v>4</v>
      </c>
      <c r="R5" s="25"/>
      <c r="S5" s="25"/>
      <c r="T5" s="25"/>
      <c r="W5" s="27" t="s">
        <v>6</v>
      </c>
      <c r="X5" s="27" t="s">
        <v>6</v>
      </c>
      <c r="Y5" s="26" t="s">
        <v>4</v>
      </c>
    </row>
    <row r="6" spans="1:25" x14ac:dyDescent="0.25">
      <c r="B6" s="37" t="s">
        <v>8</v>
      </c>
      <c r="C6" s="38"/>
      <c r="D6" s="38"/>
      <c r="E6" s="38"/>
      <c r="F6" s="38"/>
      <c r="G6" s="39"/>
      <c r="H6" s="39"/>
      <c r="I6" s="39"/>
      <c r="J6" s="38"/>
      <c r="K6" s="38"/>
      <c r="L6" s="38"/>
      <c r="M6" s="38"/>
      <c r="N6" s="38"/>
      <c r="O6" s="35"/>
      <c r="P6" s="35"/>
      <c r="Q6" s="35"/>
      <c r="W6" s="35"/>
      <c r="X6" s="35"/>
      <c r="Y6" s="35"/>
    </row>
    <row r="7" spans="1:25" ht="15.75" x14ac:dyDescent="0.25">
      <c r="B7" s="40" t="s">
        <v>9</v>
      </c>
      <c r="C7" s="38">
        <v>0</v>
      </c>
      <c r="D7" s="38">
        <v>0</v>
      </c>
      <c r="E7" s="38">
        <v>0</v>
      </c>
      <c r="F7" s="38">
        <v>0</v>
      </c>
      <c r="G7" s="39"/>
      <c r="H7" s="39"/>
      <c r="I7" s="39">
        <f>+G7+H7</f>
        <v>0</v>
      </c>
      <c r="J7" s="38"/>
      <c r="K7" s="38">
        <f t="shared" ref="K7:L20" si="0">C7+E7</f>
        <v>0</v>
      </c>
      <c r="L7" s="38">
        <f t="shared" si="0"/>
        <v>0</v>
      </c>
      <c r="M7" s="38">
        <f>K7+L7</f>
        <v>0</v>
      </c>
      <c r="N7" s="41"/>
      <c r="O7" s="36" t="e">
        <f>C7+E7+G7+#REF!</f>
        <v>#REF!</v>
      </c>
      <c r="P7" s="36">
        <f>D7+F7+H7+N7</f>
        <v>0</v>
      </c>
      <c r="Q7" s="36" t="e">
        <f>M7+I7+#REF!</f>
        <v>#REF!</v>
      </c>
      <c r="W7" s="36"/>
      <c r="X7" s="36"/>
      <c r="Y7" s="36">
        <f>+W7+X7</f>
        <v>0</v>
      </c>
    </row>
    <row r="8" spans="1:25" ht="15.75" x14ac:dyDescent="0.25">
      <c r="B8" s="40" t="s">
        <v>10</v>
      </c>
      <c r="C8" s="38">
        <v>265</v>
      </c>
      <c r="D8" s="38">
        <v>0</v>
      </c>
      <c r="E8" s="38">
        <v>251</v>
      </c>
      <c r="F8" s="38">
        <v>0</v>
      </c>
      <c r="G8" s="39">
        <v>289</v>
      </c>
      <c r="H8" s="39"/>
      <c r="I8" s="39">
        <f t="shared" ref="I8:I71" si="1">+G8+H8</f>
        <v>289</v>
      </c>
      <c r="J8" s="38"/>
      <c r="K8" s="38">
        <f t="shared" si="0"/>
        <v>516</v>
      </c>
      <c r="L8" s="38">
        <f t="shared" si="0"/>
        <v>0</v>
      </c>
      <c r="M8" s="38">
        <f t="shared" ref="M8:M71" si="2">K8+L8</f>
        <v>516</v>
      </c>
      <c r="N8" s="41"/>
      <c r="O8" s="36" t="e">
        <f>C8+E8+G8+#REF!</f>
        <v>#REF!</v>
      </c>
      <c r="P8" s="36">
        <f>D8+F8+H8+N8</f>
        <v>0</v>
      </c>
      <c r="Q8" s="36" t="e">
        <f>M8+I8+#REF!</f>
        <v>#REF!</v>
      </c>
      <c r="W8" s="36">
        <v>285</v>
      </c>
      <c r="X8" s="36"/>
      <c r="Y8" s="36">
        <f t="shared" ref="Y8:Y20" si="3">+W8+X8</f>
        <v>285</v>
      </c>
    </row>
    <row r="9" spans="1:25" ht="15.75" x14ac:dyDescent="0.25">
      <c r="B9" s="40" t="s">
        <v>11</v>
      </c>
      <c r="C9" s="38">
        <v>290</v>
      </c>
      <c r="D9" s="38">
        <v>0</v>
      </c>
      <c r="E9" s="38">
        <v>394</v>
      </c>
      <c r="F9" s="38">
        <v>0</v>
      </c>
      <c r="G9" s="39">
        <v>171</v>
      </c>
      <c r="H9" s="39"/>
      <c r="I9" s="39">
        <f t="shared" si="1"/>
        <v>171</v>
      </c>
      <c r="J9" s="38"/>
      <c r="K9" s="38">
        <f t="shared" si="0"/>
        <v>684</v>
      </c>
      <c r="L9" s="38">
        <f t="shared" si="0"/>
        <v>0</v>
      </c>
      <c r="M9" s="38">
        <f t="shared" si="2"/>
        <v>684</v>
      </c>
      <c r="N9" s="41"/>
      <c r="O9" s="36" t="e">
        <f>C9+E9+G9+#REF!</f>
        <v>#REF!</v>
      </c>
      <c r="P9" s="36">
        <f>D9+F9+H9+N9</f>
        <v>0</v>
      </c>
      <c r="Q9" s="36" t="e">
        <f>M9+I9+#REF!</f>
        <v>#REF!</v>
      </c>
      <c r="W9" s="36">
        <v>179</v>
      </c>
      <c r="X9" s="36"/>
      <c r="Y9" s="36">
        <f t="shared" si="3"/>
        <v>179</v>
      </c>
    </row>
    <row r="10" spans="1:25" ht="15.75" x14ac:dyDescent="0.25">
      <c r="B10" s="40" t="s">
        <v>12</v>
      </c>
      <c r="C10" s="38">
        <v>740</v>
      </c>
      <c r="D10" s="38">
        <v>0</v>
      </c>
      <c r="E10" s="38">
        <v>696</v>
      </c>
      <c r="F10" s="38">
        <v>0</v>
      </c>
      <c r="G10" s="39"/>
      <c r="H10" s="39"/>
      <c r="I10" s="39">
        <f t="shared" si="1"/>
        <v>0</v>
      </c>
      <c r="J10" s="38"/>
      <c r="K10" s="38">
        <f t="shared" si="0"/>
        <v>1436</v>
      </c>
      <c r="L10" s="38">
        <f t="shared" si="0"/>
        <v>0</v>
      </c>
      <c r="M10" s="38">
        <f t="shared" si="2"/>
        <v>1436</v>
      </c>
      <c r="N10" s="41"/>
      <c r="O10" s="36" t="e">
        <f>C10+E10+G10+#REF!</f>
        <v>#REF!</v>
      </c>
      <c r="P10" s="36">
        <f>D10+F10+H10+N10</f>
        <v>0</v>
      </c>
      <c r="Q10" s="36" t="e">
        <f>M10+I10+#REF!</f>
        <v>#REF!</v>
      </c>
      <c r="W10" s="36">
        <v>365</v>
      </c>
      <c r="X10" s="36"/>
      <c r="Y10" s="36">
        <f t="shared" si="3"/>
        <v>365</v>
      </c>
    </row>
    <row r="11" spans="1:25" ht="15.75" x14ac:dyDescent="0.25">
      <c r="B11" s="40" t="s">
        <v>13</v>
      </c>
      <c r="C11" s="38">
        <v>0</v>
      </c>
      <c r="D11" s="38">
        <v>0</v>
      </c>
      <c r="E11" s="38">
        <v>0</v>
      </c>
      <c r="F11" s="38">
        <v>164</v>
      </c>
      <c r="G11" s="39"/>
      <c r="H11" s="39"/>
      <c r="I11" s="39">
        <f t="shared" si="1"/>
        <v>0</v>
      </c>
      <c r="J11" s="38"/>
      <c r="K11" s="38">
        <f t="shared" si="0"/>
        <v>0</v>
      </c>
      <c r="L11" s="38">
        <f t="shared" si="0"/>
        <v>164</v>
      </c>
      <c r="M11" s="38">
        <f t="shared" si="2"/>
        <v>164</v>
      </c>
      <c r="N11" s="41"/>
      <c r="O11" s="36" t="e">
        <f>C11+E11+G11+#REF!</f>
        <v>#REF!</v>
      </c>
      <c r="P11" s="36">
        <f>D11+F11+H11+N11</f>
        <v>164</v>
      </c>
      <c r="Q11" s="36" t="e">
        <f>M11+I11+#REF!</f>
        <v>#REF!</v>
      </c>
      <c r="W11" s="36"/>
      <c r="X11" s="36"/>
      <c r="Y11" s="36">
        <f t="shared" si="3"/>
        <v>0</v>
      </c>
    </row>
    <row r="12" spans="1:25" ht="15.75" x14ac:dyDescent="0.25">
      <c r="B12" s="40" t="s">
        <v>14</v>
      </c>
      <c r="C12" s="38">
        <v>0</v>
      </c>
      <c r="D12" s="38">
        <v>0</v>
      </c>
      <c r="E12" s="38">
        <v>0</v>
      </c>
      <c r="F12" s="38">
        <v>0</v>
      </c>
      <c r="G12" s="39"/>
      <c r="H12" s="39"/>
      <c r="I12" s="39">
        <f t="shared" si="1"/>
        <v>0</v>
      </c>
      <c r="J12" s="38"/>
      <c r="K12" s="38">
        <f t="shared" si="0"/>
        <v>0</v>
      </c>
      <c r="L12" s="38">
        <f t="shared" si="0"/>
        <v>0</v>
      </c>
      <c r="M12" s="38">
        <f t="shared" si="2"/>
        <v>0</v>
      </c>
      <c r="N12" s="41"/>
      <c r="O12" s="36" t="e">
        <f>C12+E12+G12+#REF!</f>
        <v>#REF!</v>
      </c>
      <c r="P12" s="36">
        <f>D12+F12+H12+N12</f>
        <v>0</v>
      </c>
      <c r="Q12" s="36" t="e">
        <f>M12+I12+#REF!</f>
        <v>#REF!</v>
      </c>
      <c r="W12" s="36"/>
      <c r="X12" s="36"/>
      <c r="Y12" s="36">
        <f t="shared" si="3"/>
        <v>0</v>
      </c>
    </row>
    <row r="13" spans="1:25" ht="15.75" x14ac:dyDescent="0.25">
      <c r="B13" s="40" t="s">
        <v>15</v>
      </c>
      <c r="C13" s="38">
        <v>676</v>
      </c>
      <c r="D13" s="38">
        <v>174</v>
      </c>
      <c r="E13" s="38">
        <v>429</v>
      </c>
      <c r="F13" s="38">
        <v>107</v>
      </c>
      <c r="G13" s="39">
        <v>617</v>
      </c>
      <c r="H13" s="39"/>
      <c r="I13" s="39">
        <f t="shared" si="1"/>
        <v>617</v>
      </c>
      <c r="J13" s="38"/>
      <c r="K13" s="38">
        <f t="shared" si="0"/>
        <v>1105</v>
      </c>
      <c r="L13" s="38">
        <f t="shared" si="0"/>
        <v>281</v>
      </c>
      <c r="M13" s="38">
        <f t="shared" si="2"/>
        <v>1386</v>
      </c>
      <c r="N13" s="41">
        <v>181</v>
      </c>
      <c r="O13" s="36" t="e">
        <f>C13+E13+G13+#REF!</f>
        <v>#REF!</v>
      </c>
      <c r="P13" s="36">
        <f>D13+F13+H13+N13</f>
        <v>462</v>
      </c>
      <c r="Q13" s="36" t="e">
        <f>M13+I13+#REF!</f>
        <v>#REF!</v>
      </c>
      <c r="R13" s="5" t="s">
        <v>16</v>
      </c>
      <c r="W13" s="42">
        <v>135</v>
      </c>
      <c r="X13" s="36">
        <v>120</v>
      </c>
      <c r="Y13" s="36">
        <f t="shared" si="3"/>
        <v>255</v>
      </c>
    </row>
    <row r="14" spans="1:25" ht="15.75" x14ac:dyDescent="0.25">
      <c r="B14" s="40" t="s">
        <v>17</v>
      </c>
      <c r="C14" s="38">
        <v>205</v>
      </c>
      <c r="D14" s="38">
        <v>195</v>
      </c>
      <c r="E14" s="38">
        <v>426</v>
      </c>
      <c r="F14" s="38">
        <v>0</v>
      </c>
      <c r="G14" s="39">
        <v>226</v>
      </c>
      <c r="H14" s="39">
        <v>113</v>
      </c>
      <c r="I14" s="39">
        <f t="shared" si="1"/>
        <v>339</v>
      </c>
      <c r="J14" s="38"/>
      <c r="K14" s="38">
        <f t="shared" si="0"/>
        <v>631</v>
      </c>
      <c r="L14" s="38">
        <f t="shared" si="0"/>
        <v>195</v>
      </c>
      <c r="M14" s="38">
        <f t="shared" si="2"/>
        <v>826</v>
      </c>
      <c r="N14" s="41">
        <v>93</v>
      </c>
      <c r="O14" s="36" t="e">
        <f>C14+E14+G14+#REF!</f>
        <v>#REF!</v>
      </c>
      <c r="P14" s="36">
        <f>D14+F14+H14+N14</f>
        <v>401</v>
      </c>
      <c r="Q14" s="36" t="e">
        <f>M14+I14+#REF!</f>
        <v>#REF!</v>
      </c>
      <c r="W14" s="36"/>
      <c r="X14" s="36">
        <v>30</v>
      </c>
      <c r="Y14" s="36">
        <f t="shared" si="3"/>
        <v>30</v>
      </c>
    </row>
    <row r="15" spans="1:25" ht="15.75" x14ac:dyDescent="0.25">
      <c r="B15" s="40" t="s">
        <v>18</v>
      </c>
      <c r="C15" s="38">
        <v>539</v>
      </c>
      <c r="D15" s="38">
        <v>239</v>
      </c>
      <c r="E15" s="38">
        <v>591</v>
      </c>
      <c r="F15" s="38">
        <v>201</v>
      </c>
      <c r="G15" s="39">
        <v>313</v>
      </c>
      <c r="H15" s="39">
        <v>147</v>
      </c>
      <c r="I15" s="39">
        <f t="shared" si="1"/>
        <v>460</v>
      </c>
      <c r="J15" s="38"/>
      <c r="K15" s="38">
        <f t="shared" si="0"/>
        <v>1130</v>
      </c>
      <c r="L15" s="38">
        <f t="shared" si="0"/>
        <v>440</v>
      </c>
      <c r="M15" s="38">
        <f t="shared" si="2"/>
        <v>1570</v>
      </c>
      <c r="N15" s="41">
        <v>109</v>
      </c>
      <c r="O15" s="36" t="e">
        <f>C15+E15+G15+#REF!</f>
        <v>#REF!</v>
      </c>
      <c r="P15" s="36">
        <f>D15+F15+H15+N15</f>
        <v>696</v>
      </c>
      <c r="Q15" s="36" t="e">
        <f>M15+I15+#REF!</f>
        <v>#REF!</v>
      </c>
      <c r="W15" s="36">
        <v>591</v>
      </c>
      <c r="X15" s="36">
        <v>112</v>
      </c>
      <c r="Y15" s="36">
        <f t="shared" si="3"/>
        <v>703</v>
      </c>
    </row>
    <row r="16" spans="1:25" ht="15.75" x14ac:dyDescent="0.25">
      <c r="B16" s="40" t="s">
        <v>19</v>
      </c>
      <c r="C16" s="38">
        <v>40</v>
      </c>
      <c r="D16" s="38">
        <v>0</v>
      </c>
      <c r="E16" s="38">
        <f>40-40</f>
        <v>0</v>
      </c>
      <c r="F16" s="38">
        <v>0</v>
      </c>
      <c r="G16" s="39"/>
      <c r="H16" s="39"/>
      <c r="I16" s="39">
        <f t="shared" si="1"/>
        <v>0</v>
      </c>
      <c r="J16" s="38"/>
      <c r="K16" s="38">
        <f t="shared" si="0"/>
        <v>40</v>
      </c>
      <c r="L16" s="38">
        <f t="shared" si="0"/>
        <v>0</v>
      </c>
      <c r="M16" s="38">
        <f t="shared" si="2"/>
        <v>40</v>
      </c>
      <c r="N16" s="41"/>
      <c r="O16" s="36" t="e">
        <f>C16+E16+G16+#REF!</f>
        <v>#REF!</v>
      </c>
      <c r="P16" s="36">
        <f>D16+F16+H16+N16</f>
        <v>0</v>
      </c>
      <c r="Q16" s="36" t="e">
        <f>M16+I16+#REF!</f>
        <v>#REF!</v>
      </c>
      <c r="W16" s="36"/>
      <c r="X16" s="36"/>
      <c r="Y16" s="36">
        <f t="shared" si="3"/>
        <v>0</v>
      </c>
    </row>
    <row r="17" spans="2:25" ht="15.75" x14ac:dyDescent="0.25">
      <c r="B17" s="40" t="s">
        <v>20</v>
      </c>
      <c r="C17" s="38">
        <v>448</v>
      </c>
      <c r="D17" s="38">
        <v>0</v>
      </c>
      <c r="E17" s="38">
        <v>0</v>
      </c>
      <c r="F17" s="38">
        <v>0</v>
      </c>
      <c r="G17" s="39"/>
      <c r="H17" s="39"/>
      <c r="I17" s="39">
        <f t="shared" si="1"/>
        <v>0</v>
      </c>
      <c r="J17" s="38"/>
      <c r="K17" s="38">
        <f t="shared" si="0"/>
        <v>448</v>
      </c>
      <c r="L17" s="38">
        <f t="shared" si="0"/>
        <v>0</v>
      </c>
      <c r="M17" s="38">
        <f t="shared" si="2"/>
        <v>448</v>
      </c>
      <c r="N17" s="41"/>
      <c r="O17" s="36" t="e">
        <f>C17+E17+G17+#REF!</f>
        <v>#REF!</v>
      </c>
      <c r="P17" s="36">
        <f>D17+F17+H17+N17</f>
        <v>0</v>
      </c>
      <c r="Q17" s="36" t="e">
        <f>M17+I17+#REF!</f>
        <v>#REF!</v>
      </c>
      <c r="R17" s="5" t="s">
        <v>21</v>
      </c>
      <c r="W17" s="36">
        <f>165+448</f>
        <v>613</v>
      </c>
      <c r="X17" s="36"/>
      <c r="Y17" s="36">
        <f t="shared" si="3"/>
        <v>613</v>
      </c>
    </row>
    <row r="18" spans="2:25" ht="15.75" x14ac:dyDescent="0.25">
      <c r="B18" s="40" t="s">
        <v>22</v>
      </c>
      <c r="C18" s="38">
        <v>161</v>
      </c>
      <c r="D18" s="38">
        <v>0</v>
      </c>
      <c r="E18" s="38">
        <v>60</v>
      </c>
      <c r="F18" s="38">
        <v>0</v>
      </c>
      <c r="G18" s="39"/>
      <c r="H18" s="39"/>
      <c r="I18" s="39">
        <f t="shared" si="1"/>
        <v>0</v>
      </c>
      <c r="J18" s="38"/>
      <c r="K18" s="38">
        <f t="shared" si="0"/>
        <v>221</v>
      </c>
      <c r="L18" s="38">
        <f t="shared" si="0"/>
        <v>0</v>
      </c>
      <c r="M18" s="38">
        <f t="shared" si="2"/>
        <v>221</v>
      </c>
      <c r="N18" s="41"/>
      <c r="O18" s="36" t="e">
        <f>C18+E18+G18+#REF!</f>
        <v>#REF!</v>
      </c>
      <c r="P18" s="36">
        <f>D18+F18+H18+N18</f>
        <v>0</v>
      </c>
      <c r="Q18" s="36" t="e">
        <f>M18+I18+#REF!</f>
        <v>#REF!</v>
      </c>
      <c r="W18" s="36"/>
      <c r="X18" s="36"/>
      <c r="Y18" s="36">
        <f t="shared" si="3"/>
        <v>0</v>
      </c>
    </row>
    <row r="19" spans="2:25" ht="15.75" x14ac:dyDescent="0.25">
      <c r="B19" s="40" t="s">
        <v>23</v>
      </c>
      <c r="C19" s="38">
        <v>0</v>
      </c>
      <c r="D19" s="38">
        <v>0</v>
      </c>
      <c r="E19" s="38">
        <v>0</v>
      </c>
      <c r="F19" s="38">
        <v>0</v>
      </c>
      <c r="G19" s="39">
        <v>144</v>
      </c>
      <c r="H19" s="39"/>
      <c r="I19" s="39">
        <f t="shared" si="1"/>
        <v>144</v>
      </c>
      <c r="J19" s="38"/>
      <c r="K19" s="38">
        <f t="shared" si="0"/>
        <v>0</v>
      </c>
      <c r="L19" s="38">
        <f t="shared" si="0"/>
        <v>0</v>
      </c>
      <c r="M19" s="38">
        <f t="shared" si="2"/>
        <v>0</v>
      </c>
      <c r="N19" s="41"/>
      <c r="O19" s="36" t="e">
        <f>C19+E19+G19+#REF!</f>
        <v>#REF!</v>
      </c>
      <c r="P19" s="36">
        <f>D19+F19+H19+N19</f>
        <v>0</v>
      </c>
      <c r="Q19" s="36" t="e">
        <f>M19+I19+#REF!</f>
        <v>#REF!</v>
      </c>
      <c r="W19" s="36"/>
      <c r="X19" s="36"/>
      <c r="Y19" s="36">
        <f t="shared" si="3"/>
        <v>0</v>
      </c>
    </row>
    <row r="20" spans="2:25" ht="15.75" x14ac:dyDescent="0.25">
      <c r="B20" s="40" t="s">
        <v>24</v>
      </c>
      <c r="C20" s="38">
        <v>0</v>
      </c>
      <c r="D20" s="38">
        <v>0</v>
      </c>
      <c r="E20" s="38">
        <v>0</v>
      </c>
      <c r="F20" s="38">
        <v>0</v>
      </c>
      <c r="G20" s="39"/>
      <c r="H20" s="39"/>
      <c r="I20" s="39">
        <f t="shared" si="1"/>
        <v>0</v>
      </c>
      <c r="J20" s="38"/>
      <c r="K20" s="38">
        <f t="shared" si="0"/>
        <v>0</v>
      </c>
      <c r="L20" s="38">
        <f t="shared" si="0"/>
        <v>0</v>
      </c>
      <c r="M20" s="38">
        <f t="shared" si="2"/>
        <v>0</v>
      </c>
      <c r="N20" s="41"/>
      <c r="O20" s="36" t="e">
        <f>C20+E20+G20+#REF!</f>
        <v>#REF!</v>
      </c>
      <c r="P20" s="36">
        <f>D20+F20+H20+N20</f>
        <v>0</v>
      </c>
      <c r="Q20" s="36" t="e">
        <f>M20+I20+#REF!</f>
        <v>#REF!</v>
      </c>
      <c r="W20" s="35"/>
      <c r="X20" s="36"/>
      <c r="Y20" s="36">
        <f t="shared" si="3"/>
        <v>0</v>
      </c>
    </row>
    <row r="21" spans="2:25" ht="16.5" thickBot="1" x14ac:dyDescent="0.3">
      <c r="B21" s="38"/>
      <c r="C21" s="43">
        <f t="shared" ref="C21:Q21" si="4">SUM(C7:C20)</f>
        <v>3364</v>
      </c>
      <c r="D21" s="43">
        <f t="shared" si="4"/>
        <v>608</v>
      </c>
      <c r="E21" s="43">
        <f t="shared" si="4"/>
        <v>2847</v>
      </c>
      <c r="F21" s="43">
        <f t="shared" si="4"/>
        <v>472</v>
      </c>
      <c r="G21" s="44">
        <f>SUM(G7:G20)</f>
        <v>1760</v>
      </c>
      <c r="H21" s="44">
        <f>SUM(H7:H20)</f>
        <v>260</v>
      </c>
      <c r="I21" s="44">
        <f>SUM(I7:I20)</f>
        <v>2020</v>
      </c>
      <c r="J21" s="38"/>
      <c r="K21" s="38">
        <f t="shared" si="4"/>
        <v>6211</v>
      </c>
      <c r="L21" s="38">
        <f t="shared" si="4"/>
        <v>1080</v>
      </c>
      <c r="M21" s="38">
        <f t="shared" si="4"/>
        <v>7291</v>
      </c>
      <c r="N21" s="44">
        <f t="shared" si="4"/>
        <v>383</v>
      </c>
      <c r="O21" s="45" t="e">
        <f t="shared" si="4"/>
        <v>#REF!</v>
      </c>
      <c r="P21" s="45">
        <f t="shared" si="4"/>
        <v>1723</v>
      </c>
      <c r="Q21" s="45" t="e">
        <f t="shared" si="4"/>
        <v>#REF!</v>
      </c>
      <c r="R21" s="6" t="e">
        <f>O21+P21</f>
        <v>#REF!</v>
      </c>
      <c r="U21" s="6"/>
      <c r="W21" s="45">
        <f>SUM(W7:W20)</f>
        <v>2168</v>
      </c>
      <c r="X21" s="45">
        <f>SUM(X7:X20)</f>
        <v>262</v>
      </c>
      <c r="Y21" s="45">
        <f>SUM(Y7:Y20)</f>
        <v>2430</v>
      </c>
    </row>
    <row r="22" spans="2:25" ht="15.75" thickTop="1" x14ac:dyDescent="0.25">
      <c r="B22" s="37" t="s">
        <v>25</v>
      </c>
      <c r="C22" s="38">
        <v>0</v>
      </c>
      <c r="D22" s="38">
        <v>0</v>
      </c>
      <c r="E22" s="38">
        <v>0</v>
      </c>
      <c r="F22" s="38">
        <v>0</v>
      </c>
      <c r="G22" s="39"/>
      <c r="H22" s="39"/>
      <c r="I22" s="39">
        <f t="shared" si="1"/>
        <v>0</v>
      </c>
      <c r="J22" s="38"/>
      <c r="K22" s="38">
        <f t="shared" ref="K22:L35" si="5">C22+E22</f>
        <v>0</v>
      </c>
      <c r="L22" s="38">
        <f t="shared" si="5"/>
        <v>0</v>
      </c>
      <c r="M22" s="38">
        <f t="shared" si="2"/>
        <v>0</v>
      </c>
      <c r="N22" s="38"/>
      <c r="O22" s="36"/>
      <c r="P22" s="36"/>
      <c r="Q22" s="33"/>
      <c r="W22" s="33"/>
      <c r="X22" s="33"/>
      <c r="Y22" s="34">
        <f t="shared" ref="Y22:Y35" si="6">+W22+X22</f>
        <v>0</v>
      </c>
    </row>
    <row r="23" spans="2:25" ht="15.75" x14ac:dyDescent="0.25">
      <c r="B23" s="40" t="s">
        <v>26</v>
      </c>
      <c r="C23" s="38">
        <v>0</v>
      </c>
      <c r="D23" s="38">
        <v>30</v>
      </c>
      <c r="E23" s="38">
        <v>0</v>
      </c>
      <c r="F23" s="38">
        <v>60</v>
      </c>
      <c r="G23" s="39"/>
      <c r="H23" s="39"/>
      <c r="I23" s="39">
        <f t="shared" si="1"/>
        <v>0</v>
      </c>
      <c r="J23" s="38"/>
      <c r="K23" s="38">
        <f t="shared" si="5"/>
        <v>0</v>
      </c>
      <c r="L23" s="38">
        <f t="shared" si="5"/>
        <v>90</v>
      </c>
      <c r="M23" s="38">
        <f t="shared" si="2"/>
        <v>90</v>
      </c>
      <c r="N23" s="41">
        <v>30</v>
      </c>
      <c r="O23" s="36" t="e">
        <f>C23+E23+G23+#REF!</f>
        <v>#REF!</v>
      </c>
      <c r="P23" s="36">
        <f>D23+F23+H23+N23</f>
        <v>120</v>
      </c>
      <c r="Q23" s="36" t="e">
        <f>M23+I23+#REF!</f>
        <v>#REF!</v>
      </c>
      <c r="W23" s="35"/>
      <c r="X23" s="35">
        <v>60</v>
      </c>
      <c r="Y23" s="36">
        <f t="shared" si="6"/>
        <v>60</v>
      </c>
    </row>
    <row r="24" spans="2:25" ht="15.75" x14ac:dyDescent="0.25">
      <c r="B24" s="40" t="s">
        <v>27</v>
      </c>
      <c r="C24" s="38">
        <v>4347</v>
      </c>
      <c r="D24" s="38">
        <v>0</v>
      </c>
      <c r="E24" s="38">
        <v>2720</v>
      </c>
      <c r="F24" s="38">
        <v>0</v>
      </c>
      <c r="G24" s="39">
        <v>2943</v>
      </c>
      <c r="H24" s="39"/>
      <c r="I24" s="39">
        <f t="shared" si="1"/>
        <v>2943</v>
      </c>
      <c r="J24" s="38"/>
      <c r="K24" s="38">
        <f t="shared" si="5"/>
        <v>7067</v>
      </c>
      <c r="L24" s="38">
        <f t="shared" si="5"/>
        <v>0</v>
      </c>
      <c r="M24" s="38">
        <f t="shared" si="2"/>
        <v>7067</v>
      </c>
      <c r="N24" s="40"/>
      <c r="O24" s="36" t="e">
        <f>C24+E24+G24+#REF!</f>
        <v>#REF!</v>
      </c>
      <c r="P24" s="36">
        <f>D24+F24+H24+N24</f>
        <v>0</v>
      </c>
      <c r="Q24" s="36" t="e">
        <f>M24+I24+#REF!</f>
        <v>#REF!</v>
      </c>
      <c r="W24" s="35">
        <v>2535</v>
      </c>
      <c r="X24" s="35"/>
      <c r="Y24" s="36">
        <f t="shared" si="6"/>
        <v>2535</v>
      </c>
    </row>
    <row r="25" spans="2:25" ht="15.75" x14ac:dyDescent="0.25">
      <c r="B25" s="40" t="s">
        <v>28</v>
      </c>
      <c r="C25" s="38">
        <v>0</v>
      </c>
      <c r="D25" s="38">
        <v>0</v>
      </c>
      <c r="E25" s="38">
        <v>0</v>
      </c>
      <c r="F25" s="38">
        <v>0</v>
      </c>
      <c r="G25" s="39"/>
      <c r="H25" s="39"/>
      <c r="I25" s="39">
        <f t="shared" si="1"/>
        <v>0</v>
      </c>
      <c r="J25" s="38"/>
      <c r="K25" s="38">
        <f t="shared" si="5"/>
        <v>0</v>
      </c>
      <c r="L25" s="38">
        <f t="shared" si="5"/>
        <v>0</v>
      </c>
      <c r="M25" s="38">
        <f t="shared" si="2"/>
        <v>0</v>
      </c>
      <c r="N25" s="40"/>
      <c r="O25" s="36" t="e">
        <f>C25+E25+G25+#REF!</f>
        <v>#REF!</v>
      </c>
      <c r="P25" s="36">
        <f>D25+F25+H25+N25</f>
        <v>0</v>
      </c>
      <c r="Q25" s="36" t="e">
        <f>M25+I25+#REF!</f>
        <v>#REF!</v>
      </c>
      <c r="W25" s="35"/>
      <c r="X25" s="35"/>
      <c r="Y25" s="36">
        <f t="shared" si="6"/>
        <v>0</v>
      </c>
    </row>
    <row r="26" spans="2:25" ht="15.75" x14ac:dyDescent="0.25">
      <c r="B26" s="40" t="s">
        <v>29</v>
      </c>
      <c r="C26" s="38">
        <v>0</v>
      </c>
      <c r="D26" s="38">
        <v>0</v>
      </c>
      <c r="E26" s="38">
        <v>0</v>
      </c>
      <c r="F26" s="38">
        <v>0</v>
      </c>
      <c r="G26" s="39"/>
      <c r="H26" s="39"/>
      <c r="I26" s="39">
        <f t="shared" si="1"/>
        <v>0</v>
      </c>
      <c r="J26" s="38"/>
      <c r="K26" s="38">
        <f t="shared" si="5"/>
        <v>0</v>
      </c>
      <c r="L26" s="38">
        <f t="shared" si="5"/>
        <v>0</v>
      </c>
      <c r="M26" s="38">
        <f t="shared" si="2"/>
        <v>0</v>
      </c>
      <c r="N26" s="40"/>
      <c r="O26" s="36" t="e">
        <f>C26+E26+G26+#REF!</f>
        <v>#REF!</v>
      </c>
      <c r="P26" s="36">
        <f>D26+F26+H26+N26</f>
        <v>0</v>
      </c>
      <c r="Q26" s="36" t="e">
        <f>M26+I26+#REF!</f>
        <v>#REF!</v>
      </c>
      <c r="W26" s="35"/>
      <c r="X26" s="35"/>
      <c r="Y26" s="36">
        <f t="shared" si="6"/>
        <v>0</v>
      </c>
    </row>
    <row r="27" spans="2:25" ht="15.75" x14ac:dyDescent="0.25">
      <c r="B27" s="40" t="s">
        <v>30</v>
      </c>
      <c r="C27" s="38">
        <v>0</v>
      </c>
      <c r="D27" s="38">
        <v>0</v>
      </c>
      <c r="E27" s="38">
        <v>0</v>
      </c>
      <c r="F27" s="38">
        <v>0</v>
      </c>
      <c r="G27" s="39"/>
      <c r="H27" s="39"/>
      <c r="I27" s="39">
        <f t="shared" si="1"/>
        <v>0</v>
      </c>
      <c r="J27" s="38"/>
      <c r="K27" s="38">
        <f t="shared" si="5"/>
        <v>0</v>
      </c>
      <c r="L27" s="38">
        <f t="shared" si="5"/>
        <v>0</v>
      </c>
      <c r="M27" s="38">
        <f t="shared" si="2"/>
        <v>0</v>
      </c>
      <c r="N27" s="40"/>
      <c r="O27" s="36" t="e">
        <f>C27+E27+G27+#REF!</f>
        <v>#REF!</v>
      </c>
      <c r="P27" s="36">
        <f>D27+F27+H27+N27</f>
        <v>0</v>
      </c>
      <c r="Q27" s="36" t="e">
        <f>M27+I27+#REF!</f>
        <v>#REF!</v>
      </c>
      <c r="W27" s="35"/>
      <c r="X27" s="35"/>
      <c r="Y27" s="36">
        <f t="shared" si="6"/>
        <v>0</v>
      </c>
    </row>
    <row r="28" spans="2:25" ht="15.75" x14ac:dyDescent="0.25">
      <c r="B28" s="40" t="s">
        <v>31</v>
      </c>
      <c r="C28" s="38">
        <v>0</v>
      </c>
      <c r="D28" s="38">
        <v>0</v>
      </c>
      <c r="E28" s="38">
        <v>0</v>
      </c>
      <c r="F28" s="38">
        <v>0</v>
      </c>
      <c r="G28" s="39"/>
      <c r="H28" s="39"/>
      <c r="I28" s="39">
        <f t="shared" si="1"/>
        <v>0</v>
      </c>
      <c r="J28" s="38"/>
      <c r="K28" s="38">
        <f t="shared" si="5"/>
        <v>0</v>
      </c>
      <c r="L28" s="38">
        <f t="shared" si="5"/>
        <v>0</v>
      </c>
      <c r="M28" s="38">
        <f t="shared" si="2"/>
        <v>0</v>
      </c>
      <c r="N28" s="40"/>
      <c r="O28" s="36" t="e">
        <f>C28+E28+G28+#REF!</f>
        <v>#REF!</v>
      </c>
      <c r="P28" s="36">
        <f>D28+F28+H28+N28</f>
        <v>0</v>
      </c>
      <c r="Q28" s="36" t="e">
        <f>M28+I28+#REF!</f>
        <v>#REF!</v>
      </c>
      <c r="W28" s="35"/>
      <c r="X28" s="35"/>
      <c r="Y28" s="36">
        <f t="shared" si="6"/>
        <v>0</v>
      </c>
    </row>
    <row r="29" spans="2:25" ht="15.75" x14ac:dyDescent="0.25">
      <c r="B29" s="40" t="s">
        <v>32</v>
      </c>
      <c r="C29" s="38">
        <v>477</v>
      </c>
      <c r="D29" s="38">
        <v>0</v>
      </c>
      <c r="E29" s="38">
        <v>736</v>
      </c>
      <c r="F29" s="38">
        <v>0</v>
      </c>
      <c r="G29" s="39">
        <v>354</v>
      </c>
      <c r="H29" s="39"/>
      <c r="I29" s="39">
        <f t="shared" si="1"/>
        <v>354</v>
      </c>
      <c r="J29" s="38"/>
      <c r="K29" s="38">
        <f t="shared" si="5"/>
        <v>1213</v>
      </c>
      <c r="L29" s="38">
        <f t="shared" si="5"/>
        <v>0</v>
      </c>
      <c r="M29" s="38">
        <f t="shared" si="2"/>
        <v>1213</v>
      </c>
      <c r="N29" s="40">
        <v>30</v>
      </c>
      <c r="O29" s="36" t="e">
        <f>C29+E29+G29+#REF!</f>
        <v>#REF!</v>
      </c>
      <c r="P29" s="36">
        <f>D29+F29+H29+N29</f>
        <v>30</v>
      </c>
      <c r="Q29" s="36" t="e">
        <f>M29+I29+#REF!</f>
        <v>#REF!</v>
      </c>
      <c r="W29" s="35">
        <v>1322</v>
      </c>
      <c r="X29" s="35"/>
      <c r="Y29" s="36">
        <f t="shared" si="6"/>
        <v>1322</v>
      </c>
    </row>
    <row r="30" spans="2:25" ht="15.75" x14ac:dyDescent="0.25">
      <c r="B30" s="40" t="s">
        <v>33</v>
      </c>
      <c r="C30" s="38">
        <v>0</v>
      </c>
      <c r="D30" s="38">
        <v>0</v>
      </c>
      <c r="E30" s="38">
        <v>0</v>
      </c>
      <c r="F30" s="38">
        <v>0</v>
      </c>
      <c r="G30" s="39"/>
      <c r="H30" s="39"/>
      <c r="I30" s="39">
        <f t="shared" si="1"/>
        <v>0</v>
      </c>
      <c r="J30" s="38"/>
      <c r="K30" s="38">
        <f t="shared" si="5"/>
        <v>0</v>
      </c>
      <c r="L30" s="38">
        <f t="shared" si="5"/>
        <v>0</v>
      </c>
      <c r="M30" s="38">
        <f t="shared" si="2"/>
        <v>0</v>
      </c>
      <c r="N30" s="40"/>
      <c r="O30" s="36" t="e">
        <f>C30+E30+G30+#REF!</f>
        <v>#REF!</v>
      </c>
      <c r="P30" s="36">
        <f>D30+F30+H30+N30</f>
        <v>0</v>
      </c>
      <c r="Q30" s="36" t="e">
        <f>M30+I30+#REF!</f>
        <v>#REF!</v>
      </c>
      <c r="W30" s="35"/>
      <c r="X30" s="35"/>
      <c r="Y30" s="36">
        <f t="shared" si="6"/>
        <v>0</v>
      </c>
    </row>
    <row r="31" spans="2:25" ht="15.75" x14ac:dyDescent="0.25">
      <c r="B31" s="40" t="s">
        <v>34</v>
      </c>
      <c r="C31" s="38">
        <v>818</v>
      </c>
      <c r="D31" s="38">
        <v>0</v>
      </c>
      <c r="E31" s="38">
        <v>992</v>
      </c>
      <c r="F31" s="38">
        <v>0</v>
      </c>
      <c r="G31" s="39">
        <v>837</v>
      </c>
      <c r="H31" s="39"/>
      <c r="I31" s="39">
        <f t="shared" si="1"/>
        <v>837</v>
      </c>
      <c r="J31" s="38"/>
      <c r="K31" s="38">
        <f t="shared" si="5"/>
        <v>1810</v>
      </c>
      <c r="L31" s="38">
        <f t="shared" si="5"/>
        <v>0</v>
      </c>
      <c r="M31" s="38">
        <f t="shared" si="2"/>
        <v>1810</v>
      </c>
      <c r="N31" s="40">
        <v>156</v>
      </c>
      <c r="O31" s="36" t="e">
        <f>C31+E31+G31+#REF!</f>
        <v>#REF!</v>
      </c>
      <c r="P31" s="36">
        <f>D31+F31+H31+N31</f>
        <v>156</v>
      </c>
      <c r="Q31" s="36" t="e">
        <f>M31+I31+#REF!</f>
        <v>#REF!</v>
      </c>
      <c r="W31" s="35">
        <v>922</v>
      </c>
      <c r="X31" s="35"/>
      <c r="Y31" s="36">
        <f t="shared" si="6"/>
        <v>922</v>
      </c>
    </row>
    <row r="32" spans="2:25" ht="15.75" x14ac:dyDescent="0.25">
      <c r="B32" s="40" t="s">
        <v>35</v>
      </c>
      <c r="C32" s="38">
        <v>0</v>
      </c>
      <c r="D32" s="38">
        <v>0</v>
      </c>
      <c r="E32" s="38">
        <v>0</v>
      </c>
      <c r="F32" s="38">
        <v>0</v>
      </c>
      <c r="G32" s="39"/>
      <c r="H32" s="39"/>
      <c r="I32" s="39">
        <f t="shared" si="1"/>
        <v>0</v>
      </c>
      <c r="J32" s="38"/>
      <c r="K32" s="38">
        <f t="shared" si="5"/>
        <v>0</v>
      </c>
      <c r="L32" s="38">
        <f t="shared" si="5"/>
        <v>0</v>
      </c>
      <c r="M32" s="38">
        <f t="shared" si="2"/>
        <v>0</v>
      </c>
      <c r="N32" s="40"/>
      <c r="O32" s="36" t="e">
        <f>C32+E32+G32+#REF!</f>
        <v>#REF!</v>
      </c>
      <c r="P32" s="36">
        <f>D32+F32+H32+N32</f>
        <v>0</v>
      </c>
      <c r="Q32" s="36" t="e">
        <f>M32+I32+#REF!</f>
        <v>#REF!</v>
      </c>
      <c r="W32" s="35"/>
      <c r="X32" s="35"/>
      <c r="Y32" s="36">
        <f t="shared" si="6"/>
        <v>0</v>
      </c>
    </row>
    <row r="33" spans="2:25" ht="15.75" x14ac:dyDescent="0.25">
      <c r="B33" s="40" t="s">
        <v>36</v>
      </c>
      <c r="C33" s="38">
        <v>0</v>
      </c>
      <c r="D33" s="38">
        <v>30</v>
      </c>
      <c r="E33" s="38">
        <v>0</v>
      </c>
      <c r="F33" s="38">
        <v>0</v>
      </c>
      <c r="G33" s="39"/>
      <c r="H33" s="39"/>
      <c r="I33" s="39">
        <f t="shared" si="1"/>
        <v>0</v>
      </c>
      <c r="J33" s="38"/>
      <c r="K33" s="38">
        <f t="shared" si="5"/>
        <v>0</v>
      </c>
      <c r="L33" s="38">
        <f t="shared" si="5"/>
        <v>30</v>
      </c>
      <c r="M33" s="38">
        <f t="shared" si="2"/>
        <v>30</v>
      </c>
      <c r="N33" s="40">
        <v>0</v>
      </c>
      <c r="O33" s="36" t="e">
        <f>C33+E33+G33+#REF!</f>
        <v>#REF!</v>
      </c>
      <c r="P33" s="36">
        <f>D33+F33+H33+N33</f>
        <v>30</v>
      </c>
      <c r="Q33" s="36" t="e">
        <f>M33+I33+#REF!</f>
        <v>#REF!</v>
      </c>
      <c r="W33" s="35"/>
      <c r="X33" s="35">
        <v>30</v>
      </c>
      <c r="Y33" s="36">
        <f t="shared" si="6"/>
        <v>30</v>
      </c>
    </row>
    <row r="34" spans="2:25" ht="15.75" x14ac:dyDescent="0.25">
      <c r="B34" s="40" t="s">
        <v>37</v>
      </c>
      <c r="C34" s="38">
        <v>193</v>
      </c>
      <c r="D34" s="38">
        <v>0</v>
      </c>
      <c r="E34" s="38">
        <v>0</v>
      </c>
      <c r="F34" s="38">
        <v>0</v>
      </c>
      <c r="G34" s="39">
        <f>170+184</f>
        <v>354</v>
      </c>
      <c r="H34" s="39"/>
      <c r="I34" s="39">
        <f t="shared" si="1"/>
        <v>354</v>
      </c>
      <c r="J34" s="38"/>
      <c r="K34" s="38">
        <f t="shared" si="5"/>
        <v>193</v>
      </c>
      <c r="L34" s="38">
        <f t="shared" si="5"/>
        <v>0</v>
      </c>
      <c r="M34" s="38">
        <f t="shared" si="2"/>
        <v>193</v>
      </c>
      <c r="N34" s="40"/>
      <c r="O34" s="36" t="e">
        <f>C34+E34+G34+#REF!</f>
        <v>#REF!</v>
      </c>
      <c r="P34" s="36">
        <f>D34+F34+H34+N34</f>
        <v>0</v>
      </c>
      <c r="Q34" s="36" t="e">
        <f>M34+I34+#REF!</f>
        <v>#REF!</v>
      </c>
      <c r="W34" s="35">
        <v>177</v>
      </c>
      <c r="X34" s="35"/>
      <c r="Y34" s="36">
        <f t="shared" si="6"/>
        <v>177</v>
      </c>
    </row>
    <row r="35" spans="2:25" ht="15.75" x14ac:dyDescent="0.25">
      <c r="B35" s="40" t="s">
        <v>38</v>
      </c>
      <c r="C35" s="38">
        <v>0</v>
      </c>
      <c r="D35" s="38">
        <v>108</v>
      </c>
      <c r="E35" s="38">
        <v>0</v>
      </c>
      <c r="F35" s="38">
        <v>0</v>
      </c>
      <c r="G35" s="39"/>
      <c r="H35" s="39">
        <v>81</v>
      </c>
      <c r="I35" s="39">
        <f t="shared" si="1"/>
        <v>81</v>
      </c>
      <c r="J35" s="38"/>
      <c r="K35" s="38">
        <f t="shared" si="5"/>
        <v>0</v>
      </c>
      <c r="L35" s="38">
        <f t="shared" si="5"/>
        <v>108</v>
      </c>
      <c r="M35" s="38">
        <f t="shared" si="2"/>
        <v>108</v>
      </c>
      <c r="N35" s="40">
        <v>157</v>
      </c>
      <c r="O35" s="36" t="e">
        <f>C35+E35+G35+#REF!</f>
        <v>#REF!</v>
      </c>
      <c r="P35" s="36">
        <f>D35+F35+H35+N35</f>
        <v>346</v>
      </c>
      <c r="Q35" s="36" t="e">
        <f>M35+I35+#REF!</f>
        <v>#REF!</v>
      </c>
      <c r="W35" s="35"/>
      <c r="X35" s="35"/>
      <c r="Y35" s="36">
        <f t="shared" si="6"/>
        <v>0</v>
      </c>
    </row>
    <row r="36" spans="2:25" ht="16.5" thickBot="1" x14ac:dyDescent="0.3">
      <c r="B36" s="38"/>
      <c r="C36" s="38">
        <f t="shared" ref="C36:Q36" si="7">SUM(C23:C35)</f>
        <v>5835</v>
      </c>
      <c r="D36" s="38">
        <f t="shared" si="7"/>
        <v>168</v>
      </c>
      <c r="E36" s="38">
        <f t="shared" si="7"/>
        <v>4448</v>
      </c>
      <c r="F36" s="38">
        <f t="shared" si="7"/>
        <v>60</v>
      </c>
      <c r="G36" s="44">
        <f>SUM(G23:G35)</f>
        <v>4488</v>
      </c>
      <c r="H36" s="44">
        <f>SUM(H23:H35)</f>
        <v>81</v>
      </c>
      <c r="I36" s="44">
        <f>SUM(I23:I35)</f>
        <v>4569</v>
      </c>
      <c r="J36" s="38"/>
      <c r="K36" s="38">
        <f t="shared" si="7"/>
        <v>10283</v>
      </c>
      <c r="L36" s="38">
        <f t="shared" si="7"/>
        <v>228</v>
      </c>
      <c r="M36" s="38">
        <f t="shared" si="7"/>
        <v>10511</v>
      </c>
      <c r="N36" s="44">
        <f t="shared" si="7"/>
        <v>373</v>
      </c>
      <c r="O36" s="46" t="e">
        <f t="shared" si="7"/>
        <v>#REF!</v>
      </c>
      <c r="P36" s="45">
        <f t="shared" si="7"/>
        <v>682</v>
      </c>
      <c r="Q36" s="45" t="e">
        <f t="shared" si="7"/>
        <v>#REF!</v>
      </c>
      <c r="R36" s="6" t="e">
        <f>O36+P36</f>
        <v>#REF!</v>
      </c>
      <c r="W36" s="46">
        <f>SUM(W23:W35)</f>
        <v>4956</v>
      </c>
      <c r="X36" s="45">
        <f>SUM(X23:X35)</f>
        <v>90</v>
      </c>
      <c r="Y36" s="45">
        <f>SUM(Y23:Y35)</f>
        <v>5046</v>
      </c>
    </row>
    <row r="37" spans="2:25" ht="15.75" thickTop="1" x14ac:dyDescent="0.25">
      <c r="B37" s="37" t="s">
        <v>39</v>
      </c>
      <c r="C37" s="38">
        <v>0</v>
      </c>
      <c r="D37" s="38">
        <v>0</v>
      </c>
      <c r="E37" s="38">
        <v>0</v>
      </c>
      <c r="F37" s="38">
        <v>0</v>
      </c>
      <c r="G37" s="39"/>
      <c r="H37" s="39"/>
      <c r="I37" s="39">
        <f t="shared" si="1"/>
        <v>0</v>
      </c>
      <c r="J37" s="38"/>
      <c r="K37" s="38">
        <f t="shared" ref="K37:L49" si="8">C37+E37</f>
        <v>0</v>
      </c>
      <c r="L37" s="38">
        <f t="shared" si="8"/>
        <v>0</v>
      </c>
      <c r="M37" s="38">
        <f t="shared" si="2"/>
        <v>0</v>
      </c>
      <c r="N37" s="38"/>
      <c r="O37" s="33"/>
      <c r="P37" s="33"/>
      <c r="Q37" s="33"/>
      <c r="W37" s="33"/>
      <c r="X37" s="33"/>
      <c r="Y37" s="34">
        <f t="shared" ref="Y37:Y49" si="9">+W37+X37</f>
        <v>0</v>
      </c>
    </row>
    <row r="38" spans="2:25" ht="15.75" x14ac:dyDescent="0.25">
      <c r="B38" s="40" t="s">
        <v>40</v>
      </c>
      <c r="C38" s="38">
        <v>50</v>
      </c>
      <c r="D38" s="38">
        <v>0</v>
      </c>
      <c r="E38" s="38">
        <v>202</v>
      </c>
      <c r="F38" s="38">
        <v>0</v>
      </c>
      <c r="G38" s="39">
        <v>182</v>
      </c>
      <c r="H38" s="39"/>
      <c r="I38" s="39">
        <f t="shared" si="1"/>
        <v>182</v>
      </c>
      <c r="J38" s="38"/>
      <c r="K38" s="38">
        <f t="shared" si="8"/>
        <v>252</v>
      </c>
      <c r="L38" s="38">
        <f t="shared" si="8"/>
        <v>0</v>
      </c>
      <c r="M38" s="38">
        <f t="shared" si="2"/>
        <v>252</v>
      </c>
      <c r="N38" s="40"/>
      <c r="O38" s="36" t="e">
        <f>C38+E38+G38+#REF!</f>
        <v>#REF!</v>
      </c>
      <c r="P38" s="36">
        <f>D38+F38+H38+N38</f>
        <v>0</v>
      </c>
      <c r="Q38" s="36" t="e">
        <f>M38+I38+#REF!</f>
        <v>#REF!</v>
      </c>
      <c r="W38" s="35"/>
      <c r="X38" s="35"/>
      <c r="Y38" s="36">
        <f t="shared" si="9"/>
        <v>0</v>
      </c>
    </row>
    <row r="39" spans="2:25" ht="15.75" x14ac:dyDescent="0.25">
      <c r="B39" s="40" t="s">
        <v>41</v>
      </c>
      <c r="C39" s="38">
        <v>0</v>
      </c>
      <c r="D39" s="38">
        <v>0</v>
      </c>
      <c r="E39" s="38">
        <v>0</v>
      </c>
      <c r="F39" s="38">
        <v>0</v>
      </c>
      <c r="G39" s="39"/>
      <c r="H39" s="39"/>
      <c r="I39" s="39">
        <f t="shared" si="1"/>
        <v>0</v>
      </c>
      <c r="J39" s="38"/>
      <c r="K39" s="38">
        <f t="shared" si="8"/>
        <v>0</v>
      </c>
      <c r="L39" s="38">
        <f t="shared" si="8"/>
        <v>0</v>
      </c>
      <c r="M39" s="38">
        <f t="shared" si="2"/>
        <v>0</v>
      </c>
      <c r="N39" s="40"/>
      <c r="O39" s="36" t="e">
        <f>C39+E39+G39+#REF!</f>
        <v>#REF!</v>
      </c>
      <c r="P39" s="36">
        <f>D39+F39+H39+N39</f>
        <v>0</v>
      </c>
      <c r="Q39" s="36" t="e">
        <f>M39+I39+#REF!</f>
        <v>#REF!</v>
      </c>
      <c r="W39" s="35"/>
      <c r="X39" s="35"/>
      <c r="Y39" s="36">
        <f t="shared" si="9"/>
        <v>0</v>
      </c>
    </row>
    <row r="40" spans="2:25" ht="15.75" x14ac:dyDescent="0.25">
      <c r="B40" s="40" t="s">
        <v>42</v>
      </c>
      <c r="C40" s="38">
        <v>0</v>
      </c>
      <c r="D40" s="38">
        <v>0</v>
      </c>
      <c r="E40" s="38">
        <v>0</v>
      </c>
      <c r="F40" s="38">
        <v>0</v>
      </c>
      <c r="G40" s="39"/>
      <c r="H40" s="39"/>
      <c r="I40" s="39">
        <f t="shared" si="1"/>
        <v>0</v>
      </c>
      <c r="J40" s="38"/>
      <c r="K40" s="38">
        <f t="shared" si="8"/>
        <v>0</v>
      </c>
      <c r="L40" s="38">
        <f t="shared" si="8"/>
        <v>0</v>
      </c>
      <c r="M40" s="38">
        <f t="shared" si="2"/>
        <v>0</v>
      </c>
      <c r="N40" s="40"/>
      <c r="O40" s="36" t="e">
        <f>C40+E40+G40+#REF!</f>
        <v>#REF!</v>
      </c>
      <c r="P40" s="36">
        <f>D40+F40+H40+N40</f>
        <v>0</v>
      </c>
      <c r="Q40" s="36" t="e">
        <f>M40+I40+#REF!</f>
        <v>#REF!</v>
      </c>
      <c r="W40" s="35"/>
      <c r="X40" s="35"/>
      <c r="Y40" s="36">
        <f t="shared" si="9"/>
        <v>0</v>
      </c>
    </row>
    <row r="41" spans="2:25" ht="15.75" x14ac:dyDescent="0.25">
      <c r="B41" s="40" t="s">
        <v>43</v>
      </c>
      <c r="C41" s="38">
        <v>154</v>
      </c>
      <c r="D41" s="38">
        <v>0</v>
      </c>
      <c r="E41" s="38">
        <v>149</v>
      </c>
      <c r="F41" s="38">
        <v>0</v>
      </c>
      <c r="G41" s="39">
        <v>152</v>
      </c>
      <c r="H41" s="39"/>
      <c r="I41" s="39">
        <f t="shared" si="1"/>
        <v>152</v>
      </c>
      <c r="J41" s="38"/>
      <c r="K41" s="38">
        <f t="shared" si="8"/>
        <v>303</v>
      </c>
      <c r="L41" s="38">
        <f t="shared" si="8"/>
        <v>0</v>
      </c>
      <c r="M41" s="38">
        <f t="shared" si="2"/>
        <v>303</v>
      </c>
      <c r="N41" s="40"/>
      <c r="O41" s="36" t="e">
        <f>C41+E41+G41+#REF!</f>
        <v>#REF!</v>
      </c>
      <c r="P41" s="36">
        <f>D41+F41+H41+N41</f>
        <v>0</v>
      </c>
      <c r="Q41" s="36" t="e">
        <f>M41+I41+#REF!</f>
        <v>#REF!</v>
      </c>
      <c r="W41" s="35">
        <v>150</v>
      </c>
      <c r="X41" s="35"/>
      <c r="Y41" s="36">
        <f t="shared" si="9"/>
        <v>150</v>
      </c>
    </row>
    <row r="42" spans="2:25" ht="15.75" x14ac:dyDescent="0.25">
      <c r="B42" s="40" t="s">
        <v>44</v>
      </c>
      <c r="C42" s="38">
        <v>1367</v>
      </c>
      <c r="D42" s="38">
        <v>0</v>
      </c>
      <c r="E42" s="38">
        <v>1412</v>
      </c>
      <c r="F42" s="38">
        <v>0</v>
      </c>
      <c r="G42" s="39">
        <v>1188</v>
      </c>
      <c r="H42" s="39"/>
      <c r="I42" s="39">
        <f t="shared" si="1"/>
        <v>1188</v>
      </c>
      <c r="J42" s="38"/>
      <c r="K42" s="38">
        <f t="shared" si="8"/>
        <v>2779</v>
      </c>
      <c r="L42" s="38">
        <f t="shared" si="8"/>
        <v>0</v>
      </c>
      <c r="M42" s="38">
        <f t="shared" si="2"/>
        <v>2779</v>
      </c>
      <c r="N42" s="40"/>
      <c r="O42" s="36" t="e">
        <f>C42+E42+G42+#REF!</f>
        <v>#REF!</v>
      </c>
      <c r="P42" s="36">
        <f>D42+F42+H42+N42</f>
        <v>0</v>
      </c>
      <c r="Q42" s="36" t="e">
        <f>M42+I42+#REF!</f>
        <v>#REF!</v>
      </c>
      <c r="W42" s="35">
        <v>638</v>
      </c>
      <c r="X42" s="35"/>
      <c r="Y42" s="36">
        <f t="shared" si="9"/>
        <v>638</v>
      </c>
    </row>
    <row r="43" spans="2:25" ht="15.75" x14ac:dyDescent="0.25">
      <c r="B43" s="40" t="s">
        <v>45</v>
      </c>
      <c r="C43" s="38">
        <v>0</v>
      </c>
      <c r="D43" s="38">
        <v>0</v>
      </c>
      <c r="E43" s="38">
        <v>0</v>
      </c>
      <c r="F43" s="38">
        <v>0</v>
      </c>
      <c r="G43" s="39"/>
      <c r="H43" s="39"/>
      <c r="I43" s="39">
        <f t="shared" si="1"/>
        <v>0</v>
      </c>
      <c r="J43" s="38"/>
      <c r="K43" s="38">
        <f t="shared" si="8"/>
        <v>0</v>
      </c>
      <c r="L43" s="38">
        <f t="shared" si="8"/>
        <v>0</v>
      </c>
      <c r="M43" s="38">
        <f t="shared" si="2"/>
        <v>0</v>
      </c>
      <c r="N43" s="40"/>
      <c r="O43" s="36" t="e">
        <f>C43+E43+G43+#REF!</f>
        <v>#REF!</v>
      </c>
      <c r="P43" s="36">
        <f>D43+F43+H43+N43</f>
        <v>0</v>
      </c>
      <c r="Q43" s="36" t="e">
        <f>M43+I43+#REF!</f>
        <v>#REF!</v>
      </c>
      <c r="W43" s="35"/>
      <c r="X43" s="35"/>
      <c r="Y43" s="36">
        <f t="shared" si="9"/>
        <v>0</v>
      </c>
    </row>
    <row r="44" spans="2:25" ht="15.75" x14ac:dyDescent="0.25">
      <c r="B44" s="40" t="s">
        <v>46</v>
      </c>
      <c r="C44" s="38">
        <v>0</v>
      </c>
      <c r="D44" s="38">
        <v>0</v>
      </c>
      <c r="E44" s="38">
        <v>0</v>
      </c>
      <c r="F44" s="38">
        <v>0</v>
      </c>
      <c r="G44" s="39"/>
      <c r="H44" s="39"/>
      <c r="I44" s="39">
        <f t="shared" si="1"/>
        <v>0</v>
      </c>
      <c r="J44" s="38"/>
      <c r="K44" s="38">
        <f t="shared" si="8"/>
        <v>0</v>
      </c>
      <c r="L44" s="38">
        <f t="shared" si="8"/>
        <v>0</v>
      </c>
      <c r="M44" s="38">
        <f t="shared" si="2"/>
        <v>0</v>
      </c>
      <c r="N44" s="40"/>
      <c r="O44" s="36" t="e">
        <f>C44+E44+G44+#REF!</f>
        <v>#REF!</v>
      </c>
      <c r="P44" s="36">
        <f>D44+F44+H44+N44</f>
        <v>0</v>
      </c>
      <c r="Q44" s="36" t="e">
        <f>M44+I44+#REF!</f>
        <v>#REF!</v>
      </c>
      <c r="W44" s="35"/>
      <c r="X44" s="35"/>
      <c r="Y44" s="36">
        <f t="shared" si="9"/>
        <v>0</v>
      </c>
    </row>
    <row r="45" spans="2:25" ht="15.75" x14ac:dyDescent="0.25">
      <c r="B45" s="40" t="s">
        <v>47</v>
      </c>
      <c r="C45" s="38">
        <v>0</v>
      </c>
      <c r="D45" s="38">
        <v>0</v>
      </c>
      <c r="E45" s="38">
        <v>0</v>
      </c>
      <c r="F45" s="38">
        <v>0</v>
      </c>
      <c r="G45" s="39"/>
      <c r="H45" s="39"/>
      <c r="I45" s="39">
        <f t="shared" si="1"/>
        <v>0</v>
      </c>
      <c r="J45" s="38"/>
      <c r="K45" s="38">
        <f t="shared" si="8"/>
        <v>0</v>
      </c>
      <c r="L45" s="38">
        <f t="shared" si="8"/>
        <v>0</v>
      </c>
      <c r="M45" s="38">
        <f t="shared" si="2"/>
        <v>0</v>
      </c>
      <c r="N45" s="40"/>
      <c r="O45" s="36" t="e">
        <f>C45+E45+G45+#REF!</f>
        <v>#REF!</v>
      </c>
      <c r="P45" s="36">
        <f>D45+F45+H45+N45</f>
        <v>0</v>
      </c>
      <c r="Q45" s="36" t="e">
        <f>M45+I45+#REF!</f>
        <v>#REF!</v>
      </c>
      <c r="W45" s="35"/>
      <c r="X45" s="35"/>
      <c r="Y45" s="36">
        <f t="shared" si="9"/>
        <v>0</v>
      </c>
    </row>
    <row r="46" spans="2:25" ht="15.75" x14ac:dyDescent="0.25">
      <c r="B46" s="40" t="s">
        <v>48</v>
      </c>
      <c r="C46" s="38">
        <v>0</v>
      </c>
      <c r="D46" s="38">
        <v>0</v>
      </c>
      <c r="E46" s="38">
        <v>23</v>
      </c>
      <c r="F46" s="38">
        <v>0</v>
      </c>
      <c r="G46" s="39">
        <v>25</v>
      </c>
      <c r="H46" s="39"/>
      <c r="I46" s="39">
        <f t="shared" si="1"/>
        <v>25</v>
      </c>
      <c r="J46" s="38"/>
      <c r="K46" s="38">
        <f t="shared" si="8"/>
        <v>23</v>
      </c>
      <c r="L46" s="38">
        <f t="shared" si="8"/>
        <v>0</v>
      </c>
      <c r="M46" s="38">
        <f t="shared" si="2"/>
        <v>23</v>
      </c>
      <c r="N46" s="40"/>
      <c r="O46" s="36" t="e">
        <f>C46+E46+G46+#REF!</f>
        <v>#REF!</v>
      </c>
      <c r="P46" s="36">
        <f>D46+F46+H46+N46</f>
        <v>0</v>
      </c>
      <c r="Q46" s="36" t="e">
        <f>M46+I46+#REF!</f>
        <v>#REF!</v>
      </c>
      <c r="R46" s="5" t="s">
        <v>16</v>
      </c>
      <c r="W46" s="35">
        <v>23</v>
      </c>
      <c r="X46" s="35"/>
      <c r="Y46" s="36">
        <f t="shared" si="9"/>
        <v>23</v>
      </c>
    </row>
    <row r="47" spans="2:25" ht="15.75" x14ac:dyDescent="0.25">
      <c r="B47" s="40" t="s">
        <v>49</v>
      </c>
      <c r="C47" s="38">
        <v>0</v>
      </c>
      <c r="D47" s="38">
        <v>0</v>
      </c>
      <c r="E47" s="38">
        <v>0</v>
      </c>
      <c r="F47" s="38">
        <v>0</v>
      </c>
      <c r="G47" s="39"/>
      <c r="H47" s="39"/>
      <c r="I47" s="39">
        <f t="shared" si="1"/>
        <v>0</v>
      </c>
      <c r="J47" s="38"/>
      <c r="K47" s="38">
        <f t="shared" si="8"/>
        <v>0</v>
      </c>
      <c r="L47" s="38">
        <f t="shared" si="8"/>
        <v>0</v>
      </c>
      <c r="M47" s="38">
        <f t="shared" si="2"/>
        <v>0</v>
      </c>
      <c r="N47" s="40"/>
      <c r="O47" s="36" t="e">
        <f>C47+E47+G47+#REF!</f>
        <v>#REF!</v>
      </c>
      <c r="P47" s="36">
        <f>D47+F47+H47+N47</f>
        <v>0</v>
      </c>
      <c r="Q47" s="36" t="e">
        <f>M47+I47+#REF!</f>
        <v>#REF!</v>
      </c>
      <c r="W47" s="35"/>
      <c r="X47" s="35"/>
      <c r="Y47" s="36">
        <f t="shared" si="9"/>
        <v>0</v>
      </c>
    </row>
    <row r="48" spans="2:25" ht="15.75" x14ac:dyDescent="0.25">
      <c r="B48" s="40" t="s">
        <v>50</v>
      </c>
      <c r="C48" s="38">
        <v>0</v>
      </c>
      <c r="D48" s="38">
        <v>0</v>
      </c>
      <c r="E48" s="38">
        <v>0</v>
      </c>
      <c r="F48" s="38">
        <v>0</v>
      </c>
      <c r="G48" s="39"/>
      <c r="H48" s="39"/>
      <c r="I48" s="39">
        <f t="shared" si="1"/>
        <v>0</v>
      </c>
      <c r="J48" s="38"/>
      <c r="K48" s="38">
        <f t="shared" si="8"/>
        <v>0</v>
      </c>
      <c r="L48" s="38">
        <f t="shared" si="8"/>
        <v>0</v>
      </c>
      <c r="M48" s="38">
        <f t="shared" si="2"/>
        <v>0</v>
      </c>
      <c r="N48" s="40"/>
      <c r="O48" s="36" t="e">
        <f>C48+E48+G48+#REF!</f>
        <v>#REF!</v>
      </c>
      <c r="P48" s="36">
        <f>D48+F48+H48+N48</f>
        <v>0</v>
      </c>
      <c r="Q48" s="36" t="e">
        <f>M48+I48+#REF!</f>
        <v>#REF!</v>
      </c>
      <c r="W48" s="35"/>
      <c r="X48" s="35"/>
      <c r="Y48" s="36">
        <f t="shared" si="9"/>
        <v>0</v>
      </c>
    </row>
    <row r="49" spans="2:25" ht="15.75" x14ac:dyDescent="0.25">
      <c r="B49" s="40" t="s">
        <v>51</v>
      </c>
      <c r="C49" s="38">
        <v>0</v>
      </c>
      <c r="D49" s="38">
        <v>0</v>
      </c>
      <c r="E49" s="38">
        <v>0</v>
      </c>
      <c r="F49" s="38">
        <v>0</v>
      </c>
      <c r="G49" s="39"/>
      <c r="H49" s="39"/>
      <c r="I49" s="39">
        <f t="shared" si="1"/>
        <v>0</v>
      </c>
      <c r="J49" s="38"/>
      <c r="K49" s="38">
        <f t="shared" si="8"/>
        <v>0</v>
      </c>
      <c r="L49" s="38">
        <f t="shared" si="8"/>
        <v>0</v>
      </c>
      <c r="M49" s="38">
        <f t="shared" si="2"/>
        <v>0</v>
      </c>
      <c r="N49" s="40"/>
      <c r="O49" s="36" t="e">
        <f>C49+E49+G49+#REF!</f>
        <v>#REF!</v>
      </c>
      <c r="P49" s="36">
        <f>D49+F49+H49+N49</f>
        <v>0</v>
      </c>
      <c r="Q49" s="36" t="e">
        <f>M49+I49+#REF!</f>
        <v>#REF!</v>
      </c>
      <c r="W49" s="35"/>
      <c r="X49" s="35"/>
      <c r="Y49" s="36">
        <f t="shared" si="9"/>
        <v>0</v>
      </c>
    </row>
    <row r="50" spans="2:25" ht="16.5" thickBot="1" x14ac:dyDescent="0.3">
      <c r="B50" s="38"/>
      <c r="C50" s="38">
        <f t="shared" ref="C50:Q50" si="10">SUM(C38:C49)</f>
        <v>1571</v>
      </c>
      <c r="D50" s="38">
        <f t="shared" si="10"/>
        <v>0</v>
      </c>
      <c r="E50" s="38">
        <f t="shared" si="10"/>
        <v>1786</v>
      </c>
      <c r="F50" s="38">
        <f t="shared" si="10"/>
        <v>0</v>
      </c>
      <c r="G50" s="44">
        <f>SUM(G38:G49)</f>
        <v>1547</v>
      </c>
      <c r="H50" s="44">
        <f>SUM(H38:H49)</f>
        <v>0</v>
      </c>
      <c r="I50" s="44">
        <f>SUM(I38:I49)</f>
        <v>1547</v>
      </c>
      <c r="J50" s="38"/>
      <c r="K50" s="38">
        <f t="shared" si="10"/>
        <v>3357</v>
      </c>
      <c r="L50" s="38">
        <f t="shared" si="10"/>
        <v>0</v>
      </c>
      <c r="M50" s="38">
        <f t="shared" si="10"/>
        <v>3357</v>
      </c>
      <c r="N50" s="44">
        <f t="shared" si="10"/>
        <v>0</v>
      </c>
      <c r="O50" s="46" t="e">
        <f t="shared" si="10"/>
        <v>#REF!</v>
      </c>
      <c r="P50" s="45">
        <f t="shared" si="10"/>
        <v>0</v>
      </c>
      <c r="Q50" s="45" t="e">
        <f t="shared" si="10"/>
        <v>#REF!</v>
      </c>
      <c r="R50" s="6" t="e">
        <f>O50+P50</f>
        <v>#REF!</v>
      </c>
      <c r="W50" s="46">
        <f>SUM(W38:W49)</f>
        <v>811</v>
      </c>
      <c r="X50" s="45">
        <f>SUM(X38:X49)</f>
        <v>0</v>
      </c>
      <c r="Y50" s="45">
        <f>SUM(Y38:Y49)</f>
        <v>811</v>
      </c>
    </row>
    <row r="51" spans="2:25" ht="15.75" thickTop="1" x14ac:dyDescent="0.25">
      <c r="B51" s="37" t="s">
        <v>52</v>
      </c>
      <c r="C51" s="38">
        <v>0</v>
      </c>
      <c r="D51" s="38">
        <v>0</v>
      </c>
      <c r="E51" s="38">
        <v>0</v>
      </c>
      <c r="F51" s="38">
        <v>0</v>
      </c>
      <c r="G51" s="39"/>
      <c r="H51" s="39"/>
      <c r="I51" s="39">
        <f t="shared" si="1"/>
        <v>0</v>
      </c>
      <c r="J51" s="38"/>
      <c r="K51" s="38">
        <f t="shared" ref="K51:L61" si="11">C51+E51</f>
        <v>0</v>
      </c>
      <c r="L51" s="38">
        <f t="shared" si="11"/>
        <v>0</v>
      </c>
      <c r="M51" s="38">
        <f t="shared" si="2"/>
        <v>0</v>
      </c>
      <c r="N51" s="38"/>
      <c r="O51" s="33"/>
      <c r="P51" s="33"/>
      <c r="Q51" s="33"/>
      <c r="W51" s="33"/>
      <c r="X51" s="33"/>
      <c r="Y51" s="34">
        <f t="shared" ref="Y51:Y61" si="12">+W51+X51</f>
        <v>0</v>
      </c>
    </row>
    <row r="52" spans="2:25" ht="15.75" x14ac:dyDescent="0.25">
      <c r="B52" s="40" t="s">
        <v>53</v>
      </c>
      <c r="C52" s="38">
        <v>85</v>
      </c>
      <c r="D52" s="38">
        <v>0</v>
      </c>
      <c r="E52" s="38">
        <v>0</v>
      </c>
      <c r="F52" s="38">
        <v>244</v>
      </c>
      <c r="G52" s="39">
        <v>93</v>
      </c>
      <c r="H52" s="39"/>
      <c r="I52" s="39">
        <f t="shared" si="1"/>
        <v>93</v>
      </c>
      <c r="J52" s="38"/>
      <c r="K52" s="38">
        <f t="shared" si="11"/>
        <v>85</v>
      </c>
      <c r="L52" s="38">
        <f t="shared" si="11"/>
        <v>244</v>
      </c>
      <c r="M52" s="38">
        <f t="shared" si="2"/>
        <v>329</v>
      </c>
      <c r="N52" s="40"/>
      <c r="O52" s="47" t="e">
        <f>C52+E52+G52+#REF!</f>
        <v>#REF!</v>
      </c>
      <c r="P52" s="47">
        <f>D52+F52+H52+N52</f>
        <v>244</v>
      </c>
      <c r="Q52" s="47" t="e">
        <f>M52+I52+#REF!</f>
        <v>#REF!</v>
      </c>
      <c r="R52" s="25"/>
      <c r="S52" s="25"/>
      <c r="T52" s="25"/>
      <c r="W52" s="48">
        <v>184</v>
      </c>
      <c r="X52" s="35"/>
      <c r="Y52" s="36">
        <f t="shared" si="12"/>
        <v>184</v>
      </c>
    </row>
    <row r="53" spans="2:25" ht="15.75" x14ac:dyDescent="0.25">
      <c r="B53" s="40" t="s">
        <v>54</v>
      </c>
      <c r="C53" s="38">
        <v>0</v>
      </c>
      <c r="D53" s="38">
        <v>148</v>
      </c>
      <c r="E53" s="38">
        <v>189</v>
      </c>
      <c r="F53" s="38">
        <v>30</v>
      </c>
      <c r="G53" s="39">
        <v>97</v>
      </c>
      <c r="H53" s="39">
        <v>90</v>
      </c>
      <c r="I53" s="39">
        <f t="shared" si="1"/>
        <v>187</v>
      </c>
      <c r="J53" s="38"/>
      <c r="K53" s="38">
        <f t="shared" si="11"/>
        <v>189</v>
      </c>
      <c r="L53" s="38">
        <f t="shared" si="11"/>
        <v>178</v>
      </c>
      <c r="M53" s="38">
        <f t="shared" si="2"/>
        <v>367</v>
      </c>
      <c r="N53" s="40">
        <v>30</v>
      </c>
      <c r="O53" s="47" t="e">
        <f>C53+E53+G53+#REF!</f>
        <v>#REF!</v>
      </c>
      <c r="P53" s="47">
        <f>D53+F53+H53+N53</f>
        <v>298</v>
      </c>
      <c r="Q53" s="47" t="e">
        <f>M53+I53+#REF!</f>
        <v>#REF!</v>
      </c>
      <c r="R53" s="25"/>
      <c r="S53" s="25"/>
      <c r="T53" s="25"/>
      <c r="W53" s="35">
        <v>94</v>
      </c>
      <c r="X53" s="35">
        <v>93</v>
      </c>
      <c r="Y53" s="36">
        <f t="shared" si="12"/>
        <v>187</v>
      </c>
    </row>
    <row r="54" spans="2:25" ht="15.75" x14ac:dyDescent="0.25">
      <c r="B54" s="40" t="s">
        <v>55</v>
      </c>
      <c r="C54" s="38">
        <v>49</v>
      </c>
      <c r="D54" s="38">
        <v>0</v>
      </c>
      <c r="E54" s="38">
        <v>0</v>
      </c>
      <c r="F54" s="38">
        <v>74</v>
      </c>
      <c r="G54" s="39">
        <v>53</v>
      </c>
      <c r="H54" s="39"/>
      <c r="I54" s="39">
        <f t="shared" si="1"/>
        <v>53</v>
      </c>
      <c r="J54" s="38"/>
      <c r="K54" s="38">
        <f t="shared" si="11"/>
        <v>49</v>
      </c>
      <c r="L54" s="38">
        <f t="shared" si="11"/>
        <v>74</v>
      </c>
      <c r="M54" s="38">
        <f t="shared" si="2"/>
        <v>123</v>
      </c>
      <c r="N54" s="40">
        <v>62</v>
      </c>
      <c r="O54" s="47" t="e">
        <f>C54+E54+G54+#REF!</f>
        <v>#REF!</v>
      </c>
      <c r="P54" s="47">
        <f>D54+F54+H54+N54</f>
        <v>136</v>
      </c>
      <c r="Q54" s="47" t="e">
        <f>M54+I54+#REF!</f>
        <v>#REF!</v>
      </c>
      <c r="R54" s="25"/>
      <c r="S54" s="25"/>
      <c r="T54" s="25"/>
      <c r="W54" s="35">
        <v>108</v>
      </c>
      <c r="X54" s="35">
        <v>137</v>
      </c>
      <c r="Y54" s="36">
        <f t="shared" si="12"/>
        <v>245</v>
      </c>
    </row>
    <row r="55" spans="2:25" ht="15.75" x14ac:dyDescent="0.25">
      <c r="B55" s="40" t="s">
        <v>56</v>
      </c>
      <c r="C55" s="38">
        <v>0</v>
      </c>
      <c r="D55" s="38">
        <v>0</v>
      </c>
      <c r="E55" s="38">
        <v>0</v>
      </c>
      <c r="F55" s="38">
        <v>0</v>
      </c>
      <c r="G55" s="39"/>
      <c r="H55" s="39"/>
      <c r="I55" s="39">
        <f t="shared" si="1"/>
        <v>0</v>
      </c>
      <c r="J55" s="38"/>
      <c r="K55" s="38">
        <f t="shared" si="11"/>
        <v>0</v>
      </c>
      <c r="L55" s="38">
        <f t="shared" si="11"/>
        <v>0</v>
      </c>
      <c r="M55" s="38">
        <f t="shared" si="2"/>
        <v>0</v>
      </c>
      <c r="N55" s="40">
        <v>41</v>
      </c>
      <c r="O55" s="47" t="e">
        <f>C55+E55+G55+#REF!</f>
        <v>#REF!</v>
      </c>
      <c r="P55" s="47">
        <f>D55+F55+H55+N55</f>
        <v>41</v>
      </c>
      <c r="Q55" s="47" t="e">
        <f>M55+I55+#REF!</f>
        <v>#REF!</v>
      </c>
      <c r="R55" s="25"/>
      <c r="S55" s="25"/>
      <c r="T55" s="25"/>
      <c r="W55" s="35"/>
      <c r="X55" s="35"/>
      <c r="Y55" s="36">
        <f t="shared" si="12"/>
        <v>0</v>
      </c>
    </row>
    <row r="56" spans="2:25" ht="15.75" x14ac:dyDescent="0.25">
      <c r="B56" s="40" t="s">
        <v>57</v>
      </c>
      <c r="C56" s="38">
        <v>0</v>
      </c>
      <c r="D56" s="38">
        <v>0</v>
      </c>
      <c r="E56" s="38">
        <v>85</v>
      </c>
      <c r="F56" s="38">
        <v>0</v>
      </c>
      <c r="G56" s="39">
        <v>132</v>
      </c>
      <c r="H56" s="39">
        <v>132</v>
      </c>
      <c r="I56" s="39">
        <f t="shared" si="1"/>
        <v>264</v>
      </c>
      <c r="J56" s="38"/>
      <c r="K56" s="38">
        <f t="shared" si="11"/>
        <v>85</v>
      </c>
      <c r="L56" s="38">
        <f t="shared" si="11"/>
        <v>0</v>
      </c>
      <c r="M56" s="38">
        <f t="shared" si="2"/>
        <v>85</v>
      </c>
      <c r="N56" s="40">
        <v>30</v>
      </c>
      <c r="O56" s="47" t="e">
        <f>C56+E56+G56+#REF!</f>
        <v>#REF!</v>
      </c>
      <c r="P56" s="47">
        <f>D56+F56+H56+N56</f>
        <v>162</v>
      </c>
      <c r="Q56" s="47" t="e">
        <f>M56+I56+#REF!</f>
        <v>#REF!</v>
      </c>
      <c r="R56" s="25" t="s">
        <v>58</v>
      </c>
      <c r="S56" s="25"/>
      <c r="T56" s="25"/>
      <c r="W56" s="35"/>
      <c r="X56" s="35">
        <v>80</v>
      </c>
      <c r="Y56" s="36">
        <f t="shared" si="12"/>
        <v>80</v>
      </c>
    </row>
    <row r="57" spans="2:25" ht="15.75" x14ac:dyDescent="0.25">
      <c r="B57" s="40" t="s">
        <v>59</v>
      </c>
      <c r="C57" s="38">
        <v>135</v>
      </c>
      <c r="D57" s="38">
        <v>73</v>
      </c>
      <c r="E57" s="38">
        <v>129</v>
      </c>
      <c r="F57" s="38">
        <v>0</v>
      </c>
      <c r="G57" s="39">
        <v>136</v>
      </c>
      <c r="H57" s="39"/>
      <c r="I57" s="39">
        <f t="shared" si="1"/>
        <v>136</v>
      </c>
      <c r="J57" s="38"/>
      <c r="K57" s="38">
        <f t="shared" si="11"/>
        <v>264</v>
      </c>
      <c r="L57" s="38">
        <f t="shared" si="11"/>
        <v>73</v>
      </c>
      <c r="M57" s="38">
        <f t="shared" si="2"/>
        <v>337</v>
      </c>
      <c r="N57" s="40">
        <v>65</v>
      </c>
      <c r="O57" s="47" t="e">
        <f>C57+E57+G57+#REF!</f>
        <v>#REF!</v>
      </c>
      <c r="P57" s="47">
        <f>D57+F57+H57+N57</f>
        <v>138</v>
      </c>
      <c r="Q57" s="47" t="e">
        <f>M57+I57+#REF!</f>
        <v>#REF!</v>
      </c>
      <c r="R57" s="25"/>
      <c r="S57" s="25"/>
      <c r="T57" s="25"/>
      <c r="W57" s="35">
        <v>127</v>
      </c>
      <c r="X57" s="35"/>
      <c r="Y57" s="36">
        <f t="shared" si="12"/>
        <v>127</v>
      </c>
    </row>
    <row r="58" spans="2:25" ht="15.75" x14ac:dyDescent="0.25">
      <c r="B58" s="40" t="s">
        <v>60</v>
      </c>
      <c r="C58" s="38">
        <v>318</v>
      </c>
      <c r="D58" s="38">
        <v>90</v>
      </c>
      <c r="E58" s="38">
        <v>114</v>
      </c>
      <c r="F58" s="38">
        <v>60</v>
      </c>
      <c r="G58" s="39">
        <v>336</v>
      </c>
      <c r="H58" s="39"/>
      <c r="I58" s="39">
        <f t="shared" si="1"/>
        <v>336</v>
      </c>
      <c r="J58" s="38"/>
      <c r="K58" s="38">
        <f t="shared" si="11"/>
        <v>432</v>
      </c>
      <c r="L58" s="38">
        <f t="shared" si="11"/>
        <v>150</v>
      </c>
      <c r="M58" s="38">
        <f t="shared" si="2"/>
        <v>582</v>
      </c>
      <c r="N58" s="40">
        <v>110</v>
      </c>
      <c r="O58" s="47" t="e">
        <f>C58+E58+G58+#REF!</f>
        <v>#REF!</v>
      </c>
      <c r="P58" s="47">
        <f>D58+F58+H58+N58</f>
        <v>260</v>
      </c>
      <c r="Q58" s="47" t="e">
        <f>M58+I58+#REF!</f>
        <v>#REF!</v>
      </c>
      <c r="R58" s="25"/>
      <c r="S58" s="25"/>
      <c r="T58" s="25"/>
      <c r="W58" s="35">
        <v>106</v>
      </c>
      <c r="X58" s="35">
        <v>40</v>
      </c>
      <c r="Y58" s="36">
        <f t="shared" si="12"/>
        <v>146</v>
      </c>
    </row>
    <row r="59" spans="2:25" ht="15.75" x14ac:dyDescent="0.25">
      <c r="B59" s="40" t="s">
        <v>61</v>
      </c>
      <c r="C59" s="38">
        <v>100</v>
      </c>
      <c r="D59" s="38">
        <v>82</v>
      </c>
      <c r="E59" s="38">
        <v>605</v>
      </c>
      <c r="F59" s="38">
        <v>196</v>
      </c>
      <c r="G59" s="39">
        <v>424</v>
      </c>
      <c r="H59" s="39">
        <v>250</v>
      </c>
      <c r="I59" s="39">
        <f t="shared" si="1"/>
        <v>674</v>
      </c>
      <c r="J59" s="38"/>
      <c r="K59" s="38">
        <f t="shared" si="11"/>
        <v>705</v>
      </c>
      <c r="L59" s="38">
        <f t="shared" si="11"/>
        <v>278</v>
      </c>
      <c r="M59" s="38">
        <f t="shared" si="2"/>
        <v>983</v>
      </c>
      <c r="N59" s="40">
        <v>390</v>
      </c>
      <c r="O59" s="47" t="e">
        <f>C59+E59+G59+#REF!</f>
        <v>#REF!</v>
      </c>
      <c r="P59" s="47">
        <f>D59+F59+H59+N59</f>
        <v>918</v>
      </c>
      <c r="Q59" s="47" t="e">
        <f>M59+I59+#REF!</f>
        <v>#REF!</v>
      </c>
      <c r="R59" s="25"/>
      <c r="S59" s="25"/>
      <c r="T59" s="25"/>
      <c r="W59" s="35">
        <v>100</v>
      </c>
      <c r="X59" s="35">
        <v>250</v>
      </c>
      <c r="Y59" s="36">
        <f t="shared" si="12"/>
        <v>350</v>
      </c>
    </row>
    <row r="60" spans="2:25" ht="15.75" x14ac:dyDescent="0.25">
      <c r="B60" s="40" t="s">
        <v>62</v>
      </c>
      <c r="C60" s="38">
        <v>305</v>
      </c>
      <c r="D60" s="38">
        <v>20</v>
      </c>
      <c r="E60" s="38">
        <v>0</v>
      </c>
      <c r="F60" s="38">
        <v>0</v>
      </c>
      <c r="G60" s="39">
        <v>171</v>
      </c>
      <c r="H60" s="39">
        <v>20</v>
      </c>
      <c r="I60" s="39">
        <f t="shared" si="1"/>
        <v>191</v>
      </c>
      <c r="J60" s="38"/>
      <c r="K60" s="38">
        <f t="shared" si="11"/>
        <v>305</v>
      </c>
      <c r="L60" s="38">
        <f t="shared" si="11"/>
        <v>20</v>
      </c>
      <c r="M60" s="38">
        <f t="shared" si="2"/>
        <v>325</v>
      </c>
      <c r="N60" s="40"/>
      <c r="O60" s="47" t="e">
        <f>C60+E60+G60+#REF!</f>
        <v>#REF!</v>
      </c>
      <c r="P60" s="47">
        <f>D60+F60+H60+N60</f>
        <v>40</v>
      </c>
      <c r="Q60" s="47" t="e">
        <f>M60+I60+#REF!</f>
        <v>#REF!</v>
      </c>
      <c r="R60" s="25"/>
      <c r="S60" s="25"/>
      <c r="T60" s="25"/>
      <c r="W60" s="35"/>
      <c r="X60" s="35">
        <v>30</v>
      </c>
      <c r="Y60" s="36">
        <f t="shared" si="12"/>
        <v>30</v>
      </c>
    </row>
    <row r="61" spans="2:25" ht="15.75" x14ac:dyDescent="0.25">
      <c r="B61" s="40" t="s">
        <v>63</v>
      </c>
      <c r="C61" s="38">
        <v>0</v>
      </c>
      <c r="D61" s="38">
        <v>0</v>
      </c>
      <c r="E61" s="38">
        <v>0</v>
      </c>
      <c r="F61" s="38">
        <v>0</v>
      </c>
      <c r="G61" s="39"/>
      <c r="H61" s="39"/>
      <c r="I61" s="39">
        <f t="shared" si="1"/>
        <v>0</v>
      </c>
      <c r="J61" s="38"/>
      <c r="K61" s="38">
        <f t="shared" si="11"/>
        <v>0</v>
      </c>
      <c r="L61" s="38">
        <f t="shared" si="11"/>
        <v>0</v>
      </c>
      <c r="M61" s="38">
        <f t="shared" si="2"/>
        <v>0</v>
      </c>
      <c r="N61" s="40"/>
      <c r="O61" s="47" t="e">
        <f>C61+E61+G61+#REF!</f>
        <v>#REF!</v>
      </c>
      <c r="P61" s="47">
        <f>D61+F61+H61+N61</f>
        <v>0</v>
      </c>
      <c r="Q61" s="47" t="e">
        <f>M61+I61+#REF!</f>
        <v>#REF!</v>
      </c>
      <c r="R61" s="25"/>
      <c r="S61" s="25"/>
      <c r="T61" s="25"/>
      <c r="W61" s="35"/>
      <c r="X61" s="35"/>
      <c r="Y61" s="36">
        <f t="shared" si="12"/>
        <v>0</v>
      </c>
    </row>
    <row r="62" spans="2:25" ht="16.5" thickBot="1" x14ac:dyDescent="0.3">
      <c r="B62" s="38"/>
      <c r="C62" s="38">
        <f t="shared" ref="C62:Q62" si="13">SUM(C52:C61)</f>
        <v>992</v>
      </c>
      <c r="D62" s="38">
        <f t="shared" si="13"/>
        <v>413</v>
      </c>
      <c r="E62" s="38">
        <f t="shared" si="13"/>
        <v>1122</v>
      </c>
      <c r="F62" s="38">
        <f t="shared" si="13"/>
        <v>604</v>
      </c>
      <c r="G62" s="44">
        <f>SUM(G52:G61)</f>
        <v>1442</v>
      </c>
      <c r="H62" s="44">
        <f>SUM(H52:H61)</f>
        <v>492</v>
      </c>
      <c r="I62" s="44">
        <f>SUM(I52:I61)</f>
        <v>1934</v>
      </c>
      <c r="J62" s="38"/>
      <c r="K62" s="38">
        <f t="shared" si="13"/>
        <v>2114</v>
      </c>
      <c r="L62" s="38">
        <f t="shared" si="13"/>
        <v>1017</v>
      </c>
      <c r="M62" s="38">
        <f t="shared" si="13"/>
        <v>3131</v>
      </c>
      <c r="N62" s="44">
        <f t="shared" si="13"/>
        <v>728</v>
      </c>
      <c r="O62" s="46" t="e">
        <f t="shared" si="13"/>
        <v>#REF!</v>
      </c>
      <c r="P62" s="45">
        <f t="shared" si="13"/>
        <v>2237</v>
      </c>
      <c r="Q62" s="45" t="e">
        <f t="shared" si="13"/>
        <v>#REF!</v>
      </c>
      <c r="R62" s="6" t="e">
        <f>O62+P62</f>
        <v>#REF!</v>
      </c>
      <c r="W62" s="46">
        <f>SUM(W52:W61)</f>
        <v>719</v>
      </c>
      <c r="X62" s="45">
        <f>SUM(X52:X61)</f>
        <v>630</v>
      </c>
      <c r="Y62" s="45">
        <f>SUM(Y52:Y61)</f>
        <v>1349</v>
      </c>
    </row>
    <row r="63" spans="2:25" ht="15.75" thickTop="1" x14ac:dyDescent="0.25">
      <c r="B63" s="37" t="s">
        <v>64</v>
      </c>
      <c r="C63" s="38">
        <v>0</v>
      </c>
      <c r="D63" s="38">
        <v>0</v>
      </c>
      <c r="E63" s="38">
        <v>0</v>
      </c>
      <c r="F63" s="38">
        <v>0</v>
      </c>
      <c r="G63" s="39"/>
      <c r="H63" s="39"/>
      <c r="I63" s="39">
        <f t="shared" si="1"/>
        <v>0</v>
      </c>
      <c r="J63" s="38"/>
      <c r="K63" s="38">
        <f t="shared" ref="K63:L74" si="14">C63+E63</f>
        <v>0</v>
      </c>
      <c r="L63" s="38">
        <f t="shared" si="14"/>
        <v>0</v>
      </c>
      <c r="M63" s="38">
        <f t="shared" si="2"/>
        <v>0</v>
      </c>
      <c r="N63" s="38"/>
      <c r="O63" s="33"/>
      <c r="P63" s="33"/>
      <c r="Q63" s="33"/>
      <c r="W63" s="33"/>
      <c r="X63" s="33"/>
      <c r="Y63" s="34">
        <f t="shared" ref="Y63:Y74" si="15">+W63+X63</f>
        <v>0</v>
      </c>
    </row>
    <row r="64" spans="2:25" ht="15.75" x14ac:dyDescent="0.25">
      <c r="B64" s="40" t="s">
        <v>65</v>
      </c>
      <c r="C64" s="38">
        <v>0</v>
      </c>
      <c r="D64" s="38">
        <v>0</v>
      </c>
      <c r="E64" s="38">
        <v>0</v>
      </c>
      <c r="F64" s="38">
        <v>0</v>
      </c>
      <c r="G64" s="39"/>
      <c r="H64" s="39"/>
      <c r="I64" s="39">
        <f t="shared" si="1"/>
        <v>0</v>
      </c>
      <c r="J64" s="38"/>
      <c r="K64" s="38">
        <f t="shared" si="14"/>
        <v>0</v>
      </c>
      <c r="L64" s="38">
        <f t="shared" si="14"/>
        <v>0</v>
      </c>
      <c r="M64" s="38">
        <f t="shared" si="2"/>
        <v>0</v>
      </c>
      <c r="N64" s="40">
        <v>64</v>
      </c>
      <c r="O64" s="47" t="e">
        <f>C64+E64+G64+#REF!</f>
        <v>#REF!</v>
      </c>
      <c r="P64" s="47">
        <f>D64+F64+H64+N64</f>
        <v>64</v>
      </c>
      <c r="Q64" s="47" t="e">
        <f>M64+I64+#REF!</f>
        <v>#REF!</v>
      </c>
      <c r="R64" s="25"/>
      <c r="S64" s="25"/>
      <c r="T64" s="25"/>
      <c r="W64" s="35"/>
      <c r="X64" s="35"/>
      <c r="Y64" s="36">
        <f t="shared" si="15"/>
        <v>0</v>
      </c>
    </row>
    <row r="65" spans="2:25" ht="15.75" x14ac:dyDescent="0.25">
      <c r="B65" s="40" t="s">
        <v>66</v>
      </c>
      <c r="C65" s="38">
        <v>0</v>
      </c>
      <c r="D65" s="38">
        <v>0</v>
      </c>
      <c r="E65" s="38">
        <v>0</v>
      </c>
      <c r="F65" s="38">
        <v>0</v>
      </c>
      <c r="G65" s="39"/>
      <c r="H65" s="39"/>
      <c r="I65" s="39">
        <f t="shared" si="1"/>
        <v>0</v>
      </c>
      <c r="J65" s="38"/>
      <c r="K65" s="38">
        <f t="shared" si="14"/>
        <v>0</v>
      </c>
      <c r="L65" s="38">
        <f t="shared" si="14"/>
        <v>0</v>
      </c>
      <c r="M65" s="38">
        <f t="shared" si="2"/>
        <v>0</v>
      </c>
      <c r="N65" s="40"/>
      <c r="O65" s="47" t="e">
        <f>C65+E65+G65+#REF!</f>
        <v>#REF!</v>
      </c>
      <c r="P65" s="47">
        <f>D65+F65+H65+N65</f>
        <v>0</v>
      </c>
      <c r="Q65" s="47" t="e">
        <f>M65+I65+#REF!</f>
        <v>#REF!</v>
      </c>
      <c r="R65" s="25"/>
      <c r="S65" s="25"/>
      <c r="T65" s="25"/>
      <c r="W65" s="35"/>
      <c r="X65" s="35"/>
      <c r="Y65" s="36">
        <f t="shared" si="15"/>
        <v>0</v>
      </c>
    </row>
    <row r="66" spans="2:25" ht="15.75" x14ac:dyDescent="0.25">
      <c r="B66" s="40" t="s">
        <v>67</v>
      </c>
      <c r="C66" s="38">
        <v>0</v>
      </c>
      <c r="D66" s="38">
        <v>0</v>
      </c>
      <c r="E66" s="38">
        <v>0</v>
      </c>
      <c r="F66" s="38">
        <v>0</v>
      </c>
      <c r="G66" s="39"/>
      <c r="H66" s="39"/>
      <c r="I66" s="39">
        <f t="shared" si="1"/>
        <v>0</v>
      </c>
      <c r="J66" s="38"/>
      <c r="K66" s="38">
        <f t="shared" si="14"/>
        <v>0</v>
      </c>
      <c r="L66" s="38">
        <f t="shared" si="14"/>
        <v>0</v>
      </c>
      <c r="M66" s="38">
        <f t="shared" si="2"/>
        <v>0</v>
      </c>
      <c r="N66" s="40"/>
      <c r="O66" s="47" t="e">
        <f>C66+E66+G66+#REF!</f>
        <v>#REF!</v>
      </c>
      <c r="P66" s="47">
        <f>D66+F66+H66+N66</f>
        <v>0</v>
      </c>
      <c r="Q66" s="47" t="e">
        <f>M66+I66+#REF!</f>
        <v>#REF!</v>
      </c>
      <c r="R66" s="25"/>
      <c r="S66" s="25"/>
      <c r="T66" s="25"/>
      <c r="W66" s="35"/>
      <c r="X66" s="35"/>
      <c r="Y66" s="36">
        <f t="shared" si="15"/>
        <v>0</v>
      </c>
    </row>
    <row r="67" spans="2:25" ht="15.75" x14ac:dyDescent="0.25">
      <c r="B67" s="40" t="s">
        <v>68</v>
      </c>
      <c r="C67" s="38">
        <v>0</v>
      </c>
      <c r="D67" s="38">
        <v>0</v>
      </c>
      <c r="E67" s="38">
        <v>114</v>
      </c>
      <c r="F67" s="38">
        <v>0</v>
      </c>
      <c r="G67" s="39">
        <v>82</v>
      </c>
      <c r="H67" s="39"/>
      <c r="I67" s="39">
        <f t="shared" si="1"/>
        <v>82</v>
      </c>
      <c r="J67" s="38"/>
      <c r="K67" s="38">
        <f t="shared" si="14"/>
        <v>114</v>
      </c>
      <c r="L67" s="38">
        <f t="shared" si="14"/>
        <v>0</v>
      </c>
      <c r="M67" s="38">
        <f t="shared" si="2"/>
        <v>114</v>
      </c>
      <c r="N67" s="40"/>
      <c r="O67" s="47" t="e">
        <f>C67+E67+G67+#REF!</f>
        <v>#REF!</v>
      </c>
      <c r="P67" s="47">
        <f>D67+F67+H67+N67</f>
        <v>0</v>
      </c>
      <c r="Q67" s="47" t="e">
        <f>M67+I67+#REF!</f>
        <v>#REF!</v>
      </c>
      <c r="R67" s="25"/>
      <c r="S67" s="25"/>
      <c r="T67" s="25"/>
      <c r="W67" s="35">
        <v>181</v>
      </c>
      <c r="X67" s="35"/>
      <c r="Y67" s="36">
        <f t="shared" si="15"/>
        <v>181</v>
      </c>
    </row>
    <row r="68" spans="2:25" ht="15.75" x14ac:dyDescent="0.25">
      <c r="B68" s="40" t="s">
        <v>69</v>
      </c>
      <c r="C68" s="38">
        <v>0</v>
      </c>
      <c r="D68" s="38">
        <v>0</v>
      </c>
      <c r="E68" s="38">
        <v>0</v>
      </c>
      <c r="F68" s="38">
        <v>0</v>
      </c>
      <c r="G68" s="39"/>
      <c r="H68" s="39"/>
      <c r="I68" s="39">
        <f t="shared" si="1"/>
        <v>0</v>
      </c>
      <c r="J68" s="38"/>
      <c r="K68" s="38">
        <f t="shared" si="14"/>
        <v>0</v>
      </c>
      <c r="L68" s="38">
        <f t="shared" si="14"/>
        <v>0</v>
      </c>
      <c r="M68" s="38">
        <f t="shared" si="2"/>
        <v>0</v>
      </c>
      <c r="N68" s="40"/>
      <c r="O68" s="47" t="e">
        <f>C68+E68+G68+#REF!</f>
        <v>#REF!</v>
      </c>
      <c r="P68" s="47">
        <f>D68+F68+H68+N68</f>
        <v>0</v>
      </c>
      <c r="Q68" s="47" t="e">
        <f>M68+I68+#REF!</f>
        <v>#REF!</v>
      </c>
      <c r="R68" s="25"/>
      <c r="S68" s="25"/>
      <c r="T68" s="25"/>
      <c r="W68" s="35"/>
      <c r="X68" s="35"/>
      <c r="Y68" s="36">
        <f t="shared" si="15"/>
        <v>0</v>
      </c>
    </row>
    <row r="69" spans="2:25" ht="15.75" x14ac:dyDescent="0.25">
      <c r="B69" s="40" t="s">
        <v>70</v>
      </c>
      <c r="C69" s="38">
        <v>270</v>
      </c>
      <c r="D69" s="38">
        <v>0</v>
      </c>
      <c r="E69" s="38">
        <v>270</v>
      </c>
      <c r="F69" s="38">
        <v>0</v>
      </c>
      <c r="G69" s="39">
        <v>270</v>
      </c>
      <c r="H69" s="39"/>
      <c r="I69" s="39">
        <f t="shared" si="1"/>
        <v>270</v>
      </c>
      <c r="J69" s="38"/>
      <c r="K69" s="38">
        <f t="shared" si="14"/>
        <v>540</v>
      </c>
      <c r="L69" s="38">
        <f t="shared" si="14"/>
        <v>0</v>
      </c>
      <c r="M69" s="38">
        <f t="shared" si="2"/>
        <v>540</v>
      </c>
      <c r="N69" s="40"/>
      <c r="O69" s="47" t="e">
        <f>C69+E69+G69+#REF!</f>
        <v>#REF!</v>
      </c>
      <c r="P69" s="47">
        <f>D69+F69+H69+N69</f>
        <v>0</v>
      </c>
      <c r="Q69" s="47" t="e">
        <f>M69+I69+#REF!</f>
        <v>#REF!</v>
      </c>
      <c r="R69" s="25"/>
      <c r="S69" s="25"/>
      <c r="T69" s="25"/>
      <c r="W69" s="35">
        <v>180</v>
      </c>
      <c r="X69" s="35"/>
      <c r="Y69" s="36">
        <f t="shared" si="15"/>
        <v>180</v>
      </c>
    </row>
    <row r="70" spans="2:25" ht="15.75" x14ac:dyDescent="0.25">
      <c r="B70" s="40" t="s">
        <v>71</v>
      </c>
      <c r="C70" s="38">
        <v>0</v>
      </c>
      <c r="D70" s="38">
        <v>0</v>
      </c>
      <c r="E70" s="38">
        <v>0</v>
      </c>
      <c r="F70" s="38">
        <v>0</v>
      </c>
      <c r="G70" s="39"/>
      <c r="H70" s="39"/>
      <c r="I70" s="39">
        <f t="shared" si="1"/>
        <v>0</v>
      </c>
      <c r="J70" s="38"/>
      <c r="K70" s="38">
        <f t="shared" si="14"/>
        <v>0</v>
      </c>
      <c r="L70" s="38">
        <f t="shared" si="14"/>
        <v>0</v>
      </c>
      <c r="M70" s="38">
        <f t="shared" si="2"/>
        <v>0</v>
      </c>
      <c r="N70" s="40"/>
      <c r="O70" s="47" t="e">
        <f>C70+E70+G70+#REF!</f>
        <v>#REF!</v>
      </c>
      <c r="P70" s="47">
        <f>D70+F70+H70+N70</f>
        <v>0</v>
      </c>
      <c r="Q70" s="47" t="e">
        <f>M70+I70+#REF!</f>
        <v>#REF!</v>
      </c>
      <c r="R70" s="25"/>
      <c r="S70" s="25"/>
      <c r="T70" s="25"/>
      <c r="W70" s="35"/>
      <c r="X70" s="35"/>
      <c r="Y70" s="36">
        <f t="shared" si="15"/>
        <v>0</v>
      </c>
    </row>
    <row r="71" spans="2:25" ht="15.75" x14ac:dyDescent="0.25">
      <c r="B71" s="40" t="s">
        <v>72</v>
      </c>
      <c r="C71" s="38">
        <v>0</v>
      </c>
      <c r="D71" s="38">
        <v>0</v>
      </c>
      <c r="E71" s="38">
        <v>0</v>
      </c>
      <c r="F71" s="38">
        <v>0</v>
      </c>
      <c r="G71" s="39"/>
      <c r="H71" s="39"/>
      <c r="I71" s="39">
        <f t="shared" si="1"/>
        <v>0</v>
      </c>
      <c r="J71" s="38"/>
      <c r="K71" s="38">
        <f t="shared" si="14"/>
        <v>0</v>
      </c>
      <c r="L71" s="38">
        <f t="shared" si="14"/>
        <v>0</v>
      </c>
      <c r="M71" s="38">
        <f t="shared" si="2"/>
        <v>0</v>
      </c>
      <c r="N71" s="40"/>
      <c r="O71" s="47" t="e">
        <f>C71+E71+G71+#REF!</f>
        <v>#REF!</v>
      </c>
      <c r="P71" s="47">
        <f>D71+F71+H71+N71</f>
        <v>0</v>
      </c>
      <c r="Q71" s="47" t="e">
        <f>M71+I71+#REF!</f>
        <v>#REF!</v>
      </c>
      <c r="R71" s="25"/>
      <c r="S71" s="25"/>
      <c r="T71" s="25"/>
      <c r="W71" s="35"/>
      <c r="X71" s="35"/>
      <c r="Y71" s="36">
        <f t="shared" si="15"/>
        <v>0</v>
      </c>
    </row>
    <row r="72" spans="2:25" ht="15.75" x14ac:dyDescent="0.25">
      <c r="B72" s="40" t="s">
        <v>73</v>
      </c>
      <c r="C72" s="38">
        <v>0</v>
      </c>
      <c r="D72" s="38">
        <v>0</v>
      </c>
      <c r="E72" s="38">
        <v>0</v>
      </c>
      <c r="F72" s="38">
        <v>0</v>
      </c>
      <c r="G72" s="39"/>
      <c r="H72" s="39"/>
      <c r="I72" s="39">
        <f t="shared" ref="I72:I135" si="16">+G72+H72</f>
        <v>0</v>
      </c>
      <c r="J72" s="38"/>
      <c r="K72" s="38">
        <f t="shared" si="14"/>
        <v>0</v>
      </c>
      <c r="L72" s="38">
        <f t="shared" si="14"/>
        <v>0</v>
      </c>
      <c r="M72" s="38">
        <f t="shared" ref="M72:M135" si="17">K72+L72</f>
        <v>0</v>
      </c>
      <c r="N72" s="40"/>
      <c r="O72" s="47" t="e">
        <f>C72+E72+G72+#REF!</f>
        <v>#REF!</v>
      </c>
      <c r="P72" s="47">
        <f>D72+F72+H72+N72</f>
        <v>0</v>
      </c>
      <c r="Q72" s="47" t="e">
        <f>M72+I72+#REF!</f>
        <v>#REF!</v>
      </c>
      <c r="R72" s="25"/>
      <c r="S72" s="25"/>
      <c r="T72" s="25"/>
      <c r="W72" s="35"/>
      <c r="X72" s="35"/>
      <c r="Y72" s="36">
        <f t="shared" si="15"/>
        <v>0</v>
      </c>
    </row>
    <row r="73" spans="2:25" ht="15.75" x14ac:dyDescent="0.25">
      <c r="B73" s="40" t="s">
        <v>74</v>
      </c>
      <c r="C73" s="38">
        <v>0</v>
      </c>
      <c r="D73" s="38">
        <v>0</v>
      </c>
      <c r="E73" s="38">
        <v>0</v>
      </c>
      <c r="F73" s="38">
        <v>0</v>
      </c>
      <c r="G73" s="39"/>
      <c r="H73" s="39"/>
      <c r="I73" s="39">
        <f t="shared" si="16"/>
        <v>0</v>
      </c>
      <c r="J73" s="38"/>
      <c r="K73" s="38">
        <f t="shared" si="14"/>
        <v>0</v>
      </c>
      <c r="L73" s="38">
        <f t="shared" si="14"/>
        <v>0</v>
      </c>
      <c r="M73" s="38">
        <f t="shared" si="17"/>
        <v>0</v>
      </c>
      <c r="N73" s="40"/>
      <c r="O73" s="47" t="e">
        <f>C73+E73+G73+#REF!</f>
        <v>#REF!</v>
      </c>
      <c r="P73" s="47">
        <f>D73+F73+H73+N73</f>
        <v>0</v>
      </c>
      <c r="Q73" s="47" t="e">
        <f>M73+I73+#REF!</f>
        <v>#REF!</v>
      </c>
      <c r="R73" s="25"/>
      <c r="S73" s="25"/>
      <c r="T73" s="25"/>
      <c r="W73" s="35"/>
      <c r="X73" s="35"/>
      <c r="Y73" s="36">
        <f t="shared" si="15"/>
        <v>0</v>
      </c>
    </row>
    <row r="74" spans="2:25" ht="15.75" x14ac:dyDescent="0.25">
      <c r="B74" s="40" t="s">
        <v>75</v>
      </c>
      <c r="C74" s="38">
        <v>0</v>
      </c>
      <c r="D74" s="38">
        <v>0</v>
      </c>
      <c r="E74" s="38">
        <v>0</v>
      </c>
      <c r="F74" s="38">
        <v>0</v>
      </c>
      <c r="G74" s="39"/>
      <c r="H74" s="39"/>
      <c r="I74" s="39">
        <f t="shared" si="16"/>
        <v>0</v>
      </c>
      <c r="J74" s="38"/>
      <c r="K74" s="38">
        <f t="shared" si="14"/>
        <v>0</v>
      </c>
      <c r="L74" s="38">
        <f t="shared" si="14"/>
        <v>0</v>
      </c>
      <c r="M74" s="38">
        <f t="shared" si="17"/>
        <v>0</v>
      </c>
      <c r="N74" s="40"/>
      <c r="O74" s="36" t="e">
        <f>C74+E74+G74+#REF!</f>
        <v>#REF!</v>
      </c>
      <c r="P74" s="36">
        <f>D74+F74+H74+N74</f>
        <v>0</v>
      </c>
      <c r="Q74" s="36" t="e">
        <f>M74+I74+#REF!</f>
        <v>#REF!</v>
      </c>
      <c r="W74" s="35"/>
      <c r="X74" s="35"/>
      <c r="Y74" s="36">
        <f t="shared" si="15"/>
        <v>0</v>
      </c>
    </row>
    <row r="75" spans="2:25" ht="16.5" thickBot="1" x14ac:dyDescent="0.3">
      <c r="B75" s="38"/>
      <c r="C75" s="38">
        <f t="shared" ref="C75:Q75" si="18">SUM(C64:C74)</f>
        <v>270</v>
      </c>
      <c r="D75" s="38">
        <f t="shared" si="18"/>
        <v>0</v>
      </c>
      <c r="E75" s="38">
        <f t="shared" si="18"/>
        <v>384</v>
      </c>
      <c r="F75" s="38">
        <f t="shared" si="18"/>
        <v>0</v>
      </c>
      <c r="G75" s="44">
        <f>SUM(G64:G74)</f>
        <v>352</v>
      </c>
      <c r="H75" s="44">
        <f>SUM(H64:H74)</f>
        <v>0</v>
      </c>
      <c r="I75" s="44">
        <f>SUM(I64:I74)</f>
        <v>352</v>
      </c>
      <c r="J75" s="38"/>
      <c r="K75" s="38">
        <f t="shared" si="18"/>
        <v>654</v>
      </c>
      <c r="L75" s="38">
        <f t="shared" si="18"/>
        <v>0</v>
      </c>
      <c r="M75" s="38">
        <f t="shared" si="18"/>
        <v>654</v>
      </c>
      <c r="N75" s="44">
        <f t="shared" si="18"/>
        <v>64</v>
      </c>
      <c r="O75" s="46" t="e">
        <f t="shared" si="18"/>
        <v>#REF!</v>
      </c>
      <c r="P75" s="45">
        <f t="shared" si="18"/>
        <v>64</v>
      </c>
      <c r="Q75" s="45" t="e">
        <f t="shared" si="18"/>
        <v>#REF!</v>
      </c>
      <c r="R75" s="6" t="e">
        <f>O75+P75</f>
        <v>#REF!</v>
      </c>
      <c r="W75" s="46">
        <f>SUM(W64:W74)</f>
        <v>361</v>
      </c>
      <c r="X75" s="45">
        <f>SUM(X64:X74)</f>
        <v>0</v>
      </c>
      <c r="Y75" s="45">
        <f>SUM(Y64:Y74)</f>
        <v>361</v>
      </c>
    </row>
    <row r="76" spans="2:25" ht="15.75" thickTop="1" x14ac:dyDescent="0.25">
      <c r="B76" s="37" t="s">
        <v>76</v>
      </c>
      <c r="C76" s="38">
        <v>0</v>
      </c>
      <c r="D76" s="38">
        <v>0</v>
      </c>
      <c r="E76" s="38">
        <v>0</v>
      </c>
      <c r="F76" s="38">
        <v>0</v>
      </c>
      <c r="G76" s="39"/>
      <c r="H76" s="39"/>
      <c r="I76" s="39">
        <f t="shared" si="16"/>
        <v>0</v>
      </c>
      <c r="J76" s="38"/>
      <c r="K76" s="38">
        <f t="shared" ref="K76:L86" si="19">C76+E76</f>
        <v>0</v>
      </c>
      <c r="L76" s="38">
        <f t="shared" si="19"/>
        <v>0</v>
      </c>
      <c r="M76" s="38">
        <f t="shared" si="17"/>
        <v>0</v>
      </c>
      <c r="N76" s="38"/>
      <c r="O76" s="33"/>
      <c r="P76" s="33"/>
      <c r="Q76" s="33"/>
      <c r="W76" s="33"/>
      <c r="X76" s="33"/>
      <c r="Y76" s="34">
        <f t="shared" ref="Y76:Y86" si="20">+W76+X76</f>
        <v>0</v>
      </c>
    </row>
    <row r="77" spans="2:25" ht="15.75" x14ac:dyDescent="0.25">
      <c r="B77" s="40" t="s">
        <v>77</v>
      </c>
      <c r="C77" s="40">
        <v>0</v>
      </c>
      <c r="D77" s="40">
        <v>130</v>
      </c>
      <c r="E77" s="40">
        <v>0</v>
      </c>
      <c r="F77" s="40">
        <v>130</v>
      </c>
      <c r="G77" s="41"/>
      <c r="H77" s="41">
        <v>70</v>
      </c>
      <c r="I77" s="41">
        <f t="shared" si="16"/>
        <v>70</v>
      </c>
      <c r="J77" s="40"/>
      <c r="K77" s="40">
        <f t="shared" si="19"/>
        <v>0</v>
      </c>
      <c r="L77" s="40">
        <f t="shared" si="19"/>
        <v>260</v>
      </c>
      <c r="M77" s="40">
        <f t="shared" si="17"/>
        <v>260</v>
      </c>
      <c r="N77" s="40">
        <v>100</v>
      </c>
      <c r="O77" s="47" t="e">
        <f>C77+E77+G77+#REF!</f>
        <v>#REF!</v>
      </c>
      <c r="P77" s="47">
        <f>D77+F77+H77+N77</f>
        <v>430</v>
      </c>
      <c r="Q77" s="47" t="e">
        <f>M77+I77+#REF!</f>
        <v>#REF!</v>
      </c>
      <c r="R77" s="25"/>
      <c r="S77" s="25"/>
      <c r="T77" s="25"/>
      <c r="W77" s="35"/>
      <c r="X77" s="35">
        <v>100</v>
      </c>
      <c r="Y77" s="36">
        <f t="shared" si="20"/>
        <v>100</v>
      </c>
    </row>
    <row r="78" spans="2:25" ht="15.75" x14ac:dyDescent="0.25">
      <c r="B78" s="40" t="s">
        <v>78</v>
      </c>
      <c r="C78" s="40">
        <v>0</v>
      </c>
      <c r="D78" s="40">
        <v>0</v>
      </c>
      <c r="E78" s="40">
        <v>0</v>
      </c>
      <c r="F78" s="40">
        <v>0</v>
      </c>
      <c r="G78" s="41"/>
      <c r="H78" s="41"/>
      <c r="I78" s="41">
        <f t="shared" si="16"/>
        <v>0</v>
      </c>
      <c r="J78" s="40"/>
      <c r="K78" s="40">
        <f t="shared" si="19"/>
        <v>0</v>
      </c>
      <c r="L78" s="40">
        <f t="shared" si="19"/>
        <v>0</v>
      </c>
      <c r="M78" s="40">
        <f t="shared" si="17"/>
        <v>0</v>
      </c>
      <c r="N78" s="40"/>
      <c r="O78" s="47" t="e">
        <f>C78+E78+G78+#REF!</f>
        <v>#REF!</v>
      </c>
      <c r="P78" s="47">
        <f>D78+F78+H78+N78</f>
        <v>0</v>
      </c>
      <c r="Q78" s="47" t="e">
        <f>M78+I78+#REF!</f>
        <v>#REF!</v>
      </c>
      <c r="R78" s="25"/>
      <c r="S78" s="25"/>
      <c r="T78" s="25"/>
      <c r="W78" s="35"/>
      <c r="X78" s="35"/>
      <c r="Y78" s="36">
        <f t="shared" si="20"/>
        <v>0</v>
      </c>
    </row>
    <row r="79" spans="2:25" ht="15.75" x14ac:dyDescent="0.25">
      <c r="B79" s="40" t="s">
        <v>79</v>
      </c>
      <c r="C79" s="40">
        <v>346</v>
      </c>
      <c r="D79" s="40">
        <v>0</v>
      </c>
      <c r="E79" s="40">
        <v>183</v>
      </c>
      <c r="F79" s="40">
        <v>0</v>
      </c>
      <c r="G79" s="41">
        <v>244</v>
      </c>
      <c r="H79" s="41"/>
      <c r="I79" s="41">
        <f t="shared" si="16"/>
        <v>244</v>
      </c>
      <c r="J79" s="40"/>
      <c r="K79" s="40">
        <f t="shared" si="19"/>
        <v>529</v>
      </c>
      <c r="L79" s="40">
        <f t="shared" si="19"/>
        <v>0</v>
      </c>
      <c r="M79" s="40">
        <f t="shared" si="17"/>
        <v>529</v>
      </c>
      <c r="N79" s="40"/>
      <c r="O79" s="47" t="e">
        <f>C79+E79+G79+#REF!</f>
        <v>#REF!</v>
      </c>
      <c r="P79" s="47">
        <f>D79+F79+H79+N79</f>
        <v>0</v>
      </c>
      <c r="Q79" s="47" t="e">
        <f>M79+I79+#REF!</f>
        <v>#REF!</v>
      </c>
      <c r="R79" s="25"/>
      <c r="S79" s="25"/>
      <c r="T79" s="25"/>
      <c r="W79" s="35"/>
      <c r="X79" s="35"/>
      <c r="Y79" s="36">
        <f t="shared" si="20"/>
        <v>0</v>
      </c>
    </row>
    <row r="80" spans="2:25" ht="15.75" x14ac:dyDescent="0.25">
      <c r="B80" s="40" t="s">
        <v>80</v>
      </c>
      <c r="C80" s="40">
        <v>0</v>
      </c>
      <c r="D80" s="40">
        <v>0</v>
      </c>
      <c r="E80" s="40">
        <v>0</v>
      </c>
      <c r="F80" s="40">
        <v>0</v>
      </c>
      <c r="G80" s="41">
        <v>292</v>
      </c>
      <c r="H80" s="41"/>
      <c r="I80" s="41">
        <f t="shared" si="16"/>
        <v>292</v>
      </c>
      <c r="J80" s="40"/>
      <c r="K80" s="40">
        <f t="shared" si="19"/>
        <v>0</v>
      </c>
      <c r="L80" s="40">
        <f t="shared" si="19"/>
        <v>0</v>
      </c>
      <c r="M80" s="40">
        <f t="shared" si="17"/>
        <v>0</v>
      </c>
      <c r="N80" s="40"/>
      <c r="O80" s="47" t="e">
        <f>C80+E80+G80+#REF!</f>
        <v>#REF!</v>
      </c>
      <c r="P80" s="47">
        <f>D80+F80+H80+N80</f>
        <v>0</v>
      </c>
      <c r="Q80" s="47" t="e">
        <f>M80+I80+#REF!</f>
        <v>#REF!</v>
      </c>
      <c r="R80" s="25" t="s">
        <v>81</v>
      </c>
      <c r="S80" s="25"/>
      <c r="T80" s="25"/>
      <c r="W80" s="35">
        <v>362</v>
      </c>
      <c r="X80" s="35"/>
      <c r="Y80" s="36">
        <f t="shared" si="20"/>
        <v>362</v>
      </c>
    </row>
    <row r="81" spans="2:25" ht="15.75" x14ac:dyDescent="0.25">
      <c r="B81" s="40" t="s">
        <v>82</v>
      </c>
      <c r="C81" s="40">
        <v>205</v>
      </c>
      <c r="D81" s="40">
        <v>0</v>
      </c>
      <c r="E81" s="40">
        <v>0</v>
      </c>
      <c r="F81" s="40">
        <v>0</v>
      </c>
      <c r="G81" s="41"/>
      <c r="H81" s="41"/>
      <c r="I81" s="41">
        <f t="shared" si="16"/>
        <v>0</v>
      </c>
      <c r="J81" s="40"/>
      <c r="K81" s="40">
        <f t="shared" si="19"/>
        <v>205</v>
      </c>
      <c r="L81" s="40">
        <f t="shared" si="19"/>
        <v>0</v>
      </c>
      <c r="M81" s="40">
        <f t="shared" si="17"/>
        <v>205</v>
      </c>
      <c r="N81" s="40"/>
      <c r="O81" s="47" t="e">
        <f>C81+E81+G81+#REF!</f>
        <v>#REF!</v>
      </c>
      <c r="P81" s="47">
        <f>D81+F81+H81+N81</f>
        <v>0</v>
      </c>
      <c r="Q81" s="47" t="e">
        <f>M81+I81+#REF!</f>
        <v>#REF!</v>
      </c>
      <c r="R81" s="25" t="s">
        <v>83</v>
      </c>
      <c r="S81" s="25"/>
      <c r="T81" s="25"/>
      <c r="W81" s="35">
        <v>115</v>
      </c>
      <c r="X81" s="35">
        <v>430</v>
      </c>
      <c r="Y81" s="36">
        <f t="shared" si="20"/>
        <v>545</v>
      </c>
    </row>
    <row r="82" spans="2:25" ht="15.75" x14ac:dyDescent="0.25">
      <c r="B82" s="40" t="s">
        <v>84</v>
      </c>
      <c r="C82" s="40">
        <v>0</v>
      </c>
      <c r="D82" s="40">
        <v>190</v>
      </c>
      <c r="E82" s="40">
        <v>0</v>
      </c>
      <c r="F82" s="40">
        <v>140</v>
      </c>
      <c r="G82" s="41"/>
      <c r="H82" s="41">
        <v>120</v>
      </c>
      <c r="I82" s="41">
        <f t="shared" si="16"/>
        <v>120</v>
      </c>
      <c r="J82" s="40"/>
      <c r="K82" s="40">
        <f t="shared" si="19"/>
        <v>0</v>
      </c>
      <c r="L82" s="40">
        <f t="shared" si="19"/>
        <v>330</v>
      </c>
      <c r="M82" s="40">
        <f t="shared" si="17"/>
        <v>330</v>
      </c>
      <c r="N82" s="40">
        <v>120</v>
      </c>
      <c r="O82" s="47" t="e">
        <f>C82+E82+G82+#REF!</f>
        <v>#REF!</v>
      </c>
      <c r="P82" s="47">
        <f>D82+F82+H82+N82</f>
        <v>570</v>
      </c>
      <c r="Q82" s="47" t="e">
        <f>M82+I82+#REF!</f>
        <v>#REF!</v>
      </c>
      <c r="R82" s="25"/>
      <c r="S82" s="25"/>
      <c r="T82" s="25"/>
      <c r="W82" s="35"/>
      <c r="X82" s="35">
        <v>130</v>
      </c>
      <c r="Y82" s="36">
        <f t="shared" si="20"/>
        <v>130</v>
      </c>
    </row>
    <row r="83" spans="2:25" ht="15.75" x14ac:dyDescent="0.25">
      <c r="B83" s="40" t="s">
        <v>85</v>
      </c>
      <c r="C83" s="40">
        <v>0</v>
      </c>
      <c r="D83" s="40">
        <v>0</v>
      </c>
      <c r="E83" s="40">
        <v>0</v>
      </c>
      <c r="F83" s="40">
        <v>0</v>
      </c>
      <c r="G83" s="41"/>
      <c r="H83" s="41"/>
      <c r="I83" s="41">
        <f t="shared" si="16"/>
        <v>0</v>
      </c>
      <c r="J83" s="40"/>
      <c r="K83" s="40">
        <f t="shared" si="19"/>
        <v>0</v>
      </c>
      <c r="L83" s="40">
        <f t="shared" si="19"/>
        <v>0</v>
      </c>
      <c r="M83" s="40">
        <f t="shared" si="17"/>
        <v>0</v>
      </c>
      <c r="N83" s="40"/>
      <c r="O83" s="47" t="e">
        <f>C83+E83+G83+#REF!</f>
        <v>#REF!</v>
      </c>
      <c r="P83" s="47">
        <f>D83+F83+H83+N83</f>
        <v>0</v>
      </c>
      <c r="Q83" s="47" t="e">
        <f>M83+I83+#REF!</f>
        <v>#REF!</v>
      </c>
      <c r="R83" s="25"/>
      <c r="S83" s="25"/>
      <c r="T83" s="25"/>
      <c r="W83" s="35"/>
      <c r="X83" s="35"/>
      <c r="Y83" s="36">
        <f t="shared" si="20"/>
        <v>0</v>
      </c>
    </row>
    <row r="84" spans="2:25" ht="15.75" x14ac:dyDescent="0.25">
      <c r="B84" s="40" t="s">
        <v>86</v>
      </c>
      <c r="C84" s="40">
        <v>264</v>
      </c>
      <c r="D84" s="40">
        <v>80</v>
      </c>
      <c r="E84" s="40">
        <v>275</v>
      </c>
      <c r="F84" s="40">
        <v>40</v>
      </c>
      <c r="G84" s="41">
        <v>278</v>
      </c>
      <c r="H84" s="41"/>
      <c r="I84" s="41">
        <f t="shared" si="16"/>
        <v>278</v>
      </c>
      <c r="J84" s="40"/>
      <c r="K84" s="40">
        <f t="shared" si="19"/>
        <v>539</v>
      </c>
      <c r="L84" s="40">
        <f t="shared" si="19"/>
        <v>120</v>
      </c>
      <c r="M84" s="40">
        <f t="shared" si="17"/>
        <v>659</v>
      </c>
      <c r="N84" s="40"/>
      <c r="O84" s="47" t="e">
        <f>C84+E84+G84+#REF!</f>
        <v>#REF!</v>
      </c>
      <c r="P84" s="47">
        <f>D84+F84+H84+N84</f>
        <v>120</v>
      </c>
      <c r="Q84" s="47" t="e">
        <f>M84+I84+#REF!</f>
        <v>#REF!</v>
      </c>
      <c r="R84" s="25"/>
      <c r="S84" s="25"/>
      <c r="T84" s="25"/>
      <c r="W84" s="35">
        <v>278</v>
      </c>
      <c r="X84" s="35"/>
      <c r="Y84" s="36">
        <f t="shared" si="20"/>
        <v>278</v>
      </c>
    </row>
    <row r="85" spans="2:25" ht="15.75" x14ac:dyDescent="0.25">
      <c r="B85" s="40" t="s">
        <v>87</v>
      </c>
      <c r="C85" s="40">
        <v>0</v>
      </c>
      <c r="D85" s="40">
        <v>120</v>
      </c>
      <c r="E85" s="40">
        <v>0</v>
      </c>
      <c r="F85" s="40">
        <v>70</v>
      </c>
      <c r="G85" s="41"/>
      <c r="H85" s="41">
        <v>80</v>
      </c>
      <c r="I85" s="41">
        <f t="shared" si="16"/>
        <v>80</v>
      </c>
      <c r="J85" s="40"/>
      <c r="K85" s="40">
        <f t="shared" si="19"/>
        <v>0</v>
      </c>
      <c r="L85" s="40">
        <f t="shared" si="19"/>
        <v>190</v>
      </c>
      <c r="M85" s="40">
        <f t="shared" si="17"/>
        <v>190</v>
      </c>
      <c r="N85" s="40">
        <v>140</v>
      </c>
      <c r="O85" s="47" t="e">
        <f>C85+E85+G85+#REF!</f>
        <v>#REF!</v>
      </c>
      <c r="P85" s="47">
        <f>D85+F85+H85+N85</f>
        <v>410</v>
      </c>
      <c r="Q85" s="47" t="e">
        <f>M85+I85+#REF!</f>
        <v>#REF!</v>
      </c>
      <c r="R85" s="25"/>
      <c r="S85" s="25"/>
      <c r="T85" s="25"/>
      <c r="W85" s="35"/>
      <c r="X85" s="35">
        <v>90</v>
      </c>
      <c r="Y85" s="36">
        <f t="shared" si="20"/>
        <v>90</v>
      </c>
    </row>
    <row r="86" spans="2:25" ht="15.75" x14ac:dyDescent="0.25">
      <c r="B86" s="40" t="s">
        <v>88</v>
      </c>
      <c r="C86" s="40">
        <v>0</v>
      </c>
      <c r="D86" s="40">
        <v>0</v>
      </c>
      <c r="E86" s="40">
        <v>0</v>
      </c>
      <c r="F86" s="40">
        <v>48</v>
      </c>
      <c r="G86" s="41"/>
      <c r="H86" s="41">
        <v>40</v>
      </c>
      <c r="I86" s="41">
        <f t="shared" si="16"/>
        <v>40</v>
      </c>
      <c r="J86" s="40"/>
      <c r="K86" s="40">
        <f t="shared" si="19"/>
        <v>0</v>
      </c>
      <c r="L86" s="40">
        <f t="shared" si="19"/>
        <v>48</v>
      </c>
      <c r="M86" s="40">
        <f t="shared" si="17"/>
        <v>48</v>
      </c>
      <c r="N86" s="40"/>
      <c r="O86" s="36" t="e">
        <f>C86+E86+G86+#REF!</f>
        <v>#REF!</v>
      </c>
      <c r="P86" s="36">
        <f>D86+F86+H86+N86</f>
        <v>88</v>
      </c>
      <c r="Q86" s="36" t="e">
        <f>M86+I86+#REF!</f>
        <v>#REF!</v>
      </c>
      <c r="W86" s="35"/>
      <c r="X86" s="35">
        <v>30</v>
      </c>
      <c r="Y86" s="36">
        <f t="shared" si="20"/>
        <v>30</v>
      </c>
    </row>
    <row r="87" spans="2:25" ht="16.5" thickBot="1" x14ac:dyDescent="0.3">
      <c r="B87" s="38"/>
      <c r="C87" s="38">
        <f t="shared" ref="C87:Q87" si="21">SUM(C77:C86)</f>
        <v>815</v>
      </c>
      <c r="D87" s="38">
        <f t="shared" si="21"/>
        <v>520</v>
      </c>
      <c r="E87" s="38">
        <f t="shared" si="21"/>
        <v>458</v>
      </c>
      <c r="F87" s="38">
        <f t="shared" si="21"/>
        <v>428</v>
      </c>
      <c r="G87" s="44">
        <f>SUM(G77:G86)</f>
        <v>814</v>
      </c>
      <c r="H87" s="44">
        <f>SUM(H77:H86)</f>
        <v>310</v>
      </c>
      <c r="I87" s="44">
        <f>SUM(I77:I86)</f>
        <v>1124</v>
      </c>
      <c r="J87" s="38"/>
      <c r="K87" s="38">
        <f t="shared" si="21"/>
        <v>1273</v>
      </c>
      <c r="L87" s="38">
        <f t="shared" si="21"/>
        <v>948</v>
      </c>
      <c r="M87" s="38">
        <f t="shared" si="21"/>
        <v>2221</v>
      </c>
      <c r="N87" s="44">
        <f t="shared" si="21"/>
        <v>360</v>
      </c>
      <c r="O87" s="46" t="e">
        <f t="shared" si="21"/>
        <v>#REF!</v>
      </c>
      <c r="P87" s="45">
        <f t="shared" si="21"/>
        <v>1618</v>
      </c>
      <c r="Q87" s="45" t="e">
        <f t="shared" si="21"/>
        <v>#REF!</v>
      </c>
      <c r="R87" s="6" t="e">
        <f>O87+P87</f>
        <v>#REF!</v>
      </c>
      <c r="W87" s="46">
        <f>SUM(W77:W86)</f>
        <v>755</v>
      </c>
      <c r="X87" s="45">
        <f>SUM(X77:X86)</f>
        <v>780</v>
      </c>
      <c r="Y87" s="45">
        <f>SUM(Y77:Y86)</f>
        <v>1535</v>
      </c>
    </row>
    <row r="88" spans="2:25" ht="15.75" thickTop="1" x14ac:dyDescent="0.25">
      <c r="B88" s="37" t="s">
        <v>89</v>
      </c>
      <c r="C88" s="38">
        <v>0</v>
      </c>
      <c r="D88" s="38">
        <v>0</v>
      </c>
      <c r="E88" s="38">
        <v>0</v>
      </c>
      <c r="F88" s="38">
        <v>0</v>
      </c>
      <c r="G88" s="39"/>
      <c r="H88" s="39"/>
      <c r="I88" s="39">
        <f t="shared" si="16"/>
        <v>0</v>
      </c>
      <c r="J88" s="38"/>
      <c r="K88" s="38">
        <f t="shared" ref="K88:L92" si="22">C88+E88</f>
        <v>0</v>
      </c>
      <c r="L88" s="38">
        <f t="shared" si="22"/>
        <v>0</v>
      </c>
      <c r="M88" s="38">
        <f t="shared" si="17"/>
        <v>0</v>
      </c>
      <c r="N88" s="38"/>
      <c r="O88" s="36"/>
      <c r="P88" s="33"/>
      <c r="Q88" s="33"/>
      <c r="W88" s="33"/>
      <c r="X88" s="33"/>
      <c r="Y88" s="34">
        <f>+W88+X88</f>
        <v>0</v>
      </c>
    </row>
    <row r="89" spans="2:25" ht="15.75" x14ac:dyDescent="0.25">
      <c r="B89" s="40" t="s">
        <v>90</v>
      </c>
      <c r="C89" s="40">
        <v>165</v>
      </c>
      <c r="D89" s="40">
        <v>0</v>
      </c>
      <c r="E89" s="40">
        <v>54</v>
      </c>
      <c r="F89" s="40">
        <v>79</v>
      </c>
      <c r="G89" s="41">
        <v>239</v>
      </c>
      <c r="H89" s="41"/>
      <c r="I89" s="41">
        <f t="shared" si="16"/>
        <v>239</v>
      </c>
      <c r="J89" s="40"/>
      <c r="K89" s="40">
        <f t="shared" si="22"/>
        <v>219</v>
      </c>
      <c r="L89" s="40">
        <f t="shared" si="22"/>
        <v>79</v>
      </c>
      <c r="M89" s="40">
        <f t="shared" si="17"/>
        <v>298</v>
      </c>
      <c r="N89" s="40"/>
      <c r="O89" s="36" t="e">
        <f>C89+E89+G89+#REF!</f>
        <v>#REF!</v>
      </c>
      <c r="P89" s="36">
        <f>D89+F89+H89+N89</f>
        <v>79</v>
      </c>
      <c r="Q89" s="36" t="e">
        <f>M89+I89+#REF!</f>
        <v>#REF!</v>
      </c>
      <c r="W89" s="35">
        <v>236</v>
      </c>
      <c r="X89" s="35"/>
      <c r="Y89" s="36">
        <f>+W89+X89</f>
        <v>236</v>
      </c>
    </row>
    <row r="90" spans="2:25" ht="15.75" x14ac:dyDescent="0.25">
      <c r="B90" s="40" t="s">
        <v>91</v>
      </c>
      <c r="C90" s="40">
        <v>0</v>
      </c>
      <c r="D90" s="40">
        <v>0</v>
      </c>
      <c r="E90" s="40">
        <v>0</v>
      </c>
      <c r="F90" s="40">
        <v>70</v>
      </c>
      <c r="G90" s="41"/>
      <c r="H90" s="41"/>
      <c r="I90" s="41">
        <f t="shared" si="16"/>
        <v>0</v>
      </c>
      <c r="J90" s="40"/>
      <c r="K90" s="40">
        <f t="shared" si="22"/>
        <v>0</v>
      </c>
      <c r="L90" s="40">
        <f t="shared" si="22"/>
        <v>70</v>
      </c>
      <c r="M90" s="40">
        <f t="shared" si="17"/>
        <v>70</v>
      </c>
      <c r="N90" s="40"/>
      <c r="O90" s="36" t="e">
        <f>C90+E90+G90+#REF!</f>
        <v>#REF!</v>
      </c>
      <c r="P90" s="36">
        <f>D90+F90+H90+N90</f>
        <v>70</v>
      </c>
      <c r="Q90" s="36" t="e">
        <f>M90+I90+#REF!</f>
        <v>#REF!</v>
      </c>
      <c r="W90" s="35"/>
      <c r="X90" s="35"/>
      <c r="Y90" s="36">
        <f>+W90+X90</f>
        <v>0</v>
      </c>
    </row>
    <row r="91" spans="2:25" ht="15.75" x14ac:dyDescent="0.25">
      <c r="B91" s="40" t="s">
        <v>92</v>
      </c>
      <c r="C91" s="40">
        <v>252</v>
      </c>
      <c r="D91" s="40">
        <v>72</v>
      </c>
      <c r="E91" s="40">
        <v>475</v>
      </c>
      <c r="F91" s="40">
        <v>0</v>
      </c>
      <c r="G91" s="41">
        <v>447</v>
      </c>
      <c r="H91" s="41"/>
      <c r="I91" s="41">
        <f t="shared" si="16"/>
        <v>447</v>
      </c>
      <c r="J91" s="40"/>
      <c r="K91" s="40">
        <f t="shared" si="22"/>
        <v>727</v>
      </c>
      <c r="L91" s="40">
        <f t="shared" si="22"/>
        <v>72</v>
      </c>
      <c r="M91" s="40">
        <f t="shared" si="17"/>
        <v>799</v>
      </c>
      <c r="N91" s="40"/>
      <c r="O91" s="36" t="e">
        <f>C91+E91+G91+#REF!</f>
        <v>#REF!</v>
      </c>
      <c r="P91" s="36">
        <f>D91+F91+H91+N91</f>
        <v>72</v>
      </c>
      <c r="Q91" s="36" t="e">
        <f>M91+I91+#REF!</f>
        <v>#REF!</v>
      </c>
      <c r="W91" s="35">
        <v>153</v>
      </c>
      <c r="X91" s="35"/>
      <c r="Y91" s="36">
        <f>+W91+X91</f>
        <v>153</v>
      </c>
    </row>
    <row r="92" spans="2:25" ht="15.75" x14ac:dyDescent="0.25">
      <c r="B92" s="40" t="s">
        <v>93</v>
      </c>
      <c r="C92" s="40">
        <v>378</v>
      </c>
      <c r="D92" s="40">
        <v>0</v>
      </c>
      <c r="E92" s="40">
        <v>744</v>
      </c>
      <c r="F92" s="40">
        <v>0</v>
      </c>
      <c r="G92" s="41"/>
      <c r="H92" s="41"/>
      <c r="I92" s="41">
        <f t="shared" si="16"/>
        <v>0</v>
      </c>
      <c r="J92" s="40"/>
      <c r="K92" s="40">
        <f t="shared" si="22"/>
        <v>1122</v>
      </c>
      <c r="L92" s="40">
        <f t="shared" si="22"/>
        <v>0</v>
      </c>
      <c r="M92" s="40">
        <f t="shared" si="17"/>
        <v>1122</v>
      </c>
      <c r="N92" s="40"/>
      <c r="O92" s="36" t="e">
        <f>C92+E92+G92+#REF!</f>
        <v>#REF!</v>
      </c>
      <c r="P92" s="36">
        <f>D92+F92+H92+N92</f>
        <v>0</v>
      </c>
      <c r="Q92" s="36" t="e">
        <f>M92+I92+#REF!</f>
        <v>#REF!</v>
      </c>
      <c r="W92" s="35"/>
      <c r="X92" s="35"/>
      <c r="Y92" s="36">
        <f>+W92+X92</f>
        <v>0</v>
      </c>
    </row>
    <row r="93" spans="2:25" ht="16.5" thickBot="1" x14ac:dyDescent="0.3">
      <c r="B93" s="38"/>
      <c r="C93" s="38">
        <f t="shared" ref="C93:Q93" si="23">SUM(C89:C92)</f>
        <v>795</v>
      </c>
      <c r="D93" s="38">
        <f t="shared" si="23"/>
        <v>72</v>
      </c>
      <c r="E93" s="38">
        <f t="shared" si="23"/>
        <v>1273</v>
      </c>
      <c r="F93" s="38">
        <f t="shared" si="23"/>
        <v>149</v>
      </c>
      <c r="G93" s="44">
        <f>SUM(G89:G92)</f>
        <v>686</v>
      </c>
      <c r="H93" s="44">
        <f>SUM(H89:H92)</f>
        <v>0</v>
      </c>
      <c r="I93" s="44">
        <f>SUM(I89:I92)</f>
        <v>686</v>
      </c>
      <c r="J93" s="38"/>
      <c r="K93" s="38">
        <f t="shared" si="23"/>
        <v>2068</v>
      </c>
      <c r="L93" s="38">
        <f t="shared" si="23"/>
        <v>221</v>
      </c>
      <c r="M93" s="38">
        <f t="shared" si="23"/>
        <v>2289</v>
      </c>
      <c r="N93" s="44">
        <f t="shared" si="23"/>
        <v>0</v>
      </c>
      <c r="O93" s="46" t="e">
        <f t="shared" si="23"/>
        <v>#REF!</v>
      </c>
      <c r="P93" s="45">
        <f t="shared" si="23"/>
        <v>221</v>
      </c>
      <c r="Q93" s="45" t="e">
        <f t="shared" si="23"/>
        <v>#REF!</v>
      </c>
      <c r="R93" s="6" t="e">
        <f>O93+P93</f>
        <v>#REF!</v>
      </c>
      <c r="W93" s="46">
        <f>SUM(W89:W92)</f>
        <v>389</v>
      </c>
      <c r="X93" s="45">
        <f>SUM(X89:X92)</f>
        <v>0</v>
      </c>
      <c r="Y93" s="45">
        <f>SUM(Y89:Y92)</f>
        <v>389</v>
      </c>
    </row>
    <row r="94" spans="2:25" ht="15.75" thickTop="1" x14ac:dyDescent="0.25">
      <c r="B94" s="37" t="s">
        <v>94</v>
      </c>
      <c r="C94" s="38">
        <v>0</v>
      </c>
      <c r="D94" s="38">
        <v>0</v>
      </c>
      <c r="E94" s="38">
        <v>0</v>
      </c>
      <c r="F94" s="38">
        <v>0</v>
      </c>
      <c r="G94" s="39"/>
      <c r="H94" s="39"/>
      <c r="I94" s="39">
        <f t="shared" si="16"/>
        <v>0</v>
      </c>
      <c r="J94" s="38"/>
      <c r="K94" s="38">
        <f t="shared" ref="K94:L102" si="24">C94+E94</f>
        <v>0</v>
      </c>
      <c r="L94" s="38">
        <f t="shared" si="24"/>
        <v>0</v>
      </c>
      <c r="M94" s="38">
        <f t="shared" si="17"/>
        <v>0</v>
      </c>
      <c r="N94" s="38"/>
      <c r="O94" s="33"/>
      <c r="P94" s="33"/>
      <c r="Q94" s="33"/>
      <c r="W94" s="33"/>
      <c r="X94" s="33"/>
      <c r="Y94" s="34">
        <f t="shared" ref="Y94:Y102" si="25">+W94+X94</f>
        <v>0</v>
      </c>
    </row>
    <row r="95" spans="2:25" ht="15.75" x14ac:dyDescent="0.25">
      <c r="B95" s="38" t="s">
        <v>95</v>
      </c>
      <c r="C95" s="38">
        <v>0</v>
      </c>
      <c r="D95" s="38">
        <v>20</v>
      </c>
      <c r="E95" s="38">
        <v>58</v>
      </c>
      <c r="F95" s="38">
        <v>20</v>
      </c>
      <c r="G95" s="39"/>
      <c r="H95" s="39"/>
      <c r="I95" s="39">
        <f t="shared" si="16"/>
        <v>0</v>
      </c>
      <c r="J95" s="38"/>
      <c r="K95" s="38">
        <f t="shared" si="24"/>
        <v>58</v>
      </c>
      <c r="L95" s="38">
        <f t="shared" si="24"/>
        <v>40</v>
      </c>
      <c r="M95" s="38">
        <f t="shared" si="17"/>
        <v>98</v>
      </c>
      <c r="N95" s="40">
        <v>10</v>
      </c>
      <c r="O95" s="36" t="e">
        <f>C95+E95+G95+#REF!</f>
        <v>#REF!</v>
      </c>
      <c r="P95" s="36">
        <f>D95+F95+H95+N95</f>
        <v>50</v>
      </c>
      <c r="Q95" s="36" t="e">
        <f>M95+I95+#REF!</f>
        <v>#REF!</v>
      </c>
      <c r="W95" s="35"/>
      <c r="X95" s="35"/>
      <c r="Y95" s="36">
        <f t="shared" si="25"/>
        <v>0</v>
      </c>
    </row>
    <row r="96" spans="2:25" ht="15.75" x14ac:dyDescent="0.25">
      <c r="B96" s="38" t="s">
        <v>96</v>
      </c>
      <c r="C96" s="38">
        <v>0</v>
      </c>
      <c r="D96" s="38">
        <v>49</v>
      </c>
      <c r="E96" s="38">
        <v>0</v>
      </c>
      <c r="F96" s="38">
        <v>0</v>
      </c>
      <c r="G96" s="39"/>
      <c r="H96" s="39"/>
      <c r="I96" s="39">
        <f t="shared" si="16"/>
        <v>0</v>
      </c>
      <c r="J96" s="38"/>
      <c r="K96" s="38">
        <f t="shared" si="24"/>
        <v>0</v>
      </c>
      <c r="L96" s="38">
        <f t="shared" si="24"/>
        <v>49</v>
      </c>
      <c r="M96" s="38">
        <f t="shared" si="17"/>
        <v>49</v>
      </c>
      <c r="N96" s="40"/>
      <c r="O96" s="36" t="e">
        <f>C96+E96+G96+#REF!</f>
        <v>#REF!</v>
      </c>
      <c r="P96" s="36">
        <f>D96+F96+H96+N96</f>
        <v>49</v>
      </c>
      <c r="Q96" s="36" t="e">
        <f>M96+I96+#REF!</f>
        <v>#REF!</v>
      </c>
      <c r="W96" s="35"/>
      <c r="X96" s="35"/>
      <c r="Y96" s="36">
        <f t="shared" si="25"/>
        <v>0</v>
      </c>
    </row>
    <row r="97" spans="2:25" ht="15.75" x14ac:dyDescent="0.25">
      <c r="B97" s="38" t="s">
        <v>97</v>
      </c>
      <c r="C97" s="38">
        <v>680</v>
      </c>
      <c r="D97" s="38">
        <v>0</v>
      </c>
      <c r="E97" s="38">
        <v>558</v>
      </c>
      <c r="F97" s="38">
        <v>0</v>
      </c>
      <c r="G97" s="39">
        <v>593</v>
      </c>
      <c r="H97" s="39"/>
      <c r="I97" s="39">
        <f t="shared" si="16"/>
        <v>593</v>
      </c>
      <c r="J97" s="38"/>
      <c r="K97" s="38">
        <f t="shared" si="24"/>
        <v>1238</v>
      </c>
      <c r="L97" s="38">
        <f t="shared" si="24"/>
        <v>0</v>
      </c>
      <c r="M97" s="38">
        <f t="shared" si="17"/>
        <v>1238</v>
      </c>
      <c r="N97" s="40"/>
      <c r="O97" s="36" t="e">
        <f>C97+E97+G97+#REF!</f>
        <v>#REF!</v>
      </c>
      <c r="P97" s="36">
        <f>D97+F97+H97+N97</f>
        <v>0</v>
      </c>
      <c r="Q97" s="36" t="e">
        <f>M97+I97+#REF!</f>
        <v>#REF!</v>
      </c>
      <c r="W97" s="48">
        <v>758</v>
      </c>
      <c r="X97" s="35"/>
      <c r="Y97" s="36">
        <f t="shared" si="25"/>
        <v>758</v>
      </c>
    </row>
    <row r="98" spans="2:25" ht="15.75" x14ac:dyDescent="0.25">
      <c r="B98" s="38" t="s">
        <v>98</v>
      </c>
      <c r="C98" s="38">
        <v>287</v>
      </c>
      <c r="D98" s="38">
        <v>20</v>
      </c>
      <c r="E98" s="38">
        <v>68</v>
      </c>
      <c r="F98" s="38">
        <v>20</v>
      </c>
      <c r="G98" s="39">
        <v>300</v>
      </c>
      <c r="H98" s="39"/>
      <c r="I98" s="39">
        <f t="shared" si="16"/>
        <v>300</v>
      </c>
      <c r="J98" s="38"/>
      <c r="K98" s="38">
        <f t="shared" si="24"/>
        <v>355</v>
      </c>
      <c r="L98" s="38">
        <f t="shared" si="24"/>
        <v>40</v>
      </c>
      <c r="M98" s="38">
        <f t="shared" si="17"/>
        <v>395</v>
      </c>
      <c r="N98" s="40"/>
      <c r="O98" s="36" t="e">
        <f>C98+E98+G98+#REF!</f>
        <v>#REF!</v>
      </c>
      <c r="P98" s="36">
        <f>D98+F98+H98+N98</f>
        <v>40</v>
      </c>
      <c r="Q98" s="36" t="e">
        <f>M98+I98+#REF!</f>
        <v>#REF!</v>
      </c>
      <c r="R98" s="5" t="s">
        <v>81</v>
      </c>
      <c r="W98" s="35">
        <v>301</v>
      </c>
      <c r="X98" s="35">
        <v>30</v>
      </c>
      <c r="Y98" s="36">
        <f t="shared" si="25"/>
        <v>331</v>
      </c>
    </row>
    <row r="99" spans="2:25" ht="15.75" x14ac:dyDescent="0.25">
      <c r="B99" s="38" t="s">
        <v>99</v>
      </c>
      <c r="C99" s="38">
        <v>0</v>
      </c>
      <c r="D99" s="38">
        <v>0</v>
      </c>
      <c r="E99" s="38">
        <v>0</v>
      </c>
      <c r="F99" s="38">
        <v>0</v>
      </c>
      <c r="G99" s="39"/>
      <c r="H99" s="39"/>
      <c r="I99" s="39">
        <f t="shared" si="16"/>
        <v>0</v>
      </c>
      <c r="J99" s="38"/>
      <c r="K99" s="38">
        <f t="shared" si="24"/>
        <v>0</v>
      </c>
      <c r="L99" s="38">
        <f t="shared" si="24"/>
        <v>0</v>
      </c>
      <c r="M99" s="38">
        <f t="shared" si="17"/>
        <v>0</v>
      </c>
      <c r="N99" s="40"/>
      <c r="O99" s="36" t="e">
        <f>C99+E99+G99+#REF!</f>
        <v>#REF!</v>
      </c>
      <c r="P99" s="36">
        <f>D99+F99+H99+N99</f>
        <v>0</v>
      </c>
      <c r="Q99" s="36" t="e">
        <f>M99+I99+#REF!</f>
        <v>#REF!</v>
      </c>
      <c r="R99" s="5" t="s">
        <v>83</v>
      </c>
      <c r="W99" s="35"/>
      <c r="X99" s="48">
        <v>70</v>
      </c>
      <c r="Y99" s="36">
        <f>W99+X99</f>
        <v>70</v>
      </c>
    </row>
    <row r="100" spans="2:25" ht="15.75" x14ac:dyDescent="0.25">
      <c r="B100" s="38" t="s">
        <v>100</v>
      </c>
      <c r="C100" s="38">
        <v>0</v>
      </c>
      <c r="D100" s="38">
        <v>0</v>
      </c>
      <c r="E100" s="38">
        <v>0</v>
      </c>
      <c r="F100" s="38">
        <v>0</v>
      </c>
      <c r="G100" s="39"/>
      <c r="H100" s="39"/>
      <c r="I100" s="39">
        <f t="shared" si="16"/>
        <v>0</v>
      </c>
      <c r="J100" s="38"/>
      <c r="K100" s="38">
        <f t="shared" si="24"/>
        <v>0</v>
      </c>
      <c r="L100" s="38">
        <f t="shared" si="24"/>
        <v>0</v>
      </c>
      <c r="M100" s="38">
        <f t="shared" si="17"/>
        <v>0</v>
      </c>
      <c r="N100" s="40"/>
      <c r="O100" s="36" t="e">
        <f>C100+E100+G100+#REF!</f>
        <v>#REF!</v>
      </c>
      <c r="P100" s="36">
        <f>D100+F100+H100+N100</f>
        <v>0</v>
      </c>
      <c r="Q100" s="36" t="e">
        <f>M100+I100+#REF!</f>
        <v>#REF!</v>
      </c>
      <c r="W100" s="35"/>
      <c r="X100" s="35"/>
      <c r="Y100" s="36">
        <f t="shared" si="25"/>
        <v>0</v>
      </c>
    </row>
    <row r="101" spans="2:25" ht="15.75" x14ac:dyDescent="0.25">
      <c r="B101" s="38" t="s">
        <v>101</v>
      </c>
      <c r="C101" s="38">
        <v>0</v>
      </c>
      <c r="D101" s="38">
        <v>0</v>
      </c>
      <c r="E101" s="38">
        <v>0</v>
      </c>
      <c r="F101" s="38">
        <v>0</v>
      </c>
      <c r="G101" s="39"/>
      <c r="H101" s="39"/>
      <c r="I101" s="39">
        <f t="shared" si="16"/>
        <v>0</v>
      </c>
      <c r="J101" s="38"/>
      <c r="K101" s="38">
        <f t="shared" si="24"/>
        <v>0</v>
      </c>
      <c r="L101" s="38">
        <f t="shared" si="24"/>
        <v>0</v>
      </c>
      <c r="M101" s="38">
        <f t="shared" si="17"/>
        <v>0</v>
      </c>
      <c r="N101" s="40"/>
      <c r="O101" s="36" t="e">
        <f>C101+E101+G101+#REF!</f>
        <v>#REF!</v>
      </c>
      <c r="P101" s="36">
        <f>D101+F101+H101+N101</f>
        <v>0</v>
      </c>
      <c r="Q101" s="36" t="e">
        <f>M101+I101+#REF!</f>
        <v>#REF!</v>
      </c>
      <c r="W101" s="35"/>
      <c r="X101" s="35"/>
      <c r="Y101" s="36">
        <f t="shared" si="25"/>
        <v>0</v>
      </c>
    </row>
    <row r="102" spans="2:25" ht="15.75" x14ac:dyDescent="0.25">
      <c r="B102" s="38" t="s">
        <v>102</v>
      </c>
      <c r="C102" s="38">
        <v>0</v>
      </c>
      <c r="D102" s="38">
        <v>0</v>
      </c>
      <c r="E102" s="38">
        <v>0</v>
      </c>
      <c r="F102" s="38">
        <v>0</v>
      </c>
      <c r="G102" s="39"/>
      <c r="H102" s="39"/>
      <c r="I102" s="39">
        <f t="shared" si="16"/>
        <v>0</v>
      </c>
      <c r="J102" s="38"/>
      <c r="K102" s="38">
        <f t="shared" si="24"/>
        <v>0</v>
      </c>
      <c r="L102" s="38">
        <f t="shared" si="24"/>
        <v>0</v>
      </c>
      <c r="M102" s="38">
        <f t="shared" si="17"/>
        <v>0</v>
      </c>
      <c r="N102" s="40"/>
      <c r="O102" s="36" t="e">
        <f>C102+E102+G102+#REF!</f>
        <v>#REF!</v>
      </c>
      <c r="P102" s="36">
        <f>D102+F102+H102+N102</f>
        <v>0</v>
      </c>
      <c r="Q102" s="36" t="e">
        <f>M102+I102+#REF!</f>
        <v>#REF!</v>
      </c>
      <c r="W102" s="35"/>
      <c r="X102" s="35"/>
      <c r="Y102" s="49">
        <f t="shared" si="25"/>
        <v>0</v>
      </c>
    </row>
    <row r="103" spans="2:25" ht="16.5" thickBot="1" x14ac:dyDescent="0.3">
      <c r="B103" s="38"/>
      <c r="C103" s="38">
        <f t="shared" ref="C103:Q103" si="26">SUM(C95:C102)</f>
        <v>967</v>
      </c>
      <c r="D103" s="38">
        <f t="shared" si="26"/>
        <v>89</v>
      </c>
      <c r="E103" s="38">
        <f t="shared" si="26"/>
        <v>684</v>
      </c>
      <c r="F103" s="38">
        <f t="shared" si="26"/>
        <v>40</v>
      </c>
      <c r="G103" s="44">
        <f>SUM(G95:G102)</f>
        <v>893</v>
      </c>
      <c r="H103" s="44">
        <f>SUM(H95:H102)</f>
        <v>0</v>
      </c>
      <c r="I103" s="44">
        <f>SUM(I95:I102)</f>
        <v>893</v>
      </c>
      <c r="J103" s="38"/>
      <c r="K103" s="38">
        <f t="shared" si="26"/>
        <v>1651</v>
      </c>
      <c r="L103" s="38">
        <f t="shared" si="26"/>
        <v>129</v>
      </c>
      <c r="M103" s="38">
        <f t="shared" si="26"/>
        <v>1780</v>
      </c>
      <c r="N103" s="44">
        <f t="shared" si="26"/>
        <v>10</v>
      </c>
      <c r="O103" s="46" t="e">
        <f t="shared" si="26"/>
        <v>#REF!</v>
      </c>
      <c r="P103" s="45">
        <f t="shared" si="26"/>
        <v>139</v>
      </c>
      <c r="Q103" s="45" t="e">
        <f t="shared" si="26"/>
        <v>#REF!</v>
      </c>
      <c r="R103" s="6" t="e">
        <f>O103+P103</f>
        <v>#REF!</v>
      </c>
      <c r="W103" s="46">
        <f>SUM(W95:W102)</f>
        <v>1059</v>
      </c>
      <c r="X103" s="45">
        <f>SUM(X95:X102)</f>
        <v>100</v>
      </c>
      <c r="Y103" s="45">
        <f>SUM(Y95:Y102)</f>
        <v>1159</v>
      </c>
    </row>
    <row r="104" spans="2:25" ht="15.75" thickTop="1" x14ac:dyDescent="0.25">
      <c r="B104" s="37" t="s">
        <v>103</v>
      </c>
      <c r="C104" s="38">
        <v>0</v>
      </c>
      <c r="D104" s="38">
        <v>0</v>
      </c>
      <c r="E104" s="38">
        <v>0</v>
      </c>
      <c r="F104" s="38">
        <v>0</v>
      </c>
      <c r="G104" s="39"/>
      <c r="H104" s="39"/>
      <c r="I104" s="39">
        <f t="shared" si="16"/>
        <v>0</v>
      </c>
      <c r="J104" s="38"/>
      <c r="K104" s="38">
        <f t="shared" ref="K104:L111" si="27">C104+E104</f>
        <v>0</v>
      </c>
      <c r="L104" s="38">
        <f t="shared" si="27"/>
        <v>0</v>
      </c>
      <c r="M104" s="38">
        <f t="shared" si="17"/>
        <v>0</v>
      </c>
      <c r="N104" s="38"/>
      <c r="O104" s="33"/>
      <c r="P104" s="33"/>
      <c r="Q104" s="33"/>
      <c r="W104" s="33" t="s">
        <v>104</v>
      </c>
      <c r="X104" s="33"/>
      <c r="Y104" s="34"/>
    </row>
    <row r="105" spans="2:25" ht="15.75" x14ac:dyDescent="0.25">
      <c r="B105" s="40" t="s">
        <v>105</v>
      </c>
      <c r="C105" s="40">
        <v>0</v>
      </c>
      <c r="D105" s="40">
        <v>0</v>
      </c>
      <c r="E105" s="40">
        <v>0</v>
      </c>
      <c r="F105" s="40">
        <v>0</v>
      </c>
      <c r="G105" s="41"/>
      <c r="H105" s="41"/>
      <c r="I105" s="41">
        <f t="shared" si="16"/>
        <v>0</v>
      </c>
      <c r="J105" s="40"/>
      <c r="K105" s="40">
        <f t="shared" si="27"/>
        <v>0</v>
      </c>
      <c r="L105" s="40">
        <f t="shared" si="27"/>
        <v>0</v>
      </c>
      <c r="M105" s="40">
        <f t="shared" si="17"/>
        <v>0</v>
      </c>
      <c r="N105" s="40"/>
      <c r="O105" s="36" t="e">
        <f>C105+E105+G105+#REF!</f>
        <v>#REF!</v>
      </c>
      <c r="P105" s="36">
        <f>D105+F105+H105+N105</f>
        <v>0</v>
      </c>
      <c r="Q105" s="36" t="e">
        <f>M105+I105+#REF!</f>
        <v>#REF!</v>
      </c>
      <c r="W105" s="35"/>
      <c r="X105" s="35"/>
      <c r="Y105" s="36">
        <f t="shared" ref="Y105:Y111" si="28">+W105+X105</f>
        <v>0</v>
      </c>
    </row>
    <row r="106" spans="2:25" ht="15.75" x14ac:dyDescent="0.25">
      <c r="B106" s="40" t="s">
        <v>106</v>
      </c>
      <c r="C106" s="40">
        <v>0</v>
      </c>
      <c r="D106" s="40">
        <v>0</v>
      </c>
      <c r="E106" s="40">
        <v>0</v>
      </c>
      <c r="F106" s="40">
        <v>0</v>
      </c>
      <c r="G106" s="41"/>
      <c r="H106" s="41"/>
      <c r="I106" s="41">
        <f t="shared" si="16"/>
        <v>0</v>
      </c>
      <c r="J106" s="40"/>
      <c r="K106" s="40">
        <f t="shared" si="27"/>
        <v>0</v>
      </c>
      <c r="L106" s="40">
        <f t="shared" si="27"/>
        <v>0</v>
      </c>
      <c r="M106" s="40">
        <f t="shared" si="17"/>
        <v>0</v>
      </c>
      <c r="N106" s="40"/>
      <c r="O106" s="36" t="e">
        <f>C106+E106+G106+#REF!</f>
        <v>#REF!</v>
      </c>
      <c r="P106" s="36">
        <f>D106+F106+H106+N106</f>
        <v>0</v>
      </c>
      <c r="Q106" s="36" t="e">
        <f>M106+I106+#REF!</f>
        <v>#REF!</v>
      </c>
      <c r="W106" s="35"/>
      <c r="X106" s="35"/>
      <c r="Y106" s="36">
        <f t="shared" si="28"/>
        <v>0</v>
      </c>
    </row>
    <row r="107" spans="2:25" ht="15.75" x14ac:dyDescent="0.25">
      <c r="B107" s="40" t="s">
        <v>107</v>
      </c>
      <c r="C107" s="40">
        <v>54</v>
      </c>
      <c r="D107" s="40">
        <v>0</v>
      </c>
      <c r="E107" s="40">
        <v>506</v>
      </c>
      <c r="F107" s="40">
        <v>0</v>
      </c>
      <c r="G107" s="41">
        <v>60</v>
      </c>
      <c r="H107" s="41"/>
      <c r="I107" s="41">
        <f t="shared" si="16"/>
        <v>60</v>
      </c>
      <c r="J107" s="40"/>
      <c r="K107" s="40">
        <f t="shared" si="27"/>
        <v>560</v>
      </c>
      <c r="L107" s="40">
        <f t="shared" si="27"/>
        <v>0</v>
      </c>
      <c r="M107" s="40">
        <f t="shared" si="17"/>
        <v>560</v>
      </c>
      <c r="N107" s="40"/>
      <c r="O107" s="36" t="e">
        <f>C107+E107+G107+#REF!</f>
        <v>#REF!</v>
      </c>
      <c r="P107" s="36">
        <f>D107+F107+H107+N107</f>
        <v>0</v>
      </c>
      <c r="Q107" s="36" t="e">
        <f>M107+I107+#REF!</f>
        <v>#REF!</v>
      </c>
      <c r="W107" s="35">
        <v>325</v>
      </c>
      <c r="X107" s="35"/>
      <c r="Y107" s="36">
        <f t="shared" si="28"/>
        <v>325</v>
      </c>
    </row>
    <row r="108" spans="2:25" ht="15.75" x14ac:dyDescent="0.25">
      <c r="B108" s="40" t="s">
        <v>108</v>
      </c>
      <c r="C108" s="40">
        <v>0</v>
      </c>
      <c r="D108" s="40">
        <v>0</v>
      </c>
      <c r="E108" s="40">
        <v>0</v>
      </c>
      <c r="F108" s="40">
        <v>0</v>
      </c>
      <c r="G108" s="41"/>
      <c r="H108" s="41"/>
      <c r="I108" s="41">
        <f t="shared" si="16"/>
        <v>0</v>
      </c>
      <c r="J108" s="40"/>
      <c r="K108" s="40">
        <f t="shared" si="27"/>
        <v>0</v>
      </c>
      <c r="L108" s="40">
        <f t="shared" si="27"/>
        <v>0</v>
      </c>
      <c r="M108" s="40">
        <f t="shared" si="17"/>
        <v>0</v>
      </c>
      <c r="N108" s="40"/>
      <c r="O108" s="36" t="e">
        <f>C108+E108+G108+#REF!</f>
        <v>#REF!</v>
      </c>
      <c r="P108" s="36">
        <f>D108+F108+H108+N108</f>
        <v>0</v>
      </c>
      <c r="Q108" s="36" t="e">
        <f>M108+I108+#REF!</f>
        <v>#REF!</v>
      </c>
      <c r="W108" s="35"/>
      <c r="X108" s="35"/>
      <c r="Y108" s="36">
        <f t="shared" si="28"/>
        <v>0</v>
      </c>
    </row>
    <row r="109" spans="2:25" ht="15.75" x14ac:dyDescent="0.25">
      <c r="B109" s="40" t="s">
        <v>109</v>
      </c>
      <c r="C109" s="40">
        <v>1550</v>
      </c>
      <c r="D109" s="40">
        <v>0</v>
      </c>
      <c r="E109" s="40">
        <v>0</v>
      </c>
      <c r="F109" s="40">
        <v>0</v>
      </c>
      <c r="G109" s="41">
        <f>1661+1283</f>
        <v>2944</v>
      </c>
      <c r="H109" s="41"/>
      <c r="I109" s="41">
        <f t="shared" si="16"/>
        <v>2944</v>
      </c>
      <c r="J109" s="40"/>
      <c r="K109" s="40">
        <f t="shared" si="27"/>
        <v>1550</v>
      </c>
      <c r="L109" s="40">
        <f t="shared" si="27"/>
        <v>0</v>
      </c>
      <c r="M109" s="40">
        <f t="shared" si="17"/>
        <v>1550</v>
      </c>
      <c r="N109" s="40"/>
      <c r="O109" s="36" t="e">
        <f>C109+E109+G109+#REF!</f>
        <v>#REF!</v>
      </c>
      <c r="P109" s="36">
        <f>D109+F109+H109+N109</f>
        <v>0</v>
      </c>
      <c r="Q109" s="36" t="e">
        <f>M109+I109+#REF!</f>
        <v>#REF!</v>
      </c>
      <c r="W109" s="35">
        <v>694</v>
      </c>
      <c r="X109" s="35"/>
      <c r="Y109" s="36">
        <f t="shared" si="28"/>
        <v>694</v>
      </c>
    </row>
    <row r="110" spans="2:25" ht="15.75" x14ac:dyDescent="0.25">
      <c r="B110" s="40" t="s">
        <v>110</v>
      </c>
      <c r="C110" s="40">
        <v>0</v>
      </c>
      <c r="D110" s="40">
        <v>0</v>
      </c>
      <c r="E110" s="40">
        <v>120</v>
      </c>
      <c r="F110" s="40">
        <v>0</v>
      </c>
      <c r="G110" s="41"/>
      <c r="H110" s="41"/>
      <c r="I110" s="41">
        <f t="shared" si="16"/>
        <v>0</v>
      </c>
      <c r="J110" s="40"/>
      <c r="K110" s="40">
        <f t="shared" si="27"/>
        <v>120</v>
      </c>
      <c r="L110" s="40">
        <f t="shared" si="27"/>
        <v>0</v>
      </c>
      <c r="M110" s="40">
        <f t="shared" si="17"/>
        <v>120</v>
      </c>
      <c r="N110" s="40"/>
      <c r="O110" s="36" t="e">
        <f>C110+E110+G110+#REF!</f>
        <v>#REF!</v>
      </c>
      <c r="P110" s="36">
        <f>D110+F110+H110+N110</f>
        <v>0</v>
      </c>
      <c r="Q110" s="36" t="e">
        <f>M110+I110+#REF!</f>
        <v>#REF!</v>
      </c>
      <c r="W110" s="35">
        <v>121</v>
      </c>
      <c r="X110" s="35"/>
      <c r="Y110" s="36">
        <f t="shared" si="28"/>
        <v>121</v>
      </c>
    </row>
    <row r="111" spans="2:25" ht="15.75" x14ac:dyDescent="0.25">
      <c r="B111" s="40" t="s">
        <v>111</v>
      </c>
      <c r="C111" s="40">
        <v>0</v>
      </c>
      <c r="D111" s="40">
        <v>0</v>
      </c>
      <c r="E111" s="40">
        <v>0</v>
      </c>
      <c r="F111" s="40">
        <v>0</v>
      </c>
      <c r="G111" s="41"/>
      <c r="H111" s="41"/>
      <c r="I111" s="41">
        <f t="shared" si="16"/>
        <v>0</v>
      </c>
      <c r="J111" s="40"/>
      <c r="K111" s="40">
        <f t="shared" si="27"/>
        <v>0</v>
      </c>
      <c r="L111" s="40">
        <f t="shared" si="27"/>
        <v>0</v>
      </c>
      <c r="M111" s="40">
        <f t="shared" si="17"/>
        <v>0</v>
      </c>
      <c r="N111" s="40"/>
      <c r="O111" s="36" t="e">
        <f>C111+E111+G111+#REF!</f>
        <v>#REF!</v>
      </c>
      <c r="P111" s="36">
        <f>D111+F111+H111+N111</f>
        <v>0</v>
      </c>
      <c r="Q111" s="36" t="e">
        <f>M111+I111+#REF!</f>
        <v>#REF!</v>
      </c>
      <c r="W111" s="35"/>
      <c r="X111" s="35"/>
      <c r="Y111" s="36">
        <f t="shared" si="28"/>
        <v>0</v>
      </c>
    </row>
    <row r="112" spans="2:25" ht="16.5" thickBot="1" x14ac:dyDescent="0.3">
      <c r="B112" s="38"/>
      <c r="C112" s="38">
        <f t="shared" ref="C112:Q112" si="29">SUM(C105:C111)</f>
        <v>1604</v>
      </c>
      <c r="D112" s="38">
        <f t="shared" si="29"/>
        <v>0</v>
      </c>
      <c r="E112" s="38">
        <f t="shared" si="29"/>
        <v>626</v>
      </c>
      <c r="F112" s="38">
        <f t="shared" si="29"/>
        <v>0</v>
      </c>
      <c r="G112" s="44">
        <f>SUM(G105:G111)</f>
        <v>3004</v>
      </c>
      <c r="H112" s="44">
        <f>SUM(H105:H111)</f>
        <v>0</v>
      </c>
      <c r="I112" s="44">
        <f>SUM(I105:I111)</f>
        <v>3004</v>
      </c>
      <c r="J112" s="38"/>
      <c r="K112" s="38">
        <f t="shared" si="29"/>
        <v>2230</v>
      </c>
      <c r="L112" s="38">
        <f t="shared" si="29"/>
        <v>0</v>
      </c>
      <c r="M112" s="38">
        <f t="shared" si="29"/>
        <v>2230</v>
      </c>
      <c r="N112" s="44">
        <f t="shared" si="29"/>
        <v>0</v>
      </c>
      <c r="O112" s="46" t="e">
        <f t="shared" si="29"/>
        <v>#REF!</v>
      </c>
      <c r="P112" s="45">
        <f t="shared" si="29"/>
        <v>0</v>
      </c>
      <c r="Q112" s="45" t="e">
        <f t="shared" si="29"/>
        <v>#REF!</v>
      </c>
      <c r="R112" s="6" t="e">
        <f>O112+P112</f>
        <v>#REF!</v>
      </c>
      <c r="W112" s="46">
        <f>SUM(W105:W111)</f>
        <v>1140</v>
      </c>
      <c r="X112" s="45">
        <f>SUM(X105:X111)</f>
        <v>0</v>
      </c>
      <c r="Y112" s="45">
        <f>SUM(Y105:Y111)</f>
        <v>1140</v>
      </c>
    </row>
    <row r="113" spans="2:25" ht="15.75" thickTop="1" x14ac:dyDescent="0.25">
      <c r="B113" s="37" t="s">
        <v>112</v>
      </c>
      <c r="C113" s="38">
        <v>0</v>
      </c>
      <c r="D113" s="38">
        <v>0</v>
      </c>
      <c r="E113" s="38">
        <v>0</v>
      </c>
      <c r="F113" s="38">
        <v>0</v>
      </c>
      <c r="G113" s="39"/>
      <c r="H113" s="39"/>
      <c r="I113" s="39">
        <f t="shared" si="16"/>
        <v>0</v>
      </c>
      <c r="J113" s="38"/>
      <c r="K113" s="38">
        <f t="shared" ref="K113:L122" si="30">C113+E113</f>
        <v>0</v>
      </c>
      <c r="L113" s="38">
        <f t="shared" si="30"/>
        <v>0</v>
      </c>
      <c r="M113" s="38">
        <f t="shared" si="17"/>
        <v>0</v>
      </c>
      <c r="N113" s="38"/>
      <c r="O113" s="33"/>
      <c r="P113" s="33"/>
      <c r="Q113" s="33"/>
      <c r="W113" s="33"/>
      <c r="X113" s="33"/>
      <c r="Y113" s="34">
        <f t="shared" ref="Y113:Y122" si="31">+W113+X113</f>
        <v>0</v>
      </c>
    </row>
    <row r="114" spans="2:25" ht="15.75" x14ac:dyDescent="0.25">
      <c r="B114" s="40" t="s">
        <v>113</v>
      </c>
      <c r="C114" s="40">
        <v>0</v>
      </c>
      <c r="D114" s="40">
        <v>0</v>
      </c>
      <c r="E114" s="40">
        <v>0</v>
      </c>
      <c r="F114" s="40">
        <v>108</v>
      </c>
      <c r="G114" s="41"/>
      <c r="H114" s="41">
        <v>105</v>
      </c>
      <c r="I114" s="41">
        <f t="shared" si="16"/>
        <v>105</v>
      </c>
      <c r="J114" s="40"/>
      <c r="K114" s="40">
        <f t="shared" si="30"/>
        <v>0</v>
      </c>
      <c r="L114" s="40">
        <f t="shared" si="30"/>
        <v>108</v>
      </c>
      <c r="M114" s="40">
        <f t="shared" si="17"/>
        <v>108</v>
      </c>
      <c r="N114" s="40">
        <v>94</v>
      </c>
      <c r="O114" s="36" t="e">
        <f>C114+E114+G114+#REF!</f>
        <v>#REF!</v>
      </c>
      <c r="P114" s="36">
        <f>D114+F114+H114+N114</f>
        <v>307</v>
      </c>
      <c r="Q114" s="36" t="e">
        <f>M114+I114+#REF!</f>
        <v>#REF!</v>
      </c>
      <c r="W114" s="35"/>
      <c r="X114" s="35"/>
      <c r="Y114" s="36">
        <f t="shared" si="31"/>
        <v>0</v>
      </c>
    </row>
    <row r="115" spans="2:25" ht="15.75" x14ac:dyDescent="0.25">
      <c r="B115" s="40" t="s">
        <v>114</v>
      </c>
      <c r="C115" s="40">
        <v>0</v>
      </c>
      <c r="D115" s="40">
        <v>150</v>
      </c>
      <c r="E115" s="40">
        <v>0</v>
      </c>
      <c r="F115" s="40">
        <f>250-150</f>
        <v>100</v>
      </c>
      <c r="G115" s="41"/>
      <c r="H115" s="41"/>
      <c r="I115" s="41">
        <f t="shared" si="16"/>
        <v>0</v>
      </c>
      <c r="J115" s="40"/>
      <c r="K115" s="40">
        <f t="shared" si="30"/>
        <v>0</v>
      </c>
      <c r="L115" s="40">
        <f t="shared" si="30"/>
        <v>250</v>
      </c>
      <c r="M115" s="40">
        <f t="shared" si="17"/>
        <v>250</v>
      </c>
      <c r="N115" s="40">
        <v>250</v>
      </c>
      <c r="O115" s="36" t="e">
        <f>C115+E115+G115+#REF!</f>
        <v>#REF!</v>
      </c>
      <c r="P115" s="36">
        <f>D115+F115+H115+N115</f>
        <v>500</v>
      </c>
      <c r="Q115" s="36" t="e">
        <f>M115+I115+#REF!</f>
        <v>#REF!</v>
      </c>
      <c r="W115" s="35"/>
      <c r="X115" s="35"/>
      <c r="Y115" s="36">
        <f t="shared" si="31"/>
        <v>0</v>
      </c>
    </row>
    <row r="116" spans="2:25" ht="15.75" x14ac:dyDescent="0.25">
      <c r="B116" s="40" t="s">
        <v>115</v>
      </c>
      <c r="C116" s="40">
        <v>20</v>
      </c>
      <c r="D116" s="40">
        <v>0</v>
      </c>
      <c r="E116" s="40">
        <v>24</v>
      </c>
      <c r="F116" s="40">
        <v>0</v>
      </c>
      <c r="G116" s="41"/>
      <c r="H116" s="41"/>
      <c r="I116" s="41">
        <f t="shared" si="16"/>
        <v>0</v>
      </c>
      <c r="J116" s="40"/>
      <c r="K116" s="40">
        <f t="shared" si="30"/>
        <v>44</v>
      </c>
      <c r="L116" s="40">
        <f t="shared" si="30"/>
        <v>0</v>
      </c>
      <c r="M116" s="40">
        <f t="shared" si="17"/>
        <v>44</v>
      </c>
      <c r="N116" s="40"/>
      <c r="O116" s="36" t="e">
        <f>C116+E116+G116+#REF!</f>
        <v>#REF!</v>
      </c>
      <c r="P116" s="36">
        <f>D116+F116+H116+N116</f>
        <v>0</v>
      </c>
      <c r="Q116" s="36" t="e">
        <f>M116+I116+#REF!</f>
        <v>#REF!</v>
      </c>
      <c r="W116" s="35"/>
      <c r="X116" s="35"/>
      <c r="Y116" s="36">
        <f t="shared" si="31"/>
        <v>0</v>
      </c>
    </row>
    <row r="117" spans="2:25" ht="15.75" x14ac:dyDescent="0.25">
      <c r="B117" s="40" t="s">
        <v>116</v>
      </c>
      <c r="C117" s="40">
        <v>0</v>
      </c>
      <c r="D117" s="40">
        <v>0</v>
      </c>
      <c r="E117" s="40">
        <v>0</v>
      </c>
      <c r="F117" s="40">
        <v>0</v>
      </c>
      <c r="G117" s="41"/>
      <c r="H117" s="41"/>
      <c r="I117" s="41">
        <f t="shared" si="16"/>
        <v>0</v>
      </c>
      <c r="J117" s="40"/>
      <c r="K117" s="40">
        <f t="shared" si="30"/>
        <v>0</v>
      </c>
      <c r="L117" s="40">
        <f t="shared" si="30"/>
        <v>0</v>
      </c>
      <c r="M117" s="40">
        <f t="shared" si="17"/>
        <v>0</v>
      </c>
      <c r="N117" s="40"/>
      <c r="O117" s="36" t="e">
        <f>C117+E117+G117+#REF!</f>
        <v>#REF!</v>
      </c>
      <c r="P117" s="36">
        <f>D117+F117+H117+N117</f>
        <v>0</v>
      </c>
      <c r="Q117" s="36" t="e">
        <f>M117+I117+#REF!</f>
        <v>#REF!</v>
      </c>
      <c r="W117" s="35"/>
      <c r="X117" s="35"/>
      <c r="Y117" s="36">
        <f t="shared" si="31"/>
        <v>0</v>
      </c>
    </row>
    <row r="118" spans="2:25" ht="15.75" x14ac:dyDescent="0.25">
      <c r="B118" s="40" t="s">
        <v>117</v>
      </c>
      <c r="C118" s="40">
        <v>120</v>
      </c>
      <c r="D118" s="40">
        <v>0</v>
      </c>
      <c r="E118" s="40">
        <v>0</v>
      </c>
      <c r="F118" s="40">
        <v>0</v>
      </c>
      <c r="G118" s="41">
        <v>41</v>
      </c>
      <c r="H118" s="41"/>
      <c r="I118" s="41">
        <f t="shared" si="16"/>
        <v>41</v>
      </c>
      <c r="J118" s="40"/>
      <c r="K118" s="40">
        <f t="shared" si="30"/>
        <v>120</v>
      </c>
      <c r="L118" s="40">
        <f t="shared" si="30"/>
        <v>0</v>
      </c>
      <c r="M118" s="40">
        <f t="shared" si="17"/>
        <v>120</v>
      </c>
      <c r="N118" s="40"/>
      <c r="O118" s="36" t="e">
        <f>C118+E118+G118+#REF!</f>
        <v>#REF!</v>
      </c>
      <c r="P118" s="36">
        <f>D118+F118+H118+N118</f>
        <v>0</v>
      </c>
      <c r="Q118" s="36" t="e">
        <f>M118+I118+#REF!</f>
        <v>#REF!</v>
      </c>
      <c r="W118" s="35">
        <v>230</v>
      </c>
      <c r="X118" s="35"/>
      <c r="Y118" s="36">
        <f t="shared" si="31"/>
        <v>230</v>
      </c>
    </row>
    <row r="119" spans="2:25" ht="15.75" x14ac:dyDescent="0.25">
      <c r="B119" s="40" t="s">
        <v>118</v>
      </c>
      <c r="C119" s="40">
        <v>0</v>
      </c>
      <c r="D119" s="40">
        <v>0</v>
      </c>
      <c r="E119" s="40">
        <v>0</v>
      </c>
      <c r="F119" s="40">
        <v>0</v>
      </c>
      <c r="G119" s="41"/>
      <c r="H119" s="41"/>
      <c r="I119" s="41">
        <f t="shared" si="16"/>
        <v>0</v>
      </c>
      <c r="J119" s="40"/>
      <c r="K119" s="40">
        <f t="shared" si="30"/>
        <v>0</v>
      </c>
      <c r="L119" s="40">
        <f t="shared" si="30"/>
        <v>0</v>
      </c>
      <c r="M119" s="40">
        <f t="shared" si="17"/>
        <v>0</v>
      </c>
      <c r="N119" s="40"/>
      <c r="O119" s="36" t="e">
        <f>C119+E119+G119+#REF!</f>
        <v>#REF!</v>
      </c>
      <c r="P119" s="36">
        <f>D119+F119+H119+N119</f>
        <v>0</v>
      </c>
      <c r="Q119" s="36" t="e">
        <f>M119+I119+#REF!</f>
        <v>#REF!</v>
      </c>
      <c r="W119" s="35"/>
      <c r="X119" s="35"/>
      <c r="Y119" s="36">
        <f t="shared" si="31"/>
        <v>0</v>
      </c>
    </row>
    <row r="120" spans="2:25" ht="15.75" x14ac:dyDescent="0.25">
      <c r="B120" s="40" t="s">
        <v>119</v>
      </c>
      <c r="C120" s="40">
        <v>0</v>
      </c>
      <c r="D120" s="40">
        <v>0</v>
      </c>
      <c r="E120" s="40">
        <v>0</v>
      </c>
      <c r="F120" s="40">
        <v>0</v>
      </c>
      <c r="G120" s="41"/>
      <c r="H120" s="41"/>
      <c r="I120" s="41">
        <f t="shared" si="16"/>
        <v>0</v>
      </c>
      <c r="J120" s="40"/>
      <c r="K120" s="40">
        <f t="shared" si="30"/>
        <v>0</v>
      </c>
      <c r="L120" s="40">
        <f t="shared" si="30"/>
        <v>0</v>
      </c>
      <c r="M120" s="40">
        <f t="shared" si="17"/>
        <v>0</v>
      </c>
      <c r="N120" s="40"/>
      <c r="O120" s="36" t="e">
        <f>C120+E120+G120+#REF!</f>
        <v>#REF!</v>
      </c>
      <c r="P120" s="36">
        <f>D120+F120+H120+N120</f>
        <v>0</v>
      </c>
      <c r="Q120" s="36" t="e">
        <f>M120+I120+#REF!</f>
        <v>#REF!</v>
      </c>
      <c r="W120" s="35"/>
      <c r="X120" s="35"/>
      <c r="Y120" s="36">
        <f t="shared" si="31"/>
        <v>0</v>
      </c>
    </row>
    <row r="121" spans="2:25" ht="15.75" x14ac:dyDescent="0.25">
      <c r="B121" s="40" t="s">
        <v>120</v>
      </c>
      <c r="C121" s="40">
        <v>0</v>
      </c>
      <c r="D121" s="40">
        <v>100</v>
      </c>
      <c r="E121" s="40">
        <v>0</v>
      </c>
      <c r="F121" s="40">
        <v>150</v>
      </c>
      <c r="G121" s="41"/>
      <c r="H121" s="41"/>
      <c r="I121" s="41">
        <f t="shared" si="16"/>
        <v>0</v>
      </c>
      <c r="J121" s="40"/>
      <c r="K121" s="40">
        <f t="shared" si="30"/>
        <v>0</v>
      </c>
      <c r="L121" s="40">
        <f t="shared" si="30"/>
        <v>250</v>
      </c>
      <c r="M121" s="40">
        <f t="shared" si="17"/>
        <v>250</v>
      </c>
      <c r="N121" s="40">
        <v>200</v>
      </c>
      <c r="O121" s="36" t="e">
        <f>C121+E121+G121+#REF!</f>
        <v>#REF!</v>
      </c>
      <c r="P121" s="36">
        <f>D121+F121+H121+N121</f>
        <v>450</v>
      </c>
      <c r="Q121" s="36" t="e">
        <f>M121+I121+#REF!</f>
        <v>#REF!</v>
      </c>
      <c r="W121" s="35"/>
      <c r="X121" s="35">
        <v>100</v>
      </c>
      <c r="Y121" s="36">
        <f t="shared" si="31"/>
        <v>100</v>
      </c>
    </row>
    <row r="122" spans="2:25" ht="15.75" x14ac:dyDescent="0.25">
      <c r="B122" s="40" t="s">
        <v>121</v>
      </c>
      <c r="C122" s="40">
        <v>0</v>
      </c>
      <c r="D122" s="40">
        <v>0</v>
      </c>
      <c r="E122" s="40">
        <v>0</v>
      </c>
      <c r="F122" s="40">
        <v>0</v>
      </c>
      <c r="G122" s="41"/>
      <c r="H122" s="41"/>
      <c r="I122" s="41">
        <f t="shared" si="16"/>
        <v>0</v>
      </c>
      <c r="J122" s="40"/>
      <c r="K122" s="40">
        <f t="shared" si="30"/>
        <v>0</v>
      </c>
      <c r="L122" s="40">
        <f t="shared" si="30"/>
        <v>0</v>
      </c>
      <c r="M122" s="40">
        <f t="shared" si="17"/>
        <v>0</v>
      </c>
      <c r="N122" s="40"/>
      <c r="O122" s="36" t="e">
        <f>C122+E122+G122+#REF!</f>
        <v>#REF!</v>
      </c>
      <c r="P122" s="36">
        <f>D122+F122+H122+N122</f>
        <v>0</v>
      </c>
      <c r="Q122" s="36" t="e">
        <f>M122+I122+#REF!</f>
        <v>#REF!</v>
      </c>
      <c r="W122" s="35"/>
      <c r="X122" s="35"/>
      <c r="Y122" s="36">
        <f t="shared" si="31"/>
        <v>0</v>
      </c>
    </row>
    <row r="123" spans="2:25" ht="16.5" thickBot="1" x14ac:dyDescent="0.3">
      <c r="B123" s="38"/>
      <c r="C123" s="38">
        <f t="shared" ref="C123:Q123" si="32">SUM(C114:C122)</f>
        <v>140</v>
      </c>
      <c r="D123" s="38">
        <f t="shared" si="32"/>
        <v>250</v>
      </c>
      <c r="E123" s="38">
        <f t="shared" si="32"/>
        <v>24</v>
      </c>
      <c r="F123" s="38">
        <f t="shared" si="32"/>
        <v>358</v>
      </c>
      <c r="G123" s="44">
        <f>SUM(G114:G122)</f>
        <v>41</v>
      </c>
      <c r="H123" s="44">
        <f>SUM(H114:H122)</f>
        <v>105</v>
      </c>
      <c r="I123" s="44">
        <f>SUM(I114:I122)</f>
        <v>146</v>
      </c>
      <c r="J123" s="38"/>
      <c r="K123" s="38">
        <f t="shared" si="32"/>
        <v>164</v>
      </c>
      <c r="L123" s="38">
        <f t="shared" si="32"/>
        <v>608</v>
      </c>
      <c r="M123" s="38">
        <f t="shared" si="32"/>
        <v>772</v>
      </c>
      <c r="N123" s="44">
        <f t="shared" si="32"/>
        <v>544</v>
      </c>
      <c r="O123" s="46" t="e">
        <f t="shared" si="32"/>
        <v>#REF!</v>
      </c>
      <c r="P123" s="45">
        <f t="shared" si="32"/>
        <v>1257</v>
      </c>
      <c r="Q123" s="45" t="e">
        <f t="shared" si="32"/>
        <v>#REF!</v>
      </c>
      <c r="R123" s="6" t="e">
        <f>O123+P123</f>
        <v>#REF!</v>
      </c>
      <c r="W123" s="46">
        <f>SUM(W114:W122)</f>
        <v>230</v>
      </c>
      <c r="X123" s="45">
        <f>SUM(X114:X122)</f>
        <v>100</v>
      </c>
      <c r="Y123" s="45">
        <f>SUM(Y114:Y122)</f>
        <v>330</v>
      </c>
    </row>
    <row r="124" spans="2:25" ht="15.75" thickTop="1" x14ac:dyDescent="0.25">
      <c r="B124" s="37" t="s">
        <v>122</v>
      </c>
      <c r="C124" s="38">
        <v>0</v>
      </c>
      <c r="D124" s="38">
        <v>0</v>
      </c>
      <c r="E124" s="38">
        <v>0</v>
      </c>
      <c r="F124" s="38">
        <v>0</v>
      </c>
      <c r="G124" s="39"/>
      <c r="H124" s="39"/>
      <c r="I124" s="39">
        <f t="shared" si="16"/>
        <v>0</v>
      </c>
      <c r="J124" s="38"/>
      <c r="K124" s="38">
        <f t="shared" ref="K124:L132" si="33">C124+E124</f>
        <v>0</v>
      </c>
      <c r="L124" s="38">
        <f t="shared" si="33"/>
        <v>0</v>
      </c>
      <c r="M124" s="38">
        <f t="shared" si="17"/>
        <v>0</v>
      </c>
      <c r="N124" s="38"/>
      <c r="O124" s="33"/>
      <c r="P124" s="33"/>
      <c r="Q124" s="33"/>
      <c r="W124" s="33"/>
      <c r="X124" s="33"/>
      <c r="Y124" s="34">
        <f t="shared" ref="Y124:Y132" si="34">+W124+X124</f>
        <v>0</v>
      </c>
    </row>
    <row r="125" spans="2:25" ht="15.75" x14ac:dyDescent="0.25">
      <c r="B125" s="40" t="s">
        <v>123</v>
      </c>
      <c r="C125" s="40">
        <v>0</v>
      </c>
      <c r="D125" s="40">
        <v>0</v>
      </c>
      <c r="E125" s="40">
        <v>0</v>
      </c>
      <c r="F125" s="40">
        <v>0</v>
      </c>
      <c r="G125" s="41"/>
      <c r="H125" s="41"/>
      <c r="I125" s="41">
        <f t="shared" si="16"/>
        <v>0</v>
      </c>
      <c r="J125" s="40"/>
      <c r="K125" s="40">
        <f t="shared" si="33"/>
        <v>0</v>
      </c>
      <c r="L125" s="40">
        <f t="shared" si="33"/>
        <v>0</v>
      </c>
      <c r="M125" s="40">
        <f t="shared" si="17"/>
        <v>0</v>
      </c>
      <c r="N125" s="40"/>
      <c r="O125" s="36" t="e">
        <f>C125+E125+G125+#REF!</f>
        <v>#REF!</v>
      </c>
      <c r="P125" s="36">
        <f>D125+F125+H125+N125</f>
        <v>0</v>
      </c>
      <c r="Q125" s="36" t="e">
        <f>M125+I125+#REF!</f>
        <v>#REF!</v>
      </c>
      <c r="W125" s="35"/>
      <c r="X125" s="35"/>
      <c r="Y125" s="36">
        <f t="shared" si="34"/>
        <v>0</v>
      </c>
    </row>
    <row r="126" spans="2:25" ht="15.75" x14ac:dyDescent="0.25">
      <c r="B126" s="40" t="s">
        <v>124</v>
      </c>
      <c r="C126" s="40">
        <v>0</v>
      </c>
      <c r="D126" s="40">
        <v>0</v>
      </c>
      <c r="E126" s="40">
        <v>0</v>
      </c>
      <c r="F126" s="40">
        <v>0</v>
      </c>
      <c r="G126" s="41"/>
      <c r="H126" s="41"/>
      <c r="I126" s="41">
        <f t="shared" si="16"/>
        <v>0</v>
      </c>
      <c r="J126" s="40"/>
      <c r="K126" s="40">
        <f t="shared" si="33"/>
        <v>0</v>
      </c>
      <c r="L126" s="40">
        <f t="shared" si="33"/>
        <v>0</v>
      </c>
      <c r="M126" s="40">
        <f t="shared" si="17"/>
        <v>0</v>
      </c>
      <c r="N126" s="40"/>
      <c r="O126" s="36" t="e">
        <f>C126+E126+G126+#REF!</f>
        <v>#REF!</v>
      </c>
      <c r="P126" s="36">
        <f>D126+F126+H126+N126</f>
        <v>0</v>
      </c>
      <c r="Q126" s="36" t="e">
        <f>M126+I126+#REF!</f>
        <v>#REF!</v>
      </c>
      <c r="W126" s="35"/>
      <c r="X126" s="35"/>
      <c r="Y126" s="36">
        <f t="shared" si="34"/>
        <v>0</v>
      </c>
    </row>
    <row r="127" spans="2:25" ht="15.75" x14ac:dyDescent="0.25">
      <c r="B127" s="40" t="s">
        <v>125</v>
      </c>
      <c r="C127" s="40">
        <v>431</v>
      </c>
      <c r="D127" s="40">
        <v>0</v>
      </c>
      <c r="E127" s="40">
        <v>254</v>
      </c>
      <c r="F127" s="40">
        <v>0</v>
      </c>
      <c r="G127" s="41">
        <v>116</v>
      </c>
      <c r="H127" s="41"/>
      <c r="I127" s="41">
        <f t="shared" si="16"/>
        <v>116</v>
      </c>
      <c r="J127" s="40"/>
      <c r="K127" s="40">
        <f t="shared" si="33"/>
        <v>685</v>
      </c>
      <c r="L127" s="40">
        <f t="shared" si="33"/>
        <v>0</v>
      </c>
      <c r="M127" s="40">
        <f t="shared" si="17"/>
        <v>685</v>
      </c>
      <c r="N127" s="40"/>
      <c r="O127" s="36" t="e">
        <f>C127+E127+G127+#REF!</f>
        <v>#REF!</v>
      </c>
      <c r="P127" s="36">
        <f>D127+F127+H127+N127</f>
        <v>0</v>
      </c>
      <c r="Q127" s="36" t="e">
        <f>M127+I127+#REF!</f>
        <v>#REF!</v>
      </c>
      <c r="R127" s="5" t="s">
        <v>81</v>
      </c>
      <c r="W127" s="35">
        <v>204</v>
      </c>
      <c r="X127" s="35"/>
      <c r="Y127" s="36">
        <f t="shared" si="34"/>
        <v>204</v>
      </c>
    </row>
    <row r="128" spans="2:25" ht="15.75" x14ac:dyDescent="0.25">
      <c r="B128" s="40" t="s">
        <v>126</v>
      </c>
      <c r="C128" s="40">
        <v>0</v>
      </c>
      <c r="D128" s="40">
        <v>0</v>
      </c>
      <c r="E128" s="40">
        <v>0</v>
      </c>
      <c r="F128" s="40">
        <v>0</v>
      </c>
      <c r="G128" s="41"/>
      <c r="H128" s="41"/>
      <c r="I128" s="41">
        <f t="shared" si="16"/>
        <v>0</v>
      </c>
      <c r="J128" s="40"/>
      <c r="K128" s="40">
        <f t="shared" si="33"/>
        <v>0</v>
      </c>
      <c r="L128" s="40">
        <f t="shared" si="33"/>
        <v>0</v>
      </c>
      <c r="M128" s="40">
        <f t="shared" si="17"/>
        <v>0</v>
      </c>
      <c r="N128" s="40"/>
      <c r="O128" s="36" t="e">
        <f>C128+E128+G128+#REF!</f>
        <v>#REF!</v>
      </c>
      <c r="P128" s="36">
        <f>D128+F128+H128+N128</f>
        <v>0</v>
      </c>
      <c r="Q128" s="36" t="e">
        <f>M128+I128+#REF!</f>
        <v>#REF!</v>
      </c>
      <c r="W128" s="35"/>
      <c r="X128" s="35"/>
      <c r="Y128" s="36">
        <f t="shared" si="34"/>
        <v>0</v>
      </c>
    </row>
    <row r="129" spans="2:25" ht="15.75" x14ac:dyDescent="0.25">
      <c r="B129" s="40" t="s">
        <v>127</v>
      </c>
      <c r="C129" s="40">
        <v>0</v>
      </c>
      <c r="D129" s="40">
        <v>0</v>
      </c>
      <c r="E129" s="40">
        <v>0</v>
      </c>
      <c r="F129" s="40">
        <v>60</v>
      </c>
      <c r="G129" s="41"/>
      <c r="H129" s="41">
        <v>80</v>
      </c>
      <c r="I129" s="41">
        <f t="shared" si="16"/>
        <v>80</v>
      </c>
      <c r="J129" s="40"/>
      <c r="K129" s="40">
        <f t="shared" si="33"/>
        <v>0</v>
      </c>
      <c r="L129" s="40">
        <f t="shared" si="33"/>
        <v>60</v>
      </c>
      <c r="M129" s="40">
        <f t="shared" si="17"/>
        <v>60</v>
      </c>
      <c r="N129" s="40">
        <v>80</v>
      </c>
      <c r="O129" s="36" t="e">
        <f>C129+E129+G129+#REF!</f>
        <v>#REF!</v>
      </c>
      <c r="P129" s="36">
        <f>D129+F129+H129+N129</f>
        <v>220</v>
      </c>
      <c r="Q129" s="36" t="e">
        <f>M129+I129+#REF!</f>
        <v>#REF!</v>
      </c>
      <c r="W129" s="35"/>
      <c r="X129" s="35">
        <v>50</v>
      </c>
      <c r="Y129" s="36">
        <f t="shared" si="34"/>
        <v>50</v>
      </c>
    </row>
    <row r="130" spans="2:25" ht="15.75" x14ac:dyDescent="0.25">
      <c r="B130" s="40" t="s">
        <v>128</v>
      </c>
      <c r="C130" s="40">
        <v>91</v>
      </c>
      <c r="D130" s="40">
        <v>56</v>
      </c>
      <c r="E130" s="40">
        <v>88</v>
      </c>
      <c r="F130" s="40">
        <v>180</v>
      </c>
      <c r="G130" s="41">
        <v>105</v>
      </c>
      <c r="H130" s="41"/>
      <c r="I130" s="41">
        <f t="shared" si="16"/>
        <v>105</v>
      </c>
      <c r="J130" s="40"/>
      <c r="K130" s="40">
        <f t="shared" si="33"/>
        <v>179</v>
      </c>
      <c r="L130" s="40">
        <f t="shared" si="33"/>
        <v>236</v>
      </c>
      <c r="M130" s="40">
        <f t="shared" si="17"/>
        <v>415</v>
      </c>
      <c r="N130" s="40"/>
      <c r="O130" s="36" t="e">
        <f>C130+E130+G130+#REF!</f>
        <v>#REF!</v>
      </c>
      <c r="P130" s="36">
        <f>D130+F130+H130+N130</f>
        <v>236</v>
      </c>
      <c r="Q130" s="36" t="e">
        <f>M130+I130+#REF!</f>
        <v>#REF!</v>
      </c>
      <c r="W130" s="35">
        <v>101</v>
      </c>
      <c r="X130" s="35">
        <v>59</v>
      </c>
      <c r="Y130" s="36">
        <f t="shared" si="34"/>
        <v>160</v>
      </c>
    </row>
    <row r="131" spans="2:25" ht="15.75" x14ac:dyDescent="0.25">
      <c r="B131" s="40" t="s">
        <v>129</v>
      </c>
      <c r="C131" s="40">
        <v>0</v>
      </c>
      <c r="D131" s="40">
        <v>50</v>
      </c>
      <c r="E131" s="40">
        <v>0</v>
      </c>
      <c r="F131" s="40">
        <v>90</v>
      </c>
      <c r="G131" s="41"/>
      <c r="H131" s="41">
        <v>40</v>
      </c>
      <c r="I131" s="41">
        <f t="shared" si="16"/>
        <v>40</v>
      </c>
      <c r="J131" s="40"/>
      <c r="K131" s="40">
        <f t="shared" si="33"/>
        <v>0</v>
      </c>
      <c r="L131" s="40">
        <f t="shared" si="33"/>
        <v>140</v>
      </c>
      <c r="M131" s="40">
        <f t="shared" si="17"/>
        <v>140</v>
      </c>
      <c r="N131" s="40">
        <v>80</v>
      </c>
      <c r="O131" s="36" t="e">
        <f>C131+E131+G131+#REF!</f>
        <v>#REF!</v>
      </c>
      <c r="P131" s="36">
        <f>D131+F131+H131+N131</f>
        <v>260</v>
      </c>
      <c r="Q131" s="36" t="e">
        <f>M131+I131+#REF!</f>
        <v>#REF!</v>
      </c>
      <c r="W131" s="35"/>
      <c r="X131" s="35">
        <v>50</v>
      </c>
      <c r="Y131" s="36">
        <f t="shared" si="34"/>
        <v>50</v>
      </c>
    </row>
    <row r="132" spans="2:25" ht="15.75" x14ac:dyDescent="0.25">
      <c r="B132" s="40" t="s">
        <v>130</v>
      </c>
      <c r="C132" s="40">
        <v>0</v>
      </c>
      <c r="D132" s="40">
        <v>0</v>
      </c>
      <c r="E132" s="40">
        <v>0</v>
      </c>
      <c r="F132" s="40">
        <v>0</v>
      </c>
      <c r="G132" s="41"/>
      <c r="H132" s="41"/>
      <c r="I132" s="41">
        <f t="shared" si="16"/>
        <v>0</v>
      </c>
      <c r="J132" s="40"/>
      <c r="K132" s="40">
        <f t="shared" si="33"/>
        <v>0</v>
      </c>
      <c r="L132" s="40">
        <f t="shared" si="33"/>
        <v>0</v>
      </c>
      <c r="M132" s="40">
        <f t="shared" si="17"/>
        <v>0</v>
      </c>
      <c r="N132" s="40"/>
      <c r="O132" s="36" t="e">
        <f>C132+E132+G132+#REF!</f>
        <v>#REF!</v>
      </c>
      <c r="P132" s="36">
        <f>D132+F132+H132+N132</f>
        <v>0</v>
      </c>
      <c r="Q132" s="36" t="e">
        <f>M132+I132+#REF!</f>
        <v>#REF!</v>
      </c>
      <c r="W132" s="35"/>
      <c r="X132" s="35"/>
      <c r="Y132" s="36">
        <f t="shared" si="34"/>
        <v>0</v>
      </c>
    </row>
    <row r="133" spans="2:25" ht="16.5" thickBot="1" x14ac:dyDescent="0.3">
      <c r="B133" s="38"/>
      <c r="C133" s="38">
        <f t="shared" ref="C133:Q133" si="35">SUM(C125:C132)</f>
        <v>522</v>
      </c>
      <c r="D133" s="38">
        <f t="shared" si="35"/>
        <v>106</v>
      </c>
      <c r="E133" s="38">
        <f t="shared" si="35"/>
        <v>342</v>
      </c>
      <c r="F133" s="38">
        <f t="shared" si="35"/>
        <v>330</v>
      </c>
      <c r="G133" s="44">
        <f>SUM(G125:G132)</f>
        <v>221</v>
      </c>
      <c r="H133" s="44">
        <f>SUM(H125:H132)</f>
        <v>120</v>
      </c>
      <c r="I133" s="44">
        <f>SUM(I125:I132)</f>
        <v>341</v>
      </c>
      <c r="J133" s="38"/>
      <c r="K133" s="38">
        <f t="shared" si="35"/>
        <v>864</v>
      </c>
      <c r="L133" s="38">
        <f t="shared" si="35"/>
        <v>436</v>
      </c>
      <c r="M133" s="38">
        <f t="shared" si="35"/>
        <v>1300</v>
      </c>
      <c r="N133" s="44">
        <f t="shared" si="35"/>
        <v>160</v>
      </c>
      <c r="O133" s="46" t="e">
        <f t="shared" si="35"/>
        <v>#REF!</v>
      </c>
      <c r="P133" s="45">
        <f t="shared" si="35"/>
        <v>716</v>
      </c>
      <c r="Q133" s="45" t="e">
        <f t="shared" si="35"/>
        <v>#REF!</v>
      </c>
      <c r="R133" s="6" t="e">
        <f>O133+P133</f>
        <v>#REF!</v>
      </c>
      <c r="W133" s="46">
        <f>SUM(W125:W132)</f>
        <v>305</v>
      </c>
      <c r="X133" s="45">
        <f>SUM(X125:X132)</f>
        <v>159</v>
      </c>
      <c r="Y133" s="45">
        <f>SUM(Y125:Y132)</f>
        <v>464</v>
      </c>
    </row>
    <row r="134" spans="2:25" ht="15.75" thickTop="1" x14ac:dyDescent="0.25">
      <c r="B134" s="37" t="s">
        <v>131</v>
      </c>
      <c r="C134" s="38">
        <v>0</v>
      </c>
      <c r="D134" s="38">
        <v>0</v>
      </c>
      <c r="E134" s="38">
        <v>0</v>
      </c>
      <c r="F134" s="38">
        <v>0</v>
      </c>
      <c r="G134" s="39"/>
      <c r="H134" s="39"/>
      <c r="I134" s="39">
        <f t="shared" si="16"/>
        <v>0</v>
      </c>
      <c r="J134" s="38"/>
      <c r="K134" s="38">
        <f t="shared" ref="K134:L145" si="36">C134+E134</f>
        <v>0</v>
      </c>
      <c r="L134" s="38">
        <f t="shared" si="36"/>
        <v>0</v>
      </c>
      <c r="M134" s="38">
        <f t="shared" si="17"/>
        <v>0</v>
      </c>
      <c r="N134" s="38"/>
      <c r="O134" s="33"/>
      <c r="P134" s="33"/>
      <c r="Q134" s="33"/>
      <c r="W134" s="33"/>
      <c r="X134" s="33"/>
      <c r="Y134" s="34">
        <f t="shared" ref="Y134:Y145" si="37">+W134+X134</f>
        <v>0</v>
      </c>
    </row>
    <row r="135" spans="2:25" ht="15.75" x14ac:dyDescent="0.25">
      <c r="B135" s="40" t="s">
        <v>132</v>
      </c>
      <c r="C135" s="40">
        <v>0</v>
      </c>
      <c r="D135" s="40">
        <v>507</v>
      </c>
      <c r="E135" s="40">
        <v>0</v>
      </c>
      <c r="F135" s="40">
        <v>334</v>
      </c>
      <c r="G135" s="41"/>
      <c r="H135" s="41">
        <v>334</v>
      </c>
      <c r="I135" s="41">
        <f t="shared" si="16"/>
        <v>334</v>
      </c>
      <c r="J135" s="40"/>
      <c r="K135" s="40">
        <f t="shared" si="36"/>
        <v>0</v>
      </c>
      <c r="L135" s="40">
        <f t="shared" si="36"/>
        <v>841</v>
      </c>
      <c r="M135" s="40">
        <f t="shared" si="17"/>
        <v>841</v>
      </c>
      <c r="N135" s="41">
        <v>501</v>
      </c>
      <c r="O135" s="36" t="e">
        <f>C135+E135+G135+#REF!</f>
        <v>#REF!</v>
      </c>
      <c r="P135" s="36">
        <f>D135+F135+H135+N135</f>
        <v>1676</v>
      </c>
      <c r="Q135" s="36" t="e">
        <f>M135+I135+#REF!</f>
        <v>#REF!</v>
      </c>
      <c r="W135" s="35"/>
      <c r="X135" s="35">
        <v>269</v>
      </c>
      <c r="Y135" s="36">
        <f t="shared" si="37"/>
        <v>269</v>
      </c>
    </row>
    <row r="136" spans="2:25" ht="15.75" x14ac:dyDescent="0.25">
      <c r="B136" s="40" t="s">
        <v>133</v>
      </c>
      <c r="C136" s="40">
        <v>75</v>
      </c>
      <c r="D136" s="40">
        <v>200</v>
      </c>
      <c r="E136" s="40">
        <v>71</v>
      </c>
      <c r="F136" s="40">
        <v>40</v>
      </c>
      <c r="G136" s="41">
        <v>80</v>
      </c>
      <c r="H136" s="41">
        <v>80</v>
      </c>
      <c r="I136" s="41">
        <f t="shared" ref="I136:I199" si="38">+G136+H136</f>
        <v>160</v>
      </c>
      <c r="J136" s="40"/>
      <c r="K136" s="40">
        <f t="shared" si="36"/>
        <v>146</v>
      </c>
      <c r="L136" s="40">
        <f t="shared" si="36"/>
        <v>240</v>
      </c>
      <c r="M136" s="40">
        <f t="shared" ref="M136:M199" si="39">K136+L136</f>
        <v>386</v>
      </c>
      <c r="N136" s="40">
        <v>80</v>
      </c>
      <c r="O136" s="36" t="e">
        <f>C136+E136+G136+#REF!</f>
        <v>#REF!</v>
      </c>
      <c r="P136" s="36">
        <f>D136+F136+H136+N136</f>
        <v>400</v>
      </c>
      <c r="Q136" s="36" t="e">
        <f>M136+I136+#REF!</f>
        <v>#REF!</v>
      </c>
      <c r="W136" s="35">
        <v>80</v>
      </c>
      <c r="X136" s="35">
        <v>40</v>
      </c>
      <c r="Y136" s="36">
        <f t="shared" si="37"/>
        <v>120</v>
      </c>
    </row>
    <row r="137" spans="2:25" ht="15.75" x14ac:dyDescent="0.25">
      <c r="B137" s="40" t="s">
        <v>134</v>
      </c>
      <c r="C137" s="40">
        <v>0</v>
      </c>
      <c r="D137" s="40">
        <v>0</v>
      </c>
      <c r="E137" s="40">
        <v>0</v>
      </c>
      <c r="F137" s="40">
        <v>0</v>
      </c>
      <c r="G137" s="41"/>
      <c r="H137" s="41"/>
      <c r="I137" s="41">
        <f t="shared" si="38"/>
        <v>0</v>
      </c>
      <c r="J137" s="40"/>
      <c r="K137" s="40">
        <f t="shared" si="36"/>
        <v>0</v>
      </c>
      <c r="L137" s="40">
        <f t="shared" si="36"/>
        <v>0</v>
      </c>
      <c r="M137" s="40">
        <f t="shared" si="39"/>
        <v>0</v>
      </c>
      <c r="N137" s="40"/>
      <c r="O137" s="36" t="e">
        <f>C137+E137+G137+#REF!</f>
        <v>#REF!</v>
      </c>
      <c r="P137" s="36">
        <f>D137+F137+H137+N137</f>
        <v>0</v>
      </c>
      <c r="Q137" s="36" t="e">
        <f>M137+I137+#REF!</f>
        <v>#REF!</v>
      </c>
      <c r="W137" s="35"/>
      <c r="X137" s="35"/>
      <c r="Y137" s="36">
        <f t="shared" si="37"/>
        <v>0</v>
      </c>
    </row>
    <row r="138" spans="2:25" ht="15.75" x14ac:dyDescent="0.25">
      <c r="B138" s="40" t="s">
        <v>135</v>
      </c>
      <c r="C138" s="40">
        <v>0</v>
      </c>
      <c r="D138" s="40">
        <v>0</v>
      </c>
      <c r="E138" s="40">
        <v>0</v>
      </c>
      <c r="F138" s="40">
        <v>0</v>
      </c>
      <c r="G138" s="41"/>
      <c r="H138" s="41"/>
      <c r="I138" s="41">
        <f t="shared" si="38"/>
        <v>0</v>
      </c>
      <c r="J138" s="40"/>
      <c r="K138" s="40">
        <f t="shared" si="36"/>
        <v>0</v>
      </c>
      <c r="L138" s="40">
        <f t="shared" si="36"/>
        <v>0</v>
      </c>
      <c r="M138" s="40">
        <f t="shared" si="39"/>
        <v>0</v>
      </c>
      <c r="N138" s="40"/>
      <c r="O138" s="36" t="e">
        <f>C138+E138+G138+#REF!</f>
        <v>#REF!</v>
      </c>
      <c r="P138" s="36">
        <f>D138+F138+H138+N138</f>
        <v>0</v>
      </c>
      <c r="Q138" s="36" t="e">
        <f>M138+I138+#REF!</f>
        <v>#REF!</v>
      </c>
      <c r="W138" s="35"/>
      <c r="X138" s="35"/>
      <c r="Y138" s="36">
        <f t="shared" si="37"/>
        <v>0</v>
      </c>
    </row>
    <row r="139" spans="2:25" ht="15.75" x14ac:dyDescent="0.25">
      <c r="B139" s="40" t="s">
        <v>136</v>
      </c>
      <c r="C139" s="40">
        <v>0</v>
      </c>
      <c r="D139" s="40">
        <v>0</v>
      </c>
      <c r="E139" s="40">
        <v>0</v>
      </c>
      <c r="F139" s="40">
        <v>0</v>
      </c>
      <c r="G139" s="41"/>
      <c r="H139" s="41"/>
      <c r="I139" s="41">
        <f t="shared" si="38"/>
        <v>0</v>
      </c>
      <c r="J139" s="40"/>
      <c r="K139" s="40">
        <f t="shared" si="36"/>
        <v>0</v>
      </c>
      <c r="L139" s="40">
        <f t="shared" si="36"/>
        <v>0</v>
      </c>
      <c r="M139" s="40">
        <f t="shared" si="39"/>
        <v>0</v>
      </c>
      <c r="N139" s="40"/>
      <c r="O139" s="36" t="e">
        <f>C139+E139+G139+#REF!</f>
        <v>#REF!</v>
      </c>
      <c r="P139" s="36">
        <f>D139+F139+H139+N139</f>
        <v>0</v>
      </c>
      <c r="Q139" s="36" t="e">
        <f>M139+I139+#REF!</f>
        <v>#REF!</v>
      </c>
      <c r="R139" s="5">
        <v>1.03</v>
      </c>
      <c r="W139" s="35"/>
      <c r="X139" s="35">
        <v>1657</v>
      </c>
      <c r="Y139" s="36">
        <f t="shared" si="37"/>
        <v>1657</v>
      </c>
    </row>
    <row r="140" spans="2:25" ht="15.75" x14ac:dyDescent="0.25">
      <c r="B140" s="40" t="s">
        <v>137</v>
      </c>
      <c r="C140" s="40">
        <v>0</v>
      </c>
      <c r="D140" s="40">
        <v>0</v>
      </c>
      <c r="E140" s="40">
        <v>0</v>
      </c>
      <c r="F140" s="40">
        <v>40</v>
      </c>
      <c r="G140" s="41"/>
      <c r="H140" s="41"/>
      <c r="I140" s="41">
        <f t="shared" si="38"/>
        <v>0</v>
      </c>
      <c r="J140" s="40"/>
      <c r="K140" s="40">
        <f t="shared" si="36"/>
        <v>0</v>
      </c>
      <c r="L140" s="40">
        <f t="shared" si="36"/>
        <v>40</v>
      </c>
      <c r="M140" s="40">
        <f t="shared" si="39"/>
        <v>40</v>
      </c>
      <c r="N140" s="40"/>
      <c r="O140" s="36" t="e">
        <f>C140+E140+G140+#REF!</f>
        <v>#REF!</v>
      </c>
      <c r="P140" s="36">
        <f>D140+F140+H140+N140</f>
        <v>40</v>
      </c>
      <c r="Q140" s="36" t="e">
        <f>M140+I140+#REF!</f>
        <v>#REF!</v>
      </c>
      <c r="W140" s="35"/>
      <c r="X140" s="35"/>
      <c r="Y140" s="36">
        <f t="shared" si="37"/>
        <v>0</v>
      </c>
    </row>
    <row r="141" spans="2:25" ht="15.75" x14ac:dyDescent="0.25">
      <c r="B141" s="40" t="s">
        <v>138</v>
      </c>
      <c r="C141" s="40">
        <v>0</v>
      </c>
      <c r="D141" s="40">
        <v>0</v>
      </c>
      <c r="E141" s="40">
        <v>0</v>
      </c>
      <c r="F141" s="40">
        <v>0</v>
      </c>
      <c r="G141" s="41"/>
      <c r="H141" s="41"/>
      <c r="I141" s="41">
        <f t="shared" si="38"/>
        <v>0</v>
      </c>
      <c r="J141" s="40"/>
      <c r="K141" s="40">
        <f t="shared" si="36"/>
        <v>0</v>
      </c>
      <c r="L141" s="40">
        <f t="shared" si="36"/>
        <v>0</v>
      </c>
      <c r="M141" s="40">
        <f t="shared" si="39"/>
        <v>0</v>
      </c>
      <c r="N141" s="40"/>
      <c r="O141" s="36" t="e">
        <f>C141+E141+G141+#REF!</f>
        <v>#REF!</v>
      </c>
      <c r="P141" s="36">
        <f>D141+F141+H141+N141</f>
        <v>0</v>
      </c>
      <c r="Q141" s="36" t="e">
        <f>M141+I141+#REF!</f>
        <v>#REF!</v>
      </c>
      <c r="W141" s="35"/>
      <c r="X141" s="35"/>
      <c r="Y141" s="36">
        <f t="shared" si="37"/>
        <v>0</v>
      </c>
    </row>
    <row r="142" spans="2:25" ht="15.75" x14ac:dyDescent="0.25">
      <c r="B142" s="40" t="s">
        <v>139</v>
      </c>
      <c r="C142" s="40">
        <v>0</v>
      </c>
      <c r="D142" s="40">
        <v>0</v>
      </c>
      <c r="E142" s="40">
        <v>0</v>
      </c>
      <c r="F142" s="40">
        <v>0</v>
      </c>
      <c r="G142" s="41"/>
      <c r="H142" s="41"/>
      <c r="I142" s="41">
        <f t="shared" si="38"/>
        <v>0</v>
      </c>
      <c r="J142" s="40"/>
      <c r="K142" s="40">
        <f t="shared" si="36"/>
        <v>0</v>
      </c>
      <c r="L142" s="40">
        <f t="shared" si="36"/>
        <v>0</v>
      </c>
      <c r="M142" s="40">
        <f t="shared" si="39"/>
        <v>0</v>
      </c>
      <c r="N142" s="40"/>
      <c r="O142" s="36" t="e">
        <f>C142+E142+G142+#REF!</f>
        <v>#REF!</v>
      </c>
      <c r="P142" s="36">
        <f>D142+F142+H142+N142</f>
        <v>0</v>
      </c>
      <c r="Q142" s="36" t="e">
        <f>M142+I142+#REF!</f>
        <v>#REF!</v>
      </c>
      <c r="W142" s="35"/>
      <c r="X142" s="35"/>
      <c r="Y142" s="36">
        <f t="shared" si="37"/>
        <v>0</v>
      </c>
    </row>
    <row r="143" spans="2:25" ht="15.75" x14ac:dyDescent="0.25">
      <c r="B143" s="40" t="s">
        <v>140</v>
      </c>
      <c r="C143" s="40">
        <v>544</v>
      </c>
      <c r="D143" s="40">
        <v>0</v>
      </c>
      <c r="E143" s="40">
        <v>581</v>
      </c>
      <c r="F143" s="40">
        <v>0</v>
      </c>
      <c r="G143" s="41">
        <v>679</v>
      </c>
      <c r="H143" s="41"/>
      <c r="I143" s="41">
        <f t="shared" si="38"/>
        <v>679</v>
      </c>
      <c r="J143" s="40"/>
      <c r="K143" s="40">
        <f t="shared" si="36"/>
        <v>1125</v>
      </c>
      <c r="L143" s="40">
        <f t="shared" si="36"/>
        <v>0</v>
      </c>
      <c r="M143" s="40">
        <f t="shared" si="39"/>
        <v>1125</v>
      </c>
      <c r="N143" s="40"/>
      <c r="O143" s="36" t="e">
        <f>C143+E143+G143+#REF!</f>
        <v>#REF!</v>
      </c>
      <c r="P143" s="36">
        <f>D143+F143+H143+N143</f>
        <v>0</v>
      </c>
      <c r="Q143" s="36" t="e">
        <f>M143+I143+#REF!</f>
        <v>#REF!</v>
      </c>
      <c r="W143" s="35">
        <v>587</v>
      </c>
      <c r="X143" s="35"/>
      <c r="Y143" s="36">
        <f t="shared" si="37"/>
        <v>587</v>
      </c>
    </row>
    <row r="144" spans="2:25" ht="15.75" x14ac:dyDescent="0.25">
      <c r="B144" s="40" t="s">
        <v>141</v>
      </c>
      <c r="C144" s="40">
        <v>0</v>
      </c>
      <c r="D144" s="40">
        <v>192</v>
      </c>
      <c r="E144" s="40">
        <v>0</v>
      </c>
      <c r="F144" s="40">
        <v>323</v>
      </c>
      <c r="G144" s="41"/>
      <c r="H144" s="41">
        <v>172</v>
      </c>
      <c r="I144" s="41">
        <f t="shared" si="38"/>
        <v>172</v>
      </c>
      <c r="J144" s="40"/>
      <c r="K144" s="40">
        <f t="shared" si="36"/>
        <v>0</v>
      </c>
      <c r="L144" s="40">
        <f t="shared" si="36"/>
        <v>515</v>
      </c>
      <c r="M144" s="40">
        <f t="shared" si="39"/>
        <v>515</v>
      </c>
      <c r="N144" s="40">
        <v>192</v>
      </c>
      <c r="O144" s="36" t="e">
        <f>C144+E144+G144+#REF!</f>
        <v>#REF!</v>
      </c>
      <c r="P144" s="36">
        <f>D144+F144+H144+N144</f>
        <v>879</v>
      </c>
      <c r="Q144" s="36" t="e">
        <f>M144+I144+#REF!</f>
        <v>#REF!</v>
      </c>
      <c r="W144" s="35"/>
      <c r="X144" s="35">
        <v>317</v>
      </c>
      <c r="Y144" s="36">
        <f t="shared" si="37"/>
        <v>317</v>
      </c>
    </row>
    <row r="145" spans="1:25" ht="15.75" x14ac:dyDescent="0.25">
      <c r="B145" s="40" t="s">
        <v>142</v>
      </c>
      <c r="C145" s="40">
        <v>0</v>
      </c>
      <c r="D145" s="40">
        <v>0</v>
      </c>
      <c r="E145" s="40">
        <v>0</v>
      </c>
      <c r="F145" s="40">
        <v>0</v>
      </c>
      <c r="G145" s="41"/>
      <c r="H145" s="41"/>
      <c r="I145" s="41">
        <f t="shared" si="38"/>
        <v>0</v>
      </c>
      <c r="J145" s="40"/>
      <c r="K145" s="40">
        <f t="shared" si="36"/>
        <v>0</v>
      </c>
      <c r="L145" s="40">
        <f t="shared" si="36"/>
        <v>0</v>
      </c>
      <c r="M145" s="40">
        <f t="shared" si="39"/>
        <v>0</v>
      </c>
      <c r="N145" s="40"/>
      <c r="O145" s="36" t="e">
        <f>C145+E145+G145+#REF!</f>
        <v>#REF!</v>
      </c>
      <c r="P145" s="36">
        <f>D145+F145+H145+N145</f>
        <v>0</v>
      </c>
      <c r="Q145" s="36" t="e">
        <f>M145+I145+#REF!</f>
        <v>#REF!</v>
      </c>
      <c r="W145" s="35"/>
      <c r="X145" s="35"/>
      <c r="Y145" s="36">
        <f t="shared" si="37"/>
        <v>0</v>
      </c>
    </row>
    <row r="146" spans="1:25" ht="16.5" thickBot="1" x14ac:dyDescent="0.3">
      <c r="B146" s="38"/>
      <c r="C146" s="38">
        <f t="shared" ref="C146:Q146" si="40">SUM(C135:C145)</f>
        <v>619</v>
      </c>
      <c r="D146" s="38">
        <f t="shared" si="40"/>
        <v>899</v>
      </c>
      <c r="E146" s="38">
        <f t="shared" si="40"/>
        <v>652</v>
      </c>
      <c r="F146" s="38">
        <f t="shared" si="40"/>
        <v>737</v>
      </c>
      <c r="G146" s="44">
        <f>SUM(G135:G145)</f>
        <v>759</v>
      </c>
      <c r="H146" s="44">
        <f>SUM(H135:H145)</f>
        <v>586</v>
      </c>
      <c r="I146" s="44">
        <f>SUM(I135:I145)</f>
        <v>1345</v>
      </c>
      <c r="J146" s="38"/>
      <c r="K146" s="38">
        <f t="shared" si="40"/>
        <v>1271</v>
      </c>
      <c r="L146" s="38">
        <f t="shared" si="40"/>
        <v>1636</v>
      </c>
      <c r="M146" s="38">
        <f t="shared" si="40"/>
        <v>2907</v>
      </c>
      <c r="N146" s="44">
        <f t="shared" si="40"/>
        <v>773</v>
      </c>
      <c r="O146" s="46" t="e">
        <f t="shared" si="40"/>
        <v>#REF!</v>
      </c>
      <c r="P146" s="45">
        <f t="shared" si="40"/>
        <v>2995</v>
      </c>
      <c r="Q146" s="45" t="e">
        <f t="shared" si="40"/>
        <v>#REF!</v>
      </c>
      <c r="R146" s="6" t="e">
        <f>O146+P146</f>
        <v>#REF!</v>
      </c>
      <c r="W146" s="46">
        <f>SUM(W135:W145)</f>
        <v>667</v>
      </c>
      <c r="X146" s="45">
        <f>SUM(X135:X145)</f>
        <v>2283</v>
      </c>
      <c r="Y146" s="45">
        <f>SUM(Y135:Y145)</f>
        <v>2950</v>
      </c>
    </row>
    <row r="147" spans="1:25" ht="15.75" thickTop="1" x14ac:dyDescent="0.25">
      <c r="B147" s="37" t="s">
        <v>143</v>
      </c>
      <c r="C147" s="38">
        <v>0</v>
      </c>
      <c r="D147" s="38">
        <v>0</v>
      </c>
      <c r="E147" s="38">
        <v>0</v>
      </c>
      <c r="F147" s="38">
        <v>0</v>
      </c>
      <c r="G147" s="39"/>
      <c r="H147" s="39"/>
      <c r="I147" s="39">
        <f t="shared" si="38"/>
        <v>0</v>
      </c>
      <c r="J147" s="38"/>
      <c r="K147" s="38">
        <f t="shared" ref="K147:L158" si="41">C147+E147</f>
        <v>0</v>
      </c>
      <c r="L147" s="38">
        <f t="shared" si="41"/>
        <v>0</v>
      </c>
      <c r="M147" s="38">
        <f t="shared" si="39"/>
        <v>0</v>
      </c>
      <c r="N147" s="38"/>
      <c r="O147" s="33"/>
      <c r="P147" s="33"/>
      <c r="Q147" s="33"/>
      <c r="W147" s="33"/>
      <c r="X147" s="33"/>
      <c r="Y147" s="34">
        <f t="shared" ref="Y147:Y158" si="42">+W147+X147</f>
        <v>0</v>
      </c>
    </row>
    <row r="148" spans="1:25" ht="15.75" x14ac:dyDescent="0.25">
      <c r="B148" s="40" t="s">
        <v>144</v>
      </c>
      <c r="C148" s="40">
        <v>0</v>
      </c>
      <c r="D148" s="40">
        <v>0</v>
      </c>
      <c r="E148" s="40">
        <v>0</v>
      </c>
      <c r="F148" s="40">
        <v>0</v>
      </c>
      <c r="G148" s="41"/>
      <c r="H148" s="41"/>
      <c r="I148" s="41">
        <f t="shared" si="38"/>
        <v>0</v>
      </c>
      <c r="J148" s="40"/>
      <c r="K148" s="40">
        <f t="shared" si="41"/>
        <v>0</v>
      </c>
      <c r="L148" s="40">
        <f t="shared" si="41"/>
        <v>0</v>
      </c>
      <c r="M148" s="40">
        <f t="shared" si="39"/>
        <v>0</v>
      </c>
      <c r="N148" s="40"/>
      <c r="O148" s="36" t="e">
        <f>C148+E148+G148+#REF!</f>
        <v>#REF!</v>
      </c>
      <c r="P148" s="36">
        <f>D148+F148+H148+N148</f>
        <v>0</v>
      </c>
      <c r="Q148" s="36" t="e">
        <f>M148+I148+#REF!</f>
        <v>#REF!</v>
      </c>
      <c r="W148" s="35"/>
      <c r="X148" s="35"/>
      <c r="Y148" s="36">
        <f t="shared" si="42"/>
        <v>0</v>
      </c>
    </row>
    <row r="149" spans="1:25" ht="15.75" x14ac:dyDescent="0.25">
      <c r="B149" s="40" t="s">
        <v>145</v>
      </c>
      <c r="C149" s="40">
        <v>0</v>
      </c>
      <c r="D149" s="40">
        <v>0</v>
      </c>
      <c r="E149" s="40">
        <v>0</v>
      </c>
      <c r="F149" s="40">
        <v>0</v>
      </c>
      <c r="G149" s="41"/>
      <c r="H149" s="41"/>
      <c r="I149" s="41">
        <f t="shared" si="38"/>
        <v>0</v>
      </c>
      <c r="J149" s="40"/>
      <c r="K149" s="40">
        <f t="shared" si="41"/>
        <v>0</v>
      </c>
      <c r="L149" s="40">
        <f t="shared" si="41"/>
        <v>0</v>
      </c>
      <c r="M149" s="40">
        <f t="shared" si="39"/>
        <v>0</v>
      </c>
      <c r="N149" s="40"/>
      <c r="O149" s="36" t="e">
        <f>C149+E149+G149+#REF!</f>
        <v>#REF!</v>
      </c>
      <c r="P149" s="36">
        <f>D149+F149+H149+N149</f>
        <v>0</v>
      </c>
      <c r="Q149" s="36" t="e">
        <f>M149+I149+#REF!</f>
        <v>#REF!</v>
      </c>
      <c r="W149" s="35"/>
      <c r="X149" s="35"/>
      <c r="Y149" s="36">
        <f t="shared" si="42"/>
        <v>0</v>
      </c>
    </row>
    <row r="150" spans="1:25" s="50" customFormat="1" ht="15.75" x14ac:dyDescent="0.25">
      <c r="A150" s="51"/>
      <c r="B150" s="40" t="s">
        <v>146</v>
      </c>
      <c r="C150" s="40">
        <v>271</v>
      </c>
      <c r="D150" s="40">
        <v>0</v>
      </c>
      <c r="E150" s="40">
        <v>266</v>
      </c>
      <c r="F150" s="40">
        <v>0</v>
      </c>
      <c r="G150" s="41">
        <v>281</v>
      </c>
      <c r="H150" s="41"/>
      <c r="I150" s="41">
        <f t="shared" si="38"/>
        <v>281</v>
      </c>
      <c r="J150" s="40"/>
      <c r="K150" s="40">
        <f t="shared" si="41"/>
        <v>537</v>
      </c>
      <c r="L150" s="40">
        <f t="shared" si="41"/>
        <v>0</v>
      </c>
      <c r="M150" s="40">
        <f t="shared" si="39"/>
        <v>537</v>
      </c>
      <c r="N150" s="52"/>
      <c r="O150" s="36" t="e">
        <f>C150+E150+G150+#REF!</f>
        <v>#REF!</v>
      </c>
      <c r="P150" s="36">
        <f>D150+F150+H150+N150</f>
        <v>0</v>
      </c>
      <c r="Q150" s="36" t="e">
        <f>M150+I150+#REF!</f>
        <v>#REF!</v>
      </c>
      <c r="W150" s="48">
        <v>271</v>
      </c>
      <c r="X150" s="53"/>
      <c r="Y150" s="36">
        <f t="shared" si="42"/>
        <v>271</v>
      </c>
    </row>
    <row r="151" spans="1:25" ht="15.75" x14ac:dyDescent="0.25">
      <c r="B151" s="40" t="s">
        <v>147</v>
      </c>
      <c r="C151" s="40">
        <v>251</v>
      </c>
      <c r="D151" s="40">
        <v>0</v>
      </c>
      <c r="E151" s="40">
        <v>131</v>
      </c>
      <c r="F151" s="40">
        <v>0</v>
      </c>
      <c r="G151" s="41">
        <v>86</v>
      </c>
      <c r="H151" s="41"/>
      <c r="I151" s="41">
        <f t="shared" si="38"/>
        <v>86</v>
      </c>
      <c r="J151" s="40"/>
      <c r="K151" s="40">
        <f t="shared" si="41"/>
        <v>382</v>
      </c>
      <c r="L151" s="40">
        <f t="shared" si="41"/>
        <v>0</v>
      </c>
      <c r="M151" s="40">
        <f t="shared" si="39"/>
        <v>382</v>
      </c>
      <c r="N151" s="41">
        <v>60</v>
      </c>
      <c r="O151" s="36" t="e">
        <f>C151+E151+G151+#REF!</f>
        <v>#REF!</v>
      </c>
      <c r="P151" s="36">
        <f>D151+F151+H151+N151</f>
        <v>60</v>
      </c>
      <c r="Q151" s="36" t="e">
        <f>M151+I151+#REF!</f>
        <v>#REF!</v>
      </c>
      <c r="W151" s="48">
        <v>160</v>
      </c>
      <c r="X151" s="35">
        <v>129</v>
      </c>
      <c r="Y151" s="36">
        <f t="shared" si="42"/>
        <v>289</v>
      </c>
    </row>
    <row r="152" spans="1:25" ht="15.75" x14ac:dyDescent="0.25">
      <c r="B152" s="40" t="s">
        <v>148</v>
      </c>
      <c r="C152" s="40">
        <v>0</v>
      </c>
      <c r="D152" s="40">
        <v>0</v>
      </c>
      <c r="E152" s="40">
        <v>0</v>
      </c>
      <c r="F152" s="40">
        <v>0</v>
      </c>
      <c r="G152" s="41"/>
      <c r="H152" s="41"/>
      <c r="I152" s="41">
        <f t="shared" si="38"/>
        <v>0</v>
      </c>
      <c r="J152" s="40"/>
      <c r="K152" s="40">
        <f t="shared" si="41"/>
        <v>0</v>
      </c>
      <c r="L152" s="40">
        <f t="shared" si="41"/>
        <v>0</v>
      </c>
      <c r="M152" s="40">
        <f t="shared" si="39"/>
        <v>0</v>
      </c>
      <c r="N152" s="40"/>
      <c r="O152" s="36" t="e">
        <f>C152+E152+G152+#REF!</f>
        <v>#REF!</v>
      </c>
      <c r="P152" s="36">
        <f>D152+F152+H152+N152</f>
        <v>0</v>
      </c>
      <c r="Q152" s="36" t="e">
        <f>M152+I152+#REF!</f>
        <v>#REF!</v>
      </c>
      <c r="W152" s="35"/>
      <c r="X152" s="35"/>
      <c r="Y152" s="36">
        <f t="shared" si="42"/>
        <v>0</v>
      </c>
    </row>
    <row r="153" spans="1:25" ht="15.75" x14ac:dyDescent="0.25">
      <c r="B153" s="40" t="s">
        <v>149</v>
      </c>
      <c r="C153" s="40">
        <v>466</v>
      </c>
      <c r="D153" s="40">
        <v>0</v>
      </c>
      <c r="E153" s="40">
        <v>556</v>
      </c>
      <c r="F153" s="40">
        <v>0</v>
      </c>
      <c r="G153" s="41">
        <v>156</v>
      </c>
      <c r="H153" s="41"/>
      <c r="I153" s="41">
        <f t="shared" si="38"/>
        <v>156</v>
      </c>
      <c r="J153" s="40"/>
      <c r="K153" s="40">
        <f t="shared" si="41"/>
        <v>1022</v>
      </c>
      <c r="L153" s="40">
        <f t="shared" si="41"/>
        <v>0</v>
      </c>
      <c r="M153" s="40">
        <f t="shared" si="39"/>
        <v>1022</v>
      </c>
      <c r="N153" s="40"/>
      <c r="O153" s="36" t="e">
        <f>C153+E153+G153+#REF!</f>
        <v>#REF!</v>
      </c>
      <c r="P153" s="36">
        <f>D153+F153+H153+N153</f>
        <v>0</v>
      </c>
      <c r="Q153" s="36" t="e">
        <f>M153+I153+#REF!</f>
        <v>#REF!</v>
      </c>
      <c r="W153" s="48">
        <v>455</v>
      </c>
      <c r="X153" s="35"/>
      <c r="Y153" s="36">
        <f t="shared" si="42"/>
        <v>455</v>
      </c>
    </row>
    <row r="154" spans="1:25" ht="15.75" x14ac:dyDescent="0.25">
      <c r="B154" s="40" t="s">
        <v>150</v>
      </c>
      <c r="C154" s="40">
        <v>104</v>
      </c>
      <c r="D154" s="40">
        <v>0</v>
      </c>
      <c r="E154" s="40">
        <v>111</v>
      </c>
      <c r="F154" s="40">
        <v>0</v>
      </c>
      <c r="G154" s="41">
        <v>112</v>
      </c>
      <c r="H154" s="41"/>
      <c r="I154" s="41">
        <f t="shared" si="38"/>
        <v>112</v>
      </c>
      <c r="J154" s="40"/>
      <c r="K154" s="40">
        <f t="shared" si="41"/>
        <v>215</v>
      </c>
      <c r="L154" s="40">
        <f t="shared" si="41"/>
        <v>0</v>
      </c>
      <c r="M154" s="40">
        <f t="shared" si="39"/>
        <v>215</v>
      </c>
      <c r="N154" s="40"/>
      <c r="O154" s="36" t="e">
        <f>C154+E154+G154+#REF!</f>
        <v>#REF!</v>
      </c>
      <c r="P154" s="36">
        <f>D154+F154+H154+N154</f>
        <v>0</v>
      </c>
      <c r="Q154" s="36" t="e">
        <f>M154+I154+#REF!</f>
        <v>#REF!</v>
      </c>
      <c r="W154" s="35">
        <v>65</v>
      </c>
      <c r="X154" s="35"/>
      <c r="Y154" s="36">
        <f t="shared" si="42"/>
        <v>65</v>
      </c>
    </row>
    <row r="155" spans="1:25" ht="15.75" x14ac:dyDescent="0.25">
      <c r="B155" s="40" t="s">
        <v>151</v>
      </c>
      <c r="C155" s="40">
        <v>0</v>
      </c>
      <c r="D155" s="40">
        <v>0</v>
      </c>
      <c r="E155" s="40">
        <v>0</v>
      </c>
      <c r="F155" s="40">
        <v>0</v>
      </c>
      <c r="G155" s="41">
        <v>414</v>
      </c>
      <c r="H155" s="41"/>
      <c r="I155" s="41">
        <f t="shared" si="38"/>
        <v>414</v>
      </c>
      <c r="J155" s="40"/>
      <c r="K155" s="40">
        <f t="shared" si="41"/>
        <v>0</v>
      </c>
      <c r="L155" s="40">
        <f t="shared" si="41"/>
        <v>0</v>
      </c>
      <c r="M155" s="40">
        <f t="shared" si="39"/>
        <v>0</v>
      </c>
      <c r="N155" s="40"/>
      <c r="O155" s="36" t="e">
        <f>C155+E155+G155+#REF!</f>
        <v>#REF!</v>
      </c>
      <c r="P155" s="36">
        <f>D155+F155+H155+N155</f>
        <v>0</v>
      </c>
      <c r="Q155" s="36" t="e">
        <f>M155+I155+#REF!</f>
        <v>#REF!</v>
      </c>
      <c r="R155" s="5" t="s">
        <v>16</v>
      </c>
      <c r="W155" s="48">
        <v>46</v>
      </c>
      <c r="X155" s="35"/>
      <c r="Y155" s="36">
        <f t="shared" si="42"/>
        <v>46</v>
      </c>
    </row>
    <row r="156" spans="1:25" ht="15.75" x14ac:dyDescent="0.25">
      <c r="B156" s="40" t="s">
        <v>152</v>
      </c>
      <c r="C156" s="40">
        <v>0</v>
      </c>
      <c r="D156" s="40">
        <v>0</v>
      </c>
      <c r="E156" s="40">
        <v>0</v>
      </c>
      <c r="F156" s="40">
        <v>0</v>
      </c>
      <c r="G156" s="41"/>
      <c r="H156" s="41"/>
      <c r="I156" s="41">
        <f t="shared" si="38"/>
        <v>0</v>
      </c>
      <c r="J156" s="40"/>
      <c r="K156" s="40">
        <f t="shared" si="41"/>
        <v>0</v>
      </c>
      <c r="L156" s="40">
        <f t="shared" si="41"/>
        <v>0</v>
      </c>
      <c r="M156" s="40">
        <f t="shared" si="39"/>
        <v>0</v>
      </c>
      <c r="N156" s="40"/>
      <c r="O156" s="36" t="e">
        <f>C156+E156+G156+#REF!</f>
        <v>#REF!</v>
      </c>
      <c r="P156" s="36">
        <f>D156+F156+H156+N156</f>
        <v>0</v>
      </c>
      <c r="Q156" s="36" t="e">
        <f>M156+I156+#REF!</f>
        <v>#REF!</v>
      </c>
      <c r="W156" s="35"/>
      <c r="X156" s="35"/>
      <c r="Y156" s="36">
        <f t="shared" si="42"/>
        <v>0</v>
      </c>
    </row>
    <row r="157" spans="1:25" ht="15.75" x14ac:dyDescent="0.25">
      <c r="B157" s="40" t="s">
        <v>153</v>
      </c>
      <c r="C157" s="40">
        <v>50</v>
      </c>
      <c r="D157" s="40">
        <v>0</v>
      </c>
      <c r="E157" s="40">
        <v>51</v>
      </c>
      <c r="F157" s="40">
        <v>0</v>
      </c>
      <c r="G157" s="41"/>
      <c r="H157" s="41"/>
      <c r="I157" s="41">
        <f t="shared" si="38"/>
        <v>0</v>
      </c>
      <c r="J157" s="40"/>
      <c r="K157" s="40">
        <f t="shared" si="41"/>
        <v>101</v>
      </c>
      <c r="L157" s="40">
        <f t="shared" si="41"/>
        <v>0</v>
      </c>
      <c r="M157" s="40">
        <f t="shared" si="39"/>
        <v>101</v>
      </c>
      <c r="N157" s="40"/>
      <c r="O157" s="36" t="e">
        <f>C157+E157+G157+#REF!</f>
        <v>#REF!</v>
      </c>
      <c r="P157" s="36">
        <f>D157+F157+H157+N157</f>
        <v>0</v>
      </c>
      <c r="Q157" s="36" t="e">
        <f>M157+I157+#REF!</f>
        <v>#REF!</v>
      </c>
      <c r="R157" s="5" t="s">
        <v>16</v>
      </c>
      <c r="W157" s="48">
        <v>226</v>
      </c>
      <c r="X157" s="35"/>
      <c r="Y157" s="36">
        <f t="shared" si="42"/>
        <v>226</v>
      </c>
    </row>
    <row r="158" spans="1:25" ht="15.75" x14ac:dyDescent="0.25">
      <c r="B158" s="40" t="s">
        <v>154</v>
      </c>
      <c r="C158" s="40">
        <v>0</v>
      </c>
      <c r="D158" s="40">
        <v>0</v>
      </c>
      <c r="E158" s="40">
        <v>78</v>
      </c>
      <c r="F158" s="40">
        <v>0</v>
      </c>
      <c r="G158" s="41"/>
      <c r="H158" s="41"/>
      <c r="I158" s="41">
        <f t="shared" si="38"/>
        <v>0</v>
      </c>
      <c r="J158" s="40"/>
      <c r="K158" s="40">
        <f t="shared" si="41"/>
        <v>78</v>
      </c>
      <c r="L158" s="40">
        <f t="shared" si="41"/>
        <v>0</v>
      </c>
      <c r="M158" s="40">
        <f t="shared" si="39"/>
        <v>78</v>
      </c>
      <c r="N158" s="40"/>
      <c r="O158" s="36" t="e">
        <f>C158+E158+G158+#REF!</f>
        <v>#REF!</v>
      </c>
      <c r="P158" s="36">
        <f>D158+F158+H158+N158</f>
        <v>0</v>
      </c>
      <c r="Q158" s="36" t="e">
        <f>M158+I158+#REF!</f>
        <v>#REF!</v>
      </c>
      <c r="R158" s="5" t="s">
        <v>155</v>
      </c>
      <c r="W158" s="35">
        <v>65</v>
      </c>
      <c r="X158" s="35"/>
      <c r="Y158" s="36">
        <f t="shared" si="42"/>
        <v>65</v>
      </c>
    </row>
    <row r="159" spans="1:25" ht="16.5" thickBot="1" x14ac:dyDescent="0.3">
      <c r="B159" s="38"/>
      <c r="C159" s="38">
        <f t="shared" ref="C159:Q159" si="43">SUM(C148:C158)</f>
        <v>1142</v>
      </c>
      <c r="D159" s="38">
        <f t="shared" si="43"/>
        <v>0</v>
      </c>
      <c r="E159" s="38">
        <f t="shared" si="43"/>
        <v>1193</v>
      </c>
      <c r="F159" s="38">
        <f t="shared" si="43"/>
        <v>0</v>
      </c>
      <c r="G159" s="44">
        <f>SUM(G148:G158)</f>
        <v>1049</v>
      </c>
      <c r="H159" s="44">
        <f>SUM(H148:H158)</f>
        <v>0</v>
      </c>
      <c r="I159" s="44">
        <f>SUM(I148:I158)</f>
        <v>1049</v>
      </c>
      <c r="J159" s="38"/>
      <c r="K159" s="38">
        <f t="shared" si="43"/>
        <v>2335</v>
      </c>
      <c r="L159" s="38">
        <f t="shared" si="43"/>
        <v>0</v>
      </c>
      <c r="M159" s="38">
        <f t="shared" si="43"/>
        <v>2335</v>
      </c>
      <c r="N159" s="44">
        <f t="shared" si="43"/>
        <v>60</v>
      </c>
      <c r="O159" s="46" t="e">
        <f t="shared" si="43"/>
        <v>#REF!</v>
      </c>
      <c r="P159" s="45">
        <f t="shared" si="43"/>
        <v>60</v>
      </c>
      <c r="Q159" s="45" t="e">
        <f t="shared" si="43"/>
        <v>#REF!</v>
      </c>
      <c r="R159" s="6" t="e">
        <f>O159+P159</f>
        <v>#REF!</v>
      </c>
      <c r="W159" s="46">
        <f>SUM(W148:W158)</f>
        <v>1288</v>
      </c>
      <c r="X159" s="45">
        <f>SUM(X148:X158)</f>
        <v>129</v>
      </c>
      <c r="Y159" s="45">
        <f>SUM(Y148:Y158)</f>
        <v>1417</v>
      </c>
    </row>
    <row r="160" spans="1:25" ht="15.75" thickTop="1" x14ac:dyDescent="0.25">
      <c r="B160" s="37" t="s">
        <v>156</v>
      </c>
      <c r="C160" s="38">
        <v>0</v>
      </c>
      <c r="D160" s="38">
        <v>0</v>
      </c>
      <c r="E160" s="38">
        <v>0</v>
      </c>
      <c r="F160" s="38">
        <v>0</v>
      </c>
      <c r="G160" s="39"/>
      <c r="H160" s="39"/>
      <c r="I160" s="39">
        <f t="shared" si="38"/>
        <v>0</v>
      </c>
      <c r="J160" s="38"/>
      <c r="K160" s="38">
        <f t="shared" ref="K160:L166" si="44">C160+E160</f>
        <v>0</v>
      </c>
      <c r="L160" s="38">
        <f t="shared" si="44"/>
        <v>0</v>
      </c>
      <c r="M160" s="38">
        <f t="shared" si="39"/>
        <v>0</v>
      </c>
      <c r="N160" s="38"/>
      <c r="O160" s="33"/>
      <c r="P160" s="33"/>
      <c r="Q160" s="33"/>
      <c r="W160" s="33"/>
      <c r="X160" s="33"/>
      <c r="Y160" s="34">
        <f t="shared" ref="Y160:Y166" si="45">+W160+X160</f>
        <v>0</v>
      </c>
    </row>
    <row r="161" spans="2:25" ht="15.75" x14ac:dyDescent="0.25">
      <c r="B161" s="40" t="s">
        <v>157</v>
      </c>
      <c r="C161" s="40">
        <v>0</v>
      </c>
      <c r="D161" s="40">
        <v>0</v>
      </c>
      <c r="E161" s="40">
        <v>0</v>
      </c>
      <c r="F161" s="40">
        <v>0</v>
      </c>
      <c r="G161" s="41"/>
      <c r="H161" s="41"/>
      <c r="I161" s="41">
        <f t="shared" si="38"/>
        <v>0</v>
      </c>
      <c r="J161" s="40"/>
      <c r="K161" s="40">
        <f t="shared" si="44"/>
        <v>0</v>
      </c>
      <c r="L161" s="40">
        <f t="shared" si="44"/>
        <v>0</v>
      </c>
      <c r="M161" s="40">
        <f t="shared" si="39"/>
        <v>0</v>
      </c>
      <c r="N161" s="40"/>
      <c r="O161" s="47" t="e">
        <f>C161+E161+G161+#REF!</f>
        <v>#REF!</v>
      </c>
      <c r="P161" s="47">
        <f>D161+F161+H161+N161</f>
        <v>0</v>
      </c>
      <c r="Q161" s="47" t="e">
        <f>M161+I161+#REF!</f>
        <v>#REF!</v>
      </c>
      <c r="R161" s="25"/>
      <c r="S161" s="25"/>
      <c r="T161" s="25"/>
      <c r="W161" s="35"/>
      <c r="X161" s="35"/>
      <c r="Y161" s="36">
        <f t="shared" si="45"/>
        <v>0</v>
      </c>
    </row>
    <row r="162" spans="2:25" ht="15.75" x14ac:dyDescent="0.25">
      <c r="B162" s="40" t="s">
        <v>158</v>
      </c>
      <c r="C162" s="40">
        <v>0</v>
      </c>
      <c r="D162" s="40">
        <v>0</v>
      </c>
      <c r="E162" s="40">
        <v>0</v>
      </c>
      <c r="F162" s="40">
        <v>0</v>
      </c>
      <c r="G162" s="41"/>
      <c r="H162" s="41"/>
      <c r="I162" s="41">
        <f t="shared" si="38"/>
        <v>0</v>
      </c>
      <c r="J162" s="40"/>
      <c r="K162" s="40">
        <f t="shared" si="44"/>
        <v>0</v>
      </c>
      <c r="L162" s="40">
        <f t="shared" si="44"/>
        <v>0</v>
      </c>
      <c r="M162" s="40">
        <f t="shared" si="39"/>
        <v>0</v>
      </c>
      <c r="N162" s="40"/>
      <c r="O162" s="47" t="e">
        <f>C162+E162+G162+#REF!</f>
        <v>#REF!</v>
      </c>
      <c r="P162" s="47">
        <f>D162+F162+H162+N162</f>
        <v>0</v>
      </c>
      <c r="Q162" s="47" t="e">
        <f>M162+I162+#REF!</f>
        <v>#REF!</v>
      </c>
      <c r="R162" s="25"/>
      <c r="S162" s="25"/>
      <c r="T162" s="25"/>
      <c r="W162" s="35"/>
      <c r="X162" s="35"/>
      <c r="Y162" s="36">
        <f t="shared" si="45"/>
        <v>0</v>
      </c>
    </row>
    <row r="163" spans="2:25" ht="15.75" x14ac:dyDescent="0.25">
      <c r="B163" s="40" t="s">
        <v>159</v>
      </c>
      <c r="C163" s="40">
        <v>0</v>
      </c>
      <c r="D163" s="40">
        <v>0</v>
      </c>
      <c r="E163" s="40">
        <v>0</v>
      </c>
      <c r="F163" s="40">
        <v>0</v>
      </c>
      <c r="G163" s="41"/>
      <c r="H163" s="41"/>
      <c r="I163" s="41">
        <f t="shared" si="38"/>
        <v>0</v>
      </c>
      <c r="J163" s="40"/>
      <c r="K163" s="40">
        <f t="shared" si="44"/>
        <v>0</v>
      </c>
      <c r="L163" s="40">
        <f t="shared" si="44"/>
        <v>0</v>
      </c>
      <c r="M163" s="40">
        <f t="shared" si="39"/>
        <v>0</v>
      </c>
      <c r="N163" s="40"/>
      <c r="O163" s="47" t="e">
        <f>C163+E163+G163+#REF!</f>
        <v>#REF!</v>
      </c>
      <c r="P163" s="47">
        <f>D163+F163+H163+N163</f>
        <v>0</v>
      </c>
      <c r="Q163" s="47" t="e">
        <f>M163+I163+#REF!</f>
        <v>#REF!</v>
      </c>
      <c r="R163" s="25"/>
      <c r="S163" s="25"/>
      <c r="T163" s="25"/>
      <c r="W163" s="35"/>
      <c r="X163" s="35"/>
      <c r="Y163" s="36">
        <f t="shared" si="45"/>
        <v>0</v>
      </c>
    </row>
    <row r="164" spans="2:25" ht="15.75" x14ac:dyDescent="0.25">
      <c r="B164" s="40" t="s">
        <v>160</v>
      </c>
      <c r="C164" s="40">
        <v>0</v>
      </c>
      <c r="D164" s="40">
        <v>0</v>
      </c>
      <c r="E164" s="40">
        <v>0</v>
      </c>
      <c r="F164" s="40">
        <v>0</v>
      </c>
      <c r="G164" s="41"/>
      <c r="H164" s="41"/>
      <c r="I164" s="41">
        <f t="shared" si="38"/>
        <v>0</v>
      </c>
      <c r="J164" s="40"/>
      <c r="K164" s="40">
        <f t="shared" si="44"/>
        <v>0</v>
      </c>
      <c r="L164" s="40">
        <f t="shared" si="44"/>
        <v>0</v>
      </c>
      <c r="M164" s="40">
        <f t="shared" si="39"/>
        <v>0</v>
      </c>
      <c r="N164" s="40"/>
      <c r="O164" s="47" t="e">
        <f>C164+E164+G164+#REF!</f>
        <v>#REF!</v>
      </c>
      <c r="P164" s="47">
        <f>D164+F164+H164+N164</f>
        <v>0</v>
      </c>
      <c r="Q164" s="47" t="e">
        <f>M164+I164+#REF!</f>
        <v>#REF!</v>
      </c>
      <c r="R164" s="25"/>
      <c r="S164" s="25"/>
      <c r="T164" s="25"/>
      <c r="W164" s="35"/>
      <c r="X164" s="35"/>
      <c r="Y164" s="36">
        <f t="shared" si="45"/>
        <v>0</v>
      </c>
    </row>
    <row r="165" spans="2:25" ht="15.75" x14ac:dyDescent="0.25">
      <c r="B165" s="40" t="s">
        <v>161</v>
      </c>
      <c r="C165" s="40">
        <v>0</v>
      </c>
      <c r="D165" s="40">
        <v>0</v>
      </c>
      <c r="E165" s="40">
        <v>0</v>
      </c>
      <c r="F165" s="40">
        <v>0</v>
      </c>
      <c r="G165" s="41"/>
      <c r="H165" s="41"/>
      <c r="I165" s="41">
        <f t="shared" si="38"/>
        <v>0</v>
      </c>
      <c r="J165" s="40"/>
      <c r="K165" s="40">
        <f t="shared" si="44"/>
        <v>0</v>
      </c>
      <c r="L165" s="40">
        <f t="shared" si="44"/>
        <v>0</v>
      </c>
      <c r="M165" s="40">
        <f t="shared" si="39"/>
        <v>0</v>
      </c>
      <c r="N165" s="40"/>
      <c r="O165" s="47" t="e">
        <f>C165+E165+G165+#REF!</f>
        <v>#REF!</v>
      </c>
      <c r="P165" s="47">
        <f>D165+F165+H165+N165</f>
        <v>0</v>
      </c>
      <c r="Q165" s="47" t="e">
        <f>M165+I165+#REF!</f>
        <v>#REF!</v>
      </c>
      <c r="R165" s="25"/>
      <c r="S165" s="25"/>
      <c r="T165" s="25"/>
      <c r="W165" s="35"/>
      <c r="X165" s="35"/>
      <c r="Y165" s="36">
        <f t="shared" si="45"/>
        <v>0</v>
      </c>
    </row>
    <row r="166" spans="2:25" ht="15.75" x14ac:dyDescent="0.25">
      <c r="B166" s="40" t="s">
        <v>162</v>
      </c>
      <c r="C166" s="40">
        <v>15</v>
      </c>
      <c r="D166" s="40">
        <v>0</v>
      </c>
      <c r="E166" s="40">
        <v>0</v>
      </c>
      <c r="F166" s="40">
        <v>0</v>
      </c>
      <c r="G166" s="41">
        <v>45</v>
      </c>
      <c r="H166" s="41"/>
      <c r="I166" s="41">
        <f t="shared" si="38"/>
        <v>45</v>
      </c>
      <c r="J166" s="40"/>
      <c r="K166" s="40">
        <f t="shared" si="44"/>
        <v>15</v>
      </c>
      <c r="L166" s="40">
        <f t="shared" si="44"/>
        <v>0</v>
      </c>
      <c r="M166" s="40">
        <f t="shared" si="39"/>
        <v>15</v>
      </c>
      <c r="N166" s="40"/>
      <c r="O166" s="47" t="e">
        <f>C166+E166+G166+#REF!</f>
        <v>#REF!</v>
      </c>
      <c r="P166" s="47">
        <f>D166+F166+H166+N166</f>
        <v>0</v>
      </c>
      <c r="Q166" s="47" t="e">
        <f>M166+I166+#REF!</f>
        <v>#REF!</v>
      </c>
      <c r="R166" s="25"/>
      <c r="S166" s="25"/>
      <c r="T166" s="25"/>
      <c r="W166" s="35">
        <v>15</v>
      </c>
      <c r="X166" s="35"/>
      <c r="Y166" s="36">
        <f t="shared" si="45"/>
        <v>15</v>
      </c>
    </row>
    <row r="167" spans="2:25" ht="16.5" thickBot="1" x14ac:dyDescent="0.3">
      <c r="B167" s="38"/>
      <c r="C167" s="38">
        <f t="shared" ref="C167:Q167" si="46">SUM(C161:C166)</f>
        <v>15</v>
      </c>
      <c r="D167" s="38">
        <f t="shared" si="46"/>
        <v>0</v>
      </c>
      <c r="E167" s="38">
        <f t="shared" si="46"/>
        <v>0</v>
      </c>
      <c r="F167" s="38">
        <f t="shared" si="46"/>
        <v>0</v>
      </c>
      <c r="G167" s="44">
        <f>SUM(G161:G166)</f>
        <v>45</v>
      </c>
      <c r="H167" s="44">
        <f>SUM(H161:H166)</f>
        <v>0</v>
      </c>
      <c r="I167" s="44">
        <f>SUM(I161:I166)</f>
        <v>45</v>
      </c>
      <c r="J167" s="38"/>
      <c r="K167" s="38">
        <f t="shared" si="46"/>
        <v>15</v>
      </c>
      <c r="L167" s="38">
        <f t="shared" si="46"/>
        <v>0</v>
      </c>
      <c r="M167" s="38">
        <f t="shared" si="46"/>
        <v>15</v>
      </c>
      <c r="N167" s="44">
        <f t="shared" si="46"/>
        <v>0</v>
      </c>
      <c r="O167" s="46" t="e">
        <f t="shared" si="46"/>
        <v>#REF!</v>
      </c>
      <c r="P167" s="45">
        <f t="shared" si="46"/>
        <v>0</v>
      </c>
      <c r="Q167" s="45" t="e">
        <f t="shared" si="46"/>
        <v>#REF!</v>
      </c>
      <c r="R167" s="6" t="e">
        <f>O167+P167</f>
        <v>#REF!</v>
      </c>
      <c r="W167" s="46">
        <f>SUM(W161:W166)</f>
        <v>15</v>
      </c>
      <c r="X167" s="45">
        <f>SUM(X161:X166)</f>
        <v>0</v>
      </c>
      <c r="Y167" s="45">
        <f>SUM(Y161:Y166)</f>
        <v>15</v>
      </c>
    </row>
    <row r="168" spans="2:25" ht="15.75" thickTop="1" x14ac:dyDescent="0.25">
      <c r="B168" s="37" t="s">
        <v>163</v>
      </c>
      <c r="C168" s="38">
        <v>0</v>
      </c>
      <c r="D168" s="38">
        <v>0</v>
      </c>
      <c r="E168" s="38">
        <v>0</v>
      </c>
      <c r="F168" s="38">
        <v>0</v>
      </c>
      <c r="G168" s="39"/>
      <c r="H168" s="39"/>
      <c r="I168" s="39">
        <f t="shared" si="38"/>
        <v>0</v>
      </c>
      <c r="J168" s="38"/>
      <c r="K168" s="38">
        <f t="shared" ref="K168:L179" si="47">C168+E168</f>
        <v>0</v>
      </c>
      <c r="L168" s="38">
        <f t="shared" si="47"/>
        <v>0</v>
      </c>
      <c r="M168" s="38">
        <f t="shared" si="39"/>
        <v>0</v>
      </c>
      <c r="N168" s="38"/>
      <c r="O168" s="33"/>
      <c r="P168" s="33"/>
      <c r="Q168" s="33"/>
      <c r="W168" s="33"/>
      <c r="X168" s="33"/>
      <c r="Y168" s="34">
        <f t="shared" ref="Y168:Y179" si="48">+W168+X168</f>
        <v>0</v>
      </c>
    </row>
    <row r="169" spans="2:25" ht="15.75" x14ac:dyDescent="0.25">
      <c r="B169" s="40" t="s">
        <v>164</v>
      </c>
      <c r="C169" s="40">
        <v>0</v>
      </c>
      <c r="D169" s="40">
        <v>0</v>
      </c>
      <c r="E169" s="40">
        <v>0</v>
      </c>
      <c r="F169" s="40">
        <v>0</v>
      </c>
      <c r="G169" s="41"/>
      <c r="H169" s="41"/>
      <c r="I169" s="41">
        <f t="shared" si="38"/>
        <v>0</v>
      </c>
      <c r="J169" s="40"/>
      <c r="K169" s="40">
        <f t="shared" si="47"/>
        <v>0</v>
      </c>
      <c r="L169" s="40">
        <f t="shared" si="47"/>
        <v>0</v>
      </c>
      <c r="M169" s="40">
        <f t="shared" si="39"/>
        <v>0</v>
      </c>
      <c r="N169" s="40"/>
      <c r="O169" s="47" t="e">
        <f>C169+E169+G169+#REF!</f>
        <v>#REF!</v>
      </c>
      <c r="P169" s="47">
        <f>D169+F169+H169+N169</f>
        <v>0</v>
      </c>
      <c r="Q169" s="47" t="e">
        <f>M169+I169+#REF!</f>
        <v>#REF!</v>
      </c>
      <c r="R169" s="25" t="s">
        <v>83</v>
      </c>
      <c r="S169" s="25"/>
      <c r="T169" s="25"/>
      <c r="W169" s="35">
        <v>497</v>
      </c>
      <c r="X169" s="35">
        <v>1918</v>
      </c>
      <c r="Y169" s="36">
        <f t="shared" si="48"/>
        <v>2415</v>
      </c>
    </row>
    <row r="170" spans="2:25" ht="15.75" x14ac:dyDescent="0.25">
      <c r="B170" s="40" t="s">
        <v>165</v>
      </c>
      <c r="C170" s="40">
        <v>396</v>
      </c>
      <c r="D170" s="40">
        <v>551</v>
      </c>
      <c r="E170" s="40">
        <v>0</v>
      </c>
      <c r="F170" s="40">
        <v>674</v>
      </c>
      <c r="G170" s="41"/>
      <c r="H170" s="41">
        <v>554</v>
      </c>
      <c r="I170" s="41">
        <f t="shared" si="38"/>
        <v>554</v>
      </c>
      <c r="J170" s="40"/>
      <c r="K170" s="40">
        <f t="shared" si="47"/>
        <v>396</v>
      </c>
      <c r="L170" s="40">
        <f t="shared" si="47"/>
        <v>1225</v>
      </c>
      <c r="M170" s="40">
        <f t="shared" si="39"/>
        <v>1621</v>
      </c>
      <c r="N170" s="40">
        <v>680</v>
      </c>
      <c r="O170" s="47" t="e">
        <f>C170+E170+G170+#REF!</f>
        <v>#REF!</v>
      </c>
      <c r="P170" s="47">
        <f>D170+F170+H170+N170</f>
        <v>2459</v>
      </c>
      <c r="Q170" s="47" t="e">
        <f>M170+I170+#REF!</f>
        <v>#REF!</v>
      </c>
      <c r="R170" s="25"/>
      <c r="S170" s="25"/>
      <c r="T170" s="25"/>
      <c r="W170" s="35"/>
      <c r="X170" s="35">
        <v>311</v>
      </c>
      <c r="Y170" s="36">
        <f t="shared" si="48"/>
        <v>311</v>
      </c>
    </row>
    <row r="171" spans="2:25" ht="15.75" x14ac:dyDescent="0.25">
      <c r="B171" s="40" t="s">
        <v>166</v>
      </c>
      <c r="C171" s="40">
        <v>0</v>
      </c>
      <c r="D171" s="40">
        <v>1001</v>
      </c>
      <c r="E171" s="40">
        <v>0</v>
      </c>
      <c r="F171" s="40">
        <v>1485</v>
      </c>
      <c r="G171" s="41"/>
      <c r="H171" s="41">
        <v>705</v>
      </c>
      <c r="I171" s="41">
        <f t="shared" si="38"/>
        <v>705</v>
      </c>
      <c r="J171" s="40"/>
      <c r="K171" s="40">
        <f t="shared" si="47"/>
        <v>0</v>
      </c>
      <c r="L171" s="40">
        <f t="shared" si="47"/>
        <v>2486</v>
      </c>
      <c r="M171" s="40">
        <f t="shared" si="39"/>
        <v>2486</v>
      </c>
      <c r="N171" s="40">
        <v>1523</v>
      </c>
      <c r="O171" s="47" t="e">
        <f>C171+E171+G171+#REF!</f>
        <v>#REF!</v>
      </c>
      <c r="P171" s="47">
        <f>D171+F171+H171+N171</f>
        <v>4714</v>
      </c>
      <c r="Q171" s="47" t="e">
        <f>M171+I171+#REF!</f>
        <v>#REF!</v>
      </c>
      <c r="R171" s="25" t="s">
        <v>167</v>
      </c>
      <c r="S171" s="25"/>
      <c r="T171" s="25"/>
      <c r="W171" s="35"/>
      <c r="X171" s="35">
        <v>1333</v>
      </c>
      <c r="Y171" s="36">
        <f t="shared" si="48"/>
        <v>1333</v>
      </c>
    </row>
    <row r="172" spans="2:25" ht="15.75" x14ac:dyDescent="0.25">
      <c r="B172" s="40" t="s">
        <v>168</v>
      </c>
      <c r="C172" s="40">
        <v>0</v>
      </c>
      <c r="D172" s="40">
        <v>370</v>
      </c>
      <c r="E172" s="40">
        <v>0</v>
      </c>
      <c r="F172" s="40">
        <v>419</v>
      </c>
      <c r="G172" s="41"/>
      <c r="H172" s="41">
        <v>140</v>
      </c>
      <c r="I172" s="41">
        <f t="shared" si="38"/>
        <v>140</v>
      </c>
      <c r="J172" s="40"/>
      <c r="K172" s="40">
        <f t="shared" si="47"/>
        <v>0</v>
      </c>
      <c r="L172" s="40">
        <f t="shared" si="47"/>
        <v>789</v>
      </c>
      <c r="M172" s="40">
        <f t="shared" si="39"/>
        <v>789</v>
      </c>
      <c r="N172" s="40">
        <v>1015</v>
      </c>
      <c r="O172" s="47" t="e">
        <f>C172+E172+G172+#REF!</f>
        <v>#REF!</v>
      </c>
      <c r="P172" s="47">
        <f>D172+F172+H172+N172</f>
        <v>1944</v>
      </c>
      <c r="Q172" s="47" t="e">
        <f>M172+I172+#REF!</f>
        <v>#REF!</v>
      </c>
      <c r="R172" s="25"/>
      <c r="S172" s="25"/>
      <c r="T172" s="25"/>
      <c r="W172" s="35"/>
      <c r="X172" s="35">
        <v>225</v>
      </c>
      <c r="Y172" s="36">
        <f t="shared" si="48"/>
        <v>225</v>
      </c>
    </row>
    <row r="173" spans="2:25" ht="15.75" x14ac:dyDescent="0.25">
      <c r="B173" s="40" t="s">
        <v>169</v>
      </c>
      <c r="C173" s="40">
        <v>0</v>
      </c>
      <c r="D173" s="40">
        <v>183</v>
      </c>
      <c r="E173" s="40">
        <v>0</v>
      </c>
      <c r="F173" s="40">
        <v>96</v>
      </c>
      <c r="G173" s="41"/>
      <c r="H173" s="41">
        <v>172</v>
      </c>
      <c r="I173" s="41">
        <f t="shared" si="38"/>
        <v>172</v>
      </c>
      <c r="J173" s="40"/>
      <c r="K173" s="40">
        <f t="shared" si="47"/>
        <v>0</v>
      </c>
      <c r="L173" s="40">
        <f t="shared" si="47"/>
        <v>279</v>
      </c>
      <c r="M173" s="40">
        <f t="shared" si="39"/>
        <v>279</v>
      </c>
      <c r="N173" s="40">
        <v>160</v>
      </c>
      <c r="O173" s="47" t="e">
        <f>C173+E173+G173+#REF!</f>
        <v>#REF!</v>
      </c>
      <c r="P173" s="47">
        <f>D173+F173+H173+N173</f>
        <v>611</v>
      </c>
      <c r="Q173" s="47" t="e">
        <f>M173+I173+#REF!</f>
        <v>#REF!</v>
      </c>
      <c r="R173" s="25"/>
      <c r="S173" s="25"/>
      <c r="T173" s="25"/>
      <c r="W173" s="35"/>
      <c r="X173" s="35">
        <v>56</v>
      </c>
      <c r="Y173" s="36">
        <f t="shared" si="48"/>
        <v>56</v>
      </c>
    </row>
    <row r="174" spans="2:25" ht="15.75" x14ac:dyDescent="0.25">
      <c r="B174" s="40" t="s">
        <v>170</v>
      </c>
      <c r="C174" s="40">
        <v>43</v>
      </c>
      <c r="D174" s="40">
        <v>1162</v>
      </c>
      <c r="E174" s="40">
        <v>58</v>
      </c>
      <c r="F174" s="40">
        <v>1302</v>
      </c>
      <c r="G174" s="41">
        <v>25</v>
      </c>
      <c r="H174" s="41">
        <v>1163</v>
      </c>
      <c r="I174" s="41">
        <f t="shared" si="38"/>
        <v>1188</v>
      </c>
      <c r="J174" s="40"/>
      <c r="K174" s="40">
        <f t="shared" si="47"/>
        <v>101</v>
      </c>
      <c r="L174" s="40">
        <f t="shared" si="47"/>
        <v>2464</v>
      </c>
      <c r="M174" s="40">
        <f t="shared" si="39"/>
        <v>2565</v>
      </c>
      <c r="N174" s="40">
        <v>1159</v>
      </c>
      <c r="O174" s="47" t="e">
        <f>C174+E174+G174+#REF!</f>
        <v>#REF!</v>
      </c>
      <c r="P174" s="47">
        <f>D174+F174+H174+N174</f>
        <v>4786</v>
      </c>
      <c r="Q174" s="47" t="e">
        <f>M174+I174+#REF!</f>
        <v>#REF!</v>
      </c>
      <c r="R174" s="25"/>
      <c r="S174" s="25"/>
      <c r="T174" s="25"/>
      <c r="W174" s="35">
        <v>44</v>
      </c>
      <c r="X174" s="35">
        <v>740</v>
      </c>
      <c r="Y174" s="36">
        <f t="shared" si="48"/>
        <v>784</v>
      </c>
    </row>
    <row r="175" spans="2:25" ht="15.75" x14ac:dyDescent="0.25">
      <c r="B175" s="40" t="s">
        <v>171</v>
      </c>
      <c r="C175" s="40">
        <v>0</v>
      </c>
      <c r="D175" s="40">
        <v>621</v>
      </c>
      <c r="E175" s="40">
        <v>0</v>
      </c>
      <c r="F175" s="40">
        <v>302</v>
      </c>
      <c r="G175" s="41"/>
      <c r="H175" s="41">
        <v>461</v>
      </c>
      <c r="I175" s="41">
        <f t="shared" si="38"/>
        <v>461</v>
      </c>
      <c r="J175" s="40"/>
      <c r="K175" s="40">
        <f t="shared" si="47"/>
        <v>0</v>
      </c>
      <c r="L175" s="40">
        <f t="shared" si="47"/>
        <v>923</v>
      </c>
      <c r="M175" s="40">
        <f t="shared" si="39"/>
        <v>923</v>
      </c>
      <c r="N175" s="40">
        <v>829</v>
      </c>
      <c r="O175" s="47" t="e">
        <f>C175+E175+G175+#REF!</f>
        <v>#REF!</v>
      </c>
      <c r="P175" s="47">
        <f>D175+F175+H175+N175</f>
        <v>2213</v>
      </c>
      <c r="Q175" s="47" t="e">
        <f>M175+I175+#REF!</f>
        <v>#REF!</v>
      </c>
      <c r="R175" s="25"/>
      <c r="S175" s="25"/>
      <c r="T175" s="25"/>
      <c r="W175" s="35"/>
      <c r="X175" s="35">
        <v>427</v>
      </c>
      <c r="Y175" s="36">
        <f t="shared" si="48"/>
        <v>427</v>
      </c>
    </row>
    <row r="176" spans="2:25" ht="15.75" x14ac:dyDescent="0.25">
      <c r="B176" s="40" t="s">
        <v>172</v>
      </c>
      <c r="C176" s="40">
        <v>74</v>
      </c>
      <c r="D176" s="40">
        <v>0</v>
      </c>
      <c r="E176" s="40">
        <v>399</v>
      </c>
      <c r="F176" s="40">
        <v>0</v>
      </c>
      <c r="G176" s="41"/>
      <c r="H176" s="41"/>
      <c r="I176" s="41">
        <f t="shared" si="38"/>
        <v>0</v>
      </c>
      <c r="J176" s="40"/>
      <c r="K176" s="40">
        <f t="shared" si="47"/>
        <v>473</v>
      </c>
      <c r="L176" s="40">
        <f t="shared" si="47"/>
        <v>0</v>
      </c>
      <c r="M176" s="40">
        <f t="shared" si="39"/>
        <v>473</v>
      </c>
      <c r="N176" s="40"/>
      <c r="O176" s="47" t="e">
        <f>C176+E176+G176+#REF!</f>
        <v>#REF!</v>
      </c>
      <c r="P176" s="47">
        <f>D176+F176+H176+N176</f>
        <v>0</v>
      </c>
      <c r="Q176" s="47" t="e">
        <f>M176+I176+#REF!</f>
        <v>#REF!</v>
      </c>
      <c r="R176" s="25" t="s">
        <v>155</v>
      </c>
      <c r="S176" s="25">
        <v>198</v>
      </c>
      <c r="T176" s="25"/>
      <c r="W176" s="35">
        <f>198+306</f>
        <v>504</v>
      </c>
      <c r="X176" s="35"/>
      <c r="Y176" s="36">
        <f t="shared" si="48"/>
        <v>504</v>
      </c>
    </row>
    <row r="177" spans="2:25" ht="15.75" x14ac:dyDescent="0.25">
      <c r="B177" s="40" t="s">
        <v>173</v>
      </c>
      <c r="C177" s="40">
        <v>0</v>
      </c>
      <c r="D177" s="40">
        <v>0</v>
      </c>
      <c r="E177" s="40">
        <v>0</v>
      </c>
      <c r="F177" s="40">
        <v>0</v>
      </c>
      <c r="G177" s="41"/>
      <c r="H177" s="41"/>
      <c r="I177" s="41">
        <f t="shared" si="38"/>
        <v>0</v>
      </c>
      <c r="J177" s="40"/>
      <c r="K177" s="40">
        <f t="shared" si="47"/>
        <v>0</v>
      </c>
      <c r="L177" s="40">
        <f t="shared" si="47"/>
        <v>0</v>
      </c>
      <c r="M177" s="40">
        <f t="shared" si="39"/>
        <v>0</v>
      </c>
      <c r="N177" s="40"/>
      <c r="O177" s="47" t="e">
        <f>C177+E177+G177+#REF!</f>
        <v>#REF!</v>
      </c>
      <c r="P177" s="47">
        <f>D177+F177+H177+N177</f>
        <v>0</v>
      </c>
      <c r="Q177" s="47" t="e">
        <f>M177+I177+#REF!</f>
        <v>#REF!</v>
      </c>
      <c r="R177" s="25"/>
      <c r="S177" s="25"/>
      <c r="T177" s="25"/>
      <c r="W177" s="35"/>
      <c r="X177" s="35"/>
      <c r="Y177" s="36">
        <f t="shared" si="48"/>
        <v>0</v>
      </c>
    </row>
    <row r="178" spans="2:25" ht="15.75" x14ac:dyDescent="0.25">
      <c r="B178" s="40" t="s">
        <v>174</v>
      </c>
      <c r="C178" s="40">
        <v>0</v>
      </c>
      <c r="D178" s="40">
        <v>873</v>
      </c>
      <c r="E178" s="40">
        <v>0</v>
      </c>
      <c r="F178" s="40">
        <v>896</v>
      </c>
      <c r="G178" s="41"/>
      <c r="H178" s="41">
        <v>777</v>
      </c>
      <c r="I178" s="41">
        <f t="shared" si="38"/>
        <v>777</v>
      </c>
      <c r="J178" s="40"/>
      <c r="K178" s="40">
        <f t="shared" si="47"/>
        <v>0</v>
      </c>
      <c r="L178" s="40">
        <f t="shared" si="47"/>
        <v>1769</v>
      </c>
      <c r="M178" s="40">
        <f t="shared" si="39"/>
        <v>1769</v>
      </c>
      <c r="N178" s="40">
        <f>354+988</f>
        <v>1342</v>
      </c>
      <c r="O178" s="47" t="e">
        <f>C178+E178+G178+#REF!</f>
        <v>#REF!</v>
      </c>
      <c r="P178" s="47">
        <f>D178+F178+H178+N178</f>
        <v>3888</v>
      </c>
      <c r="Q178" s="47" t="e">
        <f>M178+I178+#REF!</f>
        <v>#REF!</v>
      </c>
      <c r="R178" s="25"/>
      <c r="S178" s="25"/>
      <c r="T178" s="25"/>
      <c r="W178" s="35"/>
      <c r="X178" s="35">
        <v>653</v>
      </c>
      <c r="Y178" s="36">
        <f t="shared" si="48"/>
        <v>653</v>
      </c>
    </row>
    <row r="179" spans="2:25" ht="15.75" x14ac:dyDescent="0.25">
      <c r="B179" s="40" t="s">
        <v>175</v>
      </c>
      <c r="C179" s="40">
        <v>78</v>
      </c>
      <c r="D179" s="40">
        <v>552</v>
      </c>
      <c r="E179" s="40">
        <v>80</v>
      </c>
      <c r="F179" s="40">
        <v>496</v>
      </c>
      <c r="G179" s="41"/>
      <c r="H179" s="41">
        <v>691</v>
      </c>
      <c r="I179" s="41">
        <f t="shared" si="38"/>
        <v>691</v>
      </c>
      <c r="J179" s="40"/>
      <c r="K179" s="40">
        <f t="shared" si="47"/>
        <v>158</v>
      </c>
      <c r="L179" s="40">
        <f t="shared" si="47"/>
        <v>1048</v>
      </c>
      <c r="M179" s="40">
        <f t="shared" si="39"/>
        <v>1206</v>
      </c>
      <c r="N179" s="40">
        <v>471</v>
      </c>
      <c r="O179" s="47" t="e">
        <f>C179+E179+G179+#REF!</f>
        <v>#REF!</v>
      </c>
      <c r="P179" s="47">
        <f>D179+F179+H179+N179</f>
        <v>2210</v>
      </c>
      <c r="Q179" s="47" t="e">
        <f>M179+I179+#REF!</f>
        <v>#REF!</v>
      </c>
      <c r="R179" s="25"/>
      <c r="S179" s="25"/>
      <c r="T179" s="25"/>
      <c r="W179" s="35">
        <v>78</v>
      </c>
      <c r="X179" s="35">
        <v>341</v>
      </c>
      <c r="Y179" s="36">
        <f t="shared" si="48"/>
        <v>419</v>
      </c>
    </row>
    <row r="180" spans="2:25" ht="16.5" thickBot="1" x14ac:dyDescent="0.3">
      <c r="B180" s="38"/>
      <c r="C180" s="38">
        <f t="shared" ref="C180:Q180" si="49">SUM(C169:C179)</f>
        <v>591</v>
      </c>
      <c r="D180" s="38">
        <f t="shared" si="49"/>
        <v>5313</v>
      </c>
      <c r="E180" s="38">
        <f t="shared" si="49"/>
        <v>537</v>
      </c>
      <c r="F180" s="38">
        <f t="shared" si="49"/>
        <v>5670</v>
      </c>
      <c r="G180" s="44">
        <f>SUM(G169:G179)</f>
        <v>25</v>
      </c>
      <c r="H180" s="44">
        <f>SUM(H169:H179)</f>
        <v>4663</v>
      </c>
      <c r="I180" s="44">
        <f>SUM(I169:I179)</f>
        <v>4688</v>
      </c>
      <c r="J180" s="38"/>
      <c r="K180" s="38">
        <f t="shared" si="49"/>
        <v>1128</v>
      </c>
      <c r="L180" s="38">
        <f t="shared" si="49"/>
        <v>10983</v>
      </c>
      <c r="M180" s="38">
        <f t="shared" si="49"/>
        <v>12111</v>
      </c>
      <c r="N180" s="44">
        <f t="shared" si="49"/>
        <v>7179</v>
      </c>
      <c r="O180" s="46" t="e">
        <f t="shared" si="49"/>
        <v>#REF!</v>
      </c>
      <c r="P180" s="45">
        <f t="shared" si="49"/>
        <v>22825</v>
      </c>
      <c r="Q180" s="45" t="e">
        <f t="shared" si="49"/>
        <v>#REF!</v>
      </c>
      <c r="R180" s="6" t="e">
        <f>O180+P180</f>
        <v>#REF!</v>
      </c>
      <c r="W180" s="46">
        <f>SUM(W169:W179)</f>
        <v>1123</v>
      </c>
      <c r="X180" s="45">
        <f>SUM(X169:X179)</f>
        <v>6004</v>
      </c>
      <c r="Y180" s="45">
        <f>SUM(Y169:Y179)</f>
        <v>7127</v>
      </c>
    </row>
    <row r="181" spans="2:25" ht="15.75" thickTop="1" x14ac:dyDescent="0.25">
      <c r="B181" s="37" t="s">
        <v>176</v>
      </c>
      <c r="C181" s="38">
        <v>0</v>
      </c>
      <c r="D181" s="38">
        <v>0</v>
      </c>
      <c r="E181" s="38">
        <v>0</v>
      </c>
      <c r="F181" s="38">
        <v>0</v>
      </c>
      <c r="G181" s="39"/>
      <c r="H181" s="39"/>
      <c r="I181" s="39">
        <f t="shared" si="38"/>
        <v>0</v>
      </c>
      <c r="J181" s="38"/>
      <c r="K181" s="38">
        <f t="shared" ref="K181:L199" si="50">C181+E181</f>
        <v>0</v>
      </c>
      <c r="L181" s="38">
        <f t="shared" si="50"/>
        <v>0</v>
      </c>
      <c r="M181" s="38">
        <f t="shared" si="39"/>
        <v>0</v>
      </c>
      <c r="N181" s="38"/>
      <c r="O181" s="33"/>
      <c r="P181" s="33"/>
      <c r="Q181" s="33"/>
      <c r="W181" s="33"/>
      <c r="X181" s="33"/>
      <c r="Y181" s="34">
        <f t="shared" ref="Y181:Y199" si="51">+W181+X181</f>
        <v>0</v>
      </c>
    </row>
    <row r="182" spans="2:25" ht="15.75" x14ac:dyDescent="0.25">
      <c r="B182" s="40" t="s">
        <v>177</v>
      </c>
      <c r="C182" s="38">
        <v>81</v>
      </c>
      <c r="D182" s="38">
        <v>0</v>
      </c>
      <c r="E182" s="38">
        <v>77</v>
      </c>
      <c r="F182" s="38">
        <v>0</v>
      </c>
      <c r="G182" s="39">
        <v>164</v>
      </c>
      <c r="H182" s="39"/>
      <c r="I182" s="39">
        <f t="shared" si="38"/>
        <v>164</v>
      </c>
      <c r="J182" s="38"/>
      <c r="K182" s="38">
        <f t="shared" si="50"/>
        <v>158</v>
      </c>
      <c r="L182" s="38">
        <f t="shared" si="50"/>
        <v>0</v>
      </c>
      <c r="M182" s="38">
        <f t="shared" si="39"/>
        <v>158</v>
      </c>
      <c r="N182" s="40"/>
      <c r="O182" s="36" t="e">
        <f>C182+E182+G182+#REF!</f>
        <v>#REF!</v>
      </c>
      <c r="P182" s="36">
        <f>D182+F182+H182+N182</f>
        <v>0</v>
      </c>
      <c r="Q182" s="36" t="e">
        <f>M182+I182+#REF!</f>
        <v>#REF!</v>
      </c>
      <c r="W182" s="35"/>
      <c r="X182" s="35"/>
      <c r="Y182" s="36">
        <f t="shared" si="51"/>
        <v>0</v>
      </c>
    </row>
    <row r="183" spans="2:25" ht="15.75" x14ac:dyDescent="0.25">
      <c r="B183" s="40" t="s">
        <v>178</v>
      </c>
      <c r="C183" s="38">
        <v>0</v>
      </c>
      <c r="D183" s="38">
        <v>0</v>
      </c>
      <c r="E183" s="38">
        <v>0</v>
      </c>
      <c r="F183" s="38">
        <v>0</v>
      </c>
      <c r="G183" s="39"/>
      <c r="H183" s="39"/>
      <c r="I183" s="39">
        <f t="shared" si="38"/>
        <v>0</v>
      </c>
      <c r="J183" s="38"/>
      <c r="K183" s="38">
        <f t="shared" si="50"/>
        <v>0</v>
      </c>
      <c r="L183" s="38">
        <f t="shared" si="50"/>
        <v>0</v>
      </c>
      <c r="M183" s="38">
        <f t="shared" si="39"/>
        <v>0</v>
      </c>
      <c r="N183" s="40"/>
      <c r="O183" s="36" t="e">
        <f>C183+E183+G183+#REF!</f>
        <v>#REF!</v>
      </c>
      <c r="P183" s="36">
        <f>D183+F183+H183+N183</f>
        <v>0</v>
      </c>
      <c r="Q183" s="36" t="e">
        <f>M183+I183+#REF!</f>
        <v>#REF!</v>
      </c>
      <c r="W183" s="35"/>
      <c r="X183" s="35"/>
      <c r="Y183" s="36">
        <f t="shared" si="51"/>
        <v>0</v>
      </c>
    </row>
    <row r="184" spans="2:25" ht="15.75" x14ac:dyDescent="0.25">
      <c r="B184" s="40" t="s">
        <v>179</v>
      </c>
      <c r="C184" s="38">
        <v>0</v>
      </c>
      <c r="D184" s="38">
        <v>0</v>
      </c>
      <c r="E184" s="38">
        <v>0</v>
      </c>
      <c r="F184" s="38">
        <v>0</v>
      </c>
      <c r="G184" s="39"/>
      <c r="H184" s="39"/>
      <c r="I184" s="39">
        <f t="shared" si="38"/>
        <v>0</v>
      </c>
      <c r="J184" s="38"/>
      <c r="K184" s="38">
        <f t="shared" si="50"/>
        <v>0</v>
      </c>
      <c r="L184" s="38">
        <f t="shared" si="50"/>
        <v>0</v>
      </c>
      <c r="M184" s="38">
        <f t="shared" si="39"/>
        <v>0</v>
      </c>
      <c r="N184" s="40"/>
      <c r="O184" s="36" t="e">
        <f>C184+E184+G184+#REF!</f>
        <v>#REF!</v>
      </c>
      <c r="P184" s="36">
        <f>D184+F184+H184+N184</f>
        <v>0</v>
      </c>
      <c r="Q184" s="36" t="e">
        <f>M184+I184+#REF!</f>
        <v>#REF!</v>
      </c>
      <c r="W184" s="35"/>
      <c r="X184" s="35"/>
      <c r="Y184" s="36">
        <f t="shared" si="51"/>
        <v>0</v>
      </c>
    </row>
    <row r="185" spans="2:25" ht="15.75" x14ac:dyDescent="0.25">
      <c r="B185" s="40" t="s">
        <v>180</v>
      </c>
      <c r="C185" s="38">
        <v>370</v>
      </c>
      <c r="D185" s="38">
        <v>0</v>
      </c>
      <c r="E185" s="38">
        <v>169</v>
      </c>
      <c r="F185" s="38">
        <v>0</v>
      </c>
      <c r="G185" s="39">
        <v>167</v>
      </c>
      <c r="H185" s="39"/>
      <c r="I185" s="39">
        <f t="shared" si="38"/>
        <v>167</v>
      </c>
      <c r="J185" s="38"/>
      <c r="K185" s="38">
        <f t="shared" si="50"/>
        <v>539</v>
      </c>
      <c r="L185" s="38">
        <f t="shared" si="50"/>
        <v>0</v>
      </c>
      <c r="M185" s="38">
        <f t="shared" si="39"/>
        <v>539</v>
      </c>
      <c r="N185" s="40"/>
      <c r="O185" s="36" t="e">
        <f>C185+E185+G185+#REF!</f>
        <v>#REF!</v>
      </c>
      <c r="P185" s="36">
        <f>D185+F185+H185+N185</f>
        <v>0</v>
      </c>
      <c r="Q185" s="36" t="e">
        <f>M185+I185+#REF!</f>
        <v>#REF!</v>
      </c>
      <c r="W185" s="35">
        <v>76</v>
      </c>
      <c r="X185" s="35"/>
      <c r="Y185" s="36">
        <f t="shared" si="51"/>
        <v>76</v>
      </c>
    </row>
    <row r="186" spans="2:25" ht="15.75" x14ac:dyDescent="0.25">
      <c r="B186" s="40" t="s">
        <v>181</v>
      </c>
      <c r="C186" s="38">
        <v>50</v>
      </c>
      <c r="D186" s="38">
        <v>0</v>
      </c>
      <c r="E186" s="38">
        <v>50</v>
      </c>
      <c r="F186" s="38">
        <v>0</v>
      </c>
      <c r="G186" s="39">
        <v>50</v>
      </c>
      <c r="H186" s="39"/>
      <c r="I186" s="39">
        <f t="shared" si="38"/>
        <v>50</v>
      </c>
      <c r="J186" s="38"/>
      <c r="K186" s="38">
        <f t="shared" si="50"/>
        <v>100</v>
      </c>
      <c r="L186" s="38">
        <f t="shared" si="50"/>
        <v>0</v>
      </c>
      <c r="M186" s="38">
        <f t="shared" si="39"/>
        <v>100</v>
      </c>
      <c r="N186" s="40"/>
      <c r="O186" s="36" t="e">
        <f>C186+E186+G186+#REF!</f>
        <v>#REF!</v>
      </c>
      <c r="P186" s="36">
        <f>D186+F186+H186+N186</f>
        <v>0</v>
      </c>
      <c r="Q186" s="36" t="e">
        <f>M186+I186+#REF!</f>
        <v>#REF!</v>
      </c>
      <c r="W186" s="35"/>
      <c r="X186" s="35"/>
      <c r="Y186" s="36">
        <f t="shared" si="51"/>
        <v>0</v>
      </c>
    </row>
    <row r="187" spans="2:25" ht="15.75" x14ac:dyDescent="0.25">
      <c r="B187" s="40" t="s">
        <v>182</v>
      </c>
      <c r="C187" s="38">
        <v>0</v>
      </c>
      <c r="D187" s="38">
        <v>0</v>
      </c>
      <c r="E187" s="38">
        <v>0</v>
      </c>
      <c r="F187" s="38">
        <v>0</v>
      </c>
      <c r="G187" s="39"/>
      <c r="H187" s="39"/>
      <c r="I187" s="39">
        <f t="shared" si="38"/>
        <v>0</v>
      </c>
      <c r="J187" s="38"/>
      <c r="K187" s="38">
        <f t="shared" si="50"/>
        <v>0</v>
      </c>
      <c r="L187" s="38">
        <f t="shared" si="50"/>
        <v>0</v>
      </c>
      <c r="M187" s="38">
        <f t="shared" si="39"/>
        <v>0</v>
      </c>
      <c r="N187" s="40"/>
      <c r="O187" s="36" t="e">
        <f>C187+E187+G187+#REF!</f>
        <v>#REF!</v>
      </c>
      <c r="P187" s="36">
        <f>D187+F187+H187+N187</f>
        <v>0</v>
      </c>
      <c r="Q187" s="36" t="e">
        <f>M187+I187+#REF!</f>
        <v>#REF!</v>
      </c>
      <c r="W187" s="35"/>
      <c r="X187" s="35"/>
      <c r="Y187" s="36">
        <f t="shared" si="51"/>
        <v>0</v>
      </c>
    </row>
    <row r="188" spans="2:25" ht="15.75" x14ac:dyDescent="0.25">
      <c r="B188" s="40" t="s">
        <v>183</v>
      </c>
      <c r="C188" s="38">
        <v>266</v>
      </c>
      <c r="D188" s="38">
        <v>0</v>
      </c>
      <c r="E188" s="38">
        <v>76</v>
      </c>
      <c r="F188" s="38">
        <v>0</v>
      </c>
      <c r="G188" s="39"/>
      <c r="H188" s="39"/>
      <c r="I188" s="39">
        <f t="shared" si="38"/>
        <v>0</v>
      </c>
      <c r="J188" s="38"/>
      <c r="K188" s="38">
        <f t="shared" si="50"/>
        <v>342</v>
      </c>
      <c r="L188" s="38">
        <f t="shared" si="50"/>
        <v>0</v>
      </c>
      <c r="M188" s="38">
        <f t="shared" si="39"/>
        <v>342</v>
      </c>
      <c r="N188" s="40"/>
      <c r="O188" s="36" t="e">
        <f>C188+E188+G188+#REF!</f>
        <v>#REF!</v>
      </c>
      <c r="P188" s="36">
        <f>D188+F188+H188+N188</f>
        <v>0</v>
      </c>
      <c r="Q188" s="36" t="e">
        <f>M188+I188+#REF!</f>
        <v>#REF!</v>
      </c>
      <c r="W188" s="55">
        <v>352</v>
      </c>
      <c r="X188" s="35"/>
      <c r="Y188" s="36">
        <f t="shared" si="51"/>
        <v>352</v>
      </c>
    </row>
    <row r="189" spans="2:25" ht="15.75" x14ac:dyDescent="0.25">
      <c r="B189" s="40" t="s">
        <v>184</v>
      </c>
      <c r="C189" s="38">
        <v>167</v>
      </c>
      <c r="D189" s="38">
        <v>0</v>
      </c>
      <c r="E189" s="38">
        <v>229</v>
      </c>
      <c r="F189" s="38">
        <v>0</v>
      </c>
      <c r="G189" s="39">
        <v>186</v>
      </c>
      <c r="H189" s="39"/>
      <c r="I189" s="39">
        <f t="shared" si="38"/>
        <v>186</v>
      </c>
      <c r="J189" s="38"/>
      <c r="K189" s="38">
        <f t="shared" si="50"/>
        <v>396</v>
      </c>
      <c r="L189" s="38">
        <f t="shared" si="50"/>
        <v>0</v>
      </c>
      <c r="M189" s="38">
        <f t="shared" si="39"/>
        <v>396</v>
      </c>
      <c r="N189" s="40"/>
      <c r="O189" s="36" t="e">
        <f>C189+E189+G189+#REF!</f>
        <v>#REF!</v>
      </c>
      <c r="P189" s="36">
        <f>D189+F189+H189+N189</f>
        <v>0</v>
      </c>
      <c r="Q189" s="36" t="e">
        <f>M189+I189+#REF!</f>
        <v>#REF!</v>
      </c>
      <c r="W189" s="35">
        <v>62</v>
      </c>
      <c r="X189" s="35"/>
      <c r="Y189" s="36">
        <f t="shared" si="51"/>
        <v>62</v>
      </c>
    </row>
    <row r="190" spans="2:25" ht="15.75" x14ac:dyDescent="0.25">
      <c r="B190" s="40" t="s">
        <v>185</v>
      </c>
      <c r="C190" s="38">
        <v>1223</v>
      </c>
      <c r="D190" s="38">
        <v>0</v>
      </c>
      <c r="E190" s="38">
        <v>842</v>
      </c>
      <c r="F190" s="38">
        <v>0</v>
      </c>
      <c r="G190" s="39">
        <v>915</v>
      </c>
      <c r="H190" s="39"/>
      <c r="I190" s="39">
        <f t="shared" si="38"/>
        <v>915</v>
      </c>
      <c r="J190" s="38"/>
      <c r="K190" s="38">
        <f t="shared" si="50"/>
        <v>2065</v>
      </c>
      <c r="L190" s="38">
        <f t="shared" si="50"/>
        <v>0</v>
      </c>
      <c r="M190" s="38">
        <f t="shared" si="39"/>
        <v>2065</v>
      </c>
      <c r="N190" s="40"/>
      <c r="O190" s="36" t="e">
        <f>C190+E190+G190+#REF!</f>
        <v>#REF!</v>
      </c>
      <c r="P190" s="36">
        <f>D190+F190+H190+N190</f>
        <v>0</v>
      </c>
      <c r="Q190" s="36" t="e">
        <f>M190+I190+#REF!</f>
        <v>#REF!</v>
      </c>
      <c r="W190" s="48">
        <v>715</v>
      </c>
      <c r="X190" s="35"/>
      <c r="Y190" s="36">
        <f t="shared" si="51"/>
        <v>715</v>
      </c>
    </row>
    <row r="191" spans="2:25" ht="15.75" x14ac:dyDescent="0.25">
      <c r="B191" s="40" t="s">
        <v>186</v>
      </c>
      <c r="C191" s="38">
        <v>230</v>
      </c>
      <c r="D191" s="38">
        <v>0</v>
      </c>
      <c r="E191" s="38">
        <v>157</v>
      </c>
      <c r="F191" s="38">
        <v>0</v>
      </c>
      <c r="G191" s="39">
        <v>80</v>
      </c>
      <c r="H191" s="39"/>
      <c r="I191" s="39">
        <f t="shared" si="38"/>
        <v>80</v>
      </c>
      <c r="J191" s="38"/>
      <c r="K191" s="38">
        <f t="shared" si="50"/>
        <v>387</v>
      </c>
      <c r="L191" s="38">
        <f t="shared" si="50"/>
        <v>0</v>
      </c>
      <c r="M191" s="38">
        <f t="shared" si="39"/>
        <v>387</v>
      </c>
      <c r="N191" s="40"/>
      <c r="O191" s="36" t="e">
        <f>C191+E191+G191+#REF!</f>
        <v>#REF!</v>
      </c>
      <c r="P191" s="36">
        <f>D191+F191+H191+N191</f>
        <v>0</v>
      </c>
      <c r="Q191" s="36" t="e">
        <f>M191+I191+#REF!</f>
        <v>#REF!</v>
      </c>
      <c r="W191" s="35">
        <v>90</v>
      </c>
      <c r="X191" s="35"/>
      <c r="Y191" s="36">
        <f t="shared" si="51"/>
        <v>90</v>
      </c>
    </row>
    <row r="192" spans="2:25" ht="15.75" x14ac:dyDescent="0.25">
      <c r="B192" s="40" t="s">
        <v>187</v>
      </c>
      <c r="C192" s="38">
        <v>262</v>
      </c>
      <c r="D192" s="38">
        <v>0</v>
      </c>
      <c r="E192" s="38">
        <v>129</v>
      </c>
      <c r="F192" s="38">
        <v>0</v>
      </c>
      <c r="G192" s="39">
        <v>135</v>
      </c>
      <c r="H192" s="39"/>
      <c r="I192" s="39">
        <f t="shared" si="38"/>
        <v>135</v>
      </c>
      <c r="J192" s="38"/>
      <c r="K192" s="38">
        <f t="shared" si="50"/>
        <v>391</v>
      </c>
      <c r="L192" s="38">
        <f t="shared" si="50"/>
        <v>0</v>
      </c>
      <c r="M192" s="38">
        <f t="shared" si="39"/>
        <v>391</v>
      </c>
      <c r="N192" s="40"/>
      <c r="O192" s="36" t="e">
        <f>C192+E192+G192+#REF!</f>
        <v>#REF!</v>
      </c>
      <c r="P192" s="36">
        <f>D192+F192+H192+N192</f>
        <v>0</v>
      </c>
      <c r="Q192" s="36" t="e">
        <f>M192+I192+#REF!</f>
        <v>#REF!</v>
      </c>
      <c r="W192" s="35"/>
      <c r="X192" s="35"/>
      <c r="Y192" s="36">
        <f t="shared" si="51"/>
        <v>0</v>
      </c>
    </row>
    <row r="193" spans="2:25" ht="15.75" x14ac:dyDescent="0.25">
      <c r="B193" s="40" t="s">
        <v>188</v>
      </c>
      <c r="C193" s="38">
        <v>252</v>
      </c>
      <c r="D193" s="38">
        <v>0</v>
      </c>
      <c r="E193" s="38">
        <v>269</v>
      </c>
      <c r="F193" s="38">
        <v>0</v>
      </c>
      <c r="G193" s="39"/>
      <c r="H193" s="39"/>
      <c r="I193" s="39">
        <f t="shared" si="38"/>
        <v>0</v>
      </c>
      <c r="J193" s="38"/>
      <c r="K193" s="38">
        <f t="shared" si="50"/>
        <v>521</v>
      </c>
      <c r="L193" s="38">
        <f t="shared" si="50"/>
        <v>0</v>
      </c>
      <c r="M193" s="38">
        <f t="shared" si="39"/>
        <v>521</v>
      </c>
      <c r="N193" s="40"/>
      <c r="O193" s="36" t="e">
        <f>C193+E193+G193+#REF!</f>
        <v>#REF!</v>
      </c>
      <c r="P193" s="36">
        <f>D193+F193+H193+N193</f>
        <v>0</v>
      </c>
      <c r="Q193" s="36" t="e">
        <f>M193+I193+#REF!</f>
        <v>#REF!</v>
      </c>
      <c r="R193" s="5" t="s">
        <v>16</v>
      </c>
      <c r="W193" s="48">
        <v>252</v>
      </c>
      <c r="X193" s="35"/>
      <c r="Y193" s="36">
        <f t="shared" si="51"/>
        <v>252</v>
      </c>
    </row>
    <row r="194" spans="2:25" ht="15.75" x14ac:dyDescent="0.25">
      <c r="B194" s="40" t="s">
        <v>189</v>
      </c>
      <c r="C194" s="38">
        <v>194</v>
      </c>
      <c r="D194" s="38">
        <v>0</v>
      </c>
      <c r="E194" s="38">
        <v>0</v>
      </c>
      <c r="F194" s="38">
        <v>0</v>
      </c>
      <c r="G194" s="39">
        <v>208</v>
      </c>
      <c r="H194" s="39"/>
      <c r="I194" s="39">
        <f t="shared" si="38"/>
        <v>208</v>
      </c>
      <c r="J194" s="38"/>
      <c r="K194" s="38">
        <f t="shared" si="50"/>
        <v>194</v>
      </c>
      <c r="L194" s="38">
        <f t="shared" si="50"/>
        <v>0</v>
      </c>
      <c r="M194" s="38">
        <f t="shared" si="39"/>
        <v>194</v>
      </c>
      <c r="N194" s="40"/>
      <c r="O194" s="36" t="e">
        <f>C194+E194+G194+#REF!</f>
        <v>#REF!</v>
      </c>
      <c r="P194" s="36">
        <f>D194+F194+H194+N194</f>
        <v>0</v>
      </c>
      <c r="Q194" s="36" t="e">
        <f>M194+I194+#REF!</f>
        <v>#REF!</v>
      </c>
      <c r="W194" s="35">
        <v>97</v>
      </c>
      <c r="X194" s="35"/>
      <c r="Y194" s="36">
        <f t="shared" si="51"/>
        <v>97</v>
      </c>
    </row>
    <row r="195" spans="2:25" ht="15.75" x14ac:dyDescent="0.25">
      <c r="B195" s="40" t="s">
        <v>190</v>
      </c>
      <c r="C195" s="38">
        <v>58</v>
      </c>
      <c r="D195" s="38">
        <v>0</v>
      </c>
      <c r="E195" s="38">
        <v>59</v>
      </c>
      <c r="F195" s="38">
        <v>0</v>
      </c>
      <c r="G195" s="39">
        <v>122</v>
      </c>
      <c r="H195" s="39"/>
      <c r="I195" s="39">
        <f t="shared" si="38"/>
        <v>122</v>
      </c>
      <c r="J195" s="38"/>
      <c r="K195" s="38">
        <f t="shared" si="50"/>
        <v>117</v>
      </c>
      <c r="L195" s="38">
        <f t="shared" si="50"/>
        <v>0</v>
      </c>
      <c r="M195" s="38">
        <f t="shared" si="39"/>
        <v>117</v>
      </c>
      <c r="N195" s="40"/>
      <c r="O195" s="36" t="e">
        <f>C195+E195+G195+#REF!</f>
        <v>#REF!</v>
      </c>
      <c r="P195" s="36">
        <f>D195+F195+H195+N195</f>
        <v>0</v>
      </c>
      <c r="Q195" s="36" t="e">
        <f>M195+I195+#REF!</f>
        <v>#REF!</v>
      </c>
      <c r="W195" s="35">
        <v>120</v>
      </c>
      <c r="X195" s="35"/>
      <c r="Y195" s="36">
        <f t="shared" si="51"/>
        <v>120</v>
      </c>
    </row>
    <row r="196" spans="2:25" ht="15.75" x14ac:dyDescent="0.25">
      <c r="B196" s="40" t="s">
        <v>191</v>
      </c>
      <c r="C196" s="38">
        <v>0</v>
      </c>
      <c r="D196" s="38">
        <v>0</v>
      </c>
      <c r="E196" s="38">
        <v>0</v>
      </c>
      <c r="F196" s="38">
        <v>0</v>
      </c>
      <c r="G196" s="39"/>
      <c r="H196" s="39"/>
      <c r="I196" s="39">
        <f t="shared" si="38"/>
        <v>0</v>
      </c>
      <c r="J196" s="38"/>
      <c r="K196" s="38">
        <f t="shared" si="50"/>
        <v>0</v>
      </c>
      <c r="L196" s="38">
        <f t="shared" si="50"/>
        <v>0</v>
      </c>
      <c r="M196" s="38">
        <f t="shared" si="39"/>
        <v>0</v>
      </c>
      <c r="N196" s="40"/>
      <c r="O196" s="36" t="e">
        <f>C196+E196+G196+#REF!</f>
        <v>#REF!</v>
      </c>
      <c r="P196" s="36">
        <f>D196+F196+H196+N196</f>
        <v>0</v>
      </c>
      <c r="Q196" s="36" t="e">
        <f>M196+I196+#REF!</f>
        <v>#REF!</v>
      </c>
      <c r="W196" s="35"/>
      <c r="X196" s="35"/>
      <c r="Y196" s="36">
        <f t="shared" si="51"/>
        <v>0</v>
      </c>
    </row>
    <row r="197" spans="2:25" ht="15.75" x14ac:dyDescent="0.25">
      <c r="B197" s="40" t="s">
        <v>192</v>
      </c>
      <c r="C197" s="38">
        <v>0</v>
      </c>
      <c r="D197" s="38">
        <v>0</v>
      </c>
      <c r="E197" s="38">
        <v>0</v>
      </c>
      <c r="F197" s="38">
        <v>0</v>
      </c>
      <c r="G197" s="39"/>
      <c r="H197" s="39"/>
      <c r="I197" s="39">
        <f t="shared" si="38"/>
        <v>0</v>
      </c>
      <c r="J197" s="38"/>
      <c r="K197" s="38">
        <f t="shared" si="50"/>
        <v>0</v>
      </c>
      <c r="L197" s="38">
        <f t="shared" si="50"/>
        <v>0</v>
      </c>
      <c r="M197" s="38">
        <f t="shared" si="39"/>
        <v>0</v>
      </c>
      <c r="N197" s="40"/>
      <c r="O197" s="36" t="e">
        <f>C197+E197+G197+#REF!</f>
        <v>#REF!</v>
      </c>
      <c r="P197" s="36">
        <f>D197+F197+H197+N197</f>
        <v>0</v>
      </c>
      <c r="Q197" s="36" t="e">
        <f>M197+I197+#REF!</f>
        <v>#REF!</v>
      </c>
      <c r="W197" s="35"/>
      <c r="X197" s="35"/>
      <c r="Y197" s="36">
        <f t="shared" si="51"/>
        <v>0</v>
      </c>
    </row>
    <row r="198" spans="2:25" ht="15.75" x14ac:dyDescent="0.25">
      <c r="B198" s="40" t="s">
        <v>193</v>
      </c>
      <c r="C198" s="38">
        <v>0</v>
      </c>
      <c r="D198" s="38">
        <v>0</v>
      </c>
      <c r="E198" s="38">
        <v>0</v>
      </c>
      <c r="F198" s="38">
        <v>0</v>
      </c>
      <c r="G198" s="39"/>
      <c r="H198" s="39"/>
      <c r="I198" s="39">
        <f t="shared" si="38"/>
        <v>0</v>
      </c>
      <c r="J198" s="38"/>
      <c r="K198" s="38">
        <f t="shared" si="50"/>
        <v>0</v>
      </c>
      <c r="L198" s="38">
        <f t="shared" si="50"/>
        <v>0</v>
      </c>
      <c r="M198" s="38">
        <f t="shared" si="39"/>
        <v>0</v>
      </c>
      <c r="N198" s="40"/>
      <c r="O198" s="36" t="e">
        <f>C198+E198+G198+#REF!</f>
        <v>#REF!</v>
      </c>
      <c r="P198" s="36">
        <f>D198+F198+H198+N198</f>
        <v>0</v>
      </c>
      <c r="Q198" s="36" t="e">
        <f>M198+I198+#REF!</f>
        <v>#REF!</v>
      </c>
      <c r="W198" s="35"/>
      <c r="X198" s="35"/>
      <c r="Y198" s="36">
        <f t="shared" si="51"/>
        <v>0</v>
      </c>
    </row>
    <row r="199" spans="2:25" ht="15.75" x14ac:dyDescent="0.25">
      <c r="B199" s="40" t="s">
        <v>194</v>
      </c>
      <c r="C199" s="38">
        <v>0</v>
      </c>
      <c r="D199" s="38">
        <v>0</v>
      </c>
      <c r="E199" s="38">
        <v>0</v>
      </c>
      <c r="F199" s="38">
        <v>0</v>
      </c>
      <c r="G199" s="39"/>
      <c r="H199" s="39"/>
      <c r="I199" s="39">
        <f t="shared" si="38"/>
        <v>0</v>
      </c>
      <c r="J199" s="38"/>
      <c r="K199" s="38">
        <f t="shared" si="50"/>
        <v>0</v>
      </c>
      <c r="L199" s="38">
        <f t="shared" si="50"/>
        <v>0</v>
      </c>
      <c r="M199" s="38">
        <f t="shared" si="39"/>
        <v>0</v>
      </c>
      <c r="N199" s="40"/>
      <c r="O199" s="36" t="e">
        <f>C199+E199+G199+#REF!</f>
        <v>#REF!</v>
      </c>
      <c r="P199" s="36">
        <f>D199+F199+H199+N199</f>
        <v>0</v>
      </c>
      <c r="Q199" s="36" t="e">
        <f>M199+I199+#REF!</f>
        <v>#REF!</v>
      </c>
      <c r="W199" s="35"/>
      <c r="X199" s="35"/>
      <c r="Y199" s="36">
        <f t="shared" si="51"/>
        <v>0</v>
      </c>
    </row>
    <row r="200" spans="2:25" ht="16.5" thickBot="1" x14ac:dyDescent="0.3">
      <c r="B200" s="38"/>
      <c r="C200" s="38">
        <f t="shared" ref="C200:Q200" si="52">SUM(C182:C199)</f>
        <v>3153</v>
      </c>
      <c r="D200" s="38">
        <f t="shared" si="52"/>
        <v>0</v>
      </c>
      <c r="E200" s="38">
        <f t="shared" si="52"/>
        <v>2057</v>
      </c>
      <c r="F200" s="38">
        <f t="shared" si="52"/>
        <v>0</v>
      </c>
      <c r="G200" s="44">
        <f>SUM(G182:G199)</f>
        <v>2027</v>
      </c>
      <c r="H200" s="44">
        <f>SUM(H182:H199)</f>
        <v>0</v>
      </c>
      <c r="I200" s="44">
        <f>SUM(I182:I199)</f>
        <v>2027</v>
      </c>
      <c r="J200" s="38"/>
      <c r="K200" s="38">
        <f t="shared" si="52"/>
        <v>5210</v>
      </c>
      <c r="L200" s="38">
        <f t="shared" si="52"/>
        <v>0</v>
      </c>
      <c r="M200" s="38">
        <f t="shared" si="52"/>
        <v>5210</v>
      </c>
      <c r="N200" s="44">
        <f t="shared" si="52"/>
        <v>0</v>
      </c>
      <c r="O200" s="46" t="e">
        <f t="shared" si="52"/>
        <v>#REF!</v>
      </c>
      <c r="P200" s="45">
        <f t="shared" si="52"/>
        <v>0</v>
      </c>
      <c r="Q200" s="45" t="e">
        <f t="shared" si="52"/>
        <v>#REF!</v>
      </c>
      <c r="R200" s="6" t="e">
        <f>O200+P200</f>
        <v>#REF!</v>
      </c>
      <c r="W200" s="46">
        <f>SUM(W182:W199)</f>
        <v>1764</v>
      </c>
      <c r="X200" s="45">
        <f>SUM(X182:X199)</f>
        <v>0</v>
      </c>
      <c r="Y200" s="45">
        <f>SUM(Y182:Y199)</f>
        <v>1764</v>
      </c>
    </row>
    <row r="201" spans="2:25" ht="15.75" thickTop="1" x14ac:dyDescent="0.25">
      <c r="B201" s="37" t="s">
        <v>195</v>
      </c>
      <c r="C201" s="38">
        <v>0</v>
      </c>
      <c r="D201" s="38">
        <v>0</v>
      </c>
      <c r="E201" s="38">
        <v>0</v>
      </c>
      <c r="F201" s="38">
        <v>0</v>
      </c>
      <c r="G201" s="39"/>
      <c r="H201" s="39"/>
      <c r="I201" s="39">
        <f t="shared" ref="I201:I264" si="53">+G201+H201</f>
        <v>0</v>
      </c>
      <c r="J201" s="38"/>
      <c r="K201" s="38">
        <f t="shared" ref="K201:L208" si="54">C201+E201</f>
        <v>0</v>
      </c>
      <c r="L201" s="38">
        <f t="shared" si="54"/>
        <v>0</v>
      </c>
      <c r="M201" s="38">
        <f t="shared" ref="M201:M264" si="55">K201+L201</f>
        <v>0</v>
      </c>
      <c r="N201" s="38"/>
      <c r="O201" s="33"/>
      <c r="P201" s="33"/>
      <c r="Q201" s="33"/>
      <c r="W201" s="35"/>
      <c r="X201" s="35"/>
      <c r="Y201" s="34">
        <f t="shared" ref="Y201:Y208" si="56">+W201+X201</f>
        <v>0</v>
      </c>
    </row>
    <row r="202" spans="2:25" ht="15.75" x14ac:dyDescent="0.25">
      <c r="B202" s="40" t="s">
        <v>196</v>
      </c>
      <c r="C202" s="40">
        <v>0</v>
      </c>
      <c r="D202" s="40">
        <v>0</v>
      </c>
      <c r="E202" s="40">
        <v>0</v>
      </c>
      <c r="F202" s="40">
        <v>0</v>
      </c>
      <c r="G202" s="41"/>
      <c r="H202" s="41"/>
      <c r="I202" s="41">
        <f t="shared" si="53"/>
        <v>0</v>
      </c>
      <c r="J202" s="40"/>
      <c r="K202" s="40">
        <f t="shared" si="54"/>
        <v>0</v>
      </c>
      <c r="L202" s="40">
        <f t="shared" si="54"/>
        <v>0</v>
      </c>
      <c r="M202" s="40">
        <f t="shared" si="55"/>
        <v>0</v>
      </c>
      <c r="N202" s="40"/>
      <c r="O202" s="47" t="e">
        <f>C202+E202+G202+#REF!</f>
        <v>#REF!</v>
      </c>
      <c r="P202" s="47">
        <f>D202+F202+H202+N202</f>
        <v>0</v>
      </c>
      <c r="Q202" s="47" t="e">
        <f>M202+I202+#REF!</f>
        <v>#REF!</v>
      </c>
      <c r="R202" s="25"/>
      <c r="S202" s="25"/>
      <c r="T202" s="25"/>
      <c r="W202" s="35"/>
      <c r="X202" s="35"/>
      <c r="Y202" s="36">
        <f t="shared" si="56"/>
        <v>0</v>
      </c>
    </row>
    <row r="203" spans="2:25" ht="15.75" x14ac:dyDescent="0.25">
      <c r="B203" s="40" t="s">
        <v>197</v>
      </c>
      <c r="C203" s="40">
        <v>176</v>
      </c>
      <c r="D203" s="40">
        <v>0</v>
      </c>
      <c r="E203" s="40">
        <v>164</v>
      </c>
      <c r="F203" s="40">
        <v>0</v>
      </c>
      <c r="G203" s="41"/>
      <c r="H203" s="41"/>
      <c r="I203" s="41">
        <f t="shared" si="53"/>
        <v>0</v>
      </c>
      <c r="J203" s="40"/>
      <c r="K203" s="40">
        <f t="shared" si="54"/>
        <v>340</v>
      </c>
      <c r="L203" s="40">
        <f t="shared" si="54"/>
        <v>0</v>
      </c>
      <c r="M203" s="40">
        <f t="shared" si="55"/>
        <v>340</v>
      </c>
      <c r="N203" s="40"/>
      <c r="O203" s="47" t="e">
        <f>C203+E203+G203+#REF!</f>
        <v>#REF!</v>
      </c>
      <c r="P203" s="47">
        <f>D203+F203+H203+N203</f>
        <v>0</v>
      </c>
      <c r="Q203" s="47" t="e">
        <f>M203+I203+#REF!</f>
        <v>#REF!</v>
      </c>
      <c r="R203" s="25" t="s">
        <v>81</v>
      </c>
      <c r="S203" s="25"/>
      <c r="T203" s="25"/>
      <c r="W203" s="35">
        <v>346</v>
      </c>
      <c r="X203" s="35"/>
      <c r="Y203" s="36">
        <f t="shared" si="56"/>
        <v>346</v>
      </c>
    </row>
    <row r="204" spans="2:25" ht="15.75" x14ac:dyDescent="0.25">
      <c r="B204" s="40" t="s">
        <v>198</v>
      </c>
      <c r="C204" s="40">
        <v>0</v>
      </c>
      <c r="D204" s="40">
        <v>0</v>
      </c>
      <c r="E204" s="40">
        <v>0</v>
      </c>
      <c r="F204" s="40">
        <v>0</v>
      </c>
      <c r="G204" s="41"/>
      <c r="H204" s="41"/>
      <c r="I204" s="41">
        <f t="shared" si="53"/>
        <v>0</v>
      </c>
      <c r="J204" s="40"/>
      <c r="K204" s="40">
        <f t="shared" si="54"/>
        <v>0</v>
      </c>
      <c r="L204" s="40">
        <f t="shared" si="54"/>
        <v>0</v>
      </c>
      <c r="M204" s="40">
        <f t="shared" si="55"/>
        <v>0</v>
      </c>
      <c r="N204" s="40"/>
      <c r="O204" s="47" t="e">
        <f>C204+E204+G204+#REF!</f>
        <v>#REF!</v>
      </c>
      <c r="P204" s="47">
        <f>D204+F204+H204+N204</f>
        <v>0</v>
      </c>
      <c r="Q204" s="47" t="e">
        <f>M204+I204+#REF!</f>
        <v>#REF!</v>
      </c>
      <c r="R204" s="25"/>
      <c r="S204" s="25"/>
      <c r="T204" s="25"/>
      <c r="W204" s="35"/>
      <c r="X204" s="35"/>
      <c r="Y204" s="36">
        <f t="shared" si="56"/>
        <v>0</v>
      </c>
    </row>
    <row r="205" spans="2:25" ht="15.75" x14ac:dyDescent="0.25">
      <c r="B205" s="40" t="s">
        <v>199</v>
      </c>
      <c r="C205" s="40">
        <v>0</v>
      </c>
      <c r="D205" s="40">
        <v>0</v>
      </c>
      <c r="E205" s="40">
        <v>0</v>
      </c>
      <c r="F205" s="40">
        <v>0</v>
      </c>
      <c r="G205" s="41"/>
      <c r="H205" s="41"/>
      <c r="I205" s="41">
        <f t="shared" si="53"/>
        <v>0</v>
      </c>
      <c r="J205" s="40"/>
      <c r="K205" s="40">
        <f t="shared" si="54"/>
        <v>0</v>
      </c>
      <c r="L205" s="40">
        <f t="shared" si="54"/>
        <v>0</v>
      </c>
      <c r="M205" s="40">
        <f t="shared" si="55"/>
        <v>0</v>
      </c>
      <c r="N205" s="40"/>
      <c r="O205" s="47" t="e">
        <f>C205+E205+G205+#REF!</f>
        <v>#REF!</v>
      </c>
      <c r="P205" s="47">
        <f>D205+F205+H205+N205</f>
        <v>0</v>
      </c>
      <c r="Q205" s="47" t="e">
        <f>M205+I205+#REF!</f>
        <v>#REF!</v>
      </c>
      <c r="R205" s="25"/>
      <c r="S205" s="25"/>
      <c r="T205" s="25"/>
      <c r="W205" s="35"/>
      <c r="X205" s="35"/>
      <c r="Y205" s="36">
        <f t="shared" si="56"/>
        <v>0</v>
      </c>
    </row>
    <row r="206" spans="2:25" ht="15.75" x14ac:dyDescent="0.25">
      <c r="B206" s="40" t="s">
        <v>200</v>
      </c>
      <c r="C206" s="40">
        <v>158</v>
      </c>
      <c r="D206" s="40">
        <v>0</v>
      </c>
      <c r="E206" s="40">
        <v>614</v>
      </c>
      <c r="F206" s="40">
        <v>0</v>
      </c>
      <c r="G206" s="41"/>
      <c r="H206" s="41"/>
      <c r="I206" s="41">
        <f t="shared" si="53"/>
        <v>0</v>
      </c>
      <c r="J206" s="40"/>
      <c r="K206" s="40">
        <f t="shared" si="54"/>
        <v>772</v>
      </c>
      <c r="L206" s="40">
        <f t="shared" si="54"/>
        <v>0</v>
      </c>
      <c r="M206" s="40">
        <f t="shared" si="55"/>
        <v>772</v>
      </c>
      <c r="N206" s="40"/>
      <c r="O206" s="47" t="e">
        <f>C206+E206+G206+#REF!</f>
        <v>#REF!</v>
      </c>
      <c r="P206" s="47">
        <f>D206+F206+H206+N206</f>
        <v>0</v>
      </c>
      <c r="Q206" s="47" t="e">
        <f>M206+I206+#REF!</f>
        <v>#REF!</v>
      </c>
      <c r="R206" s="25"/>
      <c r="S206" s="25"/>
      <c r="T206" s="25"/>
      <c r="W206" s="48">
        <v>441</v>
      </c>
      <c r="X206" s="35"/>
      <c r="Y206" s="36">
        <f t="shared" si="56"/>
        <v>441</v>
      </c>
    </row>
    <row r="207" spans="2:25" ht="15.75" x14ac:dyDescent="0.25">
      <c r="B207" s="40" t="s">
        <v>201</v>
      </c>
      <c r="C207" s="40">
        <v>100</v>
      </c>
      <c r="D207" s="40">
        <v>0</v>
      </c>
      <c r="E207" s="40">
        <v>0</v>
      </c>
      <c r="F207" s="40">
        <v>30</v>
      </c>
      <c r="G207" s="41"/>
      <c r="H207" s="41"/>
      <c r="I207" s="41">
        <f t="shared" si="53"/>
        <v>0</v>
      </c>
      <c r="J207" s="40"/>
      <c r="K207" s="40">
        <f t="shared" si="54"/>
        <v>100</v>
      </c>
      <c r="L207" s="40">
        <f t="shared" si="54"/>
        <v>30</v>
      </c>
      <c r="M207" s="40">
        <f t="shared" si="55"/>
        <v>130</v>
      </c>
      <c r="N207" s="40"/>
      <c r="O207" s="47" t="e">
        <f>C207+E207+G207+#REF!</f>
        <v>#REF!</v>
      </c>
      <c r="P207" s="47">
        <f>D207+F207+H207+N207</f>
        <v>30</v>
      </c>
      <c r="Q207" s="47" t="e">
        <f>M207+I207+#REF!</f>
        <v>#REF!</v>
      </c>
      <c r="R207" s="25"/>
      <c r="S207" s="25"/>
      <c r="T207" s="25"/>
      <c r="W207" s="35"/>
      <c r="X207" s="35">
        <v>30</v>
      </c>
      <c r="Y207" s="36">
        <f t="shared" si="56"/>
        <v>30</v>
      </c>
    </row>
    <row r="208" spans="2:25" ht="15.75" x14ac:dyDescent="0.25">
      <c r="B208" s="40" t="s">
        <v>202</v>
      </c>
      <c r="C208" s="40">
        <v>0</v>
      </c>
      <c r="D208" s="40">
        <v>0</v>
      </c>
      <c r="E208" s="40">
        <v>0</v>
      </c>
      <c r="F208" s="40">
        <v>0</v>
      </c>
      <c r="G208" s="41"/>
      <c r="H208" s="41"/>
      <c r="I208" s="41">
        <f t="shared" si="53"/>
        <v>0</v>
      </c>
      <c r="J208" s="40"/>
      <c r="K208" s="40">
        <f t="shared" si="54"/>
        <v>0</v>
      </c>
      <c r="L208" s="40">
        <f t="shared" si="54"/>
        <v>0</v>
      </c>
      <c r="M208" s="40">
        <f t="shared" si="55"/>
        <v>0</v>
      </c>
      <c r="N208" s="40"/>
      <c r="O208" s="47" t="e">
        <f>C208+E208+G208+#REF!</f>
        <v>#REF!</v>
      </c>
      <c r="P208" s="47">
        <f>D208+F208+H208+N208</f>
        <v>0</v>
      </c>
      <c r="Q208" s="47" t="e">
        <f>M208+I208+#REF!</f>
        <v>#REF!</v>
      </c>
      <c r="R208" s="25"/>
      <c r="S208" s="25"/>
      <c r="T208" s="25"/>
      <c r="W208" s="35"/>
      <c r="X208" s="35"/>
      <c r="Y208" s="36">
        <f t="shared" si="56"/>
        <v>0</v>
      </c>
    </row>
    <row r="209" spans="1:25" ht="16.5" thickBot="1" x14ac:dyDescent="0.3">
      <c r="B209" s="38"/>
      <c r="C209" s="38">
        <f t="shared" ref="C209:Q209" si="57">SUM(C202:C208)</f>
        <v>434</v>
      </c>
      <c r="D209" s="38">
        <f t="shared" si="57"/>
        <v>0</v>
      </c>
      <c r="E209" s="38">
        <f t="shared" si="57"/>
        <v>778</v>
      </c>
      <c r="F209" s="38">
        <f t="shared" si="57"/>
        <v>30</v>
      </c>
      <c r="G209" s="44">
        <f>SUM(G202:G208)</f>
        <v>0</v>
      </c>
      <c r="H209" s="44">
        <f>SUM(H202:H208)</f>
        <v>0</v>
      </c>
      <c r="I209" s="44">
        <f>SUM(I202:I208)</f>
        <v>0</v>
      </c>
      <c r="J209" s="38"/>
      <c r="K209" s="38">
        <f t="shared" si="57"/>
        <v>1212</v>
      </c>
      <c r="L209" s="38">
        <f t="shared" si="57"/>
        <v>30</v>
      </c>
      <c r="M209" s="38">
        <f t="shared" si="57"/>
        <v>1242</v>
      </c>
      <c r="N209" s="44">
        <f t="shared" si="57"/>
        <v>0</v>
      </c>
      <c r="O209" s="46" t="e">
        <f t="shared" si="57"/>
        <v>#REF!</v>
      </c>
      <c r="P209" s="45">
        <f t="shared" si="57"/>
        <v>30</v>
      </c>
      <c r="Q209" s="45" t="e">
        <f t="shared" si="57"/>
        <v>#REF!</v>
      </c>
      <c r="R209" s="6" t="e">
        <f>O209+P209</f>
        <v>#REF!</v>
      </c>
      <c r="W209" s="46">
        <f>SUM(W202:W208)</f>
        <v>787</v>
      </c>
      <c r="X209" s="45">
        <f>SUM(X202:X208)</f>
        <v>30</v>
      </c>
      <c r="Y209" s="45">
        <f>SUM(Y202:Y208)</f>
        <v>817</v>
      </c>
    </row>
    <row r="210" spans="1:25" ht="15.75" thickTop="1" x14ac:dyDescent="0.25">
      <c r="B210" s="37" t="s">
        <v>203</v>
      </c>
      <c r="C210" s="38">
        <v>0</v>
      </c>
      <c r="D210" s="38">
        <v>0</v>
      </c>
      <c r="E210" s="38">
        <v>0</v>
      </c>
      <c r="F210" s="38">
        <v>0</v>
      </c>
      <c r="G210" s="39"/>
      <c r="H210" s="39"/>
      <c r="I210" s="39">
        <f t="shared" si="53"/>
        <v>0</v>
      </c>
      <c r="J210" s="38"/>
      <c r="K210" s="38">
        <f t="shared" ref="K210:L218" si="58">C210+E210</f>
        <v>0</v>
      </c>
      <c r="L210" s="38">
        <f t="shared" si="58"/>
        <v>0</v>
      </c>
      <c r="M210" s="38">
        <f t="shared" si="55"/>
        <v>0</v>
      </c>
      <c r="N210" s="38"/>
      <c r="O210" s="33"/>
      <c r="P210" s="33"/>
      <c r="Q210" s="33"/>
      <c r="W210" s="33"/>
      <c r="X210" s="33"/>
      <c r="Y210" s="34">
        <f t="shared" ref="Y210:Y218" si="59">+W210+X210</f>
        <v>0</v>
      </c>
    </row>
    <row r="211" spans="1:25" ht="15.75" x14ac:dyDescent="0.25">
      <c r="B211" s="40" t="s">
        <v>204</v>
      </c>
      <c r="C211" s="40">
        <v>0</v>
      </c>
      <c r="D211" s="40">
        <v>0</v>
      </c>
      <c r="E211" s="40">
        <v>0</v>
      </c>
      <c r="F211" s="40">
        <v>0</v>
      </c>
      <c r="G211" s="41"/>
      <c r="H211" s="41"/>
      <c r="I211" s="41">
        <f t="shared" si="53"/>
        <v>0</v>
      </c>
      <c r="J211" s="40"/>
      <c r="K211" s="40">
        <f t="shared" si="58"/>
        <v>0</v>
      </c>
      <c r="L211" s="40">
        <f t="shared" si="58"/>
        <v>0</v>
      </c>
      <c r="M211" s="40">
        <f t="shared" si="55"/>
        <v>0</v>
      </c>
      <c r="N211" s="40"/>
      <c r="O211" s="36" t="e">
        <f>C211+E211+G211+#REF!</f>
        <v>#REF!</v>
      </c>
      <c r="P211" s="36">
        <f>D211+F211+H211+N211</f>
        <v>0</v>
      </c>
      <c r="Q211" s="36" t="e">
        <f>M211+I211+#REF!</f>
        <v>#REF!</v>
      </c>
      <c r="W211" s="35"/>
      <c r="X211" s="35"/>
      <c r="Y211" s="36">
        <f t="shared" si="59"/>
        <v>0</v>
      </c>
    </row>
    <row r="212" spans="1:25" ht="15.75" x14ac:dyDescent="0.25">
      <c r="B212" s="40" t="s">
        <v>43</v>
      </c>
      <c r="C212" s="40">
        <v>0</v>
      </c>
      <c r="D212" s="40">
        <v>0</v>
      </c>
      <c r="E212" s="40">
        <v>0</v>
      </c>
      <c r="F212" s="40">
        <v>0</v>
      </c>
      <c r="G212" s="41"/>
      <c r="H212" s="41"/>
      <c r="I212" s="41">
        <f t="shared" si="53"/>
        <v>0</v>
      </c>
      <c r="J212" s="40"/>
      <c r="K212" s="40">
        <f t="shared" si="58"/>
        <v>0</v>
      </c>
      <c r="L212" s="40">
        <f t="shared" si="58"/>
        <v>0</v>
      </c>
      <c r="M212" s="40">
        <f t="shared" si="55"/>
        <v>0</v>
      </c>
      <c r="N212" s="41">
        <v>40</v>
      </c>
      <c r="O212" s="36" t="e">
        <f>C212+E212+G212+#REF!</f>
        <v>#REF!</v>
      </c>
      <c r="P212" s="36">
        <f>D212+F212+H212+N212</f>
        <v>40</v>
      </c>
      <c r="Q212" s="36" t="e">
        <f>M212+I212+#REF!</f>
        <v>#REF!</v>
      </c>
      <c r="W212" s="35"/>
      <c r="X212" s="35"/>
      <c r="Y212" s="36">
        <f t="shared" si="59"/>
        <v>0</v>
      </c>
    </row>
    <row r="213" spans="1:25" ht="15.75" x14ac:dyDescent="0.25">
      <c r="B213" s="40" t="s">
        <v>205</v>
      </c>
      <c r="C213" s="40">
        <v>0</v>
      </c>
      <c r="D213" s="40">
        <v>0</v>
      </c>
      <c r="E213" s="40">
        <v>439</v>
      </c>
      <c r="F213" s="40">
        <v>0</v>
      </c>
      <c r="G213" s="41">
        <v>217</v>
      </c>
      <c r="H213" s="41"/>
      <c r="I213" s="41">
        <f t="shared" si="53"/>
        <v>217</v>
      </c>
      <c r="J213" s="40"/>
      <c r="K213" s="40">
        <f t="shared" si="58"/>
        <v>439</v>
      </c>
      <c r="L213" s="40">
        <f t="shared" si="58"/>
        <v>0</v>
      </c>
      <c r="M213" s="40">
        <f t="shared" si="55"/>
        <v>439</v>
      </c>
      <c r="N213" s="40">
        <v>219</v>
      </c>
      <c r="O213" s="36" t="e">
        <f>C213+E213+G213+#REF!</f>
        <v>#REF!</v>
      </c>
      <c r="P213" s="36">
        <f>D213+F213+H213+N213</f>
        <v>219</v>
      </c>
      <c r="Q213" s="36" t="e">
        <f>M213+I213+#REF!</f>
        <v>#REF!</v>
      </c>
      <c r="W213" s="35">
        <v>225</v>
      </c>
      <c r="X213" s="35"/>
      <c r="Y213" s="36">
        <f t="shared" si="59"/>
        <v>225</v>
      </c>
    </row>
    <row r="214" spans="1:25" ht="15.75" x14ac:dyDescent="0.25">
      <c r="B214" s="40" t="s">
        <v>206</v>
      </c>
      <c r="C214" s="40">
        <v>0</v>
      </c>
      <c r="D214" s="40">
        <v>0</v>
      </c>
      <c r="E214" s="40">
        <v>0</v>
      </c>
      <c r="F214" s="40">
        <v>0</v>
      </c>
      <c r="G214" s="41"/>
      <c r="H214" s="41"/>
      <c r="I214" s="41">
        <f t="shared" si="53"/>
        <v>0</v>
      </c>
      <c r="J214" s="40"/>
      <c r="K214" s="40">
        <f t="shared" si="58"/>
        <v>0</v>
      </c>
      <c r="L214" s="40">
        <f t="shared" si="58"/>
        <v>0</v>
      </c>
      <c r="M214" s="40">
        <f t="shared" si="55"/>
        <v>0</v>
      </c>
      <c r="N214" s="40">
        <v>110</v>
      </c>
      <c r="O214" s="36" t="e">
        <f>C214+E214+G214+#REF!</f>
        <v>#REF!</v>
      </c>
      <c r="P214" s="36">
        <f>D214+F214+H214+N214</f>
        <v>110</v>
      </c>
      <c r="Q214" s="36" t="e">
        <f>M214+I214+#REF!</f>
        <v>#REF!</v>
      </c>
      <c r="W214" s="35"/>
      <c r="X214" s="35"/>
      <c r="Y214" s="36">
        <f t="shared" si="59"/>
        <v>0</v>
      </c>
    </row>
    <row r="215" spans="1:25" ht="15.75" x14ac:dyDescent="0.25">
      <c r="A215" s="40"/>
      <c r="B215" s="40" t="s">
        <v>207</v>
      </c>
      <c r="C215" s="40">
        <v>0</v>
      </c>
      <c r="D215" s="40">
        <v>0</v>
      </c>
      <c r="E215" s="40">
        <v>0</v>
      </c>
      <c r="F215" s="41">
        <v>0</v>
      </c>
      <c r="G215" s="41"/>
      <c r="H215" s="41"/>
      <c r="I215" s="40">
        <f t="shared" si="53"/>
        <v>0</v>
      </c>
      <c r="J215" s="40"/>
      <c r="K215" s="40">
        <f t="shared" si="58"/>
        <v>0</v>
      </c>
      <c r="L215" s="40">
        <f t="shared" si="58"/>
        <v>0</v>
      </c>
      <c r="M215" s="40">
        <f t="shared" si="55"/>
        <v>0</v>
      </c>
      <c r="N215" s="41">
        <v>26</v>
      </c>
      <c r="O215" s="36" t="e">
        <f>C215+E215+G215+#REF!</f>
        <v>#REF!</v>
      </c>
      <c r="P215" s="36">
        <f>D215+F215+H215+N215</f>
        <v>26</v>
      </c>
      <c r="Q215" s="36" t="e">
        <f>M215+I215+#REF!</f>
        <v>#REF!</v>
      </c>
      <c r="W215" s="35"/>
      <c r="X215" s="35"/>
      <c r="Y215" s="36">
        <f t="shared" si="59"/>
        <v>0</v>
      </c>
    </row>
    <row r="216" spans="1:25" ht="15.75" x14ac:dyDescent="0.25">
      <c r="B216" s="40" t="s">
        <v>208</v>
      </c>
      <c r="C216" s="40">
        <v>338</v>
      </c>
      <c r="D216" s="40">
        <v>0</v>
      </c>
      <c r="E216" s="40">
        <v>328</v>
      </c>
      <c r="F216" s="40">
        <v>0</v>
      </c>
      <c r="G216" s="41">
        <v>571</v>
      </c>
      <c r="H216" s="41"/>
      <c r="I216" s="41">
        <f t="shared" si="53"/>
        <v>571</v>
      </c>
      <c r="J216" s="40"/>
      <c r="K216" s="40">
        <f t="shared" si="58"/>
        <v>666</v>
      </c>
      <c r="L216" s="40">
        <f t="shared" si="58"/>
        <v>0</v>
      </c>
      <c r="M216" s="40">
        <f t="shared" si="55"/>
        <v>666</v>
      </c>
      <c r="N216" s="40"/>
      <c r="O216" s="36" t="e">
        <f>C216+E216+G216+#REF!</f>
        <v>#REF!</v>
      </c>
      <c r="P216" s="36">
        <f>D216+F216+H216+N216</f>
        <v>0</v>
      </c>
      <c r="Q216" s="36" t="e">
        <f>M216+I216+#REF!</f>
        <v>#REF!</v>
      </c>
      <c r="W216" s="35"/>
      <c r="X216" s="35"/>
      <c r="Y216" s="36">
        <f t="shared" si="59"/>
        <v>0</v>
      </c>
    </row>
    <row r="217" spans="1:25" ht="15.75" x14ac:dyDescent="0.25">
      <c r="B217" s="40" t="s">
        <v>209</v>
      </c>
      <c r="C217" s="40">
        <v>0</v>
      </c>
      <c r="D217" s="40">
        <v>0</v>
      </c>
      <c r="E217" s="40">
        <v>0</v>
      </c>
      <c r="F217" s="40">
        <v>40</v>
      </c>
      <c r="G217" s="41"/>
      <c r="H217" s="41">
        <v>40</v>
      </c>
      <c r="I217" s="41">
        <f t="shared" si="53"/>
        <v>40</v>
      </c>
      <c r="J217" s="40"/>
      <c r="K217" s="40">
        <f t="shared" si="58"/>
        <v>0</v>
      </c>
      <c r="L217" s="40">
        <f t="shared" si="58"/>
        <v>40</v>
      </c>
      <c r="M217" s="40">
        <f t="shared" si="55"/>
        <v>40</v>
      </c>
      <c r="N217" s="40">
        <v>76</v>
      </c>
      <c r="O217" s="36" t="e">
        <f>C217+E217+G217+#REF!</f>
        <v>#REF!</v>
      </c>
      <c r="P217" s="36">
        <f>D217+F217+H217+N217</f>
        <v>156</v>
      </c>
      <c r="Q217" s="36" t="e">
        <f>M217+I217+#REF!</f>
        <v>#REF!</v>
      </c>
      <c r="W217" s="35"/>
      <c r="X217" s="35"/>
      <c r="Y217" s="36">
        <f t="shared" si="59"/>
        <v>0</v>
      </c>
    </row>
    <row r="218" spans="1:25" ht="15.75" x14ac:dyDescent="0.25">
      <c r="B218" s="40" t="s">
        <v>210</v>
      </c>
      <c r="C218" s="40">
        <v>0</v>
      </c>
      <c r="D218" s="40">
        <v>0</v>
      </c>
      <c r="E218" s="40">
        <v>0</v>
      </c>
      <c r="F218" s="40">
        <v>0</v>
      </c>
      <c r="G218" s="41"/>
      <c r="H218" s="41">
        <v>30</v>
      </c>
      <c r="I218" s="41">
        <f t="shared" si="53"/>
        <v>30</v>
      </c>
      <c r="J218" s="40"/>
      <c r="K218" s="40">
        <f t="shared" si="58"/>
        <v>0</v>
      </c>
      <c r="L218" s="40">
        <f t="shared" si="58"/>
        <v>0</v>
      </c>
      <c r="M218" s="40">
        <f t="shared" si="55"/>
        <v>0</v>
      </c>
      <c r="N218" s="40"/>
      <c r="O218" s="36" t="e">
        <f>C218+E218+G218+#REF!</f>
        <v>#REF!</v>
      </c>
      <c r="P218" s="36">
        <f>D218+F218+H218+N218</f>
        <v>30</v>
      </c>
      <c r="Q218" s="36" t="e">
        <f>M218+I218+#REF!</f>
        <v>#REF!</v>
      </c>
      <c r="W218" s="35"/>
      <c r="X218" s="35"/>
      <c r="Y218" s="36">
        <f t="shared" si="59"/>
        <v>0</v>
      </c>
    </row>
    <row r="219" spans="1:25" ht="16.5" thickBot="1" x14ac:dyDescent="0.3">
      <c r="B219" s="38"/>
      <c r="C219" s="38">
        <f t="shared" ref="C219:Q219" si="60">SUM(C211:C218)</f>
        <v>338</v>
      </c>
      <c r="D219" s="38">
        <f t="shared" si="60"/>
        <v>0</v>
      </c>
      <c r="E219" s="38">
        <f t="shared" si="60"/>
        <v>767</v>
      </c>
      <c r="F219" s="38">
        <f t="shared" si="60"/>
        <v>40</v>
      </c>
      <c r="G219" s="44">
        <f>SUM(G211:G218)</f>
        <v>788</v>
      </c>
      <c r="H219" s="44">
        <f>SUM(H211:H218)</f>
        <v>70</v>
      </c>
      <c r="I219" s="44">
        <f>SUM(I211:I218)</f>
        <v>858</v>
      </c>
      <c r="J219" s="38"/>
      <c r="K219" s="38">
        <f t="shared" si="60"/>
        <v>1105</v>
      </c>
      <c r="L219" s="38">
        <f t="shared" si="60"/>
        <v>40</v>
      </c>
      <c r="M219" s="38">
        <f t="shared" si="60"/>
        <v>1145</v>
      </c>
      <c r="N219" s="44">
        <f t="shared" si="60"/>
        <v>471</v>
      </c>
      <c r="O219" s="46" t="e">
        <f t="shared" si="60"/>
        <v>#REF!</v>
      </c>
      <c r="P219" s="45">
        <f t="shared" si="60"/>
        <v>581</v>
      </c>
      <c r="Q219" s="45" t="e">
        <f t="shared" si="60"/>
        <v>#REF!</v>
      </c>
      <c r="R219" s="6" t="e">
        <f>O219+P219</f>
        <v>#REF!</v>
      </c>
      <c r="W219" s="46">
        <f>SUM(W211:W218)</f>
        <v>225</v>
      </c>
      <c r="X219" s="45">
        <f>SUM(X211:X218)</f>
        <v>0</v>
      </c>
      <c r="Y219" s="45">
        <f>SUM(Y211:Y218)</f>
        <v>225</v>
      </c>
    </row>
    <row r="220" spans="1:25" ht="15.75" thickTop="1" x14ac:dyDescent="0.25">
      <c r="B220" s="37" t="s">
        <v>211</v>
      </c>
      <c r="C220" s="38">
        <v>0</v>
      </c>
      <c r="D220" s="38">
        <v>0</v>
      </c>
      <c r="E220" s="38">
        <v>0</v>
      </c>
      <c r="F220" s="38">
        <v>0</v>
      </c>
      <c r="G220" s="39"/>
      <c r="H220" s="39"/>
      <c r="I220" s="39">
        <f t="shared" si="53"/>
        <v>0</v>
      </c>
      <c r="J220" s="38"/>
      <c r="K220" s="38">
        <f t="shared" ref="K220:L227" si="61">C220+E220</f>
        <v>0</v>
      </c>
      <c r="L220" s="38">
        <f t="shared" si="61"/>
        <v>0</v>
      </c>
      <c r="M220" s="38">
        <f t="shared" si="55"/>
        <v>0</v>
      </c>
      <c r="N220" s="38"/>
      <c r="O220" s="33"/>
      <c r="P220" s="33"/>
      <c r="Q220" s="33"/>
      <c r="W220" s="33"/>
      <c r="X220" s="33"/>
      <c r="Y220" s="34">
        <f t="shared" ref="Y220:Y227" si="62">+W220+X220</f>
        <v>0</v>
      </c>
    </row>
    <row r="221" spans="1:25" ht="15.75" x14ac:dyDescent="0.25">
      <c r="B221" s="40" t="s">
        <v>212</v>
      </c>
      <c r="C221" s="38">
        <v>0</v>
      </c>
      <c r="D221" s="38">
        <v>0</v>
      </c>
      <c r="E221" s="38">
        <v>0</v>
      </c>
      <c r="F221" s="38">
        <v>0</v>
      </c>
      <c r="G221" s="39"/>
      <c r="H221" s="39"/>
      <c r="I221" s="39">
        <f t="shared" si="53"/>
        <v>0</v>
      </c>
      <c r="J221" s="38"/>
      <c r="K221" s="38">
        <f t="shared" si="61"/>
        <v>0</v>
      </c>
      <c r="L221" s="38">
        <f t="shared" si="61"/>
        <v>0</v>
      </c>
      <c r="M221" s="38">
        <f t="shared" si="55"/>
        <v>0</v>
      </c>
      <c r="N221" s="40"/>
      <c r="O221" s="47" t="e">
        <f>C221+E221+G221+#REF!</f>
        <v>#REF!</v>
      </c>
      <c r="P221" s="47">
        <f>D221+F221+H221+N221</f>
        <v>0</v>
      </c>
      <c r="Q221" s="47" t="e">
        <f>M221+I221+#REF!</f>
        <v>#REF!</v>
      </c>
      <c r="R221" s="25"/>
      <c r="S221" s="25"/>
      <c r="T221" s="25"/>
      <c r="W221" s="35"/>
      <c r="X221" s="35"/>
      <c r="Y221" s="36">
        <f t="shared" si="62"/>
        <v>0</v>
      </c>
    </row>
    <row r="222" spans="1:25" ht="15.75" x14ac:dyDescent="0.25">
      <c r="B222" s="40" t="s">
        <v>213</v>
      </c>
      <c r="C222" s="38">
        <v>239</v>
      </c>
      <c r="D222" s="38">
        <v>0</v>
      </c>
      <c r="E222" s="38">
        <v>368</v>
      </c>
      <c r="F222" s="38">
        <v>0</v>
      </c>
      <c r="G222" s="39">
        <v>361</v>
      </c>
      <c r="H222" s="39"/>
      <c r="I222" s="39">
        <f t="shared" si="53"/>
        <v>361</v>
      </c>
      <c r="J222" s="38"/>
      <c r="K222" s="38">
        <f t="shared" si="61"/>
        <v>607</v>
      </c>
      <c r="L222" s="38">
        <f t="shared" si="61"/>
        <v>0</v>
      </c>
      <c r="M222" s="38">
        <f t="shared" si="55"/>
        <v>607</v>
      </c>
      <c r="N222" s="40"/>
      <c r="O222" s="47" t="e">
        <f>C222+E222+G222+#REF!</f>
        <v>#REF!</v>
      </c>
      <c r="P222" s="47">
        <f>D222+F222+H222+N222</f>
        <v>0</v>
      </c>
      <c r="Q222" s="47" t="e">
        <f>M222+I222+#REF!</f>
        <v>#REF!</v>
      </c>
      <c r="R222" s="25"/>
      <c r="S222" s="25"/>
      <c r="T222" s="25"/>
      <c r="W222" s="35">
        <v>551</v>
      </c>
      <c r="X222" s="35"/>
      <c r="Y222" s="36">
        <f t="shared" si="62"/>
        <v>551</v>
      </c>
    </row>
    <row r="223" spans="1:25" ht="15.75" x14ac:dyDescent="0.25">
      <c r="B223" s="40" t="s">
        <v>214</v>
      </c>
      <c r="C223" s="38">
        <v>0</v>
      </c>
      <c r="D223" s="38">
        <v>0</v>
      </c>
      <c r="E223" s="38">
        <v>1958</v>
      </c>
      <c r="F223" s="38">
        <v>0</v>
      </c>
      <c r="G223" s="39">
        <v>1280</v>
      </c>
      <c r="H223" s="39"/>
      <c r="I223" s="39">
        <f t="shared" si="53"/>
        <v>1280</v>
      </c>
      <c r="J223" s="38"/>
      <c r="K223" s="38">
        <f t="shared" si="61"/>
        <v>1958</v>
      </c>
      <c r="L223" s="38">
        <f t="shared" si="61"/>
        <v>0</v>
      </c>
      <c r="M223" s="38">
        <f t="shared" si="55"/>
        <v>1958</v>
      </c>
      <c r="N223" s="40"/>
      <c r="O223" s="47" t="e">
        <f>C223+E223+G223+#REF!</f>
        <v>#REF!</v>
      </c>
      <c r="P223" s="47">
        <f>D223+F223+H223+N223</f>
        <v>0</v>
      </c>
      <c r="Q223" s="47" t="e">
        <f>M223+I223+#REF!</f>
        <v>#REF!</v>
      </c>
      <c r="R223" s="25"/>
      <c r="S223" s="25"/>
      <c r="T223" s="25"/>
      <c r="W223" s="35">
        <v>1200</v>
      </c>
      <c r="X223" s="35"/>
      <c r="Y223" s="36">
        <f t="shared" si="62"/>
        <v>1200</v>
      </c>
    </row>
    <row r="224" spans="1:25" s="50" customFormat="1" ht="15.75" x14ac:dyDescent="0.25">
      <c r="A224" s="1"/>
      <c r="B224" s="40" t="s">
        <v>215</v>
      </c>
      <c r="C224" s="38">
        <v>0</v>
      </c>
      <c r="D224" s="38">
        <v>0</v>
      </c>
      <c r="E224" s="56">
        <v>0</v>
      </c>
      <c r="F224" s="56">
        <v>0</v>
      </c>
      <c r="G224" s="57"/>
      <c r="H224" s="57"/>
      <c r="I224" s="39">
        <f t="shared" si="53"/>
        <v>0</v>
      </c>
      <c r="J224" s="38"/>
      <c r="K224" s="38">
        <f t="shared" si="61"/>
        <v>0</v>
      </c>
      <c r="L224" s="38">
        <f t="shared" si="61"/>
        <v>0</v>
      </c>
      <c r="M224" s="38">
        <f t="shared" si="55"/>
        <v>0</v>
      </c>
      <c r="N224" s="52"/>
      <c r="O224" s="47" t="e">
        <f>C224+E224+G224+#REF!</f>
        <v>#REF!</v>
      </c>
      <c r="P224" s="47">
        <f>D224+F224+H224+N224</f>
        <v>0</v>
      </c>
      <c r="Q224" s="47" t="e">
        <f>M224+I224+#REF!</f>
        <v>#REF!</v>
      </c>
      <c r="R224" s="58"/>
      <c r="S224" s="58"/>
      <c r="T224" s="58"/>
      <c r="W224" s="53"/>
      <c r="X224" s="53"/>
      <c r="Y224" s="36">
        <f t="shared" si="62"/>
        <v>0</v>
      </c>
    </row>
    <row r="225" spans="2:25" ht="15.75" x14ac:dyDescent="0.25">
      <c r="B225" s="40" t="s">
        <v>216</v>
      </c>
      <c r="C225" s="38">
        <v>164</v>
      </c>
      <c r="D225" s="38">
        <v>0</v>
      </c>
      <c r="E225" s="38">
        <v>544</v>
      </c>
      <c r="F225" s="38">
        <v>0</v>
      </c>
      <c r="G225" s="39">
        <f>621+112</f>
        <v>733</v>
      </c>
      <c r="H225" s="39"/>
      <c r="I225" s="39">
        <f t="shared" si="53"/>
        <v>733</v>
      </c>
      <c r="J225" s="38"/>
      <c r="K225" s="38">
        <f t="shared" si="61"/>
        <v>708</v>
      </c>
      <c r="L225" s="38">
        <f t="shared" si="61"/>
        <v>0</v>
      </c>
      <c r="M225" s="38">
        <f t="shared" si="55"/>
        <v>708</v>
      </c>
      <c r="N225" s="40"/>
      <c r="O225" s="47" t="e">
        <f>C225+E225+G225+#REF!</f>
        <v>#REF!</v>
      </c>
      <c r="P225" s="47">
        <f>D225+F225+H225+N225</f>
        <v>0</v>
      </c>
      <c r="Q225" s="47" t="e">
        <f>M225+I225+#REF!</f>
        <v>#REF!</v>
      </c>
      <c r="R225" s="25"/>
      <c r="S225" s="25"/>
      <c r="T225" s="25"/>
      <c r="W225" s="35">
        <v>56</v>
      </c>
      <c r="X225" s="35"/>
      <c r="Y225" s="36">
        <f t="shared" si="62"/>
        <v>56</v>
      </c>
    </row>
    <row r="226" spans="2:25" ht="15.75" x14ac:dyDescent="0.25">
      <c r="B226" s="40" t="s">
        <v>217</v>
      </c>
      <c r="C226" s="38">
        <v>0</v>
      </c>
      <c r="D226" s="38">
        <v>0</v>
      </c>
      <c r="E226" s="38">
        <v>0</v>
      </c>
      <c r="F226" s="38">
        <v>0</v>
      </c>
      <c r="G226" s="39"/>
      <c r="H226" s="39"/>
      <c r="I226" s="39">
        <f t="shared" si="53"/>
        <v>0</v>
      </c>
      <c r="J226" s="38"/>
      <c r="K226" s="38">
        <f t="shared" si="61"/>
        <v>0</v>
      </c>
      <c r="L226" s="38">
        <f t="shared" si="61"/>
        <v>0</v>
      </c>
      <c r="M226" s="38">
        <f t="shared" si="55"/>
        <v>0</v>
      </c>
      <c r="N226" s="40"/>
      <c r="O226" s="47" t="e">
        <f>C226+E226+G226+#REF!</f>
        <v>#REF!</v>
      </c>
      <c r="P226" s="47">
        <f>D226+F226+H226+N226</f>
        <v>0</v>
      </c>
      <c r="Q226" s="47" t="e">
        <f>M226+I226+#REF!</f>
        <v>#REF!</v>
      </c>
      <c r="R226" s="25"/>
      <c r="S226" s="25"/>
      <c r="T226" s="25"/>
      <c r="W226" s="35"/>
      <c r="X226" s="35"/>
      <c r="Y226" s="36">
        <f t="shared" si="62"/>
        <v>0</v>
      </c>
    </row>
    <row r="227" spans="2:25" ht="15.75" x14ac:dyDescent="0.25">
      <c r="B227" s="40" t="s">
        <v>218</v>
      </c>
      <c r="C227" s="38">
        <v>0</v>
      </c>
      <c r="D227" s="38">
        <v>0</v>
      </c>
      <c r="E227" s="38">
        <v>0</v>
      </c>
      <c r="F227" s="38">
        <v>0</v>
      </c>
      <c r="G227" s="39"/>
      <c r="H227" s="39"/>
      <c r="I227" s="39">
        <f t="shared" si="53"/>
        <v>0</v>
      </c>
      <c r="J227" s="38"/>
      <c r="K227" s="38">
        <f t="shared" si="61"/>
        <v>0</v>
      </c>
      <c r="L227" s="38">
        <f t="shared" si="61"/>
        <v>0</v>
      </c>
      <c r="M227" s="38">
        <f t="shared" si="55"/>
        <v>0</v>
      </c>
      <c r="N227" s="40"/>
      <c r="O227" s="47" t="e">
        <f>C227+E227+G227+#REF!</f>
        <v>#REF!</v>
      </c>
      <c r="P227" s="47">
        <f>D227+F227+H227+N227</f>
        <v>0</v>
      </c>
      <c r="Q227" s="47" t="e">
        <f>M227+I227+#REF!</f>
        <v>#REF!</v>
      </c>
      <c r="R227" s="25"/>
      <c r="S227" s="25"/>
      <c r="T227" s="25"/>
      <c r="W227" s="35"/>
      <c r="X227" s="35"/>
      <c r="Y227" s="36">
        <f t="shared" si="62"/>
        <v>0</v>
      </c>
    </row>
    <row r="228" spans="2:25" ht="16.5" thickBot="1" x14ac:dyDescent="0.3">
      <c r="B228" s="38"/>
      <c r="C228" s="38">
        <f t="shared" ref="C228:Q228" si="63">SUM(C221:C227)</f>
        <v>403</v>
      </c>
      <c r="D228" s="38">
        <f t="shared" si="63"/>
        <v>0</v>
      </c>
      <c r="E228" s="38">
        <f t="shared" si="63"/>
        <v>2870</v>
      </c>
      <c r="F228" s="38">
        <f t="shared" si="63"/>
        <v>0</v>
      </c>
      <c r="G228" s="44">
        <f>SUM(G221:G227)</f>
        <v>2374</v>
      </c>
      <c r="H228" s="44">
        <f>SUM(H221:H227)</f>
        <v>0</v>
      </c>
      <c r="I228" s="44">
        <f>SUM(I221:I227)</f>
        <v>2374</v>
      </c>
      <c r="J228" s="38"/>
      <c r="K228" s="38">
        <f t="shared" si="63"/>
        <v>3273</v>
      </c>
      <c r="L228" s="38">
        <f t="shared" si="63"/>
        <v>0</v>
      </c>
      <c r="M228" s="38">
        <f t="shared" si="63"/>
        <v>3273</v>
      </c>
      <c r="N228" s="44"/>
      <c r="O228" s="46" t="e">
        <f t="shared" si="63"/>
        <v>#REF!</v>
      </c>
      <c r="P228" s="45">
        <f t="shared" si="63"/>
        <v>0</v>
      </c>
      <c r="Q228" s="45" t="e">
        <f t="shared" si="63"/>
        <v>#REF!</v>
      </c>
      <c r="R228" s="6" t="e">
        <f>O228+P228</f>
        <v>#REF!</v>
      </c>
      <c r="W228" s="46">
        <f>SUM(W221:W227)</f>
        <v>1807</v>
      </c>
      <c r="X228" s="45">
        <f>SUM(X221:X227)</f>
        <v>0</v>
      </c>
      <c r="Y228" s="45">
        <f>SUM(Y221:Y227)</f>
        <v>1807</v>
      </c>
    </row>
    <row r="229" spans="2:25" ht="15.75" thickTop="1" x14ac:dyDescent="0.25">
      <c r="B229" s="37" t="s">
        <v>219</v>
      </c>
      <c r="C229" s="38">
        <v>0</v>
      </c>
      <c r="D229" s="38">
        <v>0</v>
      </c>
      <c r="E229" s="38">
        <v>0</v>
      </c>
      <c r="F229" s="38">
        <v>0</v>
      </c>
      <c r="G229" s="39"/>
      <c r="H229" s="39"/>
      <c r="I229" s="39">
        <f t="shared" si="53"/>
        <v>0</v>
      </c>
      <c r="J229" s="38"/>
      <c r="K229" s="38">
        <f t="shared" ref="K229:L233" si="64">C229+E229</f>
        <v>0</v>
      </c>
      <c r="L229" s="38">
        <f t="shared" si="64"/>
        <v>0</v>
      </c>
      <c r="M229" s="38">
        <f t="shared" si="55"/>
        <v>0</v>
      </c>
      <c r="N229" s="38"/>
      <c r="O229" s="33"/>
      <c r="P229" s="33"/>
      <c r="Q229" s="33"/>
      <c r="W229" s="33"/>
      <c r="X229" s="33"/>
      <c r="Y229" s="34">
        <f>+W229+X229</f>
        <v>0</v>
      </c>
    </row>
    <row r="230" spans="2:25" ht="15.75" x14ac:dyDescent="0.25">
      <c r="B230" s="40" t="s">
        <v>220</v>
      </c>
      <c r="C230" s="38">
        <v>138</v>
      </c>
      <c r="D230" s="38">
        <v>0</v>
      </c>
      <c r="E230" s="38">
        <v>140</v>
      </c>
      <c r="F230" s="38">
        <v>0</v>
      </c>
      <c r="G230" s="39">
        <v>647</v>
      </c>
      <c r="H230" s="39"/>
      <c r="I230" s="39">
        <f t="shared" si="53"/>
        <v>647</v>
      </c>
      <c r="J230" s="38"/>
      <c r="K230" s="38">
        <f t="shared" si="64"/>
        <v>278</v>
      </c>
      <c r="L230" s="38">
        <f t="shared" si="64"/>
        <v>0</v>
      </c>
      <c r="M230" s="38">
        <f t="shared" si="55"/>
        <v>278</v>
      </c>
      <c r="N230" s="40"/>
      <c r="O230" s="36" t="e">
        <f>C230+E230+G230+#REF!</f>
        <v>#REF!</v>
      </c>
      <c r="P230" s="36">
        <f>D230+F230+H230+N230</f>
        <v>0</v>
      </c>
      <c r="Q230" s="36" t="e">
        <f>M230+I230+#REF!</f>
        <v>#REF!</v>
      </c>
      <c r="W230" s="35">
        <v>301</v>
      </c>
      <c r="X230" s="35"/>
      <c r="Y230" s="36">
        <f>+W230+X230</f>
        <v>301</v>
      </c>
    </row>
    <row r="231" spans="2:25" ht="15.75" x14ac:dyDescent="0.25">
      <c r="B231" s="40" t="s">
        <v>221</v>
      </c>
      <c r="C231" s="38">
        <v>0</v>
      </c>
      <c r="D231" s="38">
        <v>0</v>
      </c>
      <c r="E231" s="38">
        <v>0</v>
      </c>
      <c r="F231" s="38">
        <v>0</v>
      </c>
      <c r="G231" s="39"/>
      <c r="H231" s="39"/>
      <c r="I231" s="39">
        <f t="shared" si="53"/>
        <v>0</v>
      </c>
      <c r="J231" s="38"/>
      <c r="K231" s="38">
        <f t="shared" si="64"/>
        <v>0</v>
      </c>
      <c r="L231" s="38">
        <f t="shared" si="64"/>
        <v>0</v>
      </c>
      <c r="M231" s="38">
        <f t="shared" si="55"/>
        <v>0</v>
      </c>
      <c r="N231" s="40"/>
      <c r="O231" s="36" t="e">
        <f>C231+E231+G231+#REF!</f>
        <v>#REF!</v>
      </c>
      <c r="P231" s="36">
        <f>D231+F231+H231+N231</f>
        <v>0</v>
      </c>
      <c r="Q231" s="36" t="e">
        <f>M231+I231+#REF!</f>
        <v>#REF!</v>
      </c>
      <c r="W231" s="35"/>
      <c r="X231" s="35"/>
      <c r="Y231" s="36">
        <f>+W231+X231</f>
        <v>0</v>
      </c>
    </row>
    <row r="232" spans="2:25" ht="15.75" x14ac:dyDescent="0.25">
      <c r="B232" s="40" t="s">
        <v>222</v>
      </c>
      <c r="C232" s="38">
        <v>301</v>
      </c>
      <c r="D232" s="38">
        <v>0</v>
      </c>
      <c r="E232" s="38">
        <v>1641</v>
      </c>
      <c r="F232" s="38">
        <v>0</v>
      </c>
      <c r="G232" s="39">
        <v>1713</v>
      </c>
      <c r="H232" s="39"/>
      <c r="I232" s="39">
        <f t="shared" si="53"/>
        <v>1713</v>
      </c>
      <c r="J232" s="38"/>
      <c r="K232" s="38">
        <f t="shared" si="64"/>
        <v>1942</v>
      </c>
      <c r="L232" s="38">
        <f t="shared" si="64"/>
        <v>0</v>
      </c>
      <c r="M232" s="38">
        <f t="shared" si="55"/>
        <v>1942</v>
      </c>
      <c r="N232" s="40"/>
      <c r="O232" s="36" t="e">
        <f>C232+E232+G232+#REF!</f>
        <v>#REF!</v>
      </c>
      <c r="P232" s="36">
        <f>D232+F232+H232+N232</f>
        <v>0</v>
      </c>
      <c r="Q232" s="36" t="e">
        <f>M232+I232+#REF!</f>
        <v>#REF!</v>
      </c>
      <c r="W232" s="35">
        <v>824</v>
      </c>
      <c r="X232" s="35"/>
      <c r="Y232" s="36">
        <f>+W232+X232</f>
        <v>824</v>
      </c>
    </row>
    <row r="233" spans="2:25" ht="15.75" x14ac:dyDescent="0.25">
      <c r="B233" s="40" t="s">
        <v>223</v>
      </c>
      <c r="C233" s="38">
        <v>0</v>
      </c>
      <c r="D233" s="38">
        <v>0</v>
      </c>
      <c r="E233" s="38">
        <v>0</v>
      </c>
      <c r="F233" s="38">
        <v>0</v>
      </c>
      <c r="G233" s="39"/>
      <c r="H233" s="39"/>
      <c r="I233" s="39">
        <f t="shared" si="53"/>
        <v>0</v>
      </c>
      <c r="J233" s="38"/>
      <c r="K233" s="38">
        <f t="shared" si="64"/>
        <v>0</v>
      </c>
      <c r="L233" s="38">
        <f t="shared" si="64"/>
        <v>0</v>
      </c>
      <c r="M233" s="38">
        <f t="shared" si="55"/>
        <v>0</v>
      </c>
      <c r="N233" s="40"/>
      <c r="O233" s="36" t="e">
        <f>C233+E233+G233+#REF!</f>
        <v>#REF!</v>
      </c>
      <c r="P233" s="36">
        <f>D233+F233+H233+N233</f>
        <v>0</v>
      </c>
      <c r="Q233" s="36" t="e">
        <f>M233+I233+#REF!</f>
        <v>#REF!</v>
      </c>
      <c r="W233" s="35"/>
      <c r="X233" s="35"/>
      <c r="Y233" s="36">
        <f>+W233+X233</f>
        <v>0</v>
      </c>
    </row>
    <row r="234" spans="2:25" ht="16.5" thickBot="1" x14ac:dyDescent="0.3">
      <c r="B234" s="38"/>
      <c r="C234" s="38">
        <f t="shared" ref="C234:Q234" si="65">SUM(C230:C233)</f>
        <v>439</v>
      </c>
      <c r="D234" s="38">
        <f t="shared" si="65"/>
        <v>0</v>
      </c>
      <c r="E234" s="38">
        <f t="shared" si="65"/>
        <v>1781</v>
      </c>
      <c r="F234" s="38">
        <f t="shared" si="65"/>
        <v>0</v>
      </c>
      <c r="G234" s="44">
        <f>SUM(G230:G233)</f>
        <v>2360</v>
      </c>
      <c r="H234" s="44">
        <f>SUM(H230:H233)</f>
        <v>0</v>
      </c>
      <c r="I234" s="44">
        <f>SUM(I230:I233)</f>
        <v>2360</v>
      </c>
      <c r="J234" s="38"/>
      <c r="K234" s="38">
        <f t="shared" si="65"/>
        <v>2220</v>
      </c>
      <c r="L234" s="38">
        <f t="shared" si="65"/>
        <v>0</v>
      </c>
      <c r="M234" s="38">
        <f t="shared" si="65"/>
        <v>2220</v>
      </c>
      <c r="N234" s="44">
        <f t="shared" si="65"/>
        <v>0</v>
      </c>
      <c r="O234" s="46" t="e">
        <f t="shared" si="65"/>
        <v>#REF!</v>
      </c>
      <c r="P234" s="45">
        <f t="shared" si="65"/>
        <v>0</v>
      </c>
      <c r="Q234" s="45" t="e">
        <f t="shared" si="65"/>
        <v>#REF!</v>
      </c>
      <c r="R234" s="6" t="e">
        <f>O234+P234</f>
        <v>#REF!</v>
      </c>
      <c r="W234" s="46">
        <f>SUM(W230:W233)</f>
        <v>1125</v>
      </c>
      <c r="X234" s="45">
        <f>SUM(X230:X233)</f>
        <v>0</v>
      </c>
      <c r="Y234" s="45">
        <f>SUM(Y230:Y233)</f>
        <v>1125</v>
      </c>
    </row>
    <row r="235" spans="2:25" ht="15.75" thickTop="1" x14ac:dyDescent="0.25">
      <c r="B235" s="37" t="s">
        <v>224</v>
      </c>
      <c r="C235" s="38">
        <v>0</v>
      </c>
      <c r="D235" s="38">
        <v>0</v>
      </c>
      <c r="E235" s="38">
        <v>0</v>
      </c>
      <c r="F235" s="38">
        <v>0</v>
      </c>
      <c r="G235" s="39"/>
      <c r="H235" s="39"/>
      <c r="I235" s="39">
        <f t="shared" si="53"/>
        <v>0</v>
      </c>
      <c r="J235" s="38"/>
      <c r="K235" s="38">
        <f t="shared" ref="K235:L245" si="66">C235+E235</f>
        <v>0</v>
      </c>
      <c r="L235" s="38">
        <f t="shared" si="66"/>
        <v>0</v>
      </c>
      <c r="M235" s="38">
        <f t="shared" si="55"/>
        <v>0</v>
      </c>
      <c r="N235" s="38"/>
      <c r="O235" s="33"/>
      <c r="P235" s="33"/>
      <c r="Q235" s="33"/>
      <c r="W235" s="33"/>
      <c r="X235" s="33"/>
      <c r="Y235" s="34">
        <f t="shared" ref="Y235:Y245" si="67">+W235+X235</f>
        <v>0</v>
      </c>
    </row>
    <row r="236" spans="2:25" ht="15.75" x14ac:dyDescent="0.25">
      <c r="B236" s="40" t="s">
        <v>225</v>
      </c>
      <c r="C236" s="40">
        <v>0</v>
      </c>
      <c r="D236" s="40">
        <v>0</v>
      </c>
      <c r="E236" s="40">
        <v>0</v>
      </c>
      <c r="F236" s="40">
        <v>0</v>
      </c>
      <c r="G236" s="41"/>
      <c r="H236" s="41"/>
      <c r="I236" s="41">
        <f t="shared" si="53"/>
        <v>0</v>
      </c>
      <c r="J236" s="40"/>
      <c r="K236" s="40">
        <f t="shared" si="66"/>
        <v>0</v>
      </c>
      <c r="L236" s="40">
        <f t="shared" si="66"/>
        <v>0</v>
      </c>
      <c r="M236" s="40">
        <f t="shared" si="55"/>
        <v>0</v>
      </c>
      <c r="N236" s="40"/>
      <c r="O236" s="36" t="e">
        <f>C236+E236+G236+#REF!</f>
        <v>#REF!</v>
      </c>
      <c r="P236" s="36">
        <f>D236+F236+H236+N236</f>
        <v>0</v>
      </c>
      <c r="Q236" s="36" t="e">
        <f>M236+I236+#REF!</f>
        <v>#REF!</v>
      </c>
      <c r="W236" s="35"/>
      <c r="X236" s="35"/>
      <c r="Y236" s="36">
        <f t="shared" si="67"/>
        <v>0</v>
      </c>
    </row>
    <row r="237" spans="2:25" ht="15.75" x14ac:dyDescent="0.25">
      <c r="B237" s="40" t="s">
        <v>226</v>
      </c>
      <c r="C237" s="40">
        <v>0</v>
      </c>
      <c r="D237" s="40">
        <v>0</v>
      </c>
      <c r="E237" s="40">
        <v>0</v>
      </c>
      <c r="F237" s="40">
        <v>0</v>
      </c>
      <c r="G237" s="41"/>
      <c r="H237" s="41"/>
      <c r="I237" s="41">
        <f t="shared" si="53"/>
        <v>0</v>
      </c>
      <c r="J237" s="40"/>
      <c r="K237" s="40">
        <f t="shared" si="66"/>
        <v>0</v>
      </c>
      <c r="L237" s="40">
        <f t="shared" si="66"/>
        <v>0</v>
      </c>
      <c r="M237" s="40">
        <f t="shared" si="55"/>
        <v>0</v>
      </c>
      <c r="N237" s="40"/>
      <c r="O237" s="36" t="e">
        <f>C237+E237+G237+#REF!</f>
        <v>#REF!</v>
      </c>
      <c r="P237" s="36">
        <f>D237+F237+H237+N237</f>
        <v>0</v>
      </c>
      <c r="Q237" s="36" t="e">
        <f>M237+I237+#REF!</f>
        <v>#REF!</v>
      </c>
      <c r="W237" s="35"/>
      <c r="X237" s="35"/>
      <c r="Y237" s="36">
        <f t="shared" si="67"/>
        <v>0</v>
      </c>
    </row>
    <row r="238" spans="2:25" ht="15.75" x14ac:dyDescent="0.25">
      <c r="B238" s="40" t="s">
        <v>227</v>
      </c>
      <c r="C238" s="40">
        <v>0</v>
      </c>
      <c r="D238" s="40">
        <v>0</v>
      </c>
      <c r="E238" s="40">
        <v>0</v>
      </c>
      <c r="F238" s="40">
        <v>0</v>
      </c>
      <c r="G238" s="41"/>
      <c r="H238" s="41"/>
      <c r="I238" s="41">
        <f t="shared" si="53"/>
        <v>0</v>
      </c>
      <c r="J238" s="40"/>
      <c r="K238" s="40">
        <f t="shared" si="66"/>
        <v>0</v>
      </c>
      <c r="L238" s="40">
        <f t="shared" si="66"/>
        <v>0</v>
      </c>
      <c r="M238" s="40">
        <f t="shared" si="55"/>
        <v>0</v>
      </c>
      <c r="N238" s="40"/>
      <c r="O238" s="36" t="e">
        <f>C238+E238+G238+#REF!</f>
        <v>#REF!</v>
      </c>
      <c r="P238" s="36">
        <f>D238+F238+H238+N238</f>
        <v>0</v>
      </c>
      <c r="Q238" s="36" t="e">
        <f>M238+I238+#REF!</f>
        <v>#REF!</v>
      </c>
      <c r="W238" s="35"/>
      <c r="X238" s="35">
        <f>60+129</f>
        <v>189</v>
      </c>
      <c r="Y238" s="36">
        <f t="shared" si="67"/>
        <v>189</v>
      </c>
    </row>
    <row r="239" spans="2:25" ht="15.75" x14ac:dyDescent="0.25">
      <c r="B239" s="40" t="s">
        <v>228</v>
      </c>
      <c r="C239" s="40">
        <v>0</v>
      </c>
      <c r="D239" s="40">
        <v>0</v>
      </c>
      <c r="E239" s="40">
        <v>0</v>
      </c>
      <c r="F239" s="40">
        <v>0</v>
      </c>
      <c r="G239" s="41"/>
      <c r="H239" s="41"/>
      <c r="I239" s="41">
        <f t="shared" si="53"/>
        <v>0</v>
      </c>
      <c r="J239" s="40"/>
      <c r="K239" s="40">
        <f t="shared" si="66"/>
        <v>0</v>
      </c>
      <c r="L239" s="40">
        <f t="shared" si="66"/>
        <v>0</v>
      </c>
      <c r="M239" s="40">
        <f t="shared" si="55"/>
        <v>0</v>
      </c>
      <c r="N239" s="40"/>
      <c r="O239" s="36" t="e">
        <f>C239+E239+G239+#REF!</f>
        <v>#REF!</v>
      </c>
      <c r="P239" s="36">
        <f>D239+F239+H239+N239</f>
        <v>0</v>
      </c>
      <c r="Q239" s="36" t="e">
        <f>M239+I239+#REF!</f>
        <v>#REF!</v>
      </c>
      <c r="W239" s="35"/>
      <c r="X239" s="35"/>
      <c r="Y239" s="36">
        <f t="shared" si="67"/>
        <v>0</v>
      </c>
    </row>
    <row r="240" spans="2:25" ht="15.75" x14ac:dyDescent="0.25">
      <c r="B240" s="40" t="s">
        <v>229</v>
      </c>
      <c r="C240" s="40">
        <v>0</v>
      </c>
      <c r="D240" s="40">
        <v>0</v>
      </c>
      <c r="E240" s="40">
        <v>0</v>
      </c>
      <c r="F240" s="40">
        <v>110</v>
      </c>
      <c r="G240" s="41"/>
      <c r="H240" s="41"/>
      <c r="I240" s="41">
        <f t="shared" si="53"/>
        <v>0</v>
      </c>
      <c r="J240" s="40"/>
      <c r="K240" s="40">
        <f t="shared" si="66"/>
        <v>0</v>
      </c>
      <c r="L240" s="40">
        <f t="shared" si="66"/>
        <v>110</v>
      </c>
      <c r="M240" s="40">
        <f t="shared" si="55"/>
        <v>110</v>
      </c>
      <c r="N240" s="40"/>
      <c r="O240" s="36" t="e">
        <f>C240+E240+G240+#REF!</f>
        <v>#REF!</v>
      </c>
      <c r="P240" s="36">
        <f>D240+F240+H240+N240</f>
        <v>110</v>
      </c>
      <c r="Q240" s="36" t="e">
        <f>M240+I240+#REF!</f>
        <v>#REF!</v>
      </c>
      <c r="W240" s="35"/>
      <c r="X240" s="35"/>
      <c r="Y240" s="36">
        <f t="shared" si="67"/>
        <v>0</v>
      </c>
    </row>
    <row r="241" spans="1:25" ht="15.75" x14ac:dyDescent="0.25">
      <c r="B241" s="40" t="s">
        <v>230</v>
      </c>
      <c r="C241" s="40">
        <v>573</v>
      </c>
      <c r="D241" s="40">
        <v>0</v>
      </c>
      <c r="E241" s="40">
        <v>952</v>
      </c>
      <c r="F241" s="40">
        <v>0</v>
      </c>
      <c r="G241" s="41">
        <v>538</v>
      </c>
      <c r="H241" s="41"/>
      <c r="I241" s="41">
        <f t="shared" si="53"/>
        <v>538</v>
      </c>
      <c r="J241" s="40"/>
      <c r="K241" s="40">
        <f t="shared" si="66"/>
        <v>1525</v>
      </c>
      <c r="L241" s="40">
        <f t="shared" si="66"/>
        <v>0</v>
      </c>
      <c r="M241" s="40">
        <f t="shared" si="55"/>
        <v>1525</v>
      </c>
      <c r="N241" s="40"/>
      <c r="O241" s="36" t="e">
        <f>C241+E241+G241+#REF!</f>
        <v>#REF!</v>
      </c>
      <c r="P241" s="36">
        <f>D241+F241+H241+N241</f>
        <v>0</v>
      </c>
      <c r="Q241" s="36" t="e">
        <f>M241+I241+#REF!</f>
        <v>#REF!</v>
      </c>
      <c r="W241" s="35">
        <v>333</v>
      </c>
      <c r="X241" s="35"/>
      <c r="Y241" s="36">
        <f t="shared" si="67"/>
        <v>333</v>
      </c>
    </row>
    <row r="242" spans="1:25" ht="15.75" x14ac:dyDescent="0.25">
      <c r="B242" s="40" t="s">
        <v>231</v>
      </c>
      <c r="C242" s="40">
        <v>0</v>
      </c>
      <c r="D242" s="40">
        <v>0</v>
      </c>
      <c r="E242" s="40">
        <v>0</v>
      </c>
      <c r="F242" s="40">
        <v>0</v>
      </c>
      <c r="G242" s="41"/>
      <c r="H242" s="41"/>
      <c r="I242" s="41">
        <f t="shared" si="53"/>
        <v>0</v>
      </c>
      <c r="J242" s="40"/>
      <c r="K242" s="40">
        <f t="shared" si="66"/>
        <v>0</v>
      </c>
      <c r="L242" s="40">
        <f t="shared" si="66"/>
        <v>0</v>
      </c>
      <c r="M242" s="40">
        <f t="shared" si="55"/>
        <v>0</v>
      </c>
      <c r="N242" s="40"/>
      <c r="O242" s="36" t="e">
        <f>C242+E242+G242+#REF!</f>
        <v>#REF!</v>
      </c>
      <c r="P242" s="36">
        <f>D242+F242+H242+N242</f>
        <v>0</v>
      </c>
      <c r="Q242" s="36" t="e">
        <f>M242+I242+#REF!</f>
        <v>#REF!</v>
      </c>
      <c r="W242" s="35"/>
      <c r="X242" s="35"/>
      <c r="Y242" s="36">
        <f t="shared" si="67"/>
        <v>0</v>
      </c>
    </row>
    <row r="243" spans="1:25" ht="15.75" x14ac:dyDescent="0.25">
      <c r="B243" s="40" t="s">
        <v>233</v>
      </c>
      <c r="C243" s="40">
        <v>0</v>
      </c>
      <c r="D243" s="40">
        <v>0</v>
      </c>
      <c r="E243" s="40">
        <v>0</v>
      </c>
      <c r="F243" s="40">
        <v>0</v>
      </c>
      <c r="G243" s="41"/>
      <c r="H243" s="41"/>
      <c r="I243" s="41">
        <f t="shared" si="53"/>
        <v>0</v>
      </c>
      <c r="J243" s="40"/>
      <c r="K243" s="40">
        <f t="shared" si="66"/>
        <v>0</v>
      </c>
      <c r="L243" s="40">
        <f t="shared" si="66"/>
        <v>0</v>
      </c>
      <c r="M243" s="40">
        <f t="shared" si="55"/>
        <v>0</v>
      </c>
      <c r="N243" s="40"/>
      <c r="O243" s="36" t="e">
        <f>C243+E243+G243+#REF!</f>
        <v>#REF!</v>
      </c>
      <c r="P243" s="36">
        <f>D243+F243+H243+N243</f>
        <v>0</v>
      </c>
      <c r="Q243" s="36" t="e">
        <f>M243+I243+#REF!</f>
        <v>#REF!</v>
      </c>
      <c r="W243" s="35"/>
      <c r="X243" s="35"/>
      <c r="Y243" s="36">
        <f t="shared" si="67"/>
        <v>0</v>
      </c>
    </row>
    <row r="244" spans="1:25" ht="15.75" x14ac:dyDescent="0.25">
      <c r="B244" s="40" t="s">
        <v>234</v>
      </c>
      <c r="C244" s="40">
        <v>0</v>
      </c>
      <c r="D244" s="40">
        <v>0</v>
      </c>
      <c r="E244" s="40">
        <v>96</v>
      </c>
      <c r="F244" s="40">
        <v>0</v>
      </c>
      <c r="G244" s="41">
        <v>97</v>
      </c>
      <c r="H244" s="41"/>
      <c r="I244" s="41">
        <f t="shared" si="53"/>
        <v>97</v>
      </c>
      <c r="J244" s="40"/>
      <c r="K244" s="40">
        <f t="shared" si="66"/>
        <v>96</v>
      </c>
      <c r="L244" s="40">
        <f t="shared" si="66"/>
        <v>0</v>
      </c>
      <c r="M244" s="40">
        <f t="shared" si="55"/>
        <v>96</v>
      </c>
      <c r="N244" s="40"/>
      <c r="O244" s="36" t="e">
        <f>C244+E244+G244+#REF!</f>
        <v>#REF!</v>
      </c>
      <c r="P244" s="36">
        <f>D244+F244+H244+N244</f>
        <v>0</v>
      </c>
      <c r="Q244" s="36" t="e">
        <f>M244+I244+#REF!</f>
        <v>#REF!</v>
      </c>
      <c r="W244" s="35"/>
      <c r="X244" s="35"/>
      <c r="Y244" s="36">
        <f t="shared" si="67"/>
        <v>0</v>
      </c>
    </row>
    <row r="245" spans="1:25" ht="15.75" x14ac:dyDescent="0.25">
      <c r="B245" s="40" t="s">
        <v>235</v>
      </c>
      <c r="C245" s="40">
        <v>0</v>
      </c>
      <c r="D245" s="40">
        <v>0</v>
      </c>
      <c r="E245" s="40">
        <v>0</v>
      </c>
      <c r="F245" s="40">
        <v>0</v>
      </c>
      <c r="G245" s="41"/>
      <c r="H245" s="41"/>
      <c r="I245" s="41">
        <f t="shared" si="53"/>
        <v>0</v>
      </c>
      <c r="J245" s="40"/>
      <c r="K245" s="40">
        <f t="shared" si="66"/>
        <v>0</v>
      </c>
      <c r="L245" s="40">
        <f t="shared" si="66"/>
        <v>0</v>
      </c>
      <c r="M245" s="40">
        <f t="shared" si="55"/>
        <v>0</v>
      </c>
      <c r="N245" s="40"/>
      <c r="O245" s="36" t="e">
        <f>C245+E245+G245+#REF!</f>
        <v>#REF!</v>
      </c>
      <c r="P245" s="36">
        <f>D245+F245+H245+N245</f>
        <v>0</v>
      </c>
      <c r="Q245" s="36" t="e">
        <f>M245+I245+#REF!</f>
        <v>#REF!</v>
      </c>
      <c r="W245" s="35"/>
      <c r="X245" s="35"/>
      <c r="Y245" s="36">
        <f t="shared" si="67"/>
        <v>0</v>
      </c>
    </row>
    <row r="246" spans="1:25" ht="16.5" thickBot="1" x14ac:dyDescent="0.3">
      <c r="B246" s="38"/>
      <c r="C246" s="38">
        <f t="shared" ref="C246:Q246" si="68">SUM(C236:C245)</f>
        <v>573</v>
      </c>
      <c r="D246" s="38">
        <f t="shared" si="68"/>
        <v>0</v>
      </c>
      <c r="E246" s="38">
        <f t="shared" si="68"/>
        <v>1048</v>
      </c>
      <c r="F246" s="38">
        <f t="shared" si="68"/>
        <v>110</v>
      </c>
      <c r="G246" s="44">
        <f>SUM(G236:G245)</f>
        <v>635</v>
      </c>
      <c r="H246" s="44">
        <f>SUM(H236:H245)</f>
        <v>0</v>
      </c>
      <c r="I246" s="44">
        <f>SUM(I236:I245)</f>
        <v>635</v>
      </c>
      <c r="J246" s="38"/>
      <c r="K246" s="38">
        <f t="shared" si="68"/>
        <v>1621</v>
      </c>
      <c r="L246" s="38">
        <f t="shared" si="68"/>
        <v>110</v>
      </c>
      <c r="M246" s="38">
        <f t="shared" si="68"/>
        <v>1731</v>
      </c>
      <c r="N246" s="44">
        <f t="shared" si="68"/>
        <v>0</v>
      </c>
      <c r="O246" s="46" t="e">
        <f t="shared" si="68"/>
        <v>#REF!</v>
      </c>
      <c r="P246" s="45">
        <f t="shared" si="68"/>
        <v>110</v>
      </c>
      <c r="Q246" s="45" t="e">
        <f t="shared" si="68"/>
        <v>#REF!</v>
      </c>
      <c r="R246" s="6" t="e">
        <f>O246+P246</f>
        <v>#REF!</v>
      </c>
      <c r="W246" s="46">
        <f>SUM(W236:W245)</f>
        <v>333</v>
      </c>
      <c r="X246" s="45">
        <f>SUM(X236:X245)</f>
        <v>189</v>
      </c>
      <c r="Y246" s="45">
        <f>SUM(Y236:Y245)</f>
        <v>522</v>
      </c>
    </row>
    <row r="247" spans="1:25" s="59" customFormat="1" ht="15.75" thickTop="1" x14ac:dyDescent="0.25">
      <c r="A247" s="1"/>
      <c r="B247" s="56" t="s">
        <v>236</v>
      </c>
      <c r="C247" s="56">
        <v>0</v>
      </c>
      <c r="D247" s="56">
        <v>0</v>
      </c>
      <c r="E247" s="56">
        <v>0</v>
      </c>
      <c r="F247" s="56">
        <v>0</v>
      </c>
      <c r="G247" s="57"/>
      <c r="H247" s="57"/>
      <c r="I247" s="57">
        <f t="shared" si="53"/>
        <v>0</v>
      </c>
      <c r="J247" s="56"/>
      <c r="K247" s="56">
        <f t="shared" ref="K247:L270" si="69">C247+E247</f>
        <v>0</v>
      </c>
      <c r="L247" s="56">
        <f t="shared" si="69"/>
        <v>0</v>
      </c>
      <c r="M247" s="56">
        <f t="shared" si="55"/>
        <v>0</v>
      </c>
      <c r="N247" s="60"/>
      <c r="O247" s="61" t="e">
        <f>C247+E247+G247+#REF!</f>
        <v>#REF!</v>
      </c>
      <c r="P247" s="61">
        <f>D247+F247+H247+N247</f>
        <v>0</v>
      </c>
      <c r="Q247" s="61" t="e">
        <f>M247+I247+#REF!</f>
        <v>#REF!</v>
      </c>
      <c r="R247" s="62"/>
      <c r="S247" s="62"/>
      <c r="T247" s="62"/>
      <c r="W247" s="63"/>
      <c r="X247" s="63"/>
      <c r="Y247" s="64">
        <f t="shared" ref="Y247:Y270" si="70">+W247+X247</f>
        <v>0</v>
      </c>
    </row>
    <row r="248" spans="1:25" x14ac:dyDescent="0.25">
      <c r="B248" s="37" t="s">
        <v>237</v>
      </c>
      <c r="C248" s="38">
        <v>0</v>
      </c>
      <c r="D248" s="38">
        <v>0</v>
      </c>
      <c r="E248" s="38">
        <v>0</v>
      </c>
      <c r="F248" s="38">
        <v>0</v>
      </c>
      <c r="G248" s="39"/>
      <c r="H248" s="39"/>
      <c r="I248" s="39">
        <f t="shared" si="53"/>
        <v>0</v>
      </c>
      <c r="J248" s="38"/>
      <c r="K248" s="38">
        <f t="shared" si="69"/>
        <v>0</v>
      </c>
      <c r="L248" s="38">
        <f t="shared" si="69"/>
        <v>0</v>
      </c>
      <c r="M248" s="38">
        <f t="shared" si="55"/>
        <v>0</v>
      </c>
      <c r="N248" s="38"/>
      <c r="O248" s="35"/>
      <c r="P248" s="35"/>
      <c r="Q248" s="35"/>
      <c r="W248" s="35"/>
      <c r="X248" s="35"/>
      <c r="Y248" s="36">
        <f t="shared" si="70"/>
        <v>0</v>
      </c>
    </row>
    <row r="249" spans="1:25" ht="15.75" x14ac:dyDescent="0.25">
      <c r="B249" s="40" t="s">
        <v>238</v>
      </c>
      <c r="C249" s="40">
        <v>0</v>
      </c>
      <c r="D249" s="40">
        <v>0</v>
      </c>
      <c r="E249" s="40">
        <v>0</v>
      </c>
      <c r="F249" s="40">
        <v>0</v>
      </c>
      <c r="G249" s="41"/>
      <c r="H249" s="41"/>
      <c r="I249" s="41">
        <f t="shared" si="53"/>
        <v>0</v>
      </c>
      <c r="J249" s="40"/>
      <c r="K249" s="40">
        <f t="shared" si="69"/>
        <v>0</v>
      </c>
      <c r="L249" s="40">
        <f t="shared" si="69"/>
        <v>0</v>
      </c>
      <c r="M249" s="40">
        <f t="shared" si="55"/>
        <v>0</v>
      </c>
      <c r="N249" s="40"/>
      <c r="O249" s="47" t="e">
        <f>C249+E249+G249+#REF!</f>
        <v>#REF!</v>
      </c>
      <c r="P249" s="47">
        <f>D249+F249+H249+N249</f>
        <v>0</v>
      </c>
      <c r="Q249" s="47" t="e">
        <f>M249+I249+#REF!</f>
        <v>#REF!</v>
      </c>
      <c r="R249" s="25"/>
      <c r="S249" s="25"/>
      <c r="T249" s="25"/>
      <c r="W249" s="35"/>
      <c r="X249" s="35"/>
      <c r="Y249" s="36">
        <f t="shared" si="70"/>
        <v>0</v>
      </c>
    </row>
    <row r="250" spans="1:25" ht="15.75" x14ac:dyDescent="0.25">
      <c r="B250" s="40" t="s">
        <v>239</v>
      </c>
      <c r="C250" s="40">
        <v>0</v>
      </c>
      <c r="D250" s="40">
        <v>0</v>
      </c>
      <c r="E250" s="40">
        <v>0</v>
      </c>
      <c r="F250" s="40">
        <v>0</v>
      </c>
      <c r="G250" s="41"/>
      <c r="H250" s="41"/>
      <c r="I250" s="41">
        <f t="shared" si="53"/>
        <v>0</v>
      </c>
      <c r="J250" s="40"/>
      <c r="K250" s="40">
        <f t="shared" si="69"/>
        <v>0</v>
      </c>
      <c r="L250" s="40">
        <f t="shared" si="69"/>
        <v>0</v>
      </c>
      <c r="M250" s="40">
        <f t="shared" si="55"/>
        <v>0</v>
      </c>
      <c r="N250" s="40"/>
      <c r="O250" s="47" t="e">
        <f>C250+E250+G250+#REF!</f>
        <v>#REF!</v>
      </c>
      <c r="P250" s="47">
        <f>D250+F250+H250+N250</f>
        <v>0</v>
      </c>
      <c r="Q250" s="47" t="e">
        <f>M250+I250+#REF!</f>
        <v>#REF!</v>
      </c>
      <c r="R250" s="25"/>
      <c r="S250" s="25"/>
      <c r="T250" s="25"/>
      <c r="W250" s="35"/>
      <c r="X250" s="35"/>
      <c r="Y250" s="36">
        <f t="shared" si="70"/>
        <v>0</v>
      </c>
    </row>
    <row r="251" spans="1:25" ht="15.75" x14ac:dyDescent="0.25">
      <c r="B251" s="40" t="s">
        <v>240</v>
      </c>
      <c r="C251" s="40">
        <v>70</v>
      </c>
      <c r="D251" s="40">
        <v>0</v>
      </c>
      <c r="E251" s="40">
        <v>94</v>
      </c>
      <c r="F251" s="40">
        <v>0</v>
      </c>
      <c r="G251" s="41">
        <v>108</v>
      </c>
      <c r="H251" s="41"/>
      <c r="I251" s="41">
        <f t="shared" si="53"/>
        <v>108</v>
      </c>
      <c r="J251" s="40"/>
      <c r="K251" s="40">
        <f t="shared" si="69"/>
        <v>164</v>
      </c>
      <c r="L251" s="40">
        <f t="shared" si="69"/>
        <v>0</v>
      </c>
      <c r="M251" s="40">
        <f t="shared" si="55"/>
        <v>164</v>
      </c>
      <c r="N251" s="40"/>
      <c r="O251" s="47" t="e">
        <f>C251+E251+G251+#REF!</f>
        <v>#REF!</v>
      </c>
      <c r="P251" s="47">
        <f>D251+F251+H251+N251</f>
        <v>0</v>
      </c>
      <c r="Q251" s="47" t="e">
        <f>M251+I251+#REF!</f>
        <v>#REF!</v>
      </c>
      <c r="R251" s="25"/>
      <c r="S251" s="25"/>
      <c r="T251" s="25"/>
      <c r="W251" s="35">
        <v>38</v>
      </c>
      <c r="X251" s="35"/>
      <c r="Y251" s="36">
        <f t="shared" si="70"/>
        <v>38</v>
      </c>
    </row>
    <row r="252" spans="1:25" ht="15.75" x14ac:dyDescent="0.25">
      <c r="B252" s="40" t="s">
        <v>241</v>
      </c>
      <c r="C252" s="40">
        <v>0</v>
      </c>
      <c r="D252" s="40">
        <v>0</v>
      </c>
      <c r="E252" s="40">
        <v>0</v>
      </c>
      <c r="F252" s="40">
        <v>0</v>
      </c>
      <c r="G252" s="41"/>
      <c r="H252" s="41"/>
      <c r="I252" s="41">
        <f t="shared" si="53"/>
        <v>0</v>
      </c>
      <c r="J252" s="40"/>
      <c r="K252" s="40">
        <f t="shared" si="69"/>
        <v>0</v>
      </c>
      <c r="L252" s="40">
        <f t="shared" si="69"/>
        <v>0</v>
      </c>
      <c r="M252" s="40">
        <f t="shared" si="55"/>
        <v>0</v>
      </c>
      <c r="N252" s="40"/>
      <c r="O252" s="47" t="e">
        <f>C252+E252+G252+#REF!</f>
        <v>#REF!</v>
      </c>
      <c r="P252" s="47">
        <f>D252+F252+H252+N252</f>
        <v>0</v>
      </c>
      <c r="Q252" s="47" t="e">
        <f>M252+I252+#REF!</f>
        <v>#REF!</v>
      </c>
      <c r="R252" s="25"/>
      <c r="S252" s="25"/>
      <c r="T252" s="25"/>
      <c r="W252" s="35"/>
      <c r="X252" s="35"/>
      <c r="Y252" s="36">
        <f t="shared" si="70"/>
        <v>0</v>
      </c>
    </row>
    <row r="253" spans="1:25" ht="15.75" x14ac:dyDescent="0.25">
      <c r="B253" s="40" t="s">
        <v>242</v>
      </c>
      <c r="C253" s="40">
        <v>0</v>
      </c>
      <c r="D253" s="40">
        <v>0</v>
      </c>
      <c r="E253" s="40">
        <v>0</v>
      </c>
      <c r="F253" s="40">
        <v>0</v>
      </c>
      <c r="G253" s="41"/>
      <c r="H253" s="41"/>
      <c r="I253" s="41">
        <f t="shared" si="53"/>
        <v>0</v>
      </c>
      <c r="J253" s="40"/>
      <c r="K253" s="40">
        <f t="shared" si="69"/>
        <v>0</v>
      </c>
      <c r="L253" s="40">
        <f t="shared" si="69"/>
        <v>0</v>
      </c>
      <c r="M253" s="40">
        <f t="shared" si="55"/>
        <v>0</v>
      </c>
      <c r="N253" s="40"/>
      <c r="O253" s="47" t="e">
        <f>C253+E253+G253+#REF!</f>
        <v>#REF!</v>
      </c>
      <c r="P253" s="47">
        <f>D253+F253+H253+N253</f>
        <v>0</v>
      </c>
      <c r="Q253" s="47" t="e">
        <f>M253+I253+#REF!</f>
        <v>#REF!</v>
      </c>
      <c r="R253" s="25"/>
      <c r="S253" s="25"/>
      <c r="T253" s="25"/>
      <c r="W253" s="35"/>
      <c r="X253" s="35"/>
      <c r="Y253" s="36">
        <f t="shared" si="70"/>
        <v>0</v>
      </c>
    </row>
    <row r="254" spans="1:25" ht="15.75" x14ac:dyDescent="0.25">
      <c r="B254" s="40" t="s">
        <v>243</v>
      </c>
      <c r="C254" s="40">
        <v>0</v>
      </c>
      <c r="D254" s="40">
        <v>0</v>
      </c>
      <c r="E254" s="40">
        <v>0</v>
      </c>
      <c r="F254" s="40">
        <v>0</v>
      </c>
      <c r="G254" s="41"/>
      <c r="H254" s="41"/>
      <c r="I254" s="41">
        <f t="shared" si="53"/>
        <v>0</v>
      </c>
      <c r="J254" s="40"/>
      <c r="K254" s="40">
        <f t="shared" si="69"/>
        <v>0</v>
      </c>
      <c r="L254" s="40">
        <f t="shared" si="69"/>
        <v>0</v>
      </c>
      <c r="M254" s="40">
        <f t="shared" si="55"/>
        <v>0</v>
      </c>
      <c r="N254" s="40"/>
      <c r="O254" s="47" t="e">
        <f>C254+E254+G254+#REF!</f>
        <v>#REF!</v>
      </c>
      <c r="P254" s="47">
        <f>D254+F254+H254+N254</f>
        <v>0</v>
      </c>
      <c r="Q254" s="47" t="e">
        <f>M254+I254+#REF!</f>
        <v>#REF!</v>
      </c>
      <c r="R254" s="25"/>
      <c r="S254" s="25"/>
      <c r="T254" s="25"/>
      <c r="W254" s="35"/>
      <c r="X254" s="35"/>
      <c r="Y254" s="36">
        <f t="shared" si="70"/>
        <v>0</v>
      </c>
    </row>
    <row r="255" spans="1:25" ht="15.75" x14ac:dyDescent="0.25">
      <c r="B255" s="40" t="s">
        <v>244</v>
      </c>
      <c r="C255" s="40">
        <v>0</v>
      </c>
      <c r="D255" s="40">
        <v>0</v>
      </c>
      <c r="E255" s="40">
        <v>0</v>
      </c>
      <c r="F255" s="40">
        <v>0</v>
      </c>
      <c r="G255" s="41"/>
      <c r="H255" s="41"/>
      <c r="I255" s="41">
        <f t="shared" si="53"/>
        <v>0</v>
      </c>
      <c r="J255" s="40"/>
      <c r="K255" s="40">
        <f t="shared" si="69"/>
        <v>0</v>
      </c>
      <c r="L255" s="40">
        <f t="shared" si="69"/>
        <v>0</v>
      </c>
      <c r="M255" s="40">
        <f t="shared" si="55"/>
        <v>0</v>
      </c>
      <c r="N255" s="40"/>
      <c r="O255" s="47" t="e">
        <f>C255+E255+G255+#REF!</f>
        <v>#REF!</v>
      </c>
      <c r="P255" s="47">
        <f>D255+F255+H255+N255</f>
        <v>0</v>
      </c>
      <c r="Q255" s="47" t="e">
        <f>M255+I255+#REF!</f>
        <v>#REF!</v>
      </c>
      <c r="R255" s="25"/>
      <c r="S255" s="25"/>
      <c r="T255" s="25"/>
      <c r="W255" s="35"/>
      <c r="X255" s="35"/>
      <c r="Y255" s="36">
        <f t="shared" si="70"/>
        <v>0</v>
      </c>
    </row>
    <row r="256" spans="1:25" ht="15.75" x14ac:dyDescent="0.25">
      <c r="B256" s="40" t="s">
        <v>245</v>
      </c>
      <c r="C256" s="40">
        <v>0</v>
      </c>
      <c r="D256" s="40">
        <v>0</v>
      </c>
      <c r="E256" s="40">
        <v>0</v>
      </c>
      <c r="F256" s="40">
        <v>0</v>
      </c>
      <c r="G256" s="41"/>
      <c r="H256" s="41"/>
      <c r="I256" s="41">
        <f t="shared" si="53"/>
        <v>0</v>
      </c>
      <c r="J256" s="40"/>
      <c r="K256" s="40">
        <f t="shared" si="69"/>
        <v>0</v>
      </c>
      <c r="L256" s="40">
        <f t="shared" si="69"/>
        <v>0</v>
      </c>
      <c r="M256" s="40">
        <f t="shared" si="55"/>
        <v>0</v>
      </c>
      <c r="N256" s="40"/>
      <c r="O256" s="47" t="e">
        <f>C256+E256+G256+#REF!</f>
        <v>#REF!</v>
      </c>
      <c r="P256" s="47">
        <f>D256+F256+H256+N256</f>
        <v>0</v>
      </c>
      <c r="Q256" s="47" t="e">
        <f>M256+I256+#REF!</f>
        <v>#REF!</v>
      </c>
      <c r="R256" s="25"/>
      <c r="S256" s="25"/>
      <c r="T256" s="25"/>
      <c r="W256" s="35"/>
      <c r="X256" s="35"/>
      <c r="Y256" s="36">
        <f t="shared" si="70"/>
        <v>0</v>
      </c>
    </row>
    <row r="257" spans="2:25" ht="15.75" x14ac:dyDescent="0.25">
      <c r="B257" s="40" t="s">
        <v>246</v>
      </c>
      <c r="C257" s="40">
        <v>0</v>
      </c>
      <c r="D257" s="40">
        <v>0</v>
      </c>
      <c r="E257" s="40">
        <v>0</v>
      </c>
      <c r="F257" s="40">
        <v>139</v>
      </c>
      <c r="G257" s="41"/>
      <c r="H257" s="41"/>
      <c r="I257" s="41">
        <f t="shared" si="53"/>
        <v>0</v>
      </c>
      <c r="J257" s="40"/>
      <c r="K257" s="40">
        <f t="shared" si="69"/>
        <v>0</v>
      </c>
      <c r="L257" s="40">
        <f t="shared" si="69"/>
        <v>139</v>
      </c>
      <c r="M257" s="40">
        <f t="shared" si="55"/>
        <v>139</v>
      </c>
      <c r="N257" s="40"/>
      <c r="O257" s="47" t="e">
        <f>C257+E257+G257+#REF!</f>
        <v>#REF!</v>
      </c>
      <c r="P257" s="47">
        <f>D257+F257+H257+N257</f>
        <v>139</v>
      </c>
      <c r="Q257" s="47" t="e">
        <f>M257+I257+#REF!</f>
        <v>#REF!</v>
      </c>
      <c r="R257" s="25"/>
      <c r="S257" s="25"/>
      <c r="T257" s="25"/>
      <c r="W257" s="35"/>
      <c r="X257" s="35">
        <v>70</v>
      </c>
      <c r="Y257" s="36">
        <f t="shared" si="70"/>
        <v>70</v>
      </c>
    </row>
    <row r="258" spans="2:25" ht="15.75" x14ac:dyDescent="0.25">
      <c r="B258" s="40" t="s">
        <v>247</v>
      </c>
      <c r="C258" s="40">
        <v>0</v>
      </c>
      <c r="D258" s="40">
        <v>0</v>
      </c>
      <c r="E258" s="40">
        <v>0</v>
      </c>
      <c r="F258" s="40">
        <v>0</v>
      </c>
      <c r="G258" s="41"/>
      <c r="H258" s="41"/>
      <c r="I258" s="41">
        <f t="shared" si="53"/>
        <v>0</v>
      </c>
      <c r="J258" s="40"/>
      <c r="K258" s="40">
        <f t="shared" si="69"/>
        <v>0</v>
      </c>
      <c r="L258" s="40">
        <f t="shared" si="69"/>
        <v>0</v>
      </c>
      <c r="M258" s="40">
        <f t="shared" si="55"/>
        <v>0</v>
      </c>
      <c r="N258" s="40"/>
      <c r="O258" s="47" t="e">
        <f>C258+E258+G258+#REF!</f>
        <v>#REF!</v>
      </c>
      <c r="P258" s="47">
        <f>D258+F258+H258+N258</f>
        <v>0</v>
      </c>
      <c r="Q258" s="47" t="e">
        <f>M258+I258+#REF!</f>
        <v>#REF!</v>
      </c>
      <c r="R258" s="25"/>
      <c r="S258" s="25"/>
      <c r="T258" s="25"/>
      <c r="W258" s="35"/>
      <c r="X258" s="35"/>
      <c r="Y258" s="36">
        <f t="shared" si="70"/>
        <v>0</v>
      </c>
    </row>
    <row r="259" spans="2:25" ht="15.75" x14ac:dyDescent="0.25">
      <c r="B259" s="40" t="s">
        <v>248</v>
      </c>
      <c r="C259" s="40">
        <v>0</v>
      </c>
      <c r="D259" s="40">
        <v>0</v>
      </c>
      <c r="E259" s="40">
        <v>0</v>
      </c>
      <c r="F259" s="40">
        <v>0</v>
      </c>
      <c r="G259" s="41"/>
      <c r="H259" s="41"/>
      <c r="I259" s="41">
        <f t="shared" si="53"/>
        <v>0</v>
      </c>
      <c r="J259" s="40"/>
      <c r="K259" s="40">
        <f t="shared" si="69"/>
        <v>0</v>
      </c>
      <c r="L259" s="40">
        <f t="shared" si="69"/>
        <v>0</v>
      </c>
      <c r="M259" s="40">
        <f t="shared" si="55"/>
        <v>0</v>
      </c>
      <c r="N259" s="40"/>
      <c r="O259" s="47" t="e">
        <f>C259+E259+G259+#REF!</f>
        <v>#REF!</v>
      </c>
      <c r="P259" s="47">
        <f>D259+F259+H259+N259</f>
        <v>0</v>
      </c>
      <c r="Q259" s="47" t="e">
        <f>M259+I259+#REF!</f>
        <v>#REF!</v>
      </c>
      <c r="R259" s="25"/>
      <c r="S259" s="25"/>
      <c r="T259" s="25"/>
      <c r="W259" s="35"/>
      <c r="X259" s="35"/>
      <c r="Y259" s="36">
        <f t="shared" si="70"/>
        <v>0</v>
      </c>
    </row>
    <row r="260" spans="2:25" ht="15.75" x14ac:dyDescent="0.25">
      <c r="B260" s="40" t="s">
        <v>249</v>
      </c>
      <c r="C260" s="40">
        <v>0</v>
      </c>
      <c r="D260" s="40">
        <v>0</v>
      </c>
      <c r="E260" s="40">
        <v>0</v>
      </c>
      <c r="F260" s="40">
        <v>0</v>
      </c>
      <c r="G260" s="41"/>
      <c r="H260" s="41"/>
      <c r="I260" s="41">
        <f t="shared" si="53"/>
        <v>0</v>
      </c>
      <c r="J260" s="40"/>
      <c r="K260" s="40">
        <f t="shared" si="69"/>
        <v>0</v>
      </c>
      <c r="L260" s="40">
        <f t="shared" si="69"/>
        <v>0</v>
      </c>
      <c r="M260" s="40">
        <f t="shared" si="55"/>
        <v>0</v>
      </c>
      <c r="N260" s="40"/>
      <c r="O260" s="47" t="e">
        <f>C260+E260+G260+#REF!</f>
        <v>#REF!</v>
      </c>
      <c r="P260" s="47">
        <f>D260+F260+H260+N260</f>
        <v>0</v>
      </c>
      <c r="Q260" s="47" t="e">
        <f>M260+I260+#REF!</f>
        <v>#REF!</v>
      </c>
      <c r="R260" s="25"/>
      <c r="S260" s="25"/>
      <c r="T260" s="25"/>
      <c r="W260" s="35"/>
      <c r="X260" s="35"/>
      <c r="Y260" s="36">
        <f t="shared" si="70"/>
        <v>0</v>
      </c>
    </row>
    <row r="261" spans="2:25" ht="15.75" x14ac:dyDescent="0.25">
      <c r="B261" s="40" t="s">
        <v>250</v>
      </c>
      <c r="C261" s="40">
        <v>0</v>
      </c>
      <c r="D261" s="40">
        <v>0</v>
      </c>
      <c r="E261" s="40">
        <v>0</v>
      </c>
      <c r="F261" s="40">
        <v>0</v>
      </c>
      <c r="G261" s="41"/>
      <c r="H261" s="41"/>
      <c r="I261" s="41">
        <f t="shared" si="53"/>
        <v>0</v>
      </c>
      <c r="J261" s="40"/>
      <c r="K261" s="40">
        <f t="shared" si="69"/>
        <v>0</v>
      </c>
      <c r="L261" s="40">
        <f t="shared" si="69"/>
        <v>0</v>
      </c>
      <c r="M261" s="40">
        <f t="shared" si="55"/>
        <v>0</v>
      </c>
      <c r="N261" s="40"/>
      <c r="O261" s="47" t="e">
        <f>C261+E261+G261+#REF!</f>
        <v>#REF!</v>
      </c>
      <c r="P261" s="47">
        <f>D261+F261+H261+N261</f>
        <v>0</v>
      </c>
      <c r="Q261" s="47" t="e">
        <f>M261+I261+#REF!</f>
        <v>#REF!</v>
      </c>
      <c r="R261" s="25"/>
      <c r="S261" s="25"/>
      <c r="T261" s="25"/>
      <c r="W261" s="35"/>
      <c r="X261" s="35"/>
      <c r="Y261" s="36">
        <f t="shared" si="70"/>
        <v>0</v>
      </c>
    </row>
    <row r="262" spans="2:25" ht="15.75" x14ac:dyDescent="0.25">
      <c r="B262" s="40" t="s">
        <v>251</v>
      </c>
      <c r="C262" s="40">
        <v>0</v>
      </c>
      <c r="D262" s="40">
        <v>0</v>
      </c>
      <c r="E262" s="40">
        <v>0</v>
      </c>
      <c r="F262" s="40">
        <v>0</v>
      </c>
      <c r="G262" s="41"/>
      <c r="H262" s="41"/>
      <c r="I262" s="41">
        <f t="shared" si="53"/>
        <v>0</v>
      </c>
      <c r="J262" s="40"/>
      <c r="K262" s="40">
        <f t="shared" si="69"/>
        <v>0</v>
      </c>
      <c r="L262" s="40">
        <f t="shared" si="69"/>
        <v>0</v>
      </c>
      <c r="M262" s="40">
        <f t="shared" si="55"/>
        <v>0</v>
      </c>
      <c r="N262" s="40"/>
      <c r="O262" s="47" t="e">
        <f>C262+E262+G262+#REF!</f>
        <v>#REF!</v>
      </c>
      <c r="P262" s="47">
        <f>D262+F262+H262+N262</f>
        <v>0</v>
      </c>
      <c r="Q262" s="47" t="e">
        <f>M262+I262+#REF!</f>
        <v>#REF!</v>
      </c>
      <c r="R262" s="25"/>
      <c r="S262" s="25"/>
      <c r="T262" s="25"/>
      <c r="W262" s="35"/>
      <c r="X262" s="35"/>
      <c r="Y262" s="36">
        <f t="shared" si="70"/>
        <v>0</v>
      </c>
    </row>
    <row r="263" spans="2:25" ht="15.75" x14ac:dyDescent="0.25">
      <c r="B263" s="40" t="s">
        <v>252</v>
      </c>
      <c r="C263" s="40">
        <v>0</v>
      </c>
      <c r="D263" s="40">
        <v>0</v>
      </c>
      <c r="E263" s="40">
        <v>0</v>
      </c>
      <c r="F263" s="40">
        <v>0</v>
      </c>
      <c r="G263" s="41"/>
      <c r="H263" s="41"/>
      <c r="I263" s="41">
        <f t="shared" si="53"/>
        <v>0</v>
      </c>
      <c r="J263" s="40"/>
      <c r="K263" s="40">
        <f t="shared" si="69"/>
        <v>0</v>
      </c>
      <c r="L263" s="40">
        <f t="shared" si="69"/>
        <v>0</v>
      </c>
      <c r="M263" s="40">
        <f t="shared" si="55"/>
        <v>0</v>
      </c>
      <c r="N263" s="40"/>
      <c r="O263" s="47" t="e">
        <f>C263+E263+G263+#REF!</f>
        <v>#REF!</v>
      </c>
      <c r="P263" s="47">
        <f>D263+F263+H263+N263</f>
        <v>0</v>
      </c>
      <c r="Q263" s="47" t="e">
        <f>M263+I263+#REF!</f>
        <v>#REF!</v>
      </c>
      <c r="R263" s="25"/>
      <c r="S263" s="25"/>
      <c r="T263" s="25"/>
      <c r="W263" s="35"/>
      <c r="X263" s="35"/>
      <c r="Y263" s="36">
        <f t="shared" si="70"/>
        <v>0</v>
      </c>
    </row>
    <row r="264" spans="2:25" ht="15.75" x14ac:dyDescent="0.25">
      <c r="B264" s="40" t="s">
        <v>253</v>
      </c>
      <c r="C264" s="40">
        <v>0</v>
      </c>
      <c r="D264" s="40">
        <v>0</v>
      </c>
      <c r="E264" s="40">
        <v>0</v>
      </c>
      <c r="F264" s="40">
        <v>0</v>
      </c>
      <c r="G264" s="41"/>
      <c r="H264" s="41"/>
      <c r="I264" s="41">
        <f t="shared" si="53"/>
        <v>0</v>
      </c>
      <c r="J264" s="40"/>
      <c r="K264" s="40">
        <f t="shared" si="69"/>
        <v>0</v>
      </c>
      <c r="L264" s="40">
        <f t="shared" si="69"/>
        <v>0</v>
      </c>
      <c r="M264" s="40">
        <f t="shared" si="55"/>
        <v>0</v>
      </c>
      <c r="N264" s="40"/>
      <c r="O264" s="47" t="e">
        <f>C264+E264+G264+#REF!</f>
        <v>#REF!</v>
      </c>
      <c r="P264" s="47">
        <f>D264+F264+H264+N264</f>
        <v>0</v>
      </c>
      <c r="Q264" s="47" t="e">
        <f>M264+I264+#REF!</f>
        <v>#REF!</v>
      </c>
      <c r="R264" s="25"/>
      <c r="S264" s="25"/>
      <c r="T264" s="25"/>
      <c r="W264" s="35"/>
      <c r="X264" s="35"/>
      <c r="Y264" s="36">
        <f t="shared" si="70"/>
        <v>0</v>
      </c>
    </row>
    <row r="265" spans="2:25" ht="15.75" x14ac:dyDescent="0.25">
      <c r="B265" s="40" t="s">
        <v>254</v>
      </c>
      <c r="C265" s="40">
        <v>0</v>
      </c>
      <c r="D265" s="40">
        <v>0</v>
      </c>
      <c r="E265" s="40">
        <v>0</v>
      </c>
      <c r="F265" s="40">
        <v>0</v>
      </c>
      <c r="G265" s="41"/>
      <c r="H265" s="41"/>
      <c r="I265" s="41">
        <f t="shared" ref="I265:I322" si="71">+G265+H265</f>
        <v>0</v>
      </c>
      <c r="J265" s="40"/>
      <c r="K265" s="40">
        <f t="shared" si="69"/>
        <v>0</v>
      </c>
      <c r="L265" s="40">
        <f t="shared" si="69"/>
        <v>0</v>
      </c>
      <c r="M265" s="40">
        <f t="shared" ref="M265:M324" si="72">K265+L265</f>
        <v>0</v>
      </c>
      <c r="N265" s="40"/>
      <c r="O265" s="47" t="e">
        <f>C265+E265+G265+#REF!</f>
        <v>#REF!</v>
      </c>
      <c r="P265" s="47">
        <f>D265+F265+H265+N265</f>
        <v>0</v>
      </c>
      <c r="Q265" s="47" t="e">
        <f>M265+I265+#REF!</f>
        <v>#REF!</v>
      </c>
      <c r="R265" s="25"/>
      <c r="S265" s="25"/>
      <c r="T265" s="25"/>
      <c r="W265" s="35"/>
      <c r="X265" s="35"/>
      <c r="Y265" s="36">
        <f t="shared" si="70"/>
        <v>0</v>
      </c>
    </row>
    <row r="266" spans="2:25" ht="15.75" x14ac:dyDescent="0.25">
      <c r="B266" s="40" t="s">
        <v>255</v>
      </c>
      <c r="C266" s="40">
        <v>0</v>
      </c>
      <c r="D266" s="40">
        <v>0</v>
      </c>
      <c r="E266" s="40">
        <v>68</v>
      </c>
      <c r="F266" s="40">
        <v>0</v>
      </c>
      <c r="G266" s="41">
        <v>67</v>
      </c>
      <c r="H266" s="41"/>
      <c r="I266" s="41">
        <f t="shared" si="71"/>
        <v>67</v>
      </c>
      <c r="J266" s="40"/>
      <c r="K266" s="40">
        <f t="shared" si="69"/>
        <v>68</v>
      </c>
      <c r="L266" s="40">
        <f t="shared" si="69"/>
        <v>0</v>
      </c>
      <c r="M266" s="40">
        <f t="shared" si="72"/>
        <v>68</v>
      </c>
      <c r="N266" s="40"/>
      <c r="O266" s="47" t="e">
        <f>C266+E266+G266+#REF!</f>
        <v>#REF!</v>
      </c>
      <c r="P266" s="47">
        <f>D266+F266+H266+N266</f>
        <v>0</v>
      </c>
      <c r="Q266" s="47" t="e">
        <f>M266+I266+#REF!</f>
        <v>#REF!</v>
      </c>
      <c r="R266" s="25"/>
      <c r="S266" s="25"/>
      <c r="T266" s="25"/>
      <c r="W266" s="35"/>
      <c r="X266" s="35"/>
      <c r="Y266" s="36">
        <f t="shared" si="70"/>
        <v>0</v>
      </c>
    </row>
    <row r="267" spans="2:25" ht="15.75" x14ac:dyDescent="0.25">
      <c r="B267" s="40" t="s">
        <v>256</v>
      </c>
      <c r="C267" s="40">
        <v>233</v>
      </c>
      <c r="D267" s="40">
        <v>0</v>
      </c>
      <c r="E267" s="40">
        <v>191</v>
      </c>
      <c r="F267" s="40">
        <v>0</v>
      </c>
      <c r="G267" s="41">
        <v>61</v>
      </c>
      <c r="H267" s="41"/>
      <c r="I267" s="41">
        <f t="shared" si="71"/>
        <v>61</v>
      </c>
      <c r="J267" s="40"/>
      <c r="K267" s="40">
        <f t="shared" si="69"/>
        <v>424</v>
      </c>
      <c r="L267" s="40">
        <f t="shared" si="69"/>
        <v>0</v>
      </c>
      <c r="M267" s="40">
        <f t="shared" si="72"/>
        <v>424</v>
      </c>
      <c r="N267" s="40"/>
      <c r="O267" s="47" t="e">
        <f>C267+E267+G267+#REF!</f>
        <v>#REF!</v>
      </c>
      <c r="P267" s="47">
        <f>D267+F267+H267+N267</f>
        <v>0</v>
      </c>
      <c r="Q267" s="47" t="e">
        <f>M267+I267+#REF!</f>
        <v>#REF!</v>
      </c>
      <c r="R267" s="25"/>
      <c r="S267" s="25"/>
      <c r="T267" s="25"/>
      <c r="W267" s="35">
        <v>75</v>
      </c>
      <c r="X267" s="35"/>
      <c r="Y267" s="36">
        <f t="shared" si="70"/>
        <v>75</v>
      </c>
    </row>
    <row r="268" spans="2:25" ht="15.75" x14ac:dyDescent="0.25">
      <c r="B268" s="40" t="s">
        <v>257</v>
      </c>
      <c r="C268" s="40">
        <v>0</v>
      </c>
      <c r="D268" s="40">
        <v>0</v>
      </c>
      <c r="E268" s="40">
        <v>0</v>
      </c>
      <c r="F268" s="40">
        <v>0</v>
      </c>
      <c r="G268" s="41"/>
      <c r="H268" s="41"/>
      <c r="I268" s="41">
        <f t="shared" si="71"/>
        <v>0</v>
      </c>
      <c r="J268" s="40"/>
      <c r="K268" s="40">
        <f t="shared" si="69"/>
        <v>0</v>
      </c>
      <c r="L268" s="40">
        <f t="shared" si="69"/>
        <v>0</v>
      </c>
      <c r="M268" s="40">
        <f t="shared" si="72"/>
        <v>0</v>
      </c>
      <c r="N268" s="40"/>
      <c r="O268" s="47" t="e">
        <f>C268+E268+G268+#REF!</f>
        <v>#REF!</v>
      </c>
      <c r="P268" s="47">
        <f>D268+F268+H268+N268</f>
        <v>0</v>
      </c>
      <c r="Q268" s="47" t="e">
        <f>M268+I268+#REF!</f>
        <v>#REF!</v>
      </c>
      <c r="R268" s="25"/>
      <c r="S268" s="25"/>
      <c r="T268" s="25"/>
      <c r="W268" s="35"/>
      <c r="X268" s="35"/>
      <c r="Y268" s="36">
        <f t="shared" si="70"/>
        <v>0</v>
      </c>
    </row>
    <row r="269" spans="2:25" ht="15.75" x14ac:dyDescent="0.25">
      <c r="B269" s="40" t="s">
        <v>258</v>
      </c>
      <c r="C269" s="40">
        <v>0</v>
      </c>
      <c r="D269" s="40">
        <v>0</v>
      </c>
      <c r="E269" s="40">
        <v>0</v>
      </c>
      <c r="F269" s="40">
        <v>0</v>
      </c>
      <c r="G269" s="41"/>
      <c r="H269" s="41"/>
      <c r="I269" s="41">
        <f t="shared" si="71"/>
        <v>0</v>
      </c>
      <c r="J269" s="40"/>
      <c r="K269" s="40">
        <f t="shared" si="69"/>
        <v>0</v>
      </c>
      <c r="L269" s="40">
        <f t="shared" si="69"/>
        <v>0</v>
      </c>
      <c r="M269" s="40">
        <f t="shared" si="72"/>
        <v>0</v>
      </c>
      <c r="N269" s="40"/>
      <c r="O269" s="47" t="e">
        <f>C269+E269+G269+#REF!</f>
        <v>#REF!</v>
      </c>
      <c r="P269" s="47">
        <f>D269+F269+H269+N269</f>
        <v>0</v>
      </c>
      <c r="Q269" s="47" t="e">
        <f>M269+I269+#REF!</f>
        <v>#REF!</v>
      </c>
      <c r="R269" s="25"/>
      <c r="S269" s="25"/>
      <c r="T269" s="25"/>
      <c r="W269" s="35"/>
      <c r="X269" s="35"/>
      <c r="Y269" s="36">
        <f t="shared" si="70"/>
        <v>0</v>
      </c>
    </row>
    <row r="270" spans="2:25" ht="15.75" x14ac:dyDescent="0.25">
      <c r="B270" s="40" t="s">
        <v>259</v>
      </c>
      <c r="C270" s="40">
        <v>0</v>
      </c>
      <c r="D270" s="40">
        <v>0</v>
      </c>
      <c r="E270" s="40">
        <v>0</v>
      </c>
      <c r="F270" s="40">
        <v>0</v>
      </c>
      <c r="G270" s="41"/>
      <c r="H270" s="41"/>
      <c r="I270" s="41">
        <f t="shared" si="71"/>
        <v>0</v>
      </c>
      <c r="J270" s="40"/>
      <c r="K270" s="40">
        <f t="shared" si="69"/>
        <v>0</v>
      </c>
      <c r="L270" s="40">
        <f t="shared" si="69"/>
        <v>0</v>
      </c>
      <c r="M270" s="40">
        <f t="shared" si="72"/>
        <v>0</v>
      </c>
      <c r="N270" s="40"/>
      <c r="O270" s="47" t="e">
        <f>C270+E270+G270+#REF!</f>
        <v>#REF!</v>
      </c>
      <c r="P270" s="47">
        <f>D270+F270+H270+N270</f>
        <v>0</v>
      </c>
      <c r="Q270" s="47" t="e">
        <f>M270+I270+#REF!</f>
        <v>#REF!</v>
      </c>
      <c r="R270" s="25"/>
      <c r="S270" s="25"/>
      <c r="T270" s="25"/>
      <c r="W270" s="35"/>
      <c r="X270" s="35"/>
      <c r="Y270" s="36">
        <f t="shared" si="70"/>
        <v>0</v>
      </c>
    </row>
    <row r="271" spans="2:25" ht="16.5" thickBot="1" x14ac:dyDescent="0.3">
      <c r="B271" s="38"/>
      <c r="C271" s="38">
        <f t="shared" ref="C271:Q271" si="73">SUM(C249:C270)</f>
        <v>303</v>
      </c>
      <c r="D271" s="38">
        <f t="shared" si="73"/>
        <v>0</v>
      </c>
      <c r="E271" s="38">
        <f t="shared" si="73"/>
        <v>353</v>
      </c>
      <c r="F271" s="38">
        <f t="shared" si="73"/>
        <v>139</v>
      </c>
      <c r="G271" s="44">
        <f>SUM(G249:G270)</f>
        <v>236</v>
      </c>
      <c r="H271" s="44">
        <f>SUM(H249:H270)</f>
        <v>0</v>
      </c>
      <c r="I271" s="44">
        <f>SUM(I249:I270)</f>
        <v>236</v>
      </c>
      <c r="J271" s="38"/>
      <c r="K271" s="38">
        <f t="shared" si="73"/>
        <v>656</v>
      </c>
      <c r="L271" s="38">
        <f t="shared" si="73"/>
        <v>139</v>
      </c>
      <c r="M271" s="38">
        <f t="shared" si="73"/>
        <v>795</v>
      </c>
      <c r="N271" s="44">
        <f t="shared" si="73"/>
        <v>0</v>
      </c>
      <c r="O271" s="46" t="e">
        <f t="shared" si="73"/>
        <v>#REF!</v>
      </c>
      <c r="P271" s="45">
        <f t="shared" si="73"/>
        <v>139</v>
      </c>
      <c r="Q271" s="45" t="e">
        <f t="shared" si="73"/>
        <v>#REF!</v>
      </c>
      <c r="R271" s="6" t="e">
        <f>O271+P271</f>
        <v>#REF!</v>
      </c>
      <c r="W271" s="46">
        <f>SUM(W249:W270)</f>
        <v>113</v>
      </c>
      <c r="X271" s="45">
        <f>SUM(X249:X270)</f>
        <v>70</v>
      </c>
      <c r="Y271" s="45">
        <f>SUM(Y249:Y270)</f>
        <v>183</v>
      </c>
    </row>
    <row r="272" spans="2:25" ht="15.75" thickTop="1" x14ac:dyDescent="0.25">
      <c r="B272" s="37" t="s">
        <v>260</v>
      </c>
      <c r="C272" s="38">
        <v>0</v>
      </c>
      <c r="D272" s="38">
        <v>0</v>
      </c>
      <c r="E272" s="38">
        <v>0</v>
      </c>
      <c r="F272" s="38">
        <v>0</v>
      </c>
      <c r="G272" s="39"/>
      <c r="H272" s="39"/>
      <c r="I272" s="39">
        <f t="shared" si="71"/>
        <v>0</v>
      </c>
      <c r="J272" s="38"/>
      <c r="K272" s="38">
        <f t="shared" ref="K272:L283" si="74">C272+E272</f>
        <v>0</v>
      </c>
      <c r="L272" s="38">
        <f t="shared" si="74"/>
        <v>0</v>
      </c>
      <c r="M272" s="38">
        <f t="shared" si="72"/>
        <v>0</v>
      </c>
      <c r="N272" s="38"/>
      <c r="O272" s="33"/>
      <c r="P272" s="33"/>
      <c r="Q272" s="33"/>
      <c r="W272" s="33"/>
      <c r="X272" s="33"/>
      <c r="Y272" s="34">
        <f t="shared" ref="Y272:Y283" si="75">+W272+X272</f>
        <v>0</v>
      </c>
    </row>
    <row r="273" spans="2:25" ht="15.75" x14ac:dyDescent="0.25">
      <c r="B273" s="40" t="s">
        <v>261</v>
      </c>
      <c r="C273" s="40">
        <v>0</v>
      </c>
      <c r="D273" s="40">
        <v>70</v>
      </c>
      <c r="E273" s="40">
        <v>0</v>
      </c>
      <c r="F273" s="40">
        <v>0</v>
      </c>
      <c r="G273" s="41"/>
      <c r="H273" s="41">
        <v>250</v>
      </c>
      <c r="I273" s="41">
        <f t="shared" si="71"/>
        <v>250</v>
      </c>
      <c r="J273" s="40"/>
      <c r="K273" s="40">
        <f t="shared" si="74"/>
        <v>0</v>
      </c>
      <c r="L273" s="40">
        <f t="shared" si="74"/>
        <v>70</v>
      </c>
      <c r="M273" s="40">
        <f t="shared" si="72"/>
        <v>70</v>
      </c>
      <c r="N273" s="40">
        <v>160</v>
      </c>
      <c r="O273" s="47" t="e">
        <f>C273+E273+G273+#REF!</f>
        <v>#REF!</v>
      </c>
      <c r="P273" s="47">
        <f>D273+F273+H273+N273</f>
        <v>480</v>
      </c>
      <c r="Q273" s="47" t="e">
        <f>M273+I273+#REF!</f>
        <v>#REF!</v>
      </c>
      <c r="R273" s="25"/>
      <c r="S273" s="25"/>
      <c r="T273" s="25"/>
      <c r="W273" s="35"/>
      <c r="X273" s="35">
        <v>200</v>
      </c>
      <c r="Y273" s="36">
        <f t="shared" si="75"/>
        <v>200</v>
      </c>
    </row>
    <row r="274" spans="2:25" ht="15.75" x14ac:dyDescent="0.25">
      <c r="B274" s="40" t="s">
        <v>262</v>
      </c>
      <c r="C274" s="40">
        <v>0</v>
      </c>
      <c r="D274" s="40">
        <v>0</v>
      </c>
      <c r="E274" s="40">
        <v>0</v>
      </c>
      <c r="F274" s="40">
        <v>250</v>
      </c>
      <c r="G274" s="41"/>
      <c r="H274" s="41"/>
      <c r="I274" s="41">
        <f t="shared" si="71"/>
        <v>0</v>
      </c>
      <c r="J274" s="40"/>
      <c r="K274" s="40">
        <f t="shared" si="74"/>
        <v>0</v>
      </c>
      <c r="L274" s="40">
        <f t="shared" si="74"/>
        <v>250</v>
      </c>
      <c r="M274" s="40">
        <f t="shared" si="72"/>
        <v>250</v>
      </c>
      <c r="N274" s="40">
        <v>30</v>
      </c>
      <c r="O274" s="47" t="e">
        <f>C274+E274+G274+#REF!</f>
        <v>#REF!</v>
      </c>
      <c r="P274" s="47">
        <f>D274+F274+H274+N274</f>
        <v>280</v>
      </c>
      <c r="Q274" s="47" t="e">
        <f>M274+I274+#REF!</f>
        <v>#REF!</v>
      </c>
      <c r="R274" s="25"/>
      <c r="S274" s="25"/>
      <c r="T274" s="25"/>
      <c r="W274" s="35"/>
      <c r="X274" s="35">
        <v>90</v>
      </c>
      <c r="Y274" s="36">
        <f t="shared" si="75"/>
        <v>90</v>
      </c>
    </row>
    <row r="275" spans="2:25" ht="15.75" x14ac:dyDescent="0.25">
      <c r="B275" s="40" t="s">
        <v>263</v>
      </c>
      <c r="C275" s="40">
        <v>0</v>
      </c>
      <c r="D275" s="40">
        <v>0</v>
      </c>
      <c r="E275" s="40">
        <v>0</v>
      </c>
      <c r="F275" s="40">
        <v>0</v>
      </c>
      <c r="G275" s="41"/>
      <c r="H275" s="41"/>
      <c r="I275" s="41">
        <f t="shared" si="71"/>
        <v>0</v>
      </c>
      <c r="J275" s="40"/>
      <c r="K275" s="40">
        <f t="shared" si="74"/>
        <v>0</v>
      </c>
      <c r="L275" s="40">
        <f t="shared" si="74"/>
        <v>0</v>
      </c>
      <c r="M275" s="40">
        <f t="shared" si="72"/>
        <v>0</v>
      </c>
      <c r="N275" s="40">
        <v>290</v>
      </c>
      <c r="O275" s="47" t="e">
        <f>C275+E275+G275+#REF!</f>
        <v>#REF!</v>
      </c>
      <c r="P275" s="47">
        <f>D275+F275+H275+N275</f>
        <v>290</v>
      </c>
      <c r="Q275" s="47" t="e">
        <f>M275+I275+#REF!</f>
        <v>#REF!</v>
      </c>
      <c r="R275" s="25"/>
      <c r="S275" s="25"/>
      <c r="T275" s="25"/>
      <c r="W275" s="35"/>
      <c r="X275" s="35"/>
      <c r="Y275" s="36">
        <f t="shared" si="75"/>
        <v>0</v>
      </c>
    </row>
    <row r="276" spans="2:25" ht="15.75" x14ac:dyDescent="0.25">
      <c r="B276" s="40" t="s">
        <v>264</v>
      </c>
      <c r="C276" s="40">
        <v>591</v>
      </c>
      <c r="D276" s="40">
        <v>750</v>
      </c>
      <c r="E276" s="40">
        <v>1665</v>
      </c>
      <c r="F276" s="40">
        <v>430</v>
      </c>
      <c r="G276" s="41"/>
      <c r="H276" s="41">
        <v>870</v>
      </c>
      <c r="I276" s="41">
        <f t="shared" si="71"/>
        <v>870</v>
      </c>
      <c r="J276" s="40"/>
      <c r="K276" s="40">
        <f t="shared" si="74"/>
        <v>2256</v>
      </c>
      <c r="L276" s="40">
        <f t="shared" si="74"/>
        <v>1180</v>
      </c>
      <c r="M276" s="40">
        <f t="shared" si="72"/>
        <v>3436</v>
      </c>
      <c r="N276" s="40">
        <v>340</v>
      </c>
      <c r="O276" s="47" t="e">
        <f>C276+E276+G276+#REF!</f>
        <v>#REF!</v>
      </c>
      <c r="P276" s="47">
        <f>D276+F276+H276+N276</f>
        <v>2390</v>
      </c>
      <c r="Q276" s="47" t="e">
        <f>M276+I276+#REF!</f>
        <v>#REF!</v>
      </c>
      <c r="R276" s="25"/>
      <c r="S276" s="25"/>
      <c r="T276" s="25"/>
      <c r="W276" s="35"/>
      <c r="X276" s="35">
        <v>860</v>
      </c>
      <c r="Y276" s="36">
        <f t="shared" si="75"/>
        <v>860</v>
      </c>
    </row>
    <row r="277" spans="2:25" ht="15.75" x14ac:dyDescent="0.25">
      <c r="B277" s="40" t="s">
        <v>265</v>
      </c>
      <c r="C277" s="40">
        <v>0</v>
      </c>
      <c r="D277" s="40">
        <v>90</v>
      </c>
      <c r="E277" s="40">
        <v>0</v>
      </c>
      <c r="F277" s="40">
        <f>240-90</f>
        <v>150</v>
      </c>
      <c r="G277" s="41"/>
      <c r="H277" s="41"/>
      <c r="I277" s="41">
        <f t="shared" si="71"/>
        <v>0</v>
      </c>
      <c r="J277" s="40"/>
      <c r="K277" s="40">
        <f t="shared" si="74"/>
        <v>0</v>
      </c>
      <c r="L277" s="40">
        <f t="shared" si="74"/>
        <v>240</v>
      </c>
      <c r="M277" s="40">
        <f t="shared" si="72"/>
        <v>240</v>
      </c>
      <c r="N277" s="40">
        <v>90</v>
      </c>
      <c r="O277" s="47" t="e">
        <f>C277+E277+G277+#REF!</f>
        <v>#REF!</v>
      </c>
      <c r="P277" s="47">
        <f>D277+F277+H277+N277</f>
        <v>330</v>
      </c>
      <c r="Q277" s="47" t="e">
        <f>M277+I277+#REF!</f>
        <v>#REF!</v>
      </c>
      <c r="R277" s="25"/>
      <c r="S277" s="25"/>
      <c r="T277" s="25"/>
      <c r="W277" s="35">
        <v>106</v>
      </c>
      <c r="X277" s="35">
        <v>480</v>
      </c>
      <c r="Y277" s="42">
        <f t="shared" si="75"/>
        <v>586</v>
      </c>
    </row>
    <row r="278" spans="2:25" ht="15.75" x14ac:dyDescent="0.25">
      <c r="B278" s="40" t="s">
        <v>266</v>
      </c>
      <c r="C278" s="40">
        <v>0</v>
      </c>
      <c r="D278" s="40">
        <v>0</v>
      </c>
      <c r="E278" s="40">
        <v>0</v>
      </c>
      <c r="F278" s="40">
        <v>150</v>
      </c>
      <c r="G278" s="41"/>
      <c r="H278" s="41"/>
      <c r="I278" s="41">
        <f t="shared" si="71"/>
        <v>0</v>
      </c>
      <c r="J278" s="40"/>
      <c r="K278" s="40">
        <f t="shared" si="74"/>
        <v>0</v>
      </c>
      <c r="L278" s="40">
        <f t="shared" si="74"/>
        <v>150</v>
      </c>
      <c r="M278" s="40">
        <f t="shared" si="72"/>
        <v>150</v>
      </c>
      <c r="N278" s="40">
        <v>50</v>
      </c>
      <c r="O278" s="47" t="e">
        <f>C278+E278+G278+#REF!</f>
        <v>#REF!</v>
      </c>
      <c r="P278" s="47">
        <f>D278+F278+H278+N278</f>
        <v>200</v>
      </c>
      <c r="Q278" s="47" t="e">
        <f>M278+I278+#REF!</f>
        <v>#REF!</v>
      </c>
      <c r="R278" s="25"/>
      <c r="S278" s="25"/>
      <c r="T278" s="25"/>
      <c r="W278" s="35"/>
      <c r="X278" s="35">
        <v>290</v>
      </c>
      <c r="Y278" s="36">
        <f t="shared" si="75"/>
        <v>290</v>
      </c>
    </row>
    <row r="279" spans="2:25" ht="15.75" x14ac:dyDescent="0.25">
      <c r="B279" s="40" t="s">
        <v>267</v>
      </c>
      <c r="C279" s="40">
        <v>0</v>
      </c>
      <c r="D279" s="40">
        <v>0</v>
      </c>
      <c r="E279" s="40">
        <v>0</v>
      </c>
      <c r="F279" s="40">
        <v>170</v>
      </c>
      <c r="G279" s="41"/>
      <c r="H279" s="41">
        <v>100</v>
      </c>
      <c r="I279" s="41">
        <f t="shared" si="71"/>
        <v>100</v>
      </c>
      <c r="J279" s="40"/>
      <c r="K279" s="40">
        <f t="shared" si="74"/>
        <v>0</v>
      </c>
      <c r="L279" s="40">
        <f t="shared" si="74"/>
        <v>170</v>
      </c>
      <c r="M279" s="40">
        <f t="shared" si="72"/>
        <v>170</v>
      </c>
      <c r="N279" s="54"/>
      <c r="O279" s="47" t="e">
        <f>C279+E279+G279+#REF!</f>
        <v>#REF!</v>
      </c>
      <c r="P279" s="47">
        <f>D279+F279+H279+N279</f>
        <v>270</v>
      </c>
      <c r="Q279" s="47" t="e">
        <f>M279+I279+#REF!</f>
        <v>#REF!</v>
      </c>
      <c r="R279" s="25"/>
      <c r="S279" s="25"/>
      <c r="T279" s="25"/>
      <c r="W279" s="35"/>
      <c r="X279" s="35">
        <v>60</v>
      </c>
      <c r="Y279" s="36">
        <f t="shared" si="75"/>
        <v>60</v>
      </c>
    </row>
    <row r="280" spans="2:25" ht="15.75" x14ac:dyDescent="0.25">
      <c r="B280" s="40" t="s">
        <v>268</v>
      </c>
      <c r="C280" s="40">
        <v>0</v>
      </c>
      <c r="D280" s="40">
        <v>210</v>
      </c>
      <c r="E280" s="40">
        <v>0</v>
      </c>
      <c r="F280" s="40">
        <v>90</v>
      </c>
      <c r="G280" s="41"/>
      <c r="H280" s="41"/>
      <c r="I280" s="41">
        <f t="shared" si="71"/>
        <v>0</v>
      </c>
      <c r="J280" s="40"/>
      <c r="K280" s="40">
        <f t="shared" si="74"/>
        <v>0</v>
      </c>
      <c r="L280" s="40">
        <f t="shared" si="74"/>
        <v>300</v>
      </c>
      <c r="M280" s="40">
        <f t="shared" si="72"/>
        <v>300</v>
      </c>
      <c r="N280" s="40">
        <v>160</v>
      </c>
      <c r="O280" s="47" t="e">
        <f>C280+E280+G280+#REF!</f>
        <v>#REF!</v>
      </c>
      <c r="P280" s="47">
        <f>D280+F280+H280+N280</f>
        <v>460</v>
      </c>
      <c r="Q280" s="47" t="e">
        <f>M280+I280+#REF!</f>
        <v>#REF!</v>
      </c>
      <c r="R280" s="25" t="s">
        <v>21</v>
      </c>
      <c r="S280" s="25"/>
      <c r="T280" s="25"/>
      <c r="W280" s="35"/>
      <c r="X280" s="35">
        <f>230+260</f>
        <v>490</v>
      </c>
      <c r="Y280" s="36">
        <f t="shared" si="75"/>
        <v>490</v>
      </c>
    </row>
    <row r="281" spans="2:25" ht="15.75" x14ac:dyDescent="0.25">
      <c r="B281" s="40" t="s">
        <v>269</v>
      </c>
      <c r="C281" s="40">
        <v>269</v>
      </c>
      <c r="D281" s="40">
        <v>0</v>
      </c>
      <c r="E281" s="40">
        <v>257</v>
      </c>
      <c r="F281" s="40">
        <v>510</v>
      </c>
      <c r="G281" s="41">
        <v>318</v>
      </c>
      <c r="H281" s="41">
        <v>150</v>
      </c>
      <c r="I281" s="41">
        <f t="shared" si="71"/>
        <v>468</v>
      </c>
      <c r="J281" s="40"/>
      <c r="K281" s="40">
        <f t="shared" si="74"/>
        <v>526</v>
      </c>
      <c r="L281" s="40">
        <f t="shared" si="74"/>
        <v>510</v>
      </c>
      <c r="M281" s="40">
        <f t="shared" si="72"/>
        <v>1036</v>
      </c>
      <c r="N281" s="41">
        <v>150</v>
      </c>
      <c r="O281" s="47" t="e">
        <f>C281+E281+G281+#REF!</f>
        <v>#REF!</v>
      </c>
      <c r="P281" s="47">
        <f>D281+F281+H281+N281</f>
        <v>810</v>
      </c>
      <c r="Q281" s="47" t="e">
        <f>M281+I281+#REF!</f>
        <v>#REF!</v>
      </c>
      <c r="R281" s="25"/>
      <c r="S281" s="25"/>
      <c r="T281" s="25"/>
      <c r="W281" s="35">
        <v>394</v>
      </c>
      <c r="X281" s="35">
        <v>410</v>
      </c>
      <c r="Y281" s="36">
        <f t="shared" si="75"/>
        <v>804</v>
      </c>
    </row>
    <row r="282" spans="2:25" ht="15.75" x14ac:dyDescent="0.25">
      <c r="B282" s="40" t="s">
        <v>270</v>
      </c>
      <c r="C282" s="40">
        <v>0</v>
      </c>
      <c r="D282" s="40">
        <v>0</v>
      </c>
      <c r="E282" s="40">
        <v>946</v>
      </c>
      <c r="F282" s="40">
        <v>0</v>
      </c>
      <c r="G282" s="41">
        <v>395</v>
      </c>
      <c r="H282" s="41"/>
      <c r="I282" s="41">
        <f t="shared" si="71"/>
        <v>395</v>
      </c>
      <c r="J282" s="40"/>
      <c r="K282" s="40">
        <f t="shared" si="74"/>
        <v>946</v>
      </c>
      <c r="L282" s="40">
        <f t="shared" si="74"/>
        <v>0</v>
      </c>
      <c r="M282" s="40">
        <f t="shared" si="72"/>
        <v>946</v>
      </c>
      <c r="N282" s="40"/>
      <c r="O282" s="47" t="e">
        <f>C282+E282+G282+#REF!</f>
        <v>#REF!</v>
      </c>
      <c r="P282" s="47">
        <f>D282+F282+H282+N282</f>
        <v>0</v>
      </c>
      <c r="Q282" s="47" t="e">
        <f>M282+I282+#REF!</f>
        <v>#REF!</v>
      </c>
      <c r="R282" s="25"/>
      <c r="S282" s="25"/>
      <c r="T282" s="25"/>
      <c r="W282" s="35">
        <v>711</v>
      </c>
      <c r="X282" s="35"/>
      <c r="Y282" s="36">
        <f t="shared" si="75"/>
        <v>711</v>
      </c>
    </row>
    <row r="283" spans="2:25" ht="15.75" x14ac:dyDescent="0.25">
      <c r="B283" s="40" t="s">
        <v>271</v>
      </c>
      <c r="C283" s="40">
        <v>0</v>
      </c>
      <c r="D283" s="40">
        <v>0</v>
      </c>
      <c r="E283" s="40">
        <v>0</v>
      </c>
      <c r="F283" s="40">
        <v>0</v>
      </c>
      <c r="G283" s="41"/>
      <c r="H283" s="41"/>
      <c r="I283" s="41">
        <f t="shared" si="71"/>
        <v>0</v>
      </c>
      <c r="J283" s="40"/>
      <c r="K283" s="40">
        <f t="shared" si="74"/>
        <v>0</v>
      </c>
      <c r="L283" s="40">
        <f t="shared" si="74"/>
        <v>0</v>
      </c>
      <c r="M283" s="40">
        <f t="shared" si="72"/>
        <v>0</v>
      </c>
      <c r="N283" s="40">
        <v>190</v>
      </c>
      <c r="O283" s="47" t="e">
        <f>C283+E283+G283+#REF!</f>
        <v>#REF!</v>
      </c>
      <c r="P283" s="47">
        <f>D283+F283+H283+N283</f>
        <v>190</v>
      </c>
      <c r="Q283" s="47" t="e">
        <f>M283+I283+#REF!</f>
        <v>#REF!</v>
      </c>
      <c r="R283" s="25" t="s">
        <v>83</v>
      </c>
      <c r="S283" s="25"/>
      <c r="T283" s="25"/>
      <c r="W283" s="35"/>
      <c r="X283" s="35">
        <f>1420+760</f>
        <v>2180</v>
      </c>
      <c r="Y283" s="36">
        <f t="shared" si="75"/>
        <v>2180</v>
      </c>
    </row>
    <row r="284" spans="2:25" ht="16.5" thickBot="1" x14ac:dyDescent="0.3">
      <c r="B284" s="38"/>
      <c r="C284" s="38">
        <f t="shared" ref="C284:Q284" si="76">SUM(C273:C283)</f>
        <v>860</v>
      </c>
      <c r="D284" s="38">
        <f t="shared" si="76"/>
        <v>1120</v>
      </c>
      <c r="E284" s="38">
        <f t="shared" si="76"/>
        <v>2868</v>
      </c>
      <c r="F284" s="38">
        <f t="shared" si="76"/>
        <v>1750</v>
      </c>
      <c r="G284" s="44">
        <f>SUM(G273:G283)</f>
        <v>713</v>
      </c>
      <c r="H284" s="44">
        <f>SUM(H273:H283)</f>
        <v>1370</v>
      </c>
      <c r="I284" s="44">
        <f>SUM(I273:I283)</f>
        <v>2083</v>
      </c>
      <c r="J284" s="38"/>
      <c r="K284" s="38">
        <f t="shared" si="76"/>
        <v>3728</v>
      </c>
      <c r="L284" s="38">
        <f t="shared" si="76"/>
        <v>2870</v>
      </c>
      <c r="M284" s="38">
        <f t="shared" si="76"/>
        <v>6598</v>
      </c>
      <c r="N284" s="44">
        <f t="shared" si="76"/>
        <v>1460</v>
      </c>
      <c r="O284" s="46" t="e">
        <f t="shared" si="76"/>
        <v>#REF!</v>
      </c>
      <c r="P284" s="45">
        <f t="shared" si="76"/>
        <v>5700</v>
      </c>
      <c r="Q284" s="45" t="e">
        <f t="shared" si="76"/>
        <v>#REF!</v>
      </c>
      <c r="R284" s="6" t="e">
        <f>O284+P284</f>
        <v>#REF!</v>
      </c>
      <c r="W284" s="46">
        <f>SUM(W273:W283)</f>
        <v>1211</v>
      </c>
      <c r="X284" s="45">
        <f>SUM(X273:X283)</f>
        <v>5060</v>
      </c>
      <c r="Y284" s="45">
        <f>SUM(Y273:Y283)</f>
        <v>6271</v>
      </c>
    </row>
    <row r="285" spans="2:25" ht="15.75" thickTop="1" x14ac:dyDescent="0.25">
      <c r="B285" s="37" t="s">
        <v>272</v>
      </c>
      <c r="C285" s="38">
        <v>0</v>
      </c>
      <c r="D285" s="38">
        <v>0</v>
      </c>
      <c r="E285" s="38">
        <v>0</v>
      </c>
      <c r="F285" s="38">
        <v>0</v>
      </c>
      <c r="G285" s="39"/>
      <c r="H285" s="39"/>
      <c r="I285" s="39">
        <f t="shared" si="71"/>
        <v>0</v>
      </c>
      <c r="J285" s="38"/>
      <c r="K285" s="38">
        <f t="shared" ref="K285:L290" si="77">C285+E285</f>
        <v>0</v>
      </c>
      <c r="L285" s="38">
        <f t="shared" si="77"/>
        <v>0</v>
      </c>
      <c r="M285" s="38">
        <f t="shared" si="72"/>
        <v>0</v>
      </c>
      <c r="N285" s="38"/>
      <c r="O285" s="33"/>
      <c r="P285" s="33"/>
      <c r="Q285" s="33"/>
      <c r="W285" s="33"/>
      <c r="X285" s="33"/>
      <c r="Y285" s="34">
        <f t="shared" ref="Y285:Y290" si="78">+W285+X285</f>
        <v>0</v>
      </c>
    </row>
    <row r="286" spans="2:25" ht="15.75" x14ac:dyDescent="0.25">
      <c r="B286" s="40" t="s">
        <v>273</v>
      </c>
      <c r="C286" s="40">
        <v>0</v>
      </c>
      <c r="D286" s="40">
        <v>0</v>
      </c>
      <c r="E286" s="40">
        <v>0</v>
      </c>
      <c r="F286" s="40">
        <v>0</v>
      </c>
      <c r="G286" s="41"/>
      <c r="H286" s="41"/>
      <c r="I286" s="41">
        <f t="shared" si="71"/>
        <v>0</v>
      </c>
      <c r="J286" s="40"/>
      <c r="K286" s="40">
        <f t="shared" si="77"/>
        <v>0</v>
      </c>
      <c r="L286" s="40">
        <f t="shared" si="77"/>
        <v>0</v>
      </c>
      <c r="M286" s="40">
        <f t="shared" si="72"/>
        <v>0</v>
      </c>
      <c r="N286" s="40"/>
      <c r="O286" s="36" t="e">
        <f>C286+E286+G286+#REF!</f>
        <v>#REF!</v>
      </c>
      <c r="P286" s="36">
        <f>D286+F286+H286+N286</f>
        <v>0</v>
      </c>
      <c r="Q286" s="36" t="e">
        <f>M286+I286+#REF!</f>
        <v>#REF!</v>
      </c>
      <c r="W286" s="35"/>
      <c r="X286" s="35"/>
      <c r="Y286" s="36">
        <f t="shared" si="78"/>
        <v>0</v>
      </c>
    </row>
    <row r="287" spans="2:25" ht="15.75" x14ac:dyDescent="0.25">
      <c r="B287" s="40" t="s">
        <v>274</v>
      </c>
      <c r="C287" s="40">
        <v>0</v>
      </c>
      <c r="D287" s="40">
        <v>0</v>
      </c>
      <c r="E287" s="40">
        <v>0</v>
      </c>
      <c r="F287" s="40">
        <v>0</v>
      </c>
      <c r="G287" s="41"/>
      <c r="H287" s="41"/>
      <c r="I287" s="41">
        <f t="shared" si="71"/>
        <v>0</v>
      </c>
      <c r="J287" s="40"/>
      <c r="K287" s="40">
        <f t="shared" si="77"/>
        <v>0</v>
      </c>
      <c r="L287" s="40">
        <f t="shared" si="77"/>
        <v>0</v>
      </c>
      <c r="M287" s="40">
        <f t="shared" si="72"/>
        <v>0</v>
      </c>
      <c r="N287" s="40"/>
      <c r="O287" s="36" t="e">
        <f>C287+E287+G287+#REF!</f>
        <v>#REF!</v>
      </c>
      <c r="P287" s="36">
        <f>D287+F287+H287+N287</f>
        <v>0</v>
      </c>
      <c r="Q287" s="36" t="e">
        <f>M287+I287+#REF!</f>
        <v>#REF!</v>
      </c>
      <c r="W287" s="35"/>
      <c r="X287" s="35"/>
      <c r="Y287" s="36">
        <f t="shared" si="78"/>
        <v>0</v>
      </c>
    </row>
    <row r="288" spans="2:25" ht="15.75" x14ac:dyDescent="0.25">
      <c r="B288" s="40" t="s">
        <v>275</v>
      </c>
      <c r="C288" s="40">
        <v>0</v>
      </c>
      <c r="D288" s="40">
        <v>0</v>
      </c>
      <c r="E288" s="40">
        <v>0</v>
      </c>
      <c r="F288" s="40">
        <v>0</v>
      </c>
      <c r="G288" s="41"/>
      <c r="H288" s="41"/>
      <c r="I288" s="41">
        <f t="shared" si="71"/>
        <v>0</v>
      </c>
      <c r="J288" s="40"/>
      <c r="K288" s="40">
        <f t="shared" si="77"/>
        <v>0</v>
      </c>
      <c r="L288" s="40">
        <f t="shared" si="77"/>
        <v>0</v>
      </c>
      <c r="M288" s="40">
        <f t="shared" si="72"/>
        <v>0</v>
      </c>
      <c r="N288" s="40"/>
      <c r="O288" s="36" t="e">
        <f>C288+E288+G288+#REF!</f>
        <v>#REF!</v>
      </c>
      <c r="P288" s="36">
        <f>D288+F288+H288+N288</f>
        <v>0</v>
      </c>
      <c r="Q288" s="36" t="e">
        <f>M288+I288+#REF!</f>
        <v>#REF!</v>
      </c>
      <c r="W288" s="35"/>
      <c r="X288" s="35"/>
      <c r="Y288" s="36">
        <f t="shared" si="78"/>
        <v>0</v>
      </c>
    </row>
    <row r="289" spans="1:25" ht="15.75" x14ac:dyDescent="0.25">
      <c r="B289" s="40" t="s">
        <v>276</v>
      </c>
      <c r="C289" s="40">
        <v>52</v>
      </c>
      <c r="D289" s="40">
        <v>0</v>
      </c>
      <c r="E289" s="40">
        <v>305</v>
      </c>
      <c r="F289" s="40">
        <v>0</v>
      </c>
      <c r="G289" s="41">
        <v>56</v>
      </c>
      <c r="H289" s="41"/>
      <c r="I289" s="41">
        <f t="shared" si="71"/>
        <v>56</v>
      </c>
      <c r="J289" s="40"/>
      <c r="K289" s="40">
        <f t="shared" si="77"/>
        <v>357</v>
      </c>
      <c r="L289" s="40">
        <f t="shared" si="77"/>
        <v>0</v>
      </c>
      <c r="M289" s="40">
        <f t="shared" si="72"/>
        <v>357</v>
      </c>
      <c r="N289" s="40"/>
      <c r="O289" s="36" t="e">
        <f>C289+E289+G289+#REF!</f>
        <v>#REF!</v>
      </c>
      <c r="P289" s="36">
        <f>D289+F289+H289+N289</f>
        <v>0</v>
      </c>
      <c r="Q289" s="36" t="e">
        <f>M289+I289+#REF!</f>
        <v>#REF!</v>
      </c>
      <c r="R289" s="5" t="s">
        <v>277</v>
      </c>
      <c r="S289" s="5" t="s">
        <v>278</v>
      </c>
      <c r="W289" s="35">
        <v>209</v>
      </c>
      <c r="X289" s="35">
        <v>209</v>
      </c>
      <c r="Y289" s="36">
        <f t="shared" si="78"/>
        <v>418</v>
      </c>
    </row>
    <row r="290" spans="1:25" ht="15.75" x14ac:dyDescent="0.25">
      <c r="B290" s="40" t="s">
        <v>279</v>
      </c>
      <c r="C290" s="40">
        <v>548</v>
      </c>
      <c r="D290" s="40">
        <v>0</v>
      </c>
      <c r="E290" s="40">
        <v>633</v>
      </c>
      <c r="F290" s="40">
        <v>0</v>
      </c>
      <c r="G290" s="41">
        <v>609</v>
      </c>
      <c r="H290" s="41"/>
      <c r="I290" s="41">
        <f t="shared" si="71"/>
        <v>609</v>
      </c>
      <c r="J290" s="40"/>
      <c r="K290" s="40">
        <f t="shared" si="77"/>
        <v>1181</v>
      </c>
      <c r="L290" s="40">
        <f t="shared" si="77"/>
        <v>0</v>
      </c>
      <c r="M290" s="40">
        <f t="shared" si="72"/>
        <v>1181</v>
      </c>
      <c r="N290" s="40"/>
      <c r="O290" s="36" t="e">
        <f>C290+E290+G290+#REF!</f>
        <v>#REF!</v>
      </c>
      <c r="P290" s="36">
        <f>D290+F290+H290+N290</f>
        <v>0</v>
      </c>
      <c r="Q290" s="36" t="e">
        <f>M290+I290+#REF!</f>
        <v>#REF!</v>
      </c>
      <c r="W290" s="35">
        <v>335</v>
      </c>
      <c r="X290" s="35"/>
      <c r="Y290" s="36">
        <f t="shared" si="78"/>
        <v>335</v>
      </c>
    </row>
    <row r="291" spans="1:25" ht="16.5" thickBot="1" x14ac:dyDescent="0.3">
      <c r="B291" s="38"/>
      <c r="C291" s="38">
        <f t="shared" ref="C291:N291" si="79">SUM(C286:C290)</f>
        <v>600</v>
      </c>
      <c r="D291" s="38">
        <f t="shared" si="79"/>
        <v>0</v>
      </c>
      <c r="E291" s="38">
        <f t="shared" si="79"/>
        <v>938</v>
      </c>
      <c r="F291" s="38">
        <f t="shared" si="79"/>
        <v>0</v>
      </c>
      <c r="G291" s="44">
        <f>SUM(G286:G290)</f>
        <v>665</v>
      </c>
      <c r="H291" s="44">
        <f>SUM(H286:H290)</f>
        <v>0</v>
      </c>
      <c r="I291" s="44">
        <f>SUM(I286:I290)</f>
        <v>665</v>
      </c>
      <c r="J291" s="38"/>
      <c r="K291" s="38">
        <f t="shared" si="79"/>
        <v>1538</v>
      </c>
      <c r="L291" s="38">
        <f t="shared" si="79"/>
        <v>0</v>
      </c>
      <c r="M291" s="38">
        <f t="shared" si="79"/>
        <v>1538</v>
      </c>
      <c r="N291" s="44">
        <f t="shared" si="79"/>
        <v>0</v>
      </c>
      <c r="O291" s="46" t="e">
        <f>SUM(O286:O290)</f>
        <v>#REF!</v>
      </c>
      <c r="P291" s="45">
        <f>SUM(P286:P290)</f>
        <v>0</v>
      </c>
      <c r="Q291" s="45" t="e">
        <f>SUM(Q286:Q290)</f>
        <v>#REF!</v>
      </c>
      <c r="R291" s="6" t="e">
        <f>O291+P291</f>
        <v>#REF!</v>
      </c>
      <c r="W291" s="46">
        <f>SUM(W286:W290)</f>
        <v>544</v>
      </c>
      <c r="X291" s="45">
        <f>SUM(X286:X290)</f>
        <v>209</v>
      </c>
      <c r="Y291" s="45">
        <f>SUM(Y286:Y290)</f>
        <v>753</v>
      </c>
    </row>
    <row r="292" spans="1:25" ht="15.75" thickTop="1" x14ac:dyDescent="0.25">
      <c r="B292" s="37" t="s">
        <v>280</v>
      </c>
      <c r="C292" s="38">
        <v>0</v>
      </c>
      <c r="D292" s="38">
        <v>0</v>
      </c>
      <c r="E292" s="38">
        <v>0</v>
      </c>
      <c r="F292" s="38">
        <v>0</v>
      </c>
      <c r="G292" s="39"/>
      <c r="H292" s="39"/>
      <c r="I292" s="39">
        <f t="shared" si="71"/>
        <v>0</v>
      </c>
      <c r="J292" s="38"/>
      <c r="K292" s="38">
        <f t="shared" ref="K292:L303" si="80">C292+E292</f>
        <v>0</v>
      </c>
      <c r="L292" s="38">
        <f t="shared" si="80"/>
        <v>0</v>
      </c>
      <c r="M292" s="38">
        <f t="shared" si="72"/>
        <v>0</v>
      </c>
      <c r="N292" s="38"/>
      <c r="O292" s="33"/>
      <c r="P292" s="33"/>
      <c r="Q292" s="33"/>
      <c r="W292" s="33"/>
      <c r="X292" s="33"/>
      <c r="Y292" s="34">
        <f t="shared" ref="Y292:Y303" si="81">+W292+X292</f>
        <v>0</v>
      </c>
    </row>
    <row r="293" spans="1:25" ht="15.75" x14ac:dyDescent="0.25">
      <c r="B293" s="40" t="s">
        <v>281</v>
      </c>
      <c r="C293" s="40">
        <v>278</v>
      </c>
      <c r="D293" s="40">
        <v>0</v>
      </c>
      <c r="E293" s="40">
        <v>200</v>
      </c>
      <c r="F293" s="40">
        <v>0</v>
      </c>
      <c r="G293" s="41">
        <v>105</v>
      </c>
      <c r="H293" s="41"/>
      <c r="I293" s="41">
        <f t="shared" si="71"/>
        <v>105</v>
      </c>
      <c r="J293" s="40"/>
      <c r="K293" s="40">
        <f t="shared" si="80"/>
        <v>478</v>
      </c>
      <c r="L293" s="40">
        <f t="shared" si="80"/>
        <v>0</v>
      </c>
      <c r="M293" s="40">
        <f t="shared" si="72"/>
        <v>478</v>
      </c>
      <c r="N293" s="40"/>
      <c r="O293" s="36" t="e">
        <f>C293+E293+G293+#REF!</f>
        <v>#REF!</v>
      </c>
      <c r="P293" s="36">
        <f>D293+F293+H293+N293</f>
        <v>0</v>
      </c>
      <c r="Q293" s="36" t="e">
        <f>M293+I293+#REF!</f>
        <v>#REF!</v>
      </c>
      <c r="W293" s="35"/>
      <c r="X293" s="35"/>
      <c r="Y293" s="36">
        <f t="shared" si="81"/>
        <v>0</v>
      </c>
    </row>
    <row r="294" spans="1:25" ht="15.75" x14ac:dyDescent="0.25">
      <c r="B294" s="40" t="s">
        <v>282</v>
      </c>
      <c r="C294" s="40">
        <v>0</v>
      </c>
      <c r="D294" s="40">
        <v>0</v>
      </c>
      <c r="E294" s="40">
        <v>0</v>
      </c>
      <c r="F294" s="40">
        <v>0</v>
      </c>
      <c r="G294" s="41"/>
      <c r="H294" s="41"/>
      <c r="I294" s="41">
        <f t="shared" si="71"/>
        <v>0</v>
      </c>
      <c r="J294" s="40"/>
      <c r="K294" s="40">
        <f t="shared" si="80"/>
        <v>0</v>
      </c>
      <c r="L294" s="40">
        <f t="shared" si="80"/>
        <v>0</v>
      </c>
      <c r="M294" s="40">
        <f t="shared" si="72"/>
        <v>0</v>
      </c>
      <c r="N294" s="40"/>
      <c r="O294" s="36" t="e">
        <f>C294+E294+G294+#REF!</f>
        <v>#REF!</v>
      </c>
      <c r="P294" s="36">
        <f>D294+F294+H294+N294</f>
        <v>0</v>
      </c>
      <c r="Q294" s="36" t="e">
        <f>M294+I294+#REF!</f>
        <v>#REF!</v>
      </c>
      <c r="W294" s="35"/>
      <c r="X294" s="35"/>
      <c r="Y294" s="36">
        <f t="shared" si="81"/>
        <v>0</v>
      </c>
    </row>
    <row r="295" spans="1:25" ht="15.75" x14ac:dyDescent="0.25">
      <c r="B295" s="40" t="s">
        <v>283</v>
      </c>
      <c r="C295" s="40">
        <v>0</v>
      </c>
      <c r="D295" s="40">
        <v>0</v>
      </c>
      <c r="E295" s="40">
        <v>0</v>
      </c>
      <c r="F295" s="40">
        <v>0</v>
      </c>
      <c r="G295" s="41"/>
      <c r="H295" s="41"/>
      <c r="I295" s="41">
        <f t="shared" si="71"/>
        <v>0</v>
      </c>
      <c r="J295" s="40"/>
      <c r="K295" s="40">
        <f t="shared" si="80"/>
        <v>0</v>
      </c>
      <c r="L295" s="40">
        <f t="shared" si="80"/>
        <v>0</v>
      </c>
      <c r="M295" s="40">
        <f t="shared" si="72"/>
        <v>0</v>
      </c>
      <c r="N295" s="40"/>
      <c r="O295" s="36" t="e">
        <f>C295+E295+G295+#REF!</f>
        <v>#REF!</v>
      </c>
      <c r="P295" s="36">
        <f>D295+F295+H295+N295</f>
        <v>0</v>
      </c>
      <c r="Q295" s="36" t="e">
        <f>M295+I295+#REF!</f>
        <v>#REF!</v>
      </c>
      <c r="W295" s="35"/>
      <c r="X295" s="35"/>
      <c r="Y295" s="36">
        <f t="shared" si="81"/>
        <v>0</v>
      </c>
    </row>
    <row r="296" spans="1:25" ht="15.75" x14ac:dyDescent="0.25">
      <c r="B296" s="40" t="s">
        <v>284</v>
      </c>
      <c r="C296" s="40">
        <v>0</v>
      </c>
      <c r="D296" s="40">
        <v>0</v>
      </c>
      <c r="E296" s="40">
        <v>0</v>
      </c>
      <c r="F296" s="40">
        <v>0</v>
      </c>
      <c r="G296" s="41"/>
      <c r="H296" s="41"/>
      <c r="I296" s="41">
        <f t="shared" si="71"/>
        <v>0</v>
      </c>
      <c r="J296" s="40"/>
      <c r="K296" s="40">
        <f t="shared" si="80"/>
        <v>0</v>
      </c>
      <c r="L296" s="40">
        <f t="shared" si="80"/>
        <v>0</v>
      </c>
      <c r="M296" s="40">
        <f t="shared" si="72"/>
        <v>0</v>
      </c>
      <c r="N296" s="40"/>
      <c r="O296" s="36" t="e">
        <f>C296+E296+G296+#REF!</f>
        <v>#REF!</v>
      </c>
      <c r="P296" s="36">
        <f>D296+F296+H296+N296</f>
        <v>0</v>
      </c>
      <c r="Q296" s="36" t="e">
        <f>M296+I296+#REF!</f>
        <v>#REF!</v>
      </c>
      <c r="W296" s="35"/>
      <c r="X296" s="35"/>
      <c r="Y296" s="36">
        <f t="shared" si="81"/>
        <v>0</v>
      </c>
    </row>
    <row r="297" spans="1:25" ht="15.75" x14ac:dyDescent="0.25">
      <c r="B297" s="40" t="s">
        <v>285</v>
      </c>
      <c r="C297" s="40">
        <v>121</v>
      </c>
      <c r="D297" s="40">
        <v>0</v>
      </c>
      <c r="E297" s="40">
        <v>209</v>
      </c>
      <c r="F297" s="40">
        <v>0</v>
      </c>
      <c r="G297" s="41"/>
      <c r="H297" s="41"/>
      <c r="I297" s="41">
        <f t="shared" si="71"/>
        <v>0</v>
      </c>
      <c r="J297" s="40"/>
      <c r="K297" s="40">
        <f t="shared" si="80"/>
        <v>330</v>
      </c>
      <c r="L297" s="40">
        <f t="shared" si="80"/>
        <v>0</v>
      </c>
      <c r="M297" s="40">
        <f t="shared" si="72"/>
        <v>330</v>
      </c>
      <c r="N297" s="40"/>
      <c r="O297" s="36" t="e">
        <f>C297+E297+G297+#REF!</f>
        <v>#REF!</v>
      </c>
      <c r="P297" s="36">
        <f>D297+F297+H297+N297</f>
        <v>0</v>
      </c>
      <c r="Q297" s="36" t="e">
        <f>M297+I297+#REF!</f>
        <v>#REF!</v>
      </c>
      <c r="R297" s="5" t="s">
        <v>16</v>
      </c>
      <c r="S297" s="5">
        <v>94</v>
      </c>
      <c r="W297" s="35">
        <v>94</v>
      </c>
      <c r="X297" s="35"/>
      <c r="Y297" s="36">
        <f t="shared" si="81"/>
        <v>94</v>
      </c>
    </row>
    <row r="298" spans="1:25" ht="15.75" x14ac:dyDescent="0.25">
      <c r="B298" s="40" t="s">
        <v>286</v>
      </c>
      <c r="C298" s="40">
        <v>0</v>
      </c>
      <c r="D298" s="40">
        <v>0</v>
      </c>
      <c r="E298" s="40">
        <v>50</v>
      </c>
      <c r="F298" s="40">
        <v>0</v>
      </c>
      <c r="G298" s="41">
        <v>102</v>
      </c>
      <c r="H298" s="41"/>
      <c r="I298" s="41">
        <f t="shared" si="71"/>
        <v>102</v>
      </c>
      <c r="J298" s="40"/>
      <c r="K298" s="40">
        <f t="shared" si="80"/>
        <v>50</v>
      </c>
      <c r="L298" s="40">
        <f t="shared" si="80"/>
        <v>0</v>
      </c>
      <c r="M298" s="40">
        <f t="shared" si="72"/>
        <v>50</v>
      </c>
      <c r="N298" s="40"/>
      <c r="O298" s="36" t="e">
        <f>C298+E298+G298+#REF!</f>
        <v>#REF!</v>
      </c>
      <c r="P298" s="36">
        <f>D298+F298+H298+N298</f>
        <v>0</v>
      </c>
      <c r="Q298" s="36" t="e">
        <f>M298+I298+#REF!</f>
        <v>#REF!</v>
      </c>
      <c r="W298" s="35">
        <v>215</v>
      </c>
      <c r="X298" s="35"/>
      <c r="Y298" s="36">
        <f t="shared" si="81"/>
        <v>215</v>
      </c>
    </row>
    <row r="299" spans="1:25" ht="15.75" x14ac:dyDescent="0.25">
      <c r="B299" s="40" t="s">
        <v>287</v>
      </c>
      <c r="C299" s="40">
        <v>0</v>
      </c>
      <c r="D299" s="40">
        <v>0</v>
      </c>
      <c r="E299" s="40">
        <v>0</v>
      </c>
      <c r="F299" s="40">
        <v>0</v>
      </c>
      <c r="G299" s="41"/>
      <c r="H299" s="41"/>
      <c r="I299" s="41">
        <f t="shared" si="71"/>
        <v>0</v>
      </c>
      <c r="J299" s="40"/>
      <c r="K299" s="40">
        <f t="shared" si="80"/>
        <v>0</v>
      </c>
      <c r="L299" s="40">
        <f t="shared" si="80"/>
        <v>0</v>
      </c>
      <c r="M299" s="40">
        <f t="shared" si="72"/>
        <v>0</v>
      </c>
      <c r="N299" s="40"/>
      <c r="O299" s="36" t="e">
        <f>C299+E299+G299+#REF!</f>
        <v>#REF!</v>
      </c>
      <c r="P299" s="36">
        <f>D299+F299+H299+N299</f>
        <v>0</v>
      </c>
      <c r="Q299" s="36" t="e">
        <f>M299+I299+#REF!</f>
        <v>#REF!</v>
      </c>
      <c r="W299" s="35"/>
      <c r="X299" s="35"/>
      <c r="Y299" s="36">
        <f t="shared" si="81"/>
        <v>0</v>
      </c>
    </row>
    <row r="300" spans="1:25" ht="15.75" x14ac:dyDescent="0.25">
      <c r="B300" s="40" t="s">
        <v>288</v>
      </c>
      <c r="C300" s="40">
        <v>0</v>
      </c>
      <c r="D300" s="40">
        <v>0</v>
      </c>
      <c r="E300" s="40">
        <v>0</v>
      </c>
      <c r="F300" s="40">
        <v>0</v>
      </c>
      <c r="G300" s="41"/>
      <c r="H300" s="41"/>
      <c r="I300" s="41">
        <f t="shared" si="71"/>
        <v>0</v>
      </c>
      <c r="J300" s="40"/>
      <c r="K300" s="40">
        <f t="shared" si="80"/>
        <v>0</v>
      </c>
      <c r="L300" s="40">
        <f t="shared" si="80"/>
        <v>0</v>
      </c>
      <c r="M300" s="40">
        <f t="shared" si="72"/>
        <v>0</v>
      </c>
      <c r="N300" s="40"/>
      <c r="O300" s="36" t="e">
        <f>C300+E300+G300+#REF!</f>
        <v>#REF!</v>
      </c>
      <c r="P300" s="36">
        <f>D300+F300+H300+N300</f>
        <v>0</v>
      </c>
      <c r="Q300" s="36" t="e">
        <f>M300+I300+#REF!</f>
        <v>#REF!</v>
      </c>
      <c r="W300" s="35"/>
      <c r="X300" s="35"/>
      <c r="Y300" s="36">
        <f t="shared" si="81"/>
        <v>0</v>
      </c>
    </row>
    <row r="301" spans="1:25" ht="15.75" x14ac:dyDescent="0.25">
      <c r="B301" s="40" t="s">
        <v>289</v>
      </c>
      <c r="C301" s="40">
        <v>0</v>
      </c>
      <c r="D301" s="40">
        <v>0</v>
      </c>
      <c r="E301" s="40">
        <v>0</v>
      </c>
      <c r="F301" s="40">
        <v>0</v>
      </c>
      <c r="G301" s="41"/>
      <c r="H301" s="41"/>
      <c r="I301" s="41">
        <f t="shared" si="71"/>
        <v>0</v>
      </c>
      <c r="J301" s="40"/>
      <c r="K301" s="40">
        <f t="shared" si="80"/>
        <v>0</v>
      </c>
      <c r="L301" s="40">
        <f t="shared" si="80"/>
        <v>0</v>
      </c>
      <c r="M301" s="40">
        <f t="shared" si="72"/>
        <v>0</v>
      </c>
      <c r="N301" s="40"/>
      <c r="O301" s="36" t="e">
        <f>C301+E301+G301+#REF!</f>
        <v>#REF!</v>
      </c>
      <c r="P301" s="36">
        <f>D301+F301+H301+N301</f>
        <v>0</v>
      </c>
      <c r="Q301" s="36" t="e">
        <f>M301+I301+#REF!</f>
        <v>#REF!</v>
      </c>
      <c r="W301" s="35"/>
      <c r="X301" s="35"/>
      <c r="Y301" s="36">
        <f t="shared" si="81"/>
        <v>0</v>
      </c>
    </row>
    <row r="302" spans="1:25" ht="15.75" x14ac:dyDescent="0.25">
      <c r="B302" s="40" t="s">
        <v>290</v>
      </c>
      <c r="C302" s="40">
        <v>333</v>
      </c>
      <c r="D302" s="40">
        <v>0</v>
      </c>
      <c r="E302" s="40">
        <v>320</v>
      </c>
      <c r="F302" s="40">
        <v>0</v>
      </c>
      <c r="G302" s="41">
        <v>211</v>
      </c>
      <c r="H302" s="41"/>
      <c r="I302" s="41">
        <f t="shared" si="71"/>
        <v>211</v>
      </c>
      <c r="J302" s="40"/>
      <c r="K302" s="40">
        <f t="shared" si="80"/>
        <v>653</v>
      </c>
      <c r="L302" s="40">
        <f t="shared" si="80"/>
        <v>0</v>
      </c>
      <c r="M302" s="40">
        <f t="shared" si="72"/>
        <v>653</v>
      </c>
      <c r="N302" s="40"/>
      <c r="O302" s="36" t="e">
        <f>C302+E302+G302+#REF!</f>
        <v>#REF!</v>
      </c>
      <c r="P302" s="36">
        <f>D302+F302+H302+N302</f>
        <v>0</v>
      </c>
      <c r="Q302" s="36" t="e">
        <f>M302+I302+#REF!</f>
        <v>#REF!</v>
      </c>
      <c r="W302" s="35">
        <v>78</v>
      </c>
      <c r="X302" s="35"/>
      <c r="Y302" s="36">
        <f t="shared" si="81"/>
        <v>78</v>
      </c>
    </row>
    <row r="303" spans="1:25" s="59" customFormat="1" ht="15.75" x14ac:dyDescent="0.25">
      <c r="A303" s="1"/>
      <c r="B303" s="40" t="s">
        <v>291</v>
      </c>
      <c r="C303" s="40">
        <v>245</v>
      </c>
      <c r="D303" s="40">
        <v>0</v>
      </c>
      <c r="E303" s="40">
        <v>930</v>
      </c>
      <c r="F303" s="40">
        <v>0</v>
      </c>
      <c r="G303" s="41"/>
      <c r="H303" s="41"/>
      <c r="I303" s="41">
        <f t="shared" si="71"/>
        <v>0</v>
      </c>
      <c r="J303" s="40"/>
      <c r="K303" s="40">
        <f t="shared" si="80"/>
        <v>1175</v>
      </c>
      <c r="L303" s="40">
        <f t="shared" si="80"/>
        <v>0</v>
      </c>
      <c r="M303" s="40">
        <f t="shared" si="72"/>
        <v>1175</v>
      </c>
      <c r="N303" s="40"/>
      <c r="O303" s="36" t="e">
        <f>C303+E303+G303+#REF!</f>
        <v>#REF!</v>
      </c>
      <c r="P303" s="36">
        <f>D303+F303+H303+N303</f>
        <v>0</v>
      </c>
      <c r="Q303" s="36" t="e">
        <f>M303+I303+#REF!</f>
        <v>#REF!</v>
      </c>
      <c r="W303" s="48">
        <v>499</v>
      </c>
      <c r="X303" s="48"/>
      <c r="Y303" s="36">
        <f t="shared" si="81"/>
        <v>499</v>
      </c>
    </row>
    <row r="304" spans="1:25" ht="16.5" thickBot="1" x14ac:dyDescent="0.3">
      <c r="B304" s="38"/>
      <c r="C304" s="38">
        <f t="shared" ref="C304:Q304" si="82">SUM(C293:C303)</f>
        <v>977</v>
      </c>
      <c r="D304" s="38">
        <f t="shared" si="82"/>
        <v>0</v>
      </c>
      <c r="E304" s="38">
        <f t="shared" si="82"/>
        <v>1709</v>
      </c>
      <c r="F304" s="38">
        <f t="shared" si="82"/>
        <v>0</v>
      </c>
      <c r="G304" s="44">
        <f>SUM(G293:G303)</f>
        <v>418</v>
      </c>
      <c r="H304" s="44">
        <f>SUM(H293:H303)</f>
        <v>0</v>
      </c>
      <c r="I304" s="44">
        <f>SUM(I293:I303)</f>
        <v>418</v>
      </c>
      <c r="J304" s="38"/>
      <c r="K304" s="38">
        <f t="shared" si="82"/>
        <v>2686</v>
      </c>
      <c r="L304" s="38">
        <f t="shared" si="82"/>
        <v>0</v>
      </c>
      <c r="M304" s="38">
        <f t="shared" si="82"/>
        <v>2686</v>
      </c>
      <c r="N304" s="44">
        <f t="shared" si="82"/>
        <v>0</v>
      </c>
      <c r="O304" s="46" t="e">
        <f t="shared" si="82"/>
        <v>#REF!</v>
      </c>
      <c r="P304" s="45">
        <f t="shared" si="82"/>
        <v>0</v>
      </c>
      <c r="Q304" s="45" t="e">
        <f t="shared" si="82"/>
        <v>#REF!</v>
      </c>
      <c r="R304" s="6" t="e">
        <f>O304+P304</f>
        <v>#REF!</v>
      </c>
      <c r="W304" s="46">
        <f>SUM(W293:W303)</f>
        <v>886</v>
      </c>
      <c r="X304" s="45">
        <f>SUM(X293:X303)</f>
        <v>0</v>
      </c>
      <c r="Y304" s="45">
        <f>SUM(Y293:Y303)</f>
        <v>886</v>
      </c>
    </row>
    <row r="305" spans="2:25" ht="15.75" thickTop="1" x14ac:dyDescent="0.25">
      <c r="B305" s="37" t="s">
        <v>292</v>
      </c>
      <c r="C305" s="38">
        <v>0</v>
      </c>
      <c r="D305" s="38">
        <v>0</v>
      </c>
      <c r="E305" s="38">
        <v>0</v>
      </c>
      <c r="F305" s="38">
        <v>0</v>
      </c>
      <c r="G305" s="39"/>
      <c r="H305" s="39"/>
      <c r="I305" s="39">
        <f t="shared" si="71"/>
        <v>0</v>
      </c>
      <c r="J305" s="38"/>
      <c r="K305" s="38">
        <f t="shared" ref="K305:L315" si="83">C305+E305</f>
        <v>0</v>
      </c>
      <c r="L305" s="38">
        <f t="shared" si="83"/>
        <v>0</v>
      </c>
      <c r="M305" s="38">
        <f t="shared" si="72"/>
        <v>0</v>
      </c>
      <c r="N305" s="38"/>
      <c r="O305" s="33"/>
      <c r="P305" s="33"/>
      <c r="Q305" s="33"/>
      <c r="W305" s="33"/>
      <c r="X305" s="33"/>
      <c r="Y305" s="34">
        <f t="shared" ref="Y305:Y315" si="84">+W305+X305</f>
        <v>0</v>
      </c>
    </row>
    <row r="306" spans="2:25" ht="15.75" x14ac:dyDescent="0.25">
      <c r="B306" s="40" t="s">
        <v>293</v>
      </c>
      <c r="C306" s="40">
        <v>0</v>
      </c>
      <c r="D306" s="40">
        <v>90</v>
      </c>
      <c r="E306" s="40">
        <v>0</v>
      </c>
      <c r="F306" s="40">
        <v>60</v>
      </c>
      <c r="G306" s="41"/>
      <c r="H306" s="41">
        <v>30</v>
      </c>
      <c r="I306" s="41">
        <f t="shared" si="71"/>
        <v>30</v>
      </c>
      <c r="J306" s="40"/>
      <c r="K306" s="40">
        <f t="shared" si="83"/>
        <v>0</v>
      </c>
      <c r="L306" s="40">
        <f t="shared" si="83"/>
        <v>150</v>
      </c>
      <c r="M306" s="40">
        <f t="shared" si="72"/>
        <v>150</v>
      </c>
      <c r="N306" s="40">
        <v>30</v>
      </c>
      <c r="O306" s="36" t="e">
        <f>C306+E306+G306+#REF!</f>
        <v>#REF!</v>
      </c>
      <c r="P306" s="36">
        <f>D306+F306+H306+N306</f>
        <v>210</v>
      </c>
      <c r="Q306" s="36" t="e">
        <f>M306+I306+#REF!</f>
        <v>#REF!</v>
      </c>
      <c r="W306" s="35"/>
      <c r="X306" s="35">
        <v>60</v>
      </c>
      <c r="Y306" s="36">
        <f t="shared" si="84"/>
        <v>60</v>
      </c>
    </row>
    <row r="307" spans="2:25" ht="15.75" x14ac:dyDescent="0.25">
      <c r="B307" s="40" t="s">
        <v>294</v>
      </c>
      <c r="C307" s="40">
        <v>0</v>
      </c>
      <c r="D307" s="40">
        <v>30</v>
      </c>
      <c r="E307" s="40">
        <v>0</v>
      </c>
      <c r="F307" s="40">
        <v>0</v>
      </c>
      <c r="G307" s="41"/>
      <c r="H307" s="41">
        <v>168</v>
      </c>
      <c r="I307" s="41">
        <f t="shared" si="71"/>
        <v>168</v>
      </c>
      <c r="J307" s="40"/>
      <c r="K307" s="40">
        <f t="shared" si="83"/>
        <v>0</v>
      </c>
      <c r="L307" s="40">
        <f t="shared" si="83"/>
        <v>30</v>
      </c>
      <c r="M307" s="40">
        <f t="shared" si="72"/>
        <v>30</v>
      </c>
      <c r="N307" s="40"/>
      <c r="O307" s="36" t="e">
        <f>C307+E307+G307+#REF!</f>
        <v>#REF!</v>
      </c>
      <c r="P307" s="36">
        <f>D307+F307+H307+N307</f>
        <v>198</v>
      </c>
      <c r="Q307" s="36" t="e">
        <f>M307+I307+#REF!</f>
        <v>#REF!</v>
      </c>
      <c r="W307" s="35"/>
      <c r="X307" s="35">
        <v>60</v>
      </c>
      <c r="Y307" s="36">
        <f t="shared" si="84"/>
        <v>60</v>
      </c>
    </row>
    <row r="308" spans="2:25" ht="15.75" x14ac:dyDescent="0.25">
      <c r="B308" s="40" t="s">
        <v>295</v>
      </c>
      <c r="C308" s="40">
        <v>0</v>
      </c>
      <c r="D308" s="40">
        <v>0</v>
      </c>
      <c r="E308" s="40">
        <v>0</v>
      </c>
      <c r="F308" s="40">
        <v>0</v>
      </c>
      <c r="G308" s="41"/>
      <c r="H308" s="41"/>
      <c r="I308" s="41">
        <f t="shared" si="71"/>
        <v>0</v>
      </c>
      <c r="J308" s="40"/>
      <c r="K308" s="40">
        <f t="shared" si="83"/>
        <v>0</v>
      </c>
      <c r="L308" s="40">
        <f t="shared" si="83"/>
        <v>0</v>
      </c>
      <c r="M308" s="40">
        <f t="shared" si="72"/>
        <v>0</v>
      </c>
      <c r="N308" s="40"/>
      <c r="O308" s="36" t="e">
        <f>C308+E308+G308+#REF!</f>
        <v>#REF!</v>
      </c>
      <c r="P308" s="36">
        <f>D308+F308+H308+N308</f>
        <v>0</v>
      </c>
      <c r="Q308" s="36" t="e">
        <f>M308+I308+#REF!</f>
        <v>#REF!</v>
      </c>
      <c r="W308" s="35"/>
      <c r="X308" s="35"/>
      <c r="Y308" s="36">
        <f t="shared" si="84"/>
        <v>0</v>
      </c>
    </row>
    <row r="309" spans="2:25" ht="15.75" x14ac:dyDescent="0.25">
      <c r="B309" s="40" t="s">
        <v>296</v>
      </c>
      <c r="C309" s="40">
        <v>131</v>
      </c>
      <c r="D309" s="40">
        <v>30</v>
      </c>
      <c r="E309" s="40">
        <v>0</v>
      </c>
      <c r="F309" s="40">
        <v>60</v>
      </c>
      <c r="G309" s="41"/>
      <c r="H309" s="41">
        <v>30</v>
      </c>
      <c r="I309" s="41">
        <f t="shared" si="71"/>
        <v>30</v>
      </c>
      <c r="J309" s="40"/>
      <c r="K309" s="40">
        <f t="shared" si="83"/>
        <v>131</v>
      </c>
      <c r="L309" s="40">
        <f t="shared" si="83"/>
        <v>90</v>
      </c>
      <c r="M309" s="40">
        <f t="shared" si="72"/>
        <v>221</v>
      </c>
      <c r="N309" s="40">
        <v>30</v>
      </c>
      <c r="O309" s="36" t="e">
        <f>C309+E309+G309+#REF!</f>
        <v>#REF!</v>
      </c>
      <c r="P309" s="36">
        <f>D309+F309+H309+N309</f>
        <v>150</v>
      </c>
      <c r="Q309" s="36" t="e">
        <f>M309+I309+#REF!</f>
        <v>#REF!</v>
      </c>
      <c r="W309" s="35"/>
      <c r="X309" s="35"/>
      <c r="Y309" s="36">
        <f t="shared" si="84"/>
        <v>0</v>
      </c>
    </row>
    <row r="310" spans="2:25" ht="15.75" x14ac:dyDescent="0.25">
      <c r="B310" s="40" t="s">
        <v>297</v>
      </c>
      <c r="C310" s="40">
        <v>128</v>
      </c>
      <c r="D310" s="40">
        <v>0</v>
      </c>
      <c r="E310" s="40">
        <v>266</v>
      </c>
      <c r="F310" s="40">
        <v>30</v>
      </c>
      <c r="G310" s="41">
        <v>124</v>
      </c>
      <c r="H310" s="41"/>
      <c r="I310" s="41">
        <f t="shared" si="71"/>
        <v>124</v>
      </c>
      <c r="J310" s="40"/>
      <c r="K310" s="40">
        <f t="shared" si="83"/>
        <v>394</v>
      </c>
      <c r="L310" s="40">
        <f t="shared" si="83"/>
        <v>30</v>
      </c>
      <c r="M310" s="40">
        <f t="shared" si="72"/>
        <v>424</v>
      </c>
      <c r="N310" s="41">
        <v>0</v>
      </c>
      <c r="O310" s="36" t="e">
        <f>C310+E310+G310+#REF!</f>
        <v>#REF!</v>
      </c>
      <c r="P310" s="36">
        <f>D310+F310+H310+N310</f>
        <v>30</v>
      </c>
      <c r="Q310" s="36" t="e">
        <f>M310+I310+#REF!</f>
        <v>#REF!</v>
      </c>
      <c r="W310" s="35">
        <v>137</v>
      </c>
      <c r="X310" s="35">
        <v>30</v>
      </c>
      <c r="Y310" s="36">
        <f t="shared" si="84"/>
        <v>167</v>
      </c>
    </row>
    <row r="311" spans="2:25" ht="15.75" x14ac:dyDescent="0.25">
      <c r="B311" s="40" t="s">
        <v>298</v>
      </c>
      <c r="C311" s="40">
        <v>0</v>
      </c>
      <c r="D311" s="40">
        <v>0</v>
      </c>
      <c r="E311" s="40">
        <v>0</v>
      </c>
      <c r="F311" s="40">
        <v>60</v>
      </c>
      <c r="G311" s="41"/>
      <c r="H311" s="41"/>
      <c r="I311" s="41">
        <f t="shared" si="71"/>
        <v>0</v>
      </c>
      <c r="J311" s="40"/>
      <c r="K311" s="40">
        <f t="shared" si="83"/>
        <v>0</v>
      </c>
      <c r="L311" s="40">
        <f t="shared" si="83"/>
        <v>60</v>
      </c>
      <c r="M311" s="40">
        <f t="shared" si="72"/>
        <v>60</v>
      </c>
      <c r="N311" s="40">
        <v>30</v>
      </c>
      <c r="O311" s="36" t="e">
        <f>C311+E311+G311+#REF!</f>
        <v>#REF!</v>
      </c>
      <c r="P311" s="36">
        <f>D311+F311+H311+N311</f>
        <v>90</v>
      </c>
      <c r="Q311" s="36" t="e">
        <f>M311+I311+#REF!</f>
        <v>#REF!</v>
      </c>
      <c r="W311" s="35"/>
      <c r="X311" s="35"/>
      <c r="Y311" s="36">
        <f t="shared" si="84"/>
        <v>0</v>
      </c>
    </row>
    <row r="312" spans="2:25" ht="15.75" x14ac:dyDescent="0.25">
      <c r="B312" s="40" t="s">
        <v>299</v>
      </c>
      <c r="C312" s="40">
        <v>0</v>
      </c>
      <c r="D312" s="40">
        <v>0</v>
      </c>
      <c r="E312" s="40">
        <v>90</v>
      </c>
      <c r="F312" s="40">
        <v>0</v>
      </c>
      <c r="G312" s="41"/>
      <c r="H312" s="41"/>
      <c r="I312" s="41">
        <f t="shared" si="71"/>
        <v>0</v>
      </c>
      <c r="J312" s="40"/>
      <c r="K312" s="40">
        <f t="shared" si="83"/>
        <v>90</v>
      </c>
      <c r="L312" s="40">
        <f t="shared" si="83"/>
        <v>0</v>
      </c>
      <c r="M312" s="40">
        <f t="shared" si="72"/>
        <v>90</v>
      </c>
      <c r="N312" s="40"/>
      <c r="O312" s="36" t="e">
        <f>C312+E312+G312+#REF!</f>
        <v>#REF!</v>
      </c>
      <c r="P312" s="36">
        <f>D312+F312+H312+N312</f>
        <v>0</v>
      </c>
      <c r="Q312" s="36" t="e">
        <f>M312+I312+#REF!</f>
        <v>#REF!</v>
      </c>
      <c r="W312" s="35"/>
      <c r="X312" s="35"/>
      <c r="Y312" s="36">
        <f t="shared" si="84"/>
        <v>0</v>
      </c>
    </row>
    <row r="313" spans="2:25" ht="15.75" x14ac:dyDescent="0.25">
      <c r="B313" s="40" t="s">
        <v>300</v>
      </c>
      <c r="C313" s="40">
        <v>0</v>
      </c>
      <c r="D313" s="40">
        <v>0</v>
      </c>
      <c r="E313" s="40">
        <v>0</v>
      </c>
      <c r="F313" s="40">
        <v>30</v>
      </c>
      <c r="G313" s="41"/>
      <c r="H313" s="41"/>
      <c r="I313" s="41">
        <f t="shared" si="71"/>
        <v>0</v>
      </c>
      <c r="J313" s="40"/>
      <c r="K313" s="40">
        <f t="shared" si="83"/>
        <v>0</v>
      </c>
      <c r="L313" s="40">
        <f t="shared" si="83"/>
        <v>30</v>
      </c>
      <c r="M313" s="40">
        <f t="shared" si="72"/>
        <v>30</v>
      </c>
      <c r="N313" s="41">
        <v>30</v>
      </c>
      <c r="O313" s="36" t="e">
        <f>C313+E313+G313+#REF!</f>
        <v>#REF!</v>
      </c>
      <c r="P313" s="36">
        <f>D313+F313+H313+N313</f>
        <v>60</v>
      </c>
      <c r="Q313" s="36" t="e">
        <f>M313+I313+#REF!</f>
        <v>#REF!</v>
      </c>
      <c r="W313" s="35"/>
      <c r="X313" s="35">
        <v>20</v>
      </c>
      <c r="Y313" s="36">
        <f t="shared" si="84"/>
        <v>20</v>
      </c>
    </row>
    <row r="314" spans="2:25" ht="15.75" x14ac:dyDescent="0.25">
      <c r="B314" s="40" t="s">
        <v>301</v>
      </c>
      <c r="C314" s="40">
        <v>0</v>
      </c>
      <c r="D314" s="40">
        <v>0</v>
      </c>
      <c r="E314" s="40">
        <v>0</v>
      </c>
      <c r="F314" s="40">
        <v>0</v>
      </c>
      <c r="G314" s="41"/>
      <c r="H314" s="41"/>
      <c r="I314" s="41">
        <f t="shared" si="71"/>
        <v>0</v>
      </c>
      <c r="J314" s="40"/>
      <c r="K314" s="40">
        <f t="shared" si="83"/>
        <v>0</v>
      </c>
      <c r="L314" s="40">
        <f t="shared" si="83"/>
        <v>0</v>
      </c>
      <c r="M314" s="40">
        <f t="shared" si="72"/>
        <v>0</v>
      </c>
      <c r="N314" s="40"/>
      <c r="O314" s="36" t="e">
        <f>C314+E314+G314+#REF!</f>
        <v>#REF!</v>
      </c>
      <c r="P314" s="36">
        <f>D314+F314+H314+N314</f>
        <v>0</v>
      </c>
      <c r="Q314" s="36" t="e">
        <f>M314+I314+#REF!</f>
        <v>#REF!</v>
      </c>
      <c r="W314" s="35"/>
      <c r="X314" s="35"/>
      <c r="Y314" s="36">
        <f t="shared" si="84"/>
        <v>0</v>
      </c>
    </row>
    <row r="315" spans="2:25" ht="15.75" x14ac:dyDescent="0.25">
      <c r="B315" s="40" t="s">
        <v>302</v>
      </c>
      <c r="C315" s="40">
        <v>920</v>
      </c>
      <c r="D315" s="40">
        <v>0</v>
      </c>
      <c r="E315" s="40">
        <v>1062</v>
      </c>
      <c r="F315" s="40">
        <v>0</v>
      </c>
      <c r="G315" s="41">
        <v>928</v>
      </c>
      <c r="H315" s="41"/>
      <c r="I315" s="41">
        <f t="shared" si="71"/>
        <v>928</v>
      </c>
      <c r="J315" s="40"/>
      <c r="K315" s="40">
        <f t="shared" si="83"/>
        <v>1982</v>
      </c>
      <c r="L315" s="40">
        <f t="shared" si="83"/>
        <v>0</v>
      </c>
      <c r="M315" s="40">
        <f t="shared" si="72"/>
        <v>1982</v>
      </c>
      <c r="N315" s="40"/>
      <c r="O315" s="36" t="e">
        <f>C315+E315+G315+#REF!</f>
        <v>#REF!</v>
      </c>
      <c r="P315" s="36">
        <f>D315+F315+H315+N315</f>
        <v>0</v>
      </c>
      <c r="Q315" s="36" t="e">
        <f>M315+I315+#REF!</f>
        <v>#REF!</v>
      </c>
      <c r="W315" s="35">
        <v>790</v>
      </c>
      <c r="X315" s="35"/>
      <c r="Y315" s="36">
        <f t="shared" si="84"/>
        <v>790</v>
      </c>
    </row>
    <row r="316" spans="2:25" ht="16.5" thickBot="1" x14ac:dyDescent="0.3">
      <c r="B316" s="38"/>
      <c r="C316" s="38">
        <f t="shared" ref="C316:Q316" si="85">SUM(C306:C315)</f>
        <v>1179</v>
      </c>
      <c r="D316" s="38">
        <f t="shared" si="85"/>
        <v>150</v>
      </c>
      <c r="E316" s="38">
        <f t="shared" si="85"/>
        <v>1418</v>
      </c>
      <c r="F316" s="38">
        <f t="shared" si="85"/>
        <v>240</v>
      </c>
      <c r="G316" s="44">
        <f>SUM(G306:G315)</f>
        <v>1052</v>
      </c>
      <c r="H316" s="44">
        <f>SUM(H306:H315)</f>
        <v>228</v>
      </c>
      <c r="I316" s="44">
        <f>SUM(I306:I315)</f>
        <v>1280</v>
      </c>
      <c r="J316" s="38"/>
      <c r="K316" s="38">
        <f t="shared" si="85"/>
        <v>2597</v>
      </c>
      <c r="L316" s="38">
        <f t="shared" si="85"/>
        <v>390</v>
      </c>
      <c r="M316" s="38">
        <f t="shared" si="85"/>
        <v>2987</v>
      </c>
      <c r="N316" s="44">
        <f t="shared" si="85"/>
        <v>120</v>
      </c>
      <c r="O316" s="46" t="e">
        <f t="shared" si="85"/>
        <v>#REF!</v>
      </c>
      <c r="P316" s="45">
        <f t="shared" si="85"/>
        <v>738</v>
      </c>
      <c r="Q316" s="45" t="e">
        <f t="shared" si="85"/>
        <v>#REF!</v>
      </c>
      <c r="R316" s="6" t="e">
        <f>O316+P316</f>
        <v>#REF!</v>
      </c>
      <c r="W316" s="46">
        <f>SUM(W306:W315)</f>
        <v>927</v>
      </c>
      <c r="X316" s="45">
        <f>SUM(X306:X315)</f>
        <v>170</v>
      </c>
      <c r="Y316" s="45">
        <f>SUM(Y306:Y315)</f>
        <v>1097</v>
      </c>
    </row>
    <row r="317" spans="2:25" ht="15.75" thickTop="1" x14ac:dyDescent="0.25">
      <c r="B317" s="37" t="s">
        <v>232</v>
      </c>
      <c r="C317" s="38">
        <v>0</v>
      </c>
      <c r="D317" s="38">
        <v>0</v>
      </c>
      <c r="E317" s="38">
        <v>0</v>
      </c>
      <c r="F317" s="38">
        <v>0</v>
      </c>
      <c r="G317" s="39"/>
      <c r="H317" s="39"/>
      <c r="I317" s="39">
        <f t="shared" si="71"/>
        <v>0</v>
      </c>
      <c r="J317" s="38"/>
      <c r="K317" s="38">
        <f t="shared" ref="K317:L322" si="86">C317+E317</f>
        <v>0</v>
      </c>
      <c r="L317" s="38">
        <f t="shared" si="86"/>
        <v>0</v>
      </c>
      <c r="M317" s="38">
        <f t="shared" si="72"/>
        <v>0</v>
      </c>
      <c r="N317" s="38"/>
      <c r="O317" s="33"/>
      <c r="P317" s="33"/>
      <c r="Q317" s="33"/>
      <c r="W317" s="33"/>
      <c r="X317" s="33"/>
      <c r="Y317" s="34">
        <f t="shared" ref="Y317:Y322" si="87">+W317+X317</f>
        <v>0</v>
      </c>
    </row>
    <row r="318" spans="2:25" ht="15.75" x14ac:dyDescent="0.25">
      <c r="B318" s="40" t="s">
        <v>303</v>
      </c>
      <c r="C318" s="40">
        <v>0</v>
      </c>
      <c r="D318" s="40">
        <v>0</v>
      </c>
      <c r="E318" s="40">
        <v>0</v>
      </c>
      <c r="F318" s="40">
        <v>95</v>
      </c>
      <c r="G318" s="41"/>
      <c r="H318" s="41"/>
      <c r="I318" s="41">
        <f t="shared" si="71"/>
        <v>0</v>
      </c>
      <c r="J318" s="40"/>
      <c r="K318" s="40">
        <f t="shared" si="86"/>
        <v>0</v>
      </c>
      <c r="L318" s="40">
        <f t="shared" si="86"/>
        <v>95</v>
      </c>
      <c r="M318" s="40">
        <f t="shared" si="72"/>
        <v>95</v>
      </c>
      <c r="N318" s="40"/>
      <c r="O318" s="36" t="e">
        <f>C318+E318+G318+#REF!</f>
        <v>#REF!</v>
      </c>
      <c r="P318" s="36">
        <f>D318+F318+H318+N318</f>
        <v>95</v>
      </c>
      <c r="Q318" s="36" t="e">
        <f>M318+I318+#REF!</f>
        <v>#REF!</v>
      </c>
      <c r="W318" s="35"/>
      <c r="X318" s="35"/>
      <c r="Y318" s="36">
        <f t="shared" si="87"/>
        <v>0</v>
      </c>
    </row>
    <row r="319" spans="2:25" ht="15.75" x14ac:dyDescent="0.25">
      <c r="B319" s="40" t="s">
        <v>304</v>
      </c>
      <c r="C319" s="40">
        <v>146</v>
      </c>
      <c r="D319" s="40">
        <v>30</v>
      </c>
      <c r="E319" s="40">
        <v>156</v>
      </c>
      <c r="F319" s="40">
        <v>60</v>
      </c>
      <c r="G319" s="41">
        <v>154</v>
      </c>
      <c r="H319" s="41">
        <v>30</v>
      </c>
      <c r="I319" s="41">
        <f t="shared" si="71"/>
        <v>184</v>
      </c>
      <c r="J319" s="40"/>
      <c r="K319" s="40">
        <f t="shared" si="86"/>
        <v>302</v>
      </c>
      <c r="L319" s="40">
        <f t="shared" si="86"/>
        <v>90</v>
      </c>
      <c r="M319" s="40">
        <f t="shared" si="72"/>
        <v>392</v>
      </c>
      <c r="N319" s="40">
        <v>20</v>
      </c>
      <c r="O319" s="36" t="e">
        <f>C319+E319+G319+#REF!</f>
        <v>#REF!</v>
      </c>
      <c r="P319" s="36">
        <f>D319+F319+H319+N319</f>
        <v>140</v>
      </c>
      <c r="Q319" s="36" t="e">
        <f>M319+I319+#REF!</f>
        <v>#REF!</v>
      </c>
      <c r="W319" s="35">
        <v>148</v>
      </c>
      <c r="X319" s="35">
        <v>30</v>
      </c>
      <c r="Y319" s="36">
        <f t="shared" si="87"/>
        <v>178</v>
      </c>
    </row>
    <row r="320" spans="2:25" ht="15.75" x14ac:dyDescent="0.25">
      <c r="B320" s="40" t="s">
        <v>305</v>
      </c>
      <c r="C320" s="40">
        <v>160</v>
      </c>
      <c r="D320" s="40">
        <v>0</v>
      </c>
      <c r="E320" s="40">
        <v>0</v>
      </c>
      <c r="F320" s="40">
        <v>0</v>
      </c>
      <c r="G320" s="41">
        <v>323</v>
      </c>
      <c r="H320" s="41"/>
      <c r="I320" s="41">
        <f t="shared" si="71"/>
        <v>323</v>
      </c>
      <c r="J320" s="40"/>
      <c r="K320" s="40">
        <f t="shared" si="86"/>
        <v>160</v>
      </c>
      <c r="L320" s="40">
        <f t="shared" si="86"/>
        <v>0</v>
      </c>
      <c r="M320" s="40">
        <f t="shared" si="72"/>
        <v>160</v>
      </c>
      <c r="N320" s="40">
        <v>20</v>
      </c>
      <c r="O320" s="36" t="e">
        <f>C320+E320+G320+#REF!</f>
        <v>#REF!</v>
      </c>
      <c r="P320" s="36">
        <f>D320+F320+H320+N320</f>
        <v>20</v>
      </c>
      <c r="Q320" s="36" t="e">
        <f>M320+I320+#REF!</f>
        <v>#REF!</v>
      </c>
      <c r="W320" s="35"/>
      <c r="X320" s="35"/>
      <c r="Y320" s="36">
        <f t="shared" si="87"/>
        <v>0</v>
      </c>
    </row>
    <row r="321" spans="1:94" ht="15.75" x14ac:dyDescent="0.25">
      <c r="B321" s="40" t="s">
        <v>306</v>
      </c>
      <c r="C321" s="40">
        <v>209</v>
      </c>
      <c r="D321" s="40">
        <v>163</v>
      </c>
      <c r="E321" s="40">
        <v>0</v>
      </c>
      <c r="F321" s="40">
        <v>128</v>
      </c>
      <c r="G321" s="41">
        <v>211</v>
      </c>
      <c r="H321" s="41">
        <v>123</v>
      </c>
      <c r="I321" s="41">
        <f t="shared" si="71"/>
        <v>334</v>
      </c>
      <c r="J321" s="40"/>
      <c r="K321" s="40">
        <f t="shared" si="86"/>
        <v>209</v>
      </c>
      <c r="L321" s="40">
        <f t="shared" si="86"/>
        <v>291</v>
      </c>
      <c r="M321" s="40">
        <f t="shared" si="72"/>
        <v>500</v>
      </c>
      <c r="N321" s="40">
        <v>61</v>
      </c>
      <c r="O321" s="36" t="e">
        <f>C321+E321+G321+#REF!</f>
        <v>#REF!</v>
      </c>
      <c r="P321" s="36">
        <f>D321+F321+H321+N321</f>
        <v>475</v>
      </c>
      <c r="Q321" s="36" t="e">
        <f>M321+I321+#REF!</f>
        <v>#REF!</v>
      </c>
      <c r="W321" s="35">
        <v>79</v>
      </c>
      <c r="X321" s="35"/>
      <c r="Y321" s="36">
        <f t="shared" si="87"/>
        <v>79</v>
      </c>
    </row>
    <row r="322" spans="1:94" ht="15.75" x14ac:dyDescent="0.25">
      <c r="B322" s="40" t="s">
        <v>307</v>
      </c>
      <c r="C322" s="40">
        <v>462</v>
      </c>
      <c r="D322" s="40">
        <v>0</v>
      </c>
      <c r="E322" s="40">
        <v>1271</v>
      </c>
      <c r="F322" s="40">
        <v>0</v>
      </c>
      <c r="G322" s="41">
        <v>807</v>
      </c>
      <c r="H322" s="41"/>
      <c r="I322" s="41">
        <f t="shared" si="71"/>
        <v>807</v>
      </c>
      <c r="J322" s="40"/>
      <c r="K322" s="40">
        <f t="shared" si="86"/>
        <v>1733</v>
      </c>
      <c r="L322" s="40">
        <f t="shared" si="86"/>
        <v>0</v>
      </c>
      <c r="M322" s="40">
        <f t="shared" si="72"/>
        <v>1733</v>
      </c>
      <c r="N322" s="40" t="s">
        <v>232</v>
      </c>
      <c r="O322" s="36" t="e">
        <f>C322+E322+G322+#REF!</f>
        <v>#REF!</v>
      </c>
      <c r="P322" s="36" t="e">
        <f>D322+F322+H322+N322</f>
        <v>#VALUE!</v>
      </c>
      <c r="Q322" s="36" t="e">
        <f>M322+I322+#REF!</f>
        <v>#REF!</v>
      </c>
      <c r="W322" s="35">
        <v>303</v>
      </c>
      <c r="X322" s="35"/>
      <c r="Y322" s="36">
        <f t="shared" si="87"/>
        <v>303</v>
      </c>
    </row>
    <row r="323" spans="1:94" ht="16.5" thickBot="1" x14ac:dyDescent="0.3">
      <c r="B323" s="65"/>
      <c r="C323" s="66">
        <f t="shared" ref="C323:Q323" si="88">SUM(C318:C322)</f>
        <v>977</v>
      </c>
      <c r="D323" s="66">
        <f t="shared" si="88"/>
        <v>193</v>
      </c>
      <c r="E323" s="66">
        <f t="shared" si="88"/>
        <v>1427</v>
      </c>
      <c r="F323" s="66">
        <f t="shared" si="88"/>
        <v>283</v>
      </c>
      <c r="G323" s="67">
        <f>SUM(G318:G322)</f>
        <v>1495</v>
      </c>
      <c r="H323" s="68">
        <f>SUM(H318:H322)</f>
        <v>153</v>
      </c>
      <c r="I323" s="68">
        <f>SUM(I318:I322)</f>
        <v>1648</v>
      </c>
      <c r="J323" s="69"/>
      <c r="K323" s="69">
        <f t="shared" si="88"/>
        <v>2404</v>
      </c>
      <c r="L323" s="69">
        <f t="shared" si="88"/>
        <v>476</v>
      </c>
      <c r="M323" s="69">
        <f t="shared" si="88"/>
        <v>2880</v>
      </c>
      <c r="N323" s="68">
        <f t="shared" si="88"/>
        <v>101</v>
      </c>
      <c r="O323" s="46" t="e">
        <f t="shared" si="88"/>
        <v>#REF!</v>
      </c>
      <c r="P323" s="45" t="e">
        <f t="shared" si="88"/>
        <v>#VALUE!</v>
      </c>
      <c r="Q323" s="45" t="e">
        <f t="shared" si="88"/>
        <v>#REF!</v>
      </c>
      <c r="R323" s="6" t="e">
        <f>O323+P323</f>
        <v>#REF!</v>
      </c>
      <c r="U323" s="6"/>
      <c r="W323" s="46">
        <f>SUM(W318:W322)</f>
        <v>530</v>
      </c>
      <c r="X323" s="45">
        <f>SUM(X318:X322)</f>
        <v>30</v>
      </c>
      <c r="Y323" s="45">
        <f>SUM(Y318:Y322)</f>
        <v>560</v>
      </c>
    </row>
    <row r="324" spans="1:94" ht="16.5" hidden="1" thickTop="1" thickBot="1" x14ac:dyDescent="0.3">
      <c r="B324" s="70"/>
      <c r="C324" s="71">
        <v>0</v>
      </c>
      <c r="D324" s="72">
        <v>0</v>
      </c>
      <c r="E324" s="73"/>
      <c r="F324" s="73">
        <v>0</v>
      </c>
      <c r="G324" s="74"/>
      <c r="H324" s="74"/>
      <c r="I324" s="74"/>
      <c r="J324" s="38"/>
      <c r="K324" s="38">
        <f>C324+E324</f>
        <v>0</v>
      </c>
      <c r="L324" s="38">
        <f>D324+F324</f>
        <v>0</v>
      </c>
      <c r="M324" s="75">
        <f t="shared" si="72"/>
        <v>0</v>
      </c>
      <c r="N324" s="73"/>
      <c r="O324" s="33"/>
      <c r="P324" s="33"/>
      <c r="Q324" s="33"/>
      <c r="W324" s="33"/>
      <c r="X324" s="33"/>
      <c r="Y324" s="33"/>
    </row>
    <row r="325" spans="1:94" s="32" customFormat="1" ht="25.5" customHeight="1" thickTop="1" thickBot="1" x14ac:dyDescent="0.3">
      <c r="A325" s="76"/>
      <c r="B325" s="77" t="s">
        <v>308</v>
      </c>
      <c r="C325" s="78">
        <f t="shared" ref="C325:I325" si="89">C21+C36+C50+C62+C75+C87+C93+C103+C112+C123+C133+C146+C159+C167+C180+C200+C209+C219+C228+C234+C246+C247+C271+C284+C291+C304+C316+C323</f>
        <v>29478</v>
      </c>
      <c r="D325" s="78">
        <f t="shared" si="89"/>
        <v>9901</v>
      </c>
      <c r="E325" s="78">
        <f t="shared" si="89"/>
        <v>34390</v>
      </c>
      <c r="F325" s="78">
        <f t="shared" si="89"/>
        <v>11440</v>
      </c>
      <c r="G325" s="79">
        <f t="shared" si="89"/>
        <v>29889</v>
      </c>
      <c r="H325" s="79">
        <f t="shared" si="89"/>
        <v>8438</v>
      </c>
      <c r="I325" s="79">
        <f t="shared" si="89"/>
        <v>38327</v>
      </c>
      <c r="J325" s="78"/>
      <c r="K325" s="80">
        <f t="shared" ref="K325:P325" si="90">K21+K36+K50+K62+K75+K87+K93+K103+K112+K123+K133+K146+K159+K167+K180+K200+K209+K219+K228+K234+K246+K247+K271+K284+K291+K304+K316+K323</f>
        <v>63868</v>
      </c>
      <c r="L325" s="80">
        <f t="shared" si="90"/>
        <v>21341</v>
      </c>
      <c r="M325" s="81">
        <f t="shared" si="90"/>
        <v>85209</v>
      </c>
      <c r="N325" s="79">
        <f t="shared" si="90"/>
        <v>12786</v>
      </c>
      <c r="O325" s="82" t="e">
        <f t="shared" si="90"/>
        <v>#REF!</v>
      </c>
      <c r="P325" s="82" t="e">
        <f t="shared" si="90"/>
        <v>#VALUE!</v>
      </c>
      <c r="Q325" s="82" t="e">
        <f>Q21+Q36+Q50+Q62+Q75+Q87+Q93+Q103+Q112+Q123+Q133+Q146+Q159+Q167+Q180+Q200+Q209+Q219+Q228+Q234+Q246+Q247+Q271+Q284+Q291+Q304+Q316+Q323</f>
        <v>#REF!</v>
      </c>
      <c r="R325" s="83" t="e">
        <f>O325+P325</f>
        <v>#REF!</v>
      </c>
      <c r="U325" s="83"/>
      <c r="V325" s="83"/>
      <c r="W325" s="82">
        <f>W21+W36+W50+W62+W75+W87+W93+W103+W112+W123+W133+W146+W159+W167+W180+W200+W209+W219+W228+W234+W246+W247+W271+W284+W291+W304+W316+W323</f>
        <v>26238</v>
      </c>
      <c r="X325" s="82">
        <f>X21+X36+X50+X62+X75+X87+X93+X103+X112+X123+X133+X146+X159+X167+X180+X200+X209+X219+X228+X234+X246+X247+X271+X284+X291+X304+X316+X323</f>
        <v>16295</v>
      </c>
      <c r="Y325" s="82">
        <f>Y21+Y36+Y50+Y62+Y75+Y87+Y93+Y103+Y112+Y123+Y133+Y146+Y159+Y167+Y180+Y200+Y209+Y219+Y228+Y234+Y246+Y247+Y271+Y284+Y291+Y304+Y316+Y323</f>
        <v>42533</v>
      </c>
    </row>
    <row r="326" spans="1:94" ht="15.75" thickTop="1" x14ac:dyDescent="0.25">
      <c r="B326" s="84"/>
    </row>
    <row r="327" spans="1:94" hidden="1" x14ac:dyDescent="0.25">
      <c r="B327" s="85"/>
      <c r="D327" s="5" t="s">
        <v>309</v>
      </c>
      <c r="F327" s="5" t="s">
        <v>309</v>
      </c>
    </row>
    <row r="328" spans="1:94" hidden="1" x14ac:dyDescent="0.25">
      <c r="B328" s="86"/>
      <c r="D328" s="5" t="s">
        <v>310</v>
      </c>
      <c r="F328" s="5" t="s">
        <v>310</v>
      </c>
    </row>
    <row r="329" spans="1:94" hidden="1" x14ac:dyDescent="0.25">
      <c r="D329" s="5" t="s">
        <v>311</v>
      </c>
      <c r="F329" s="5" t="s">
        <v>311</v>
      </c>
      <c r="K329" s="5" t="e">
        <f>#REF!-E332</f>
        <v>#REF!</v>
      </c>
    </row>
    <row r="330" spans="1:94" hidden="1" x14ac:dyDescent="0.25"/>
    <row r="331" spans="1:94" hidden="1" x14ac:dyDescent="0.25">
      <c r="B331" s="1"/>
      <c r="C331" s="1"/>
      <c r="D331" s="1"/>
      <c r="E331" s="1"/>
      <c r="F331" s="1"/>
      <c r="G331" s="87"/>
      <c r="H331" s="87"/>
      <c r="I331" s="87"/>
      <c r="J331" s="1"/>
      <c r="K331" s="1"/>
      <c r="L331" s="1"/>
      <c r="M331" s="1"/>
      <c r="N331" s="1"/>
      <c r="O331" s="1"/>
      <c r="P331" s="1"/>
      <c r="Q331" s="1"/>
      <c r="R331" s="1"/>
      <c r="S331" s="8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5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5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9" t="s">
        <v>312</v>
      </c>
      <c r="CD331" s="1"/>
      <c r="CE331" s="1"/>
      <c r="CF331" s="1"/>
      <c r="CG331" s="1"/>
      <c r="CH331" s="1"/>
      <c r="CI331" s="1"/>
      <c r="CJ331" s="1"/>
      <c r="CK331" s="1"/>
      <c r="CL331" s="1"/>
    </row>
    <row r="332" spans="1:94" hidden="1" x14ac:dyDescent="0.25">
      <c r="B332" s="1"/>
      <c r="C332" s="1"/>
      <c r="D332" s="1"/>
      <c r="E332" s="1"/>
      <c r="F332" s="1"/>
      <c r="G332" s="87"/>
      <c r="H332" s="87"/>
      <c r="I332" s="87"/>
      <c r="J332" s="1"/>
      <c r="K332" s="1"/>
      <c r="L332" s="1"/>
      <c r="M332" s="1"/>
      <c r="N332" s="1"/>
      <c r="O332" s="1"/>
      <c r="P332" s="1"/>
      <c r="Q332" s="1"/>
      <c r="R332" s="1"/>
      <c r="S332" s="8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5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5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9"/>
      <c r="CD332" s="1"/>
      <c r="CE332" s="1"/>
      <c r="CF332" s="1"/>
      <c r="CG332" s="1"/>
      <c r="CH332" s="1"/>
      <c r="CI332" s="1"/>
      <c r="CJ332" s="1"/>
      <c r="CK332" s="1"/>
      <c r="CL332" s="1"/>
    </row>
    <row r="333" spans="1:94" ht="15.75" hidden="1" x14ac:dyDescent="0.25">
      <c r="B333" s="1"/>
      <c r="C333" s="88"/>
      <c r="D333" s="1"/>
      <c r="E333" s="1"/>
      <c r="F333" s="1"/>
      <c r="G333" s="87"/>
      <c r="H333" s="87"/>
      <c r="I333" s="87"/>
      <c r="J333" s="1"/>
      <c r="K333" s="1"/>
      <c r="L333" s="1"/>
      <c r="M333" s="1"/>
      <c r="N333" s="1"/>
      <c r="O333" s="1"/>
      <c r="P333" s="1"/>
      <c r="Q333" s="1"/>
      <c r="R333" s="1"/>
      <c r="S333" s="8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5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5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9"/>
      <c r="CD333" s="1"/>
      <c r="CE333" s="1"/>
      <c r="CF333" s="1"/>
      <c r="CG333" s="1"/>
      <c r="CH333" s="1"/>
      <c r="CI333" s="1"/>
      <c r="CJ333" s="1"/>
      <c r="CK333" s="1"/>
      <c r="CL333" s="1"/>
    </row>
    <row r="334" spans="1:94" ht="15.75" hidden="1" x14ac:dyDescent="0.25">
      <c r="B334" s="1"/>
      <c r="C334" s="88"/>
      <c r="D334" s="1"/>
      <c r="E334" s="76"/>
      <c r="F334" s="76"/>
      <c r="G334" s="89"/>
      <c r="H334" s="89"/>
      <c r="I334" s="89"/>
      <c r="J334" s="76"/>
      <c r="K334" s="76">
        <v>39147140</v>
      </c>
      <c r="L334" s="1"/>
      <c r="M334" s="1"/>
      <c r="N334" s="1"/>
      <c r="O334" s="1"/>
      <c r="P334" s="1"/>
      <c r="Q334" s="1"/>
      <c r="R334" s="1"/>
      <c r="S334" s="8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5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5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59"/>
      <c r="CD334" s="1"/>
      <c r="CE334" s="1"/>
      <c r="CF334" s="1"/>
      <c r="CG334" s="1"/>
      <c r="CH334" s="1"/>
      <c r="CI334" s="1"/>
      <c r="CJ334" s="1"/>
      <c r="CK334" s="1"/>
      <c r="CL334" s="1"/>
      <c r="CN334" s="5" t="s">
        <v>313</v>
      </c>
    </row>
    <row r="335" spans="1:94" ht="15.75" hidden="1" x14ac:dyDescent="0.25">
      <c r="B335" s="1"/>
      <c r="C335" s="88"/>
      <c r="D335" s="1"/>
      <c r="E335" s="90"/>
      <c r="F335" s="90"/>
      <c r="G335" s="89"/>
      <c r="H335" s="89"/>
      <c r="I335" s="89"/>
      <c r="J335" s="90"/>
      <c r="K335" s="76"/>
      <c r="L335" s="1"/>
      <c r="M335" s="1"/>
      <c r="N335" s="91"/>
      <c r="O335" s="91"/>
      <c r="P335" s="91"/>
      <c r="Q335" s="91"/>
      <c r="R335" s="91"/>
      <c r="S335" s="92"/>
      <c r="T335" s="9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5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5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</row>
    <row r="336" spans="1:94" ht="15.75" hidden="1" x14ac:dyDescent="0.25">
      <c r="B336" s="1"/>
      <c r="C336" s="88"/>
      <c r="D336" s="1"/>
      <c r="E336" s="90"/>
      <c r="F336" s="90"/>
      <c r="G336" s="89"/>
      <c r="H336" s="89"/>
      <c r="I336" s="89"/>
      <c r="J336" s="90"/>
      <c r="K336" s="76">
        <v>65000</v>
      </c>
      <c r="L336" s="1"/>
      <c r="M336" s="1"/>
      <c r="N336" s="91"/>
      <c r="O336" s="91"/>
      <c r="P336" s="91"/>
      <c r="Q336" s="91"/>
      <c r="R336" s="91"/>
      <c r="S336" s="92"/>
      <c r="T336" s="9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5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5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 t="s">
        <v>314</v>
      </c>
      <c r="BX336" s="1" t="s">
        <v>315</v>
      </c>
      <c r="BY336" s="1" t="s">
        <v>316</v>
      </c>
      <c r="BZ336" s="1"/>
      <c r="CA336" s="1" t="s">
        <v>317</v>
      </c>
      <c r="CB336" s="1" t="s">
        <v>318</v>
      </c>
      <c r="CC336" s="1" t="s">
        <v>319</v>
      </c>
      <c r="CD336" s="1" t="s">
        <v>4</v>
      </c>
      <c r="CE336" s="1" t="s">
        <v>320</v>
      </c>
      <c r="CF336" s="1"/>
      <c r="CG336" s="1"/>
      <c r="CH336" s="1" t="s">
        <v>321</v>
      </c>
      <c r="CI336" s="1" t="s">
        <v>308</v>
      </c>
      <c r="CJ336" s="1" t="s">
        <v>322</v>
      </c>
      <c r="CK336" s="1"/>
      <c r="CL336" s="1" t="s">
        <v>323</v>
      </c>
      <c r="CN336" s="1" t="s">
        <v>324</v>
      </c>
      <c r="CP336" s="1" t="s">
        <v>325</v>
      </c>
    </row>
    <row r="337" spans="2:94" ht="15.75" hidden="1" x14ac:dyDescent="0.25">
      <c r="B337" s="1"/>
      <c r="C337" s="88"/>
      <c r="D337" s="1"/>
      <c r="E337" s="90"/>
      <c r="F337" s="90"/>
      <c r="G337" s="89"/>
      <c r="H337" s="89"/>
      <c r="I337" s="89"/>
      <c r="J337" s="90"/>
      <c r="K337" s="76"/>
      <c r="L337" s="1"/>
      <c r="M337" s="1"/>
      <c r="N337" s="91"/>
      <c r="O337" s="91"/>
      <c r="P337" s="91"/>
      <c r="Q337" s="91"/>
      <c r="R337" s="91"/>
      <c r="S337" s="92"/>
      <c r="T337" s="9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5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5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 t="s">
        <v>326</v>
      </c>
      <c r="CJ337" s="1"/>
      <c r="CK337" s="1"/>
      <c r="CL337" s="1" t="s">
        <v>327</v>
      </c>
    </row>
    <row r="338" spans="2:94" ht="15.75" hidden="1" x14ac:dyDescent="0.25">
      <c r="B338" s="1"/>
      <c r="C338" s="88"/>
      <c r="D338" s="1"/>
      <c r="E338" s="90"/>
      <c r="F338" s="90"/>
      <c r="G338" s="89"/>
      <c r="H338" s="89"/>
      <c r="I338" s="89"/>
      <c r="J338" s="90"/>
      <c r="K338" s="76">
        <v>200</v>
      </c>
      <c r="L338" s="1"/>
      <c r="M338" s="1"/>
      <c r="N338" s="91"/>
      <c r="O338" s="91"/>
      <c r="P338" s="91"/>
      <c r="Q338" s="91"/>
      <c r="R338" s="91"/>
      <c r="S338" s="92"/>
      <c r="T338" s="9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5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5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</row>
    <row r="339" spans="2:94" ht="15.75" hidden="1" x14ac:dyDescent="0.25">
      <c r="B339" s="1"/>
      <c r="C339" s="88"/>
      <c r="D339" s="1"/>
      <c r="E339" s="90"/>
      <c r="F339" s="90"/>
      <c r="G339" s="89"/>
      <c r="H339" s="89"/>
      <c r="I339" s="89"/>
      <c r="J339" s="90"/>
      <c r="K339" s="76"/>
      <c r="L339" s="1"/>
      <c r="M339" s="1"/>
      <c r="N339" s="91"/>
      <c r="O339" s="91"/>
      <c r="P339" s="91"/>
      <c r="Q339" s="91"/>
      <c r="R339" s="91"/>
      <c r="S339" s="92"/>
      <c r="T339" s="9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5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5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</row>
    <row r="340" spans="2:94" hidden="1" x14ac:dyDescent="0.25">
      <c r="B340" s="1"/>
      <c r="C340" s="5">
        <f t="shared" ref="C340:M340" si="91">C342*3/100</f>
        <v>51.75</v>
      </c>
      <c r="D340" s="5">
        <f t="shared" si="91"/>
        <v>51.75</v>
      </c>
      <c r="E340" s="5">
        <f t="shared" si="91"/>
        <v>51.75</v>
      </c>
      <c r="F340" s="5">
        <f t="shared" si="91"/>
        <v>51.75</v>
      </c>
      <c r="K340" s="5">
        <f t="shared" si="91"/>
        <v>51.75</v>
      </c>
      <c r="L340" s="5">
        <f t="shared" si="91"/>
        <v>51.75</v>
      </c>
      <c r="M340" s="5">
        <f t="shared" si="91"/>
        <v>51.75</v>
      </c>
      <c r="N340" s="91"/>
      <c r="O340" s="91"/>
      <c r="P340" s="91"/>
      <c r="Q340" s="91"/>
      <c r="R340" s="91"/>
      <c r="S340" s="92"/>
      <c r="T340" s="9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5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5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93">
        <v>199.64</v>
      </c>
      <c r="BX340" s="1">
        <v>26832</v>
      </c>
      <c r="BY340" s="1">
        <v>805</v>
      </c>
      <c r="BZ340" s="1"/>
      <c r="CA340" s="91">
        <v>27637</v>
      </c>
      <c r="CB340" s="1">
        <v>7655.4</v>
      </c>
      <c r="CC340" s="1">
        <v>1243.7</v>
      </c>
      <c r="CD340" s="91">
        <v>36536.1</v>
      </c>
      <c r="CE340" s="1">
        <v>3020</v>
      </c>
      <c r="CF340" s="1"/>
      <c r="CG340" s="1"/>
      <c r="CH340" s="1">
        <v>2591.3000000000002</v>
      </c>
      <c r="CI340" s="1">
        <v>39127.4</v>
      </c>
      <c r="CJ340" s="1">
        <v>30419</v>
      </c>
      <c r="CK340" s="1"/>
      <c r="CL340" s="94">
        <v>69546.399999999994</v>
      </c>
      <c r="CN340" s="1">
        <v>3585</v>
      </c>
      <c r="CP340" s="1">
        <v>84732</v>
      </c>
    </row>
    <row r="341" spans="2:94" ht="15.75" hidden="1" x14ac:dyDescent="0.25">
      <c r="C341" s="88"/>
      <c r="E341" s="76"/>
      <c r="F341" s="76"/>
      <c r="G341" s="89"/>
      <c r="H341" s="89"/>
      <c r="I341" s="89"/>
      <c r="J341" s="76"/>
      <c r="K341" s="76"/>
    </row>
    <row r="342" spans="2:94" hidden="1" x14ac:dyDescent="0.25">
      <c r="C342" s="5">
        <f t="shared" ref="C342:M342" si="92">27600/16</f>
        <v>1725</v>
      </c>
      <c r="D342" s="5">
        <f t="shared" si="92"/>
        <v>1725</v>
      </c>
      <c r="E342" s="5">
        <f t="shared" si="92"/>
        <v>1725</v>
      </c>
      <c r="F342" s="5">
        <f t="shared" si="92"/>
        <v>1725</v>
      </c>
      <c r="K342" s="5">
        <f t="shared" si="92"/>
        <v>1725</v>
      </c>
      <c r="L342" s="5">
        <f t="shared" si="92"/>
        <v>1725</v>
      </c>
      <c r="M342" s="5">
        <f t="shared" si="92"/>
        <v>1725</v>
      </c>
    </row>
    <row r="343" spans="2:94" ht="15.75" hidden="1" x14ac:dyDescent="0.25">
      <c r="C343" s="88"/>
      <c r="E343" s="76"/>
      <c r="F343" s="76"/>
      <c r="G343" s="89"/>
      <c r="H343" s="89"/>
      <c r="I343" s="89"/>
      <c r="J343" s="76"/>
      <c r="K343" s="76"/>
    </row>
    <row r="344" spans="2:94" hidden="1" x14ac:dyDescent="0.25">
      <c r="C344" s="5">
        <f>DC344+C342</f>
        <v>1725</v>
      </c>
      <c r="D344" s="5">
        <f>DD344+D342</f>
        <v>1725</v>
      </c>
      <c r="E344" s="5">
        <f>DF344+E342</f>
        <v>1725</v>
      </c>
      <c r="F344" s="5">
        <f>DG344+F342</f>
        <v>1725</v>
      </c>
      <c r="K344" s="5">
        <f>DH344+K342</f>
        <v>1725</v>
      </c>
      <c r="L344" s="5">
        <f>DI344+L342</f>
        <v>1725</v>
      </c>
      <c r="M344" s="5">
        <f>DJ344+M342</f>
        <v>1725</v>
      </c>
    </row>
    <row r="345" spans="2:94" hidden="1" x14ac:dyDescent="0.25"/>
    <row r="346" spans="2:94" hidden="1" x14ac:dyDescent="0.25">
      <c r="C346" s="5">
        <f t="shared" ref="C346:M346" si="93">C344*20.2/100</f>
        <v>348.45</v>
      </c>
      <c r="D346" s="5">
        <f t="shared" si="93"/>
        <v>348.45</v>
      </c>
      <c r="E346" s="5">
        <f t="shared" si="93"/>
        <v>348.45</v>
      </c>
      <c r="F346" s="5">
        <f t="shared" si="93"/>
        <v>348.45</v>
      </c>
      <c r="K346" s="5">
        <f t="shared" si="93"/>
        <v>348.45</v>
      </c>
      <c r="L346" s="5">
        <f t="shared" si="93"/>
        <v>348.45</v>
      </c>
      <c r="M346" s="5">
        <f t="shared" si="93"/>
        <v>348.45</v>
      </c>
    </row>
    <row r="347" spans="2:94" hidden="1" x14ac:dyDescent="0.25"/>
    <row r="348" spans="2:94" hidden="1" x14ac:dyDescent="0.25">
      <c r="C348" s="5">
        <f t="shared" ref="C348:M348" si="94">90.2/16</f>
        <v>5.6375000000000002</v>
      </c>
      <c r="D348" s="5">
        <f t="shared" si="94"/>
        <v>5.6375000000000002</v>
      </c>
      <c r="E348" s="5">
        <f t="shared" si="94"/>
        <v>5.6375000000000002</v>
      </c>
      <c r="F348" s="5">
        <f t="shared" si="94"/>
        <v>5.6375000000000002</v>
      </c>
      <c r="K348" s="5">
        <f t="shared" si="94"/>
        <v>5.6375000000000002</v>
      </c>
      <c r="L348" s="5">
        <f t="shared" si="94"/>
        <v>5.6375000000000002</v>
      </c>
      <c r="M348" s="5">
        <f t="shared" si="94"/>
        <v>5.6375000000000002</v>
      </c>
    </row>
    <row r="349" spans="2:94" hidden="1" x14ac:dyDescent="0.25"/>
    <row r="350" spans="2:94" hidden="1" x14ac:dyDescent="0.25">
      <c r="C350" s="5">
        <f t="shared" ref="C350:M350" si="95">5743/16</f>
        <v>358.9375</v>
      </c>
      <c r="D350" s="5">
        <f t="shared" si="95"/>
        <v>358.9375</v>
      </c>
      <c r="E350" s="5">
        <f t="shared" si="95"/>
        <v>358.9375</v>
      </c>
      <c r="F350" s="5">
        <f t="shared" si="95"/>
        <v>358.9375</v>
      </c>
      <c r="K350" s="5">
        <f t="shared" si="95"/>
        <v>358.9375</v>
      </c>
      <c r="L350" s="5">
        <f t="shared" si="95"/>
        <v>358.9375</v>
      </c>
      <c r="M350" s="5">
        <f t="shared" si="95"/>
        <v>358.9375</v>
      </c>
    </row>
    <row r="351" spans="2:94" hidden="1" x14ac:dyDescent="0.25"/>
    <row r="352" spans="2:94" hidden="1" x14ac:dyDescent="0.25"/>
    <row r="353" spans="1:15" hidden="1" x14ac:dyDescent="0.25"/>
    <row r="354" spans="1:15" hidden="1" x14ac:dyDescent="0.25"/>
    <row r="355" spans="1:15" x14ac:dyDescent="0.25">
      <c r="A355" s="5"/>
      <c r="B355" s="5"/>
    </row>
    <row r="356" spans="1:15" x14ac:dyDescent="0.25">
      <c r="A356" s="5"/>
      <c r="B356" s="5"/>
    </row>
    <row r="357" spans="1:15" x14ac:dyDescent="0.25">
      <c r="A357" s="5"/>
      <c r="B357" s="5"/>
    </row>
    <row r="358" spans="1:15" x14ac:dyDescent="0.25">
      <c r="A358" s="5"/>
      <c r="B358" s="5"/>
    </row>
    <row r="359" spans="1:15" x14ac:dyDescent="0.25">
      <c r="A359" s="5"/>
      <c r="B359" s="5"/>
    </row>
    <row r="360" spans="1:15" x14ac:dyDescent="0.25">
      <c r="A360" s="5"/>
      <c r="B360" s="5"/>
    </row>
    <row r="361" spans="1:15" x14ac:dyDescent="0.25">
      <c r="A361" s="5"/>
      <c r="B361" s="5"/>
    </row>
    <row r="362" spans="1:15" x14ac:dyDescent="0.25">
      <c r="A362" s="5"/>
      <c r="B362" s="5"/>
      <c r="C362" s="95"/>
      <c r="K362" s="5">
        <v>63777</v>
      </c>
      <c r="L362" s="5">
        <v>21581</v>
      </c>
      <c r="M362" s="5">
        <v>85358</v>
      </c>
    </row>
    <row r="363" spans="1:15" x14ac:dyDescent="0.25">
      <c r="A363" s="5"/>
      <c r="B363" s="5"/>
      <c r="K363" s="6">
        <f>+K325-K362</f>
        <v>91</v>
      </c>
      <c r="L363" s="6">
        <f>+L325-L362</f>
        <v>-240</v>
      </c>
      <c r="M363" s="6">
        <f>+M325-M362</f>
        <v>-149</v>
      </c>
      <c r="O363" s="6" t="e">
        <f>C325+E325+#REF!+G325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Любомир Попов</dc:creator>
  <cp:lastModifiedBy>Любомир Попов</cp:lastModifiedBy>
  <dcterms:created xsi:type="dcterms:W3CDTF">2015-05-08T10:51:50Z</dcterms:created>
  <dcterms:modified xsi:type="dcterms:W3CDTF">2015-05-08T10:55:09Z</dcterms:modified>
</cp:coreProperties>
</file>