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activeTab="1"/>
  </bookViews>
  <sheets>
    <sheet name="баланс" sheetId="6" r:id="rId1"/>
    <sheet name="ОПР" sheetId="7" r:id="rId2"/>
    <sheet name="Капитал" sheetId="9" r:id="rId3"/>
    <sheet name="ОПП" sheetId="8" r:id="rId4"/>
  </sheets>
  <externalReferences>
    <externalReference r:id="rId5"/>
    <externalReference r:id="rId6"/>
  </externalReferences>
  <definedNames>
    <definedName name="_xlnm.Print_Area" localSheetId="2">Капитал!$A$1:$L$117</definedName>
  </definedNames>
  <calcPr calcId="114210"/>
</workbook>
</file>

<file path=xl/calcChain.xml><?xml version="1.0" encoding="utf-8"?>
<calcChain xmlns="http://schemas.openxmlformats.org/spreadsheetml/2006/main">
  <c r="C157" i="7"/>
  <c r="D157"/>
  <c r="C159"/>
  <c r="D159"/>
  <c r="C161"/>
  <c r="D161"/>
  <c r="C162"/>
  <c r="D162"/>
  <c r="C164"/>
  <c r="D164"/>
  <c r="G69" i="8"/>
  <c r="D69"/>
  <c r="G68"/>
  <c r="D68"/>
  <c r="D222" i="7"/>
  <c r="D220"/>
  <c r="D219"/>
  <c r="D218"/>
  <c r="C218"/>
  <c r="D215"/>
  <c r="D214"/>
  <c r="D213"/>
  <c r="D212"/>
  <c r="D216"/>
  <c r="C212"/>
  <c r="C216"/>
  <c r="D217"/>
  <c r="D221"/>
  <c r="D223"/>
  <c r="E99" i="8"/>
  <c r="B99"/>
  <c r="E52"/>
  <c r="B52"/>
  <c r="C213" i="7"/>
  <c r="A137" i="8"/>
  <c r="C137"/>
  <c r="B136"/>
  <c r="A136"/>
  <c r="F134"/>
  <c r="A90"/>
  <c r="C90"/>
  <c r="B89"/>
  <c r="A89"/>
  <c r="F87"/>
  <c r="G41"/>
  <c r="G87"/>
  <c r="D113" i="9"/>
  <c r="I113"/>
  <c r="C112"/>
  <c r="H112"/>
  <c r="D72"/>
  <c r="I72"/>
  <c r="C71"/>
  <c r="H71"/>
  <c r="A33"/>
  <c r="A72"/>
  <c r="B260" i="7"/>
  <c r="C260"/>
  <c r="B261"/>
  <c r="D261"/>
  <c r="C258"/>
  <c r="B170"/>
  <c r="C170"/>
  <c r="B171"/>
  <c r="D171"/>
  <c r="C168"/>
  <c r="D78"/>
  <c r="D168"/>
  <c r="C273" i="6"/>
  <c r="C275"/>
  <c r="D276"/>
  <c r="B275"/>
  <c r="B276"/>
  <c r="C180"/>
  <c r="C182"/>
  <c r="D183"/>
  <c r="B182"/>
  <c r="B183"/>
  <c r="D87"/>
  <c r="D180"/>
  <c r="G134" i="8"/>
  <c r="A113" i="9"/>
  <c r="D258" i="7"/>
  <c r="D273" i="6"/>
  <c r="A112" i="9"/>
  <c r="A84"/>
  <c r="A71"/>
  <c r="A43"/>
  <c r="D72" i="8"/>
  <c r="D35"/>
  <c r="C129"/>
  <c r="B129"/>
  <c r="G128"/>
  <c r="D128"/>
  <c r="G127"/>
  <c r="D127"/>
  <c r="G126"/>
  <c r="D126"/>
  <c r="G125"/>
  <c r="D125"/>
  <c r="G124"/>
  <c r="D124"/>
  <c r="G123"/>
  <c r="D123"/>
  <c r="F129"/>
  <c r="E129"/>
  <c r="D122"/>
  <c r="C120"/>
  <c r="B120"/>
  <c r="G119"/>
  <c r="D119"/>
  <c r="G118"/>
  <c r="D118"/>
  <c r="G117"/>
  <c r="D117"/>
  <c r="G116"/>
  <c r="D116"/>
  <c r="G115"/>
  <c r="D115"/>
  <c r="F120"/>
  <c r="E120"/>
  <c r="D114"/>
  <c r="G111"/>
  <c r="D111"/>
  <c r="G110"/>
  <c r="D110"/>
  <c r="G109"/>
  <c r="D109"/>
  <c r="G108"/>
  <c r="D108"/>
  <c r="G107"/>
  <c r="D107"/>
  <c r="G106"/>
  <c r="D106"/>
  <c r="G105"/>
  <c r="D105"/>
  <c r="F112"/>
  <c r="G104"/>
  <c r="C112"/>
  <c r="B112"/>
  <c r="A97"/>
  <c r="C82"/>
  <c r="B82"/>
  <c r="G81"/>
  <c r="D81"/>
  <c r="G80"/>
  <c r="D80"/>
  <c r="G79"/>
  <c r="D79"/>
  <c r="G78"/>
  <c r="D78"/>
  <c r="G77"/>
  <c r="D77"/>
  <c r="G76"/>
  <c r="D76"/>
  <c r="F82"/>
  <c r="E82"/>
  <c r="D75"/>
  <c r="C73"/>
  <c r="B73"/>
  <c r="G72"/>
  <c r="G71"/>
  <c r="D71"/>
  <c r="G70"/>
  <c r="D70"/>
  <c r="F73"/>
  <c r="E73"/>
  <c r="D67"/>
  <c r="G64"/>
  <c r="D64"/>
  <c r="G63"/>
  <c r="D63"/>
  <c r="G62"/>
  <c r="D62"/>
  <c r="G61"/>
  <c r="D61"/>
  <c r="G60"/>
  <c r="D60"/>
  <c r="G59"/>
  <c r="D59"/>
  <c r="G58"/>
  <c r="D58"/>
  <c r="F65"/>
  <c r="G57"/>
  <c r="C65"/>
  <c r="B65"/>
  <c r="A50"/>
  <c r="C36"/>
  <c r="B36"/>
  <c r="G35"/>
  <c r="G34"/>
  <c r="D34"/>
  <c r="G33"/>
  <c r="D33"/>
  <c r="G32"/>
  <c r="D32"/>
  <c r="G31"/>
  <c r="D31"/>
  <c r="G30"/>
  <c r="D30"/>
  <c r="F36"/>
  <c r="E36"/>
  <c r="D29"/>
  <c r="C27"/>
  <c r="B27"/>
  <c r="G26"/>
  <c r="D26"/>
  <c r="G25"/>
  <c r="D25"/>
  <c r="G24"/>
  <c r="D24"/>
  <c r="G23"/>
  <c r="D23"/>
  <c r="G22"/>
  <c r="D22"/>
  <c r="F27"/>
  <c r="E27"/>
  <c r="D21"/>
  <c r="G18"/>
  <c r="D18"/>
  <c r="G17"/>
  <c r="D17"/>
  <c r="G16"/>
  <c r="D16"/>
  <c r="G15"/>
  <c r="D15"/>
  <c r="G14"/>
  <c r="D14"/>
  <c r="G13"/>
  <c r="D13"/>
  <c r="G12"/>
  <c r="D12"/>
  <c r="F19"/>
  <c r="G11"/>
  <c r="C19"/>
  <c r="B19"/>
  <c r="D194" i="7"/>
  <c r="D235"/>
  <c r="C194"/>
  <c r="C235"/>
  <c r="B188"/>
  <c r="D145"/>
  <c r="C145"/>
  <c r="D104"/>
  <c r="C104"/>
  <c r="B98"/>
  <c r="D55"/>
  <c r="C55"/>
  <c r="B83" i="8"/>
  <c r="B130"/>
  <c r="D129"/>
  <c r="D82"/>
  <c r="D120"/>
  <c r="C130"/>
  <c r="F130"/>
  <c r="G112"/>
  <c r="C83"/>
  <c r="F83"/>
  <c r="D73"/>
  <c r="D36"/>
  <c r="B37"/>
  <c r="D27"/>
  <c r="C37"/>
  <c r="F37"/>
  <c r="G19"/>
  <c r="G65"/>
  <c r="D11"/>
  <c r="D19"/>
  <c r="E19"/>
  <c r="E37"/>
  <c r="G21"/>
  <c r="G27"/>
  <c r="G29"/>
  <c r="G36"/>
  <c r="D57"/>
  <c r="D65"/>
  <c r="E65"/>
  <c r="E83"/>
  <c r="G67"/>
  <c r="G73"/>
  <c r="G75"/>
  <c r="G82"/>
  <c r="D104"/>
  <c r="D112"/>
  <c r="D130"/>
  <c r="D132"/>
  <c r="E112"/>
  <c r="E130"/>
  <c r="G114"/>
  <c r="G120"/>
  <c r="G122"/>
  <c r="G129"/>
  <c r="D83"/>
  <c r="D85"/>
  <c r="D37"/>
  <c r="D39"/>
  <c r="G130"/>
  <c r="G132"/>
  <c r="G37"/>
  <c r="G39"/>
  <c r="G83"/>
  <c r="G85"/>
  <c r="D240" i="6"/>
  <c r="C240"/>
  <c r="D193"/>
  <c r="C193"/>
  <c r="B189"/>
  <c r="D147"/>
  <c r="C147"/>
  <c r="D100"/>
  <c r="C100"/>
  <c r="B96"/>
  <c r="D54"/>
  <c r="C54"/>
  <c r="C217" i="7"/>
  <c r="C221"/>
  <c r="C223"/>
</calcChain>
</file>

<file path=xl/sharedStrings.xml><?xml version="1.0" encoding="utf-8"?>
<sst xmlns="http://schemas.openxmlformats.org/spreadsheetml/2006/main" count="852" uniqueCount="238">
  <si>
    <t>Счетоводен баланс</t>
  </si>
  <si>
    <t xml:space="preserve">АКТИВ         </t>
  </si>
  <si>
    <t xml:space="preserve"> АКТИВ</t>
  </si>
  <si>
    <t>N:</t>
  </si>
  <si>
    <t>РАЗДЕЛИ, ГРУПИ, СТАТИИ</t>
  </si>
  <si>
    <t>Сума (хил. лв.)</t>
  </si>
  <si>
    <t>Текуща</t>
  </si>
  <si>
    <t>Предходна</t>
  </si>
  <si>
    <t>година</t>
  </si>
  <si>
    <t>а</t>
  </si>
  <si>
    <t>б</t>
  </si>
  <si>
    <t>Б</t>
  </si>
  <si>
    <t xml:space="preserve"> НЕТЕКУЩИ (ДЪЛГОТРАЙНИ) АКТИВИ</t>
  </si>
  <si>
    <t>I</t>
  </si>
  <si>
    <t xml:space="preserve"> Нематериални активи</t>
  </si>
  <si>
    <t>Концесии, патенти, лицензии, търг. марки, пр. продукти</t>
  </si>
  <si>
    <t>и други подобни права и активи</t>
  </si>
  <si>
    <t xml:space="preserve">Общо за група I : </t>
  </si>
  <si>
    <t>II</t>
  </si>
  <si>
    <t xml:space="preserve"> Дълготрайни материални активи (ДМА)</t>
  </si>
  <si>
    <t xml:space="preserve">  Земи и сгради</t>
  </si>
  <si>
    <t xml:space="preserve">    - земи</t>
  </si>
  <si>
    <t xml:space="preserve">    - сгради</t>
  </si>
  <si>
    <t xml:space="preserve">  Машини, производствено оборудване и апаратура</t>
  </si>
  <si>
    <t xml:space="preserve"> Транспортни средства и други</t>
  </si>
  <si>
    <t xml:space="preserve">Общо за група II : </t>
  </si>
  <si>
    <t>ІV</t>
  </si>
  <si>
    <t xml:space="preserve"> Отсрочени данъци</t>
  </si>
  <si>
    <t xml:space="preserve">Общо за раздел Б : </t>
  </si>
  <si>
    <t>В</t>
  </si>
  <si>
    <t xml:space="preserve"> ТЕКУЩИ (КРАТКОТРАЙНИ) АКТИВИ</t>
  </si>
  <si>
    <t xml:space="preserve"> Материални запаси</t>
  </si>
  <si>
    <t xml:space="preserve"> Суровини и материали</t>
  </si>
  <si>
    <t>Незавършено производство</t>
  </si>
  <si>
    <t xml:space="preserve"> Вземания</t>
  </si>
  <si>
    <t xml:space="preserve"> Вземания от клиенти и доставчици</t>
  </si>
  <si>
    <t xml:space="preserve"> Други вземания</t>
  </si>
  <si>
    <t xml:space="preserve"> Парични средства</t>
  </si>
  <si>
    <t xml:space="preserve"> Парични средства в брой</t>
  </si>
  <si>
    <t xml:space="preserve"> Парични средства в безсрочни сметки (депозити)</t>
  </si>
  <si>
    <t xml:space="preserve">Общо за група IV : </t>
  </si>
  <si>
    <t xml:space="preserve">Общо за раздел В : </t>
  </si>
  <si>
    <t>Г</t>
  </si>
  <si>
    <t xml:space="preserve"> Разходи за бъдещи периоди</t>
  </si>
  <si>
    <t xml:space="preserve">Сума на актива (Б+В+Г)  </t>
  </si>
  <si>
    <t xml:space="preserve">ПАСИВ  </t>
  </si>
  <si>
    <t>А</t>
  </si>
  <si>
    <t xml:space="preserve"> СОБСТВЕН КАПИТАЛ</t>
  </si>
  <si>
    <t xml:space="preserve"> Записан капитал</t>
  </si>
  <si>
    <t xml:space="preserve"> Резерви</t>
  </si>
  <si>
    <t xml:space="preserve"> Законови резерви</t>
  </si>
  <si>
    <t xml:space="preserve"> Други резерви</t>
  </si>
  <si>
    <t>V</t>
  </si>
  <si>
    <t xml:space="preserve"> Натрупана печалба (загуба) от минали години</t>
  </si>
  <si>
    <t xml:space="preserve">   в  т.ч. :  - неразпределена печалба</t>
  </si>
  <si>
    <t xml:space="preserve">                 - непокрита загуба</t>
  </si>
  <si>
    <t xml:space="preserve">Общо за група V: </t>
  </si>
  <si>
    <t>VІ</t>
  </si>
  <si>
    <t xml:space="preserve"> Текуща печалба (загуба)</t>
  </si>
  <si>
    <t xml:space="preserve">Общо за раздел А : </t>
  </si>
  <si>
    <t xml:space="preserve"> ЗАДЪЛЖЕНИЯ</t>
  </si>
  <si>
    <t xml:space="preserve"> Задължения към доставчици</t>
  </si>
  <si>
    <t xml:space="preserve">   в  т.ч. :  - до   1 година</t>
  </si>
  <si>
    <t xml:space="preserve"> Данъчни задължения</t>
  </si>
  <si>
    <t xml:space="preserve"> Задължения към персонала</t>
  </si>
  <si>
    <t xml:space="preserve"> Осигурителни задължения</t>
  </si>
  <si>
    <t xml:space="preserve"> Други задължения </t>
  </si>
  <si>
    <t xml:space="preserve">   в  т.ч. :  - до   1 година    </t>
  </si>
  <si>
    <t xml:space="preserve"> ФИНАНСИРАНИЯ И ПРИХОДИ ЗА БЪДЕЩИ ПЕРИОДИ</t>
  </si>
  <si>
    <t xml:space="preserve">   в  т.ч. :  - финансирания</t>
  </si>
  <si>
    <t xml:space="preserve">Общо за раздел Г : </t>
  </si>
  <si>
    <t xml:space="preserve">Сума на пасива (А+В+Г)  </t>
  </si>
  <si>
    <t>О Т Ч Е Т</t>
  </si>
  <si>
    <t>ЗА ПРИХОДИТЕ И РАЗХОДИТЕ</t>
  </si>
  <si>
    <t>в хил. лв.</t>
  </si>
  <si>
    <t>Н А И М Е Н О В А Н И Е</t>
  </si>
  <si>
    <t>НА  РАЗХОДИТЕ</t>
  </si>
  <si>
    <t>Текуща година</t>
  </si>
  <si>
    <t xml:space="preserve"> РАЗХОДИ</t>
  </si>
  <si>
    <t>Намаление на запасите и незавършено производство</t>
  </si>
  <si>
    <t xml:space="preserve"> Разходи за суровини, материали и външни услуги</t>
  </si>
  <si>
    <t xml:space="preserve">   в  т.ч. :  - суровини и материали</t>
  </si>
  <si>
    <t xml:space="preserve">                 - външни услуги</t>
  </si>
  <si>
    <t xml:space="preserve"> Разходи за персонала</t>
  </si>
  <si>
    <t xml:space="preserve">   в  т.ч. :  - разходи за възнаграждения</t>
  </si>
  <si>
    <t xml:space="preserve">                 - разходи за осигуровки</t>
  </si>
  <si>
    <t xml:space="preserve">                            в  т.ч. :  - осигуровки, свързани с пенсии</t>
  </si>
  <si>
    <t xml:space="preserve"> Разходи за амортизации и обезценка</t>
  </si>
  <si>
    <t>Разходи за амортизации и обезценка на ДМА и нематериални активи</t>
  </si>
  <si>
    <t xml:space="preserve">   в  т.ч. :  - разходи за амортизации</t>
  </si>
  <si>
    <t xml:space="preserve"> Други разходи</t>
  </si>
  <si>
    <t xml:space="preserve">Общо разходи за оперативната дейност       </t>
  </si>
  <si>
    <t>Други финансови разходи</t>
  </si>
  <si>
    <t xml:space="preserve">Общо финансови разходи    </t>
  </si>
  <si>
    <t xml:space="preserve"> ОБЩО РАЗХОДИ ЗА ДЕЙНОСТТА  </t>
  </si>
  <si>
    <t>ПЕЧАЛБА ОТ ОБИЧАЙНА ДЕЙНОСТ</t>
  </si>
  <si>
    <t xml:space="preserve"> Извънредни разходи</t>
  </si>
  <si>
    <t xml:space="preserve"> ОБЩО РАЗХОДИ   </t>
  </si>
  <si>
    <t xml:space="preserve"> СЧЕТОВОДНА ПЕЧАЛБА (общо приходи - общо разходи)</t>
  </si>
  <si>
    <t xml:space="preserve"> Разходи за данъци</t>
  </si>
  <si>
    <t>в т.ч. разходи за данъци от печалбата</t>
  </si>
  <si>
    <t>ПЕЧАЛБА</t>
  </si>
  <si>
    <t xml:space="preserve"> ВСИЧКО  </t>
  </si>
  <si>
    <t>Н А</t>
  </si>
  <si>
    <t>П Р И Х О Д И Т Е</t>
  </si>
  <si>
    <t xml:space="preserve"> ПРИХОДИ</t>
  </si>
  <si>
    <t xml:space="preserve"> Нетни приходи от продажби </t>
  </si>
  <si>
    <t xml:space="preserve">   - услуги</t>
  </si>
  <si>
    <t xml:space="preserve">   - наеми</t>
  </si>
  <si>
    <t>Увеличение на незавършеното производство</t>
  </si>
  <si>
    <t xml:space="preserve"> Други приходи</t>
  </si>
  <si>
    <t>в т.ч. от финансирания</t>
  </si>
  <si>
    <t xml:space="preserve">Общо приходи от оперативната дейност                </t>
  </si>
  <si>
    <t xml:space="preserve"> Други лихви и финансови приходи</t>
  </si>
  <si>
    <t xml:space="preserve">            в т.ч.приходи от лихви</t>
  </si>
  <si>
    <t xml:space="preserve">Общо финансови приходи      </t>
  </si>
  <si>
    <t xml:space="preserve"> ОБЩО ПРИХОДИ ОТ ДЕЙНОСТТА</t>
  </si>
  <si>
    <t xml:space="preserve"> ОБЩО ПРИХОДИ </t>
  </si>
  <si>
    <t xml:space="preserve">                                                                                       ВСИЧКО:</t>
  </si>
  <si>
    <t>О т ч е т</t>
  </si>
  <si>
    <t>за собствения капитал</t>
  </si>
  <si>
    <t xml:space="preserve">Мярка: Хил. лв.  </t>
  </si>
  <si>
    <t>Р     е     з     е     р     в     и</t>
  </si>
  <si>
    <t>Финансов резултат</t>
  </si>
  <si>
    <t>Записан</t>
  </si>
  <si>
    <t>Премии</t>
  </si>
  <si>
    <t>Резерв от</t>
  </si>
  <si>
    <t>Резерв,</t>
  </si>
  <si>
    <t>от минали години</t>
  </si>
  <si>
    <t>Общо</t>
  </si>
  <si>
    <t>П  О  К  А  З  А  Т  Е  Л  И</t>
  </si>
  <si>
    <t>капитал</t>
  </si>
  <si>
    <t>от</t>
  </si>
  <si>
    <t>последващи</t>
  </si>
  <si>
    <t>Законови</t>
  </si>
  <si>
    <t>свързан с</t>
  </si>
  <si>
    <t>съгласно</t>
  </si>
  <si>
    <t>Други</t>
  </si>
  <si>
    <t>Неразпре-</t>
  </si>
  <si>
    <t>Непокрита</t>
  </si>
  <si>
    <t>печалба</t>
  </si>
  <si>
    <t>собствен</t>
  </si>
  <si>
    <t>емисия</t>
  </si>
  <si>
    <t xml:space="preserve">оцеки </t>
  </si>
  <si>
    <t>изкупени</t>
  </si>
  <si>
    <t>учредите-</t>
  </si>
  <si>
    <t>резерви</t>
  </si>
  <si>
    <t>делена</t>
  </si>
  <si>
    <t>загуба</t>
  </si>
  <si>
    <t>(загуба)</t>
  </si>
  <si>
    <t>собст.акции</t>
  </si>
  <si>
    <t>лен акт</t>
  </si>
  <si>
    <t xml:space="preserve"> 1. Салдо в началото на отчетния период</t>
  </si>
  <si>
    <t xml:space="preserve"> 2. Промени в счетоводната политика</t>
  </si>
  <si>
    <t xml:space="preserve"> 3. Грешки</t>
  </si>
  <si>
    <t xml:space="preserve"> 4. Салдо след промени в счетовод. политика и грешки</t>
  </si>
  <si>
    <t xml:space="preserve"> 5. Изменение за сметка на собствениците</t>
  </si>
  <si>
    <t xml:space="preserve">     в т.ч.   - увеличение</t>
  </si>
  <si>
    <t xml:space="preserve">                - намаление</t>
  </si>
  <si>
    <t xml:space="preserve"> 6. Финансов резултат за текущия период</t>
  </si>
  <si>
    <t xml:space="preserve"> 7. Разпределение на печалба</t>
  </si>
  <si>
    <t xml:space="preserve">      в т.ч.  за дивиденти</t>
  </si>
  <si>
    <t xml:space="preserve"> 8. Покриване на загуба</t>
  </si>
  <si>
    <t xml:space="preserve"> 9. Последващи оценки на активи и пасиви</t>
  </si>
  <si>
    <t xml:space="preserve">                - увеличение</t>
  </si>
  <si>
    <t xml:space="preserve"> 10. Други изменения в собствения капитал</t>
  </si>
  <si>
    <t xml:space="preserve"> 11. Салдо към края на отчетния период</t>
  </si>
  <si>
    <t xml:space="preserve"> 12. Промени от преводи на годишни финан-  сови отчети на предприятията в чужбина</t>
  </si>
  <si>
    <t xml:space="preserve"> 13. Собствен капитал към края на отчетния период (11+/-12)</t>
  </si>
  <si>
    <t>за паричните потоци по прекия метод</t>
  </si>
  <si>
    <t>Наименование</t>
  </si>
  <si>
    <t>на</t>
  </si>
  <si>
    <t>постъп-</t>
  </si>
  <si>
    <t>плаща-</t>
  </si>
  <si>
    <t>нетен</t>
  </si>
  <si>
    <t>паричните потоци</t>
  </si>
  <si>
    <t>ления</t>
  </si>
  <si>
    <t>ния</t>
  </si>
  <si>
    <t>поток</t>
  </si>
  <si>
    <t>А. ПАРИЧНИ ПОТОЦИ ОТ ОСНОВНА ДЕЙНОСТ</t>
  </si>
  <si>
    <t xml:space="preserve"> 2. Паричните потоци, свързани с краткосрочни финансови активи, държани за търгов. цели</t>
  </si>
  <si>
    <t xml:space="preserve"> 3. Паричните потоци, свързани с трудови възнаграждения</t>
  </si>
  <si>
    <t xml:space="preserve"> 4. Паричните потоци, свързани с лихви, комисиони, дивиденти и други подобни</t>
  </si>
  <si>
    <t xml:space="preserve"> 5. Паричните потоци от положителни и отрицателни валутни курсови разлики</t>
  </si>
  <si>
    <t xml:space="preserve"> 6. Плащания при разпределение на печалбата</t>
  </si>
  <si>
    <t xml:space="preserve"> 8. Други парични потоци от основна дейност</t>
  </si>
  <si>
    <t xml:space="preserve"> Всичко парични потоци от осн. дейност (А)</t>
  </si>
  <si>
    <t>Б. ПАРИЧНИ ПОТОЦИ ОТ ИНВЕСТ. ДЕЙНОСТ</t>
  </si>
  <si>
    <t xml:space="preserve"> 1. Паричните потоци, свързани с дълготрайни активи</t>
  </si>
  <si>
    <t xml:space="preserve"> 2. Паричните потоци, свързани с краткосрочни финансови активи</t>
  </si>
  <si>
    <t xml:space="preserve"> 3. Паричните потоци, свързани с лихви, комисиони, дивиденти и други подобни</t>
  </si>
  <si>
    <t xml:space="preserve"> 4. Паричните потоци от бизнескомбинации - придобивания</t>
  </si>
  <si>
    <t xml:space="preserve"> 6. Други парични потоци от инвест. дейност</t>
  </si>
  <si>
    <t>Вс. парични потоци от инвест.дейност (Б)</t>
  </si>
  <si>
    <t xml:space="preserve"> В. ПАРИЧНИ ПОТОЦИ ОТ ФИНАНС. ДЕЙНОСТ</t>
  </si>
  <si>
    <t xml:space="preserve"> 1. Парични потоци от емитиране и обратно придобиване на ценни книжа</t>
  </si>
  <si>
    <t xml:space="preserve"> 2. Парични потоци от допълнителни вноски и връщането им на собствениците</t>
  </si>
  <si>
    <t xml:space="preserve"> 3. Парични потоци, свързани с получени или предоставени заеми</t>
  </si>
  <si>
    <t xml:space="preserve"> 5. Плащания на задължения по лизингови договори</t>
  </si>
  <si>
    <t xml:space="preserve"> 6. Паричните потоци от положителни и отрицателни валутни курсови разлики</t>
  </si>
  <si>
    <t xml:space="preserve"> 7. Други парични потоци от финанс. дейност</t>
  </si>
  <si>
    <t xml:space="preserve"> Вс. парични потоци от финанс.  дейност (В)</t>
  </si>
  <si>
    <t xml:space="preserve"> Г. Изменение на паричните средства през периода (А + Б + В)</t>
  </si>
  <si>
    <t xml:space="preserve"> Д. Парични средства в началото на периода</t>
  </si>
  <si>
    <t xml:space="preserve"> Е. Парични средства в края на периода</t>
  </si>
  <si>
    <t xml:space="preserve">                  </t>
  </si>
  <si>
    <t>Дата:</t>
  </si>
  <si>
    <t>III</t>
  </si>
  <si>
    <t xml:space="preserve"> Дългосрочни финансови активи</t>
  </si>
  <si>
    <t>Парични еквиваленти</t>
  </si>
  <si>
    <t>Извънредни приходи</t>
  </si>
  <si>
    <t>Загуба от обичайната дейност</t>
  </si>
  <si>
    <t xml:space="preserve"> Краткосрочни финансови активи</t>
  </si>
  <si>
    <t>на "Национален Дворец на Културата - Конгресен Център София ЕАД (консолидиран)</t>
  </si>
  <si>
    <t>Предходна година</t>
  </si>
  <si>
    <t xml:space="preserve">на "Национален Дворец на Културата - София </t>
  </si>
  <si>
    <t>на "Фестивален и Конгресен Център - Варна"</t>
  </si>
  <si>
    <t>на "Национален Дворец на Културата - София"</t>
  </si>
  <si>
    <t xml:space="preserve">на"Национален Дворец на Културата-Конгресен Център София" ЕАД - консолидиран </t>
  </si>
  <si>
    <t xml:space="preserve"> 1. Паричните потоци, свързани с търговски контрагенти</t>
  </si>
  <si>
    <t>на"Национален Дворец на Културата - София"</t>
  </si>
  <si>
    <t xml:space="preserve">на"Фестивален и Конгресен Център - Варна" </t>
  </si>
  <si>
    <t>на "Национален Дворец на Културата-Конгресен Център София" ЕАД (консолидиран)</t>
  </si>
  <si>
    <t xml:space="preserve">Съставител:                                                   </t>
  </si>
  <si>
    <t>Ръководител:</t>
  </si>
  <si>
    <t xml:space="preserve">Съставител:                                                  </t>
  </si>
  <si>
    <t xml:space="preserve">Р А З Х О Д И </t>
  </si>
  <si>
    <t>Р А З Х О Д И</t>
  </si>
  <si>
    <t xml:space="preserve"> 7.Платени и възстановени данъци (без корпоративни)</t>
  </si>
  <si>
    <t>към 30.06.2014г.</t>
  </si>
  <si>
    <t>01-06.2014г.</t>
  </si>
  <si>
    <t>01-06.2013г.</t>
  </si>
  <si>
    <t>Текущ период 01.2014 - 06.2014 г.</t>
  </si>
  <si>
    <t>Предходен период 01.2013 - 06.2013 г.</t>
  </si>
  <si>
    <t xml:space="preserve">                    /М. Цветкова/</t>
  </si>
  <si>
    <t>/В. Минчева/</t>
  </si>
  <si>
    <t>/М. Цветкова/</t>
  </si>
  <si>
    <t xml:space="preserve">     /В. Минчева/</t>
  </si>
</sst>
</file>

<file path=xl/styles.xml><?xml version="1.0" encoding="utf-8"?>
<styleSheet xmlns="http://schemas.openxmlformats.org/spreadsheetml/2006/main">
  <numFmts count="4">
    <numFmt numFmtId="164" formatCode="dd\ mmmm\ yyyy&quot; г.&quot;;@"/>
    <numFmt numFmtId="165" formatCode="_(* #,##0_);_(* \(#,##0\);_(* \-??_);_(@_)"/>
    <numFmt numFmtId="166" formatCode="d/mm/yyyy&quot; г.&quot;"/>
    <numFmt numFmtId="167" formatCode="d\-mmm\-yyyy"/>
  </numFmts>
  <fonts count="9"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12"/>
      <name val="Arial"/>
      <family val="2"/>
      <charset val="204"/>
    </font>
    <font>
      <sz val="10"/>
      <color indexed="12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 applyProtection="1">
      <alignment vertical="top"/>
      <protection locked="0"/>
    </xf>
    <xf numFmtId="49" fontId="0" fillId="0" borderId="0" xfId="0" applyNumberFormat="1" applyAlignment="1" applyProtection="1">
      <alignment vertical="top" wrapText="1"/>
      <protection locked="0"/>
    </xf>
    <xf numFmtId="0" fontId="0" fillId="0" borderId="0" xfId="0" applyProtection="1">
      <protection locked="0"/>
    </xf>
    <xf numFmtId="164" fontId="3" fillId="0" borderId="0" xfId="0" applyNumberFormat="1" applyFont="1" applyAlignment="1" applyProtection="1">
      <alignment horizontal="center" vertical="top" wrapText="1"/>
      <protection locked="0"/>
    </xf>
    <xf numFmtId="164" fontId="2" fillId="0" borderId="0" xfId="0" applyNumberFormat="1" applyFont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vertical="top"/>
      <protection locked="0"/>
    </xf>
    <xf numFmtId="0" fontId="0" fillId="0" borderId="1" xfId="0" applyFont="1" applyBorder="1" applyProtection="1">
      <protection locked="0"/>
    </xf>
    <xf numFmtId="0" fontId="0" fillId="0" borderId="2" xfId="0" applyFont="1" applyBorder="1" applyAlignment="1" applyProtection="1">
      <alignment horizontal="center" vertical="top"/>
      <protection locked="0"/>
    </xf>
    <xf numFmtId="49" fontId="0" fillId="0" borderId="2" xfId="0" applyNumberFormat="1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right" vertical="top"/>
      <protection locked="0"/>
    </xf>
    <xf numFmtId="49" fontId="1" fillId="0" borderId="1" xfId="0" applyNumberFormat="1" applyFont="1" applyBorder="1" applyAlignment="1" applyProtection="1">
      <alignment vertical="top" wrapText="1"/>
      <protection locked="0"/>
    </xf>
    <xf numFmtId="165" fontId="0" fillId="0" borderId="1" xfId="0" applyNumberFormat="1" applyBorder="1" applyProtection="1">
      <protection locked="0"/>
    </xf>
    <xf numFmtId="0" fontId="0" fillId="0" borderId="1" xfId="0" applyFont="1" applyBorder="1" applyAlignment="1" applyProtection="1">
      <alignment horizontal="right" vertical="top"/>
      <protection locked="0"/>
    </xf>
    <xf numFmtId="49" fontId="0" fillId="0" borderId="1" xfId="0" applyNumberFormat="1" applyFont="1" applyBorder="1" applyAlignment="1" applyProtection="1">
      <alignment vertical="top" wrapText="1"/>
      <protection locked="0"/>
    </xf>
    <xf numFmtId="165" fontId="1" fillId="0" borderId="1" xfId="0" applyNumberFormat="1" applyFont="1" applyBorder="1" applyProtection="1">
      <protection locked="0"/>
    </xf>
    <xf numFmtId="0" fontId="0" fillId="0" borderId="0" xfId="0" applyAlignment="1" applyProtection="1">
      <alignment horizontal="right" vertical="top"/>
      <protection locked="0"/>
    </xf>
    <xf numFmtId="0" fontId="1" fillId="0" borderId="0" xfId="0" applyFont="1" applyProtection="1">
      <protection locked="0"/>
    </xf>
    <xf numFmtId="0" fontId="0" fillId="0" borderId="0" xfId="0" applyNumberFormat="1" applyAlignment="1" applyProtection="1">
      <alignment vertical="top"/>
      <protection locked="0"/>
    </xf>
    <xf numFmtId="0" fontId="0" fillId="0" borderId="0" xfId="0" applyNumberFormat="1" applyAlignment="1" applyProtection="1">
      <protection locked="0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wrapText="1"/>
    </xf>
    <xf numFmtId="0" fontId="0" fillId="0" borderId="3" xfId="0" applyBorder="1" applyAlignment="1">
      <alignment horizontal="center" vertical="top"/>
    </xf>
    <xf numFmtId="0" fontId="0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0" fillId="0" borderId="2" xfId="0" applyBorder="1" applyAlignment="1">
      <alignment horizontal="center" vertical="top"/>
    </xf>
    <xf numFmtId="0" fontId="0" fillId="0" borderId="1" xfId="0" applyFont="1" applyBorder="1"/>
    <xf numFmtId="0" fontId="0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right" vertical="top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horizontal="right" vertical="top"/>
    </xf>
    <xf numFmtId="3" fontId="0" fillId="0" borderId="1" xfId="0" applyNumberFormat="1" applyBorder="1"/>
    <xf numFmtId="165" fontId="0" fillId="0" borderId="1" xfId="0" applyNumberFormat="1" applyBorder="1"/>
    <xf numFmtId="3" fontId="0" fillId="0" borderId="1" xfId="0" applyNumberFormat="1" applyFont="1" applyBorder="1"/>
    <xf numFmtId="3" fontId="1" fillId="0" borderId="1" xfId="0" applyNumberFormat="1" applyFont="1" applyBorder="1"/>
    <xf numFmtId="165" fontId="1" fillId="0" borderId="1" xfId="0" applyNumberFormat="1" applyFont="1" applyBorder="1"/>
    <xf numFmtId="0" fontId="0" fillId="0" borderId="5" xfId="0" applyFont="1" applyBorder="1" applyAlignment="1">
      <alignment wrapText="1"/>
    </xf>
    <xf numFmtId="0" fontId="1" fillId="0" borderId="5" xfId="0" applyFont="1" applyBorder="1" applyAlignment="1">
      <alignment wrapText="1"/>
    </xf>
    <xf numFmtId="4" fontId="0" fillId="0" borderId="1" xfId="0" applyNumberFormat="1" applyBorder="1"/>
    <xf numFmtId="0" fontId="0" fillId="0" borderId="0" xfId="0" applyBorder="1" applyAlignment="1">
      <alignment horizontal="right" vertical="top"/>
    </xf>
    <xf numFmtId="0" fontId="0" fillId="0" borderId="0" xfId="0" applyBorder="1" applyAlignment="1">
      <alignment wrapText="1"/>
    </xf>
    <xf numFmtId="165" fontId="0" fillId="0" borderId="0" xfId="0" applyNumberFormat="1" applyBorder="1"/>
    <xf numFmtId="0" fontId="0" fillId="0" borderId="0" xfId="0" applyAlignment="1">
      <alignment vertical="top"/>
    </xf>
    <xf numFmtId="4" fontId="0" fillId="0" borderId="1" xfId="0" applyNumberFormat="1" applyFont="1" applyBorder="1"/>
    <xf numFmtId="0" fontId="1" fillId="0" borderId="0" xfId="0" applyFont="1" applyBorder="1" applyAlignment="1">
      <alignment wrapText="1"/>
    </xf>
    <xf numFmtId="165" fontId="1" fillId="0" borderId="0" xfId="0" applyNumberFormat="1" applyFont="1" applyBorder="1"/>
    <xf numFmtId="167" fontId="0" fillId="0" borderId="0" xfId="0" applyNumberFormat="1"/>
    <xf numFmtId="167" fontId="5" fillId="0" borderId="0" xfId="0" applyNumberFormat="1" applyFont="1" applyAlignment="1">
      <alignment horizontal="right"/>
    </xf>
    <xf numFmtId="0" fontId="0" fillId="0" borderId="3" xfId="0" applyBorder="1"/>
    <xf numFmtId="0" fontId="0" fillId="0" borderId="6" xfId="0" applyFont="1" applyBorder="1"/>
    <xf numFmtId="0" fontId="0" fillId="0" borderId="7" xfId="0" applyBorder="1"/>
    <xf numFmtId="0" fontId="0" fillId="0" borderId="4" xfId="0" applyBorder="1"/>
    <xf numFmtId="0" fontId="5" fillId="0" borderId="4" xfId="0" applyFont="1" applyBorder="1"/>
    <xf numFmtId="0" fontId="5" fillId="0" borderId="8" xfId="0" applyFont="1" applyBorder="1"/>
    <xf numFmtId="0" fontId="5" fillId="0" borderId="1" xfId="0" applyFont="1" applyBorder="1"/>
    <xf numFmtId="0" fontId="0" fillId="0" borderId="9" xfId="0" applyFont="1" applyBorder="1"/>
    <xf numFmtId="0" fontId="0" fillId="0" borderId="10" xfId="0" applyBorder="1"/>
    <xf numFmtId="0" fontId="0" fillId="0" borderId="2" xfId="0" applyBorder="1"/>
    <xf numFmtId="0" fontId="5" fillId="0" borderId="2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67" fontId="0" fillId="0" borderId="0" xfId="0" applyNumberFormat="1" applyFont="1" applyAlignment="1">
      <alignment horizontal="right"/>
    </xf>
    <xf numFmtId="0" fontId="0" fillId="0" borderId="0" xfId="0" applyFill="1" applyBorder="1" applyAlignment="1">
      <alignment wrapText="1"/>
    </xf>
    <xf numFmtId="0" fontId="0" fillId="0" borderId="1" xfId="0" applyBorder="1" applyAlignment="1" applyProtection="1">
      <alignment horizontal="right" vertical="top"/>
      <protection locked="0"/>
    </xf>
    <xf numFmtId="49" fontId="0" fillId="0" borderId="1" xfId="0" applyNumberFormat="1" applyBorder="1" applyAlignment="1" applyProtection="1">
      <alignment vertical="top" wrapText="1"/>
      <protection locked="0"/>
    </xf>
    <xf numFmtId="1" fontId="1" fillId="0" borderId="1" xfId="0" applyNumberFormat="1" applyFont="1" applyBorder="1"/>
    <xf numFmtId="1" fontId="0" fillId="0" borderId="1" xfId="0" applyNumberFormat="1" applyBorder="1"/>
    <xf numFmtId="1" fontId="0" fillId="0" borderId="1" xfId="0" applyNumberFormat="1" applyFont="1" applyBorder="1"/>
    <xf numFmtId="165" fontId="0" fillId="0" borderId="1" xfId="0" applyNumberFormat="1" applyFont="1" applyBorder="1" applyProtection="1">
      <protection locked="0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 applyProtection="1">
      <alignment horizontal="right" vertical="top"/>
      <protection locked="0"/>
    </xf>
    <xf numFmtId="49" fontId="1" fillId="0" borderId="0" xfId="0" applyNumberFormat="1" applyFont="1" applyBorder="1" applyAlignment="1" applyProtection="1">
      <alignment vertical="top" wrapText="1"/>
      <protection locked="0"/>
    </xf>
    <xf numFmtId="165" fontId="1" fillId="0" borderId="0" xfId="0" applyNumberFormat="1" applyFont="1" applyBorder="1" applyProtection="1">
      <protection locked="0"/>
    </xf>
    <xf numFmtId="0" fontId="7" fillId="0" borderId="0" xfId="0" applyFont="1"/>
    <xf numFmtId="0" fontId="6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/>
    </xf>
    <xf numFmtId="0" fontId="0" fillId="0" borderId="13" xfId="0" applyFont="1" applyBorder="1" applyAlignment="1" applyProtection="1">
      <alignment horizontal="center" vertical="center"/>
      <protection locked="0"/>
    </xf>
    <xf numFmtId="0" fontId="0" fillId="0" borderId="14" xfId="0" applyFont="1" applyBorder="1" applyAlignment="1" applyProtection="1">
      <alignment horizontal="center" vertical="center"/>
      <protection locked="0"/>
    </xf>
    <xf numFmtId="0" fontId="0" fillId="0" borderId="15" xfId="0" applyFont="1" applyBorder="1" applyAlignment="1" applyProtection="1">
      <alignment horizontal="center" vertical="center"/>
      <protection locked="0"/>
    </xf>
    <xf numFmtId="0" fontId="0" fillId="0" borderId="16" xfId="0" applyFont="1" applyBorder="1" applyAlignment="1" applyProtection="1">
      <alignment horizontal="center" vertical="center"/>
      <protection locked="0"/>
    </xf>
    <xf numFmtId="165" fontId="0" fillId="0" borderId="2" xfId="0" applyNumberFormat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2" fontId="0" fillId="0" borderId="5" xfId="0" applyNumberFormat="1" applyBorder="1"/>
    <xf numFmtId="2" fontId="1" fillId="0" borderId="5" xfId="0" applyNumberFormat="1" applyFont="1" applyBorder="1"/>
    <xf numFmtId="0" fontId="0" fillId="0" borderId="1" xfId="0" applyBorder="1" applyAlignment="1">
      <alignment wrapText="1"/>
    </xf>
    <xf numFmtId="0" fontId="8" fillId="0" borderId="1" xfId="0" applyFont="1" applyBorder="1" applyAlignment="1">
      <alignment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14" fontId="0" fillId="0" borderId="0" xfId="0" applyNumberFormat="1" applyAlignment="1" applyProtection="1">
      <alignment vertical="top"/>
      <protection locked="0"/>
    </xf>
    <xf numFmtId="0" fontId="1" fillId="0" borderId="0" xfId="0" applyNumberFormat="1" applyFont="1" applyAlignment="1" applyProtection="1">
      <alignment horizontal="center" vertical="center"/>
      <protection locked="0"/>
    </xf>
    <xf numFmtId="14" fontId="1" fillId="0" borderId="0" xfId="0" applyNumberFormat="1" applyFont="1" applyAlignment="1" applyProtection="1">
      <alignment horizontal="center" vertical="center"/>
      <protection locked="0"/>
    </xf>
    <xf numFmtId="166" fontId="0" fillId="0" borderId="0" xfId="0" applyNumberFormat="1" applyAlignment="1" applyProtection="1">
      <alignment vertical="top"/>
      <protection locked="0"/>
    </xf>
    <xf numFmtId="167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66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3" fontId="1" fillId="0" borderId="1" xfId="0" applyNumberFormat="1" applyFont="1" applyFill="1" applyBorder="1"/>
    <xf numFmtId="1" fontId="0" fillId="0" borderId="5" xfId="0" applyNumberFormat="1" applyBorder="1"/>
    <xf numFmtId="1" fontId="1" fillId="0" borderId="5" xfId="0" applyNumberFormat="1" applyFont="1" applyBorder="1"/>
    <xf numFmtId="49" fontId="0" fillId="0" borderId="1" xfId="0" applyNumberFormat="1" applyFont="1" applyBorder="1" applyAlignment="1" applyProtection="1">
      <alignment horizontal="center" vertical="center" wrapText="1"/>
      <protection locked="0"/>
    </xf>
    <xf numFmtId="49" fontId="0" fillId="0" borderId="18" xfId="0" applyNumberFormat="1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0" fontId="0" fillId="0" borderId="19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top"/>
      <protection locked="0"/>
    </xf>
    <xf numFmtId="0" fontId="2" fillId="0" borderId="0" xfId="0" applyFont="1" applyBorder="1" applyAlignment="1" applyProtection="1">
      <alignment horizontal="center" vertical="top"/>
      <protection locked="0"/>
    </xf>
    <xf numFmtId="0" fontId="0" fillId="0" borderId="3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DK/Odit2013/FinReport_NDK%202013_Odi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nReport_NDK%202014_Odi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S_MC"/>
      <sheetName val="IS_MC"/>
      <sheetName val="SK_MC"/>
      <sheetName val="Odit "/>
      <sheetName val="Odit SK"/>
      <sheetName val="Activity_NF"/>
      <sheetName val="EBITDA"/>
      <sheetName val="BS P&amp;LYTD"/>
      <sheetName val="NDK DinamicSofia"/>
      <sheetName val="NDK DinamicV"/>
      <sheetName val="Presentation-4Q"/>
      <sheetName val="2013S"/>
      <sheetName val="2013V"/>
      <sheetName val="Sorce"/>
      <sheetName val="1Q-2013S"/>
      <sheetName val="Jan"/>
      <sheetName val="Feb"/>
      <sheetName val="March"/>
      <sheetName val="2Q-2013S"/>
      <sheetName val="April"/>
      <sheetName val="May"/>
      <sheetName val="June"/>
      <sheetName val="3Q-2013S"/>
      <sheetName val="July"/>
      <sheetName val="Aug"/>
      <sheetName val="Sept"/>
      <sheetName val="4Q-2013S"/>
      <sheetName val="Oct"/>
      <sheetName val="Nov"/>
      <sheetName val="Dec"/>
      <sheetName val="1Q-2013V"/>
      <sheetName val="JanV"/>
      <sheetName val="FebV"/>
      <sheetName val="MarchV"/>
      <sheetName val="2Q-2013V"/>
      <sheetName val="AprilV"/>
      <sheetName val="MayV"/>
      <sheetName val="JuneV"/>
      <sheetName val="3Q-2013V"/>
      <sheetName val="JulyV"/>
      <sheetName val="AugV"/>
      <sheetName val="SeptV"/>
      <sheetName val="4Q-2013V"/>
      <sheetName val="OctV"/>
      <sheetName val="NovV"/>
      <sheetName val="DecV"/>
      <sheetName val="ne grupirana"/>
      <sheetName val="Presentation-1Q"/>
      <sheetName val="Presentation-2Q"/>
      <sheetName val="Presentation-3Q"/>
    </sheetNames>
    <sheetDataSet>
      <sheetData sheetId="0" refreshError="1"/>
      <sheetData sheetId="1">
        <row r="213">
          <cell r="C213">
            <v>38.763249999999942</v>
          </cell>
        </row>
        <row r="214">
          <cell r="C214">
            <v>0</v>
          </cell>
        </row>
        <row r="215">
          <cell r="C215">
            <v>0</v>
          </cell>
        </row>
        <row r="218">
          <cell r="C218">
            <v>0</v>
          </cell>
        </row>
        <row r="219">
          <cell r="C219">
            <v>0</v>
          </cell>
        </row>
        <row r="220">
          <cell r="C220">
            <v>0</v>
          </cell>
        </row>
        <row r="222">
          <cell r="C22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BS_MC"/>
      <sheetName val="IS_MC"/>
      <sheetName val="SK_MC"/>
      <sheetName val="Activity_NF"/>
      <sheetName val="FAPNP"/>
      <sheetName val="EBITDA"/>
      <sheetName val="Presentation"/>
      <sheetName val="2013S"/>
      <sheetName val="2013V"/>
      <sheetName val="Sorce"/>
      <sheetName val="BS P&amp;LYTD"/>
      <sheetName val="NDK DinamicSofia"/>
      <sheetName val="1Q-2014S"/>
      <sheetName val="Jan"/>
      <sheetName val="Feb"/>
      <sheetName val="March"/>
      <sheetName val="2Q-2014V"/>
      <sheetName val="2Q-2014S"/>
      <sheetName val="April"/>
      <sheetName val="May"/>
      <sheetName val="June"/>
      <sheetName val="3Q-2013S"/>
      <sheetName val="July"/>
      <sheetName val="Aug"/>
      <sheetName val="Sept"/>
      <sheetName val="4Q-2013S"/>
      <sheetName val="Oct"/>
      <sheetName val="Nov"/>
      <sheetName val="Dec"/>
      <sheetName val="NDK DinamicV"/>
      <sheetName val="1Q-2014V"/>
      <sheetName val="JanV"/>
      <sheetName val="FebV"/>
      <sheetName val="MarchV"/>
      <sheetName val="AprilV"/>
      <sheetName val="MayV"/>
      <sheetName val="JuneV"/>
      <sheetName val="3Q-2013V"/>
      <sheetName val="JulyV"/>
      <sheetName val="AugV"/>
      <sheetName val="SeptV"/>
      <sheetName val="4Q-2013V"/>
      <sheetName val="OctV"/>
      <sheetName val="NovV"/>
      <sheetName val="DecV"/>
      <sheetName val="ne grupirana"/>
      <sheetName val="Presentation-1Q"/>
      <sheetName val="Presentation-2Q"/>
      <sheetName val="Presentation-3Q"/>
      <sheetName val="Odit "/>
      <sheetName val="Odit S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61">
          <cell r="AR461">
            <v>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76"/>
  <sheetViews>
    <sheetView topLeftCell="A50" workbookViewId="0">
      <selection activeCell="N70" sqref="N70"/>
    </sheetView>
  </sheetViews>
  <sheetFormatPr defaultRowHeight="15"/>
  <cols>
    <col min="1" max="1" width="4.28515625" style="1" customWidth="1"/>
    <col min="2" max="2" width="55.42578125" style="2" customWidth="1"/>
    <col min="3" max="3" width="11.85546875" style="3" customWidth="1"/>
    <col min="4" max="4" width="14.28515625" style="3" customWidth="1"/>
    <col min="5" max="16384" width="9.140625" style="76"/>
  </cols>
  <sheetData>
    <row r="1" spans="1:4" ht="18.75" customHeight="1">
      <c r="A1" s="113" t="s">
        <v>0</v>
      </c>
      <c r="B1" s="113"/>
      <c r="C1" s="113"/>
      <c r="D1" s="113"/>
    </row>
    <row r="2" spans="1:4" ht="17.25" customHeight="1">
      <c r="A2" s="114" t="s">
        <v>213</v>
      </c>
      <c r="B2" s="114"/>
      <c r="C2" s="114"/>
      <c r="D2" s="114"/>
    </row>
    <row r="3" spans="1:4">
      <c r="A3" s="4"/>
      <c r="B3" s="5" t="s">
        <v>229</v>
      </c>
      <c r="C3" s="4"/>
      <c r="D3" s="5" t="s">
        <v>1</v>
      </c>
    </row>
    <row r="4" spans="1:4" ht="15" hidden="1" customHeight="1">
      <c r="A4" s="6" t="s">
        <v>2</v>
      </c>
    </row>
    <row r="5" spans="1:4">
      <c r="A5" s="111" t="s">
        <v>3</v>
      </c>
      <c r="B5" s="110" t="s">
        <v>4</v>
      </c>
      <c r="C5" s="115" t="s">
        <v>5</v>
      </c>
      <c r="D5" s="115"/>
    </row>
    <row r="6" spans="1:4" ht="25.5" customHeight="1">
      <c r="A6" s="111"/>
      <c r="B6" s="110"/>
      <c r="C6" s="80" t="s">
        <v>77</v>
      </c>
      <c r="D6" s="81" t="s">
        <v>214</v>
      </c>
    </row>
    <row r="7" spans="1:4">
      <c r="A7" s="111"/>
      <c r="B7" s="110"/>
      <c r="C7" s="82" t="s">
        <v>230</v>
      </c>
      <c r="D7" s="82" t="s">
        <v>231</v>
      </c>
    </row>
    <row r="8" spans="1:4">
      <c r="A8" s="8" t="s">
        <v>9</v>
      </c>
      <c r="B8" s="9" t="s">
        <v>10</v>
      </c>
      <c r="C8" s="10">
        <v>1</v>
      </c>
      <c r="D8" s="10">
        <v>2</v>
      </c>
    </row>
    <row r="9" spans="1:4" s="77" customFormat="1">
      <c r="A9" s="11" t="s">
        <v>11</v>
      </c>
      <c r="B9" s="12" t="s">
        <v>12</v>
      </c>
      <c r="C9" s="13"/>
      <c r="D9" s="13"/>
    </row>
    <row r="10" spans="1:4">
      <c r="A10" s="14" t="s">
        <v>13</v>
      </c>
      <c r="B10" s="15" t="s">
        <v>14</v>
      </c>
      <c r="C10" s="7"/>
      <c r="D10" s="7"/>
    </row>
    <row r="11" spans="1:4">
      <c r="A11" s="14"/>
      <c r="B11" s="15" t="s">
        <v>15</v>
      </c>
      <c r="C11" s="13">
        <v>39.488599999999998</v>
      </c>
      <c r="D11" s="13">
        <v>42.357529999999997</v>
      </c>
    </row>
    <row r="12" spans="1:4">
      <c r="A12" s="14"/>
      <c r="B12" s="15" t="s">
        <v>16</v>
      </c>
      <c r="C12" s="13"/>
      <c r="D12" s="13">
        <v>0</v>
      </c>
    </row>
    <row r="13" spans="1:4">
      <c r="A13" s="14"/>
      <c r="B13" s="15" t="s">
        <v>17</v>
      </c>
      <c r="C13" s="13">
        <v>39.488599999999998</v>
      </c>
      <c r="D13" s="13">
        <v>42.357529999999997</v>
      </c>
    </row>
    <row r="14" spans="1:4">
      <c r="A14" s="14" t="s">
        <v>18</v>
      </c>
      <c r="B14" s="15" t="s">
        <v>19</v>
      </c>
      <c r="C14" s="71"/>
      <c r="D14" s="7">
        <v>0</v>
      </c>
    </row>
    <row r="15" spans="1:4">
      <c r="A15" s="14"/>
      <c r="B15" s="15" t="s">
        <v>20</v>
      </c>
      <c r="C15" s="13">
        <v>47258.624259999997</v>
      </c>
      <c r="D15" s="13">
        <v>47755.887000000002</v>
      </c>
    </row>
    <row r="16" spans="1:4">
      <c r="A16" s="14"/>
      <c r="B16" s="15" t="s">
        <v>21</v>
      </c>
      <c r="C16" s="13">
        <v>503</v>
      </c>
      <c r="D16" s="13">
        <v>503</v>
      </c>
    </row>
    <row r="17" spans="1:4">
      <c r="A17" s="14"/>
      <c r="B17" s="15" t="s">
        <v>22</v>
      </c>
      <c r="C17" s="13">
        <v>46755.624259999997</v>
      </c>
      <c r="D17" s="13">
        <v>47252.887000000002</v>
      </c>
    </row>
    <row r="18" spans="1:4">
      <c r="A18" s="14"/>
      <c r="B18" s="15" t="s">
        <v>23</v>
      </c>
      <c r="C18" s="13">
        <v>1270.3448899999999</v>
      </c>
      <c r="D18" s="13">
        <v>2712.004730000001</v>
      </c>
    </row>
    <row r="19" spans="1:4">
      <c r="A19" s="14"/>
      <c r="B19" s="15" t="s">
        <v>24</v>
      </c>
      <c r="C19" s="13">
        <v>315501.68956000003</v>
      </c>
      <c r="D19" s="13">
        <v>320462.93228999997</v>
      </c>
    </row>
    <row r="20" spans="1:4">
      <c r="A20" s="14"/>
      <c r="B20" s="15" t="s">
        <v>25</v>
      </c>
      <c r="C20" s="13">
        <v>364030.65871000005</v>
      </c>
      <c r="D20" s="13">
        <v>370930.82401999994</v>
      </c>
    </row>
    <row r="21" spans="1:4">
      <c r="A21" s="66" t="s">
        <v>207</v>
      </c>
      <c r="B21" s="67" t="s">
        <v>208</v>
      </c>
      <c r="C21" s="13">
        <v>0</v>
      </c>
      <c r="D21" s="13">
        <v>0</v>
      </c>
    </row>
    <row r="22" spans="1:4">
      <c r="A22" s="14" t="s">
        <v>26</v>
      </c>
      <c r="B22" s="15" t="s">
        <v>27</v>
      </c>
      <c r="C22" s="13">
        <v>136.93290999999999</v>
      </c>
      <c r="D22" s="13">
        <v>26.52657</v>
      </c>
    </row>
    <row r="23" spans="1:4">
      <c r="A23" s="14"/>
      <c r="B23" s="15"/>
      <c r="C23" s="13"/>
      <c r="D23" s="13">
        <v>0</v>
      </c>
    </row>
    <row r="24" spans="1:4">
      <c r="A24" s="14"/>
      <c r="B24" s="12" t="s">
        <v>28</v>
      </c>
      <c r="C24" s="16">
        <v>364207.08022</v>
      </c>
      <c r="D24" s="16">
        <v>370999.70811999991</v>
      </c>
    </row>
    <row r="25" spans="1:4">
      <c r="A25" s="14"/>
      <c r="B25" s="12"/>
      <c r="C25" s="16"/>
      <c r="D25" s="16">
        <v>0</v>
      </c>
    </row>
    <row r="26" spans="1:4" s="77" customFormat="1">
      <c r="A26" s="11" t="s">
        <v>29</v>
      </c>
      <c r="B26" s="12" t="s">
        <v>30</v>
      </c>
      <c r="C26" s="7"/>
      <c r="D26" s="7">
        <v>0</v>
      </c>
    </row>
    <row r="27" spans="1:4">
      <c r="A27" s="14" t="s">
        <v>13</v>
      </c>
      <c r="B27" s="15" t="s">
        <v>31</v>
      </c>
      <c r="C27" s="7"/>
      <c r="D27" s="7">
        <v>0</v>
      </c>
    </row>
    <row r="28" spans="1:4">
      <c r="A28" s="14"/>
      <c r="B28" s="15" t="s">
        <v>32</v>
      </c>
      <c r="C28" s="13">
        <v>483.89163000000002</v>
      </c>
      <c r="D28" s="13">
        <v>476.92099000000002</v>
      </c>
    </row>
    <row r="29" spans="1:4">
      <c r="A29" s="14"/>
      <c r="B29" s="15" t="s">
        <v>33</v>
      </c>
      <c r="C29" s="13">
        <v>0</v>
      </c>
      <c r="D29" s="13">
        <v>0</v>
      </c>
    </row>
    <row r="30" spans="1:4">
      <c r="A30" s="14"/>
      <c r="B30" s="15" t="s">
        <v>17</v>
      </c>
      <c r="C30" s="13">
        <v>483.89163000000002</v>
      </c>
      <c r="D30" s="13">
        <v>476.92099000000002</v>
      </c>
    </row>
    <row r="31" spans="1:4">
      <c r="A31" s="14" t="s">
        <v>18</v>
      </c>
      <c r="B31" s="15" t="s">
        <v>34</v>
      </c>
      <c r="C31" s="7"/>
      <c r="D31" s="7">
        <v>0</v>
      </c>
    </row>
    <row r="32" spans="1:4">
      <c r="A32" s="14"/>
      <c r="B32" s="15" t="s">
        <v>35</v>
      </c>
      <c r="C32" s="13">
        <v>2550.8838299999998</v>
      </c>
      <c r="D32" s="13">
        <v>2665.9153399999996</v>
      </c>
    </row>
    <row r="33" spans="1:4">
      <c r="A33" s="14"/>
      <c r="B33" s="15" t="s">
        <v>36</v>
      </c>
      <c r="C33" s="13">
        <v>508.46581000000015</v>
      </c>
      <c r="D33" s="13">
        <v>59.453619999999994</v>
      </c>
    </row>
    <row r="34" spans="1:4">
      <c r="A34" s="14"/>
      <c r="B34" s="15" t="s">
        <v>25</v>
      </c>
      <c r="C34" s="13">
        <v>3059.3496399999999</v>
      </c>
      <c r="D34" s="13">
        <v>2725.3689599999993</v>
      </c>
    </row>
    <row r="35" spans="1:4">
      <c r="A35" s="66" t="s">
        <v>207</v>
      </c>
      <c r="B35" s="67" t="s">
        <v>212</v>
      </c>
      <c r="C35" s="13">
        <v>2100.9599399999997</v>
      </c>
      <c r="D35" s="13">
        <v>1333.0260599999999</v>
      </c>
    </row>
    <row r="36" spans="1:4">
      <c r="A36" s="14" t="s">
        <v>26</v>
      </c>
      <c r="B36" s="15" t="s">
        <v>37</v>
      </c>
      <c r="C36" s="7"/>
      <c r="D36" s="7">
        <v>0</v>
      </c>
    </row>
    <row r="37" spans="1:4">
      <c r="A37" s="14"/>
      <c r="B37" s="15" t="s">
        <v>38</v>
      </c>
      <c r="C37" s="13">
        <v>60.884140000000009</v>
      </c>
      <c r="D37" s="13">
        <v>40.101759999999999</v>
      </c>
    </row>
    <row r="38" spans="1:4">
      <c r="A38" s="14"/>
      <c r="B38" s="15" t="s">
        <v>39</v>
      </c>
      <c r="C38" s="13">
        <v>2630.1297599999998</v>
      </c>
      <c r="D38" s="13">
        <v>3145.2050100000006</v>
      </c>
    </row>
    <row r="39" spans="1:4">
      <c r="A39" s="14"/>
      <c r="B39" s="67" t="s">
        <v>209</v>
      </c>
      <c r="C39" s="13">
        <v>860</v>
      </c>
      <c r="D39" s="13">
        <v>0</v>
      </c>
    </row>
    <row r="40" spans="1:4">
      <c r="A40" s="14"/>
      <c r="B40" s="15" t="s">
        <v>40</v>
      </c>
      <c r="C40" s="13">
        <v>3551.0138999999999</v>
      </c>
      <c r="D40" s="13">
        <v>3185.3067700000006</v>
      </c>
    </row>
    <row r="41" spans="1:4">
      <c r="A41" s="14"/>
      <c r="B41" s="15"/>
      <c r="C41" s="16"/>
      <c r="D41" s="16">
        <v>0</v>
      </c>
    </row>
    <row r="42" spans="1:4" s="77" customFormat="1">
      <c r="A42" s="14"/>
      <c r="B42" s="12" t="s">
        <v>41</v>
      </c>
      <c r="C42" s="16">
        <v>9195.2151099999992</v>
      </c>
      <c r="D42" s="16">
        <v>7720.6227799999997</v>
      </c>
    </row>
    <row r="43" spans="1:4">
      <c r="A43" s="14"/>
      <c r="B43" s="12"/>
      <c r="C43" s="16"/>
      <c r="D43" s="16">
        <v>0</v>
      </c>
    </row>
    <row r="44" spans="1:4" s="77" customFormat="1">
      <c r="A44" s="11" t="s">
        <v>42</v>
      </c>
      <c r="B44" s="12" t="s">
        <v>43</v>
      </c>
      <c r="C44" s="13">
        <v>20.04372</v>
      </c>
      <c r="D44" s="13">
        <v>36.781219999999998</v>
      </c>
    </row>
    <row r="45" spans="1:4">
      <c r="A45" s="11"/>
      <c r="B45" s="12"/>
      <c r="C45" s="13"/>
      <c r="D45" s="13">
        <v>0</v>
      </c>
    </row>
    <row r="46" spans="1:4" s="77" customFormat="1">
      <c r="A46" s="14"/>
      <c r="B46" s="12" t="s">
        <v>44</v>
      </c>
      <c r="C46" s="16">
        <v>373422.33905000001</v>
      </c>
      <c r="D46" s="16">
        <v>378757.11211999989</v>
      </c>
    </row>
    <row r="47" spans="1:4">
      <c r="A47" s="73"/>
      <c r="B47" s="74"/>
      <c r="C47" s="75"/>
      <c r="D47" s="75"/>
    </row>
    <row r="48" spans="1:4">
      <c r="A48" s="17"/>
      <c r="B48" s="18"/>
      <c r="C48" s="18"/>
      <c r="D48" s="88"/>
    </row>
    <row r="49" spans="1:4">
      <c r="A49" s="17"/>
    </row>
    <row r="50" spans="1:4">
      <c r="A50" s="17"/>
      <c r="D50" s="88" t="s">
        <v>45</v>
      </c>
    </row>
    <row r="51" spans="1:4">
      <c r="A51" s="111" t="s">
        <v>3</v>
      </c>
      <c r="B51" s="109" t="s">
        <v>4</v>
      </c>
      <c r="C51" s="112" t="s">
        <v>5</v>
      </c>
      <c r="D51" s="112"/>
    </row>
    <row r="52" spans="1:4">
      <c r="A52" s="111"/>
      <c r="B52" s="110"/>
      <c r="C52" s="83" t="s">
        <v>6</v>
      </c>
      <c r="D52" s="84" t="s">
        <v>7</v>
      </c>
    </row>
    <row r="53" spans="1:4">
      <c r="A53" s="111"/>
      <c r="B53" s="110"/>
      <c r="C53" s="85" t="s">
        <v>8</v>
      </c>
      <c r="D53" s="86" t="s">
        <v>8</v>
      </c>
    </row>
    <row r="54" spans="1:4">
      <c r="A54" s="111"/>
      <c r="B54" s="110"/>
      <c r="C54" s="82" t="str">
        <f>C7</f>
        <v>01-06.2014г.</v>
      </c>
      <c r="D54" s="82" t="str">
        <f>D7</f>
        <v>01-06.2013г.</v>
      </c>
    </row>
    <row r="55" spans="1:4" s="78" customFormat="1">
      <c r="A55" s="8" t="s">
        <v>9</v>
      </c>
      <c r="B55" s="9" t="s">
        <v>10</v>
      </c>
      <c r="C55" s="10">
        <v>1</v>
      </c>
      <c r="D55" s="10">
        <v>2</v>
      </c>
    </row>
    <row r="56" spans="1:4" s="77" customFormat="1">
      <c r="A56" s="11" t="s">
        <v>46</v>
      </c>
      <c r="B56" s="12" t="s">
        <v>47</v>
      </c>
      <c r="C56" s="7"/>
      <c r="D56" s="7"/>
    </row>
    <row r="57" spans="1:4">
      <c r="A57" s="14" t="s">
        <v>13</v>
      </c>
      <c r="B57" s="15" t="s">
        <v>48</v>
      </c>
      <c r="C57" s="13">
        <v>376155</v>
      </c>
      <c r="D57" s="13">
        <v>376155</v>
      </c>
    </row>
    <row r="58" spans="1:4">
      <c r="A58" s="14" t="s">
        <v>26</v>
      </c>
      <c r="B58" s="15" t="s">
        <v>49</v>
      </c>
      <c r="C58" s="13"/>
      <c r="D58" s="13">
        <v>0</v>
      </c>
    </row>
    <row r="59" spans="1:4">
      <c r="A59" s="14"/>
      <c r="B59" s="15" t="s">
        <v>50</v>
      </c>
      <c r="C59" s="13">
        <v>4157.1838500000003</v>
      </c>
      <c r="D59" s="13">
        <v>4157.1838500000003</v>
      </c>
    </row>
    <row r="60" spans="1:4">
      <c r="A60" s="14"/>
      <c r="B60" s="15" t="s">
        <v>51</v>
      </c>
      <c r="C60" s="13">
        <v>10800.847919999998</v>
      </c>
      <c r="D60" s="13">
        <v>10800.847919999998</v>
      </c>
    </row>
    <row r="61" spans="1:4">
      <c r="A61" s="14"/>
      <c r="B61" s="15" t="s">
        <v>40</v>
      </c>
      <c r="C61" s="13">
        <v>14958.031769999998</v>
      </c>
      <c r="D61" s="13">
        <v>14958.031769999998</v>
      </c>
    </row>
    <row r="62" spans="1:4">
      <c r="A62" s="14" t="s">
        <v>52</v>
      </c>
      <c r="B62" s="15" t="s">
        <v>53</v>
      </c>
      <c r="C62" s="13"/>
      <c r="D62" s="13">
        <v>0</v>
      </c>
    </row>
    <row r="63" spans="1:4">
      <c r="A63" s="14"/>
      <c r="B63" s="15" t="s">
        <v>54</v>
      </c>
      <c r="C63" s="13"/>
      <c r="D63" s="13">
        <v>0</v>
      </c>
    </row>
    <row r="64" spans="1:4">
      <c r="A64" s="14"/>
      <c r="B64" s="15" t="s">
        <v>55</v>
      </c>
      <c r="C64" s="13">
        <v>-19011.035069999998</v>
      </c>
      <c r="D64" s="13">
        <v>-12140.988089999997</v>
      </c>
    </row>
    <row r="65" spans="1:4">
      <c r="A65" s="14"/>
      <c r="B65" s="15" t="s">
        <v>56</v>
      </c>
      <c r="C65" s="13">
        <v>-19011.035069999998</v>
      </c>
      <c r="D65" s="13">
        <v>-12140.988089999997</v>
      </c>
    </row>
    <row r="66" spans="1:4">
      <c r="A66" s="14" t="s">
        <v>57</v>
      </c>
      <c r="B66" s="15" t="s">
        <v>58</v>
      </c>
      <c r="C66" s="13">
        <v>-1525.1679399999998</v>
      </c>
      <c r="D66" s="13">
        <v>-3001.6152199999988</v>
      </c>
    </row>
    <row r="67" spans="1:4" s="77" customFormat="1">
      <c r="A67" s="14"/>
      <c r="B67" s="12" t="s">
        <v>59</v>
      </c>
      <c r="C67" s="16">
        <v>370576.82876</v>
      </c>
      <c r="D67" s="16">
        <v>375970.42846000002</v>
      </c>
    </row>
    <row r="68" spans="1:4">
      <c r="A68" s="11"/>
      <c r="B68" s="12"/>
      <c r="C68" s="7"/>
      <c r="D68" s="7">
        <v>0</v>
      </c>
    </row>
    <row r="69" spans="1:4" s="77" customFormat="1">
      <c r="A69" s="11" t="s">
        <v>29</v>
      </c>
      <c r="B69" s="12" t="s">
        <v>60</v>
      </c>
      <c r="C69" s="7"/>
      <c r="D69" s="7">
        <v>0</v>
      </c>
    </row>
    <row r="70" spans="1:4">
      <c r="A70" s="14"/>
      <c r="B70" s="15" t="s">
        <v>61</v>
      </c>
      <c r="C70" s="13">
        <v>160.09464000000003</v>
      </c>
      <c r="D70" s="13">
        <v>508.65666999999996</v>
      </c>
    </row>
    <row r="71" spans="1:4">
      <c r="A71" s="14"/>
      <c r="B71" s="15" t="s">
        <v>62</v>
      </c>
      <c r="C71" s="13">
        <v>160.09464000000003</v>
      </c>
      <c r="D71" s="13">
        <v>508.65666999999996</v>
      </c>
    </row>
    <row r="72" spans="1:4">
      <c r="A72" s="14"/>
      <c r="B72" s="15" t="s">
        <v>63</v>
      </c>
      <c r="C72" s="13">
        <v>1265.9090899999999</v>
      </c>
      <c r="D72" s="13">
        <v>1359.1849499999998</v>
      </c>
    </row>
    <row r="73" spans="1:4">
      <c r="A73" s="14"/>
      <c r="B73" s="15" t="s">
        <v>62</v>
      </c>
      <c r="C73" s="13">
        <v>1265.9090899999999</v>
      </c>
      <c r="D73" s="13">
        <v>1359.1849499999998</v>
      </c>
    </row>
    <row r="74" spans="1:4">
      <c r="A74" s="14"/>
      <c r="B74" s="15" t="s">
        <v>64</v>
      </c>
      <c r="C74" s="13">
        <v>552.65715999999986</v>
      </c>
      <c r="D74" s="13">
        <v>435.22666999999996</v>
      </c>
    </row>
    <row r="75" spans="1:4">
      <c r="A75" s="14"/>
      <c r="B75" s="15" t="s">
        <v>62</v>
      </c>
      <c r="C75" s="13">
        <v>552.65715999999986</v>
      </c>
      <c r="D75" s="13">
        <v>435.22666999999996</v>
      </c>
    </row>
    <row r="76" spans="1:4">
      <c r="A76" s="14"/>
      <c r="B76" s="15" t="s">
        <v>65</v>
      </c>
      <c r="C76" s="13">
        <v>255.14673999999999</v>
      </c>
      <c r="D76" s="13">
        <v>289.63244000000009</v>
      </c>
    </row>
    <row r="77" spans="1:4">
      <c r="A77" s="14"/>
      <c r="B77" s="15" t="s">
        <v>62</v>
      </c>
      <c r="C77" s="13">
        <v>255.14673999999999</v>
      </c>
      <c r="D77" s="13">
        <v>289.63244000000009</v>
      </c>
    </row>
    <row r="78" spans="1:4">
      <c r="A78" s="14"/>
      <c r="B78" s="15" t="s">
        <v>66</v>
      </c>
      <c r="C78" s="13">
        <v>604.79315999999994</v>
      </c>
      <c r="D78" s="13">
        <v>193.84293</v>
      </c>
    </row>
    <row r="79" spans="1:4">
      <c r="A79" s="14"/>
      <c r="B79" s="15" t="s">
        <v>62</v>
      </c>
      <c r="C79" s="13">
        <v>398.68870000000004</v>
      </c>
      <c r="D79" s="13">
        <v>0</v>
      </c>
    </row>
    <row r="80" spans="1:4" s="77" customFormat="1">
      <c r="A80" s="14"/>
      <c r="B80" s="12" t="s">
        <v>41</v>
      </c>
      <c r="C80" s="16">
        <v>2838.6007899999995</v>
      </c>
      <c r="D80" s="16">
        <v>2786.5436599999994</v>
      </c>
    </row>
    <row r="81" spans="1:4">
      <c r="A81" s="14"/>
      <c r="B81" s="15" t="s">
        <v>67</v>
      </c>
      <c r="C81" s="71">
        <v>2632.4963299999999</v>
      </c>
      <c r="D81" s="71">
        <v>2592.7007299999996</v>
      </c>
    </row>
    <row r="82" spans="1:4" s="77" customFormat="1">
      <c r="A82" s="11" t="s">
        <v>42</v>
      </c>
      <c r="B82" s="12" t="s">
        <v>68</v>
      </c>
      <c r="C82" s="13">
        <v>6.9095000000000004</v>
      </c>
      <c r="D82" s="13">
        <v>0</v>
      </c>
    </row>
    <row r="83" spans="1:4">
      <c r="A83" s="14"/>
      <c r="B83" s="15" t="s">
        <v>69</v>
      </c>
      <c r="C83" s="13"/>
      <c r="D83" s="13">
        <v>0</v>
      </c>
    </row>
    <row r="84" spans="1:4" s="77" customFormat="1">
      <c r="A84" s="14"/>
      <c r="B84" s="12" t="s">
        <v>70</v>
      </c>
      <c r="C84" s="16">
        <v>6.9095000000000004</v>
      </c>
      <c r="D84" s="16">
        <v>0</v>
      </c>
    </row>
    <row r="85" spans="1:4" s="77" customFormat="1">
      <c r="A85" s="14"/>
      <c r="B85" s="12" t="s">
        <v>71</v>
      </c>
      <c r="C85" s="16">
        <v>373422.33905000001</v>
      </c>
      <c r="D85" s="16">
        <v>378756.97212000005</v>
      </c>
    </row>
    <row r="86" spans="1:4">
      <c r="A86" s="19"/>
      <c r="B86" s="19"/>
      <c r="C86" s="20"/>
      <c r="D86" s="20"/>
    </row>
    <row r="87" spans="1:4">
      <c r="A87" s="19"/>
      <c r="B87" s="97"/>
      <c r="C87" s="98" t="s">
        <v>206</v>
      </c>
      <c r="D87" s="99">
        <f ca="1">TODAY()</f>
        <v>41850</v>
      </c>
    </row>
    <row r="88" spans="1:4">
      <c r="A88" s="19"/>
      <c r="C88" s="20"/>
      <c r="D88" s="20"/>
    </row>
    <row r="89" spans="1:4">
      <c r="B89" s="100" t="s">
        <v>223</v>
      </c>
      <c r="C89" s="3" t="s">
        <v>224</v>
      </c>
    </row>
    <row r="90" spans="1:4">
      <c r="B90" s="2" t="s">
        <v>234</v>
      </c>
      <c r="D90" s="3" t="s">
        <v>235</v>
      </c>
    </row>
    <row r="94" spans="1:4">
      <c r="A94" s="113" t="s">
        <v>0</v>
      </c>
      <c r="B94" s="113"/>
      <c r="C94" s="113"/>
      <c r="D94" s="113"/>
    </row>
    <row r="95" spans="1:4">
      <c r="A95" s="114" t="s">
        <v>215</v>
      </c>
      <c r="B95" s="114"/>
      <c r="C95" s="114"/>
      <c r="D95" s="114"/>
    </row>
    <row r="96" spans="1:4">
      <c r="A96" s="4"/>
      <c r="B96" s="5" t="str">
        <f>B3</f>
        <v>към 30.06.2014г.</v>
      </c>
      <c r="C96" s="4"/>
      <c r="D96" s="5" t="s">
        <v>1</v>
      </c>
    </row>
    <row r="97" spans="1:4">
      <c r="A97" s="6" t="s">
        <v>2</v>
      </c>
    </row>
    <row r="98" spans="1:4">
      <c r="A98" s="111" t="s">
        <v>3</v>
      </c>
      <c r="B98" s="110" t="s">
        <v>4</v>
      </c>
      <c r="C98" s="115" t="s">
        <v>5</v>
      </c>
      <c r="D98" s="115"/>
    </row>
    <row r="99" spans="1:4" ht="25.5">
      <c r="A99" s="111"/>
      <c r="B99" s="110"/>
      <c r="C99" s="80" t="s">
        <v>77</v>
      </c>
      <c r="D99" s="81" t="s">
        <v>214</v>
      </c>
    </row>
    <row r="100" spans="1:4" s="78" customFormat="1">
      <c r="A100" s="111"/>
      <c r="B100" s="110"/>
      <c r="C100" s="82" t="str">
        <f>C7</f>
        <v>01-06.2014г.</v>
      </c>
      <c r="D100" s="82" t="str">
        <f>D7</f>
        <v>01-06.2013г.</v>
      </c>
    </row>
    <row r="101" spans="1:4" s="79" customFormat="1">
      <c r="A101" s="8" t="s">
        <v>9</v>
      </c>
      <c r="B101" s="9" t="s">
        <v>10</v>
      </c>
      <c r="C101" s="10">
        <v>1</v>
      </c>
      <c r="D101" s="10">
        <v>2</v>
      </c>
    </row>
    <row r="102" spans="1:4" s="77" customFormat="1">
      <c r="A102" s="11" t="s">
        <v>11</v>
      </c>
      <c r="B102" s="12" t="s">
        <v>12</v>
      </c>
      <c r="C102" s="13"/>
      <c r="D102" s="13"/>
    </row>
    <row r="103" spans="1:4">
      <c r="A103" s="14" t="s">
        <v>13</v>
      </c>
      <c r="B103" s="15" t="s">
        <v>14</v>
      </c>
      <c r="C103" s="7"/>
      <c r="D103" s="7"/>
    </row>
    <row r="104" spans="1:4">
      <c r="A104" s="14"/>
      <c r="B104" s="15" t="s">
        <v>15</v>
      </c>
      <c r="C104" s="13">
        <v>34.902529999999999</v>
      </c>
      <c r="D104" s="13">
        <v>40.825669999999995</v>
      </c>
    </row>
    <row r="105" spans="1:4">
      <c r="A105" s="14"/>
      <c r="B105" s="15" t="s">
        <v>16</v>
      </c>
      <c r="C105" s="13"/>
      <c r="D105" s="13">
        <v>0</v>
      </c>
    </row>
    <row r="106" spans="1:4">
      <c r="A106" s="14"/>
      <c r="B106" s="15" t="s">
        <v>17</v>
      </c>
      <c r="C106" s="13">
        <v>34.902529999999999</v>
      </c>
      <c r="D106" s="13">
        <v>40.825669999999995</v>
      </c>
    </row>
    <row r="107" spans="1:4">
      <c r="A107" s="14" t="s">
        <v>18</v>
      </c>
      <c r="B107" s="15" t="s">
        <v>19</v>
      </c>
      <c r="C107" s="71"/>
      <c r="D107" s="7">
        <v>0</v>
      </c>
    </row>
    <row r="108" spans="1:4">
      <c r="A108" s="14"/>
      <c r="B108" s="15" t="s">
        <v>20</v>
      </c>
      <c r="C108" s="13">
        <v>29484.716189999999</v>
      </c>
      <c r="D108" s="13">
        <v>29810.532029999998</v>
      </c>
    </row>
    <row r="109" spans="1:4">
      <c r="A109" s="14"/>
      <c r="B109" s="15" t="s">
        <v>21</v>
      </c>
      <c r="C109" s="13">
        <v>0</v>
      </c>
      <c r="D109" s="13">
        <v>0</v>
      </c>
    </row>
    <row r="110" spans="1:4">
      <c r="A110" s="14"/>
      <c r="B110" s="15" t="s">
        <v>22</v>
      </c>
      <c r="C110" s="13">
        <v>29484.716189999999</v>
      </c>
      <c r="D110" s="13">
        <v>29810.532029999998</v>
      </c>
    </row>
    <row r="111" spans="1:4">
      <c r="A111" s="14"/>
      <c r="B111" s="15" t="s">
        <v>23</v>
      </c>
      <c r="C111" s="13">
        <v>1226.7814200000003</v>
      </c>
      <c r="D111" s="13">
        <v>2644.6422700000003</v>
      </c>
    </row>
    <row r="112" spans="1:4">
      <c r="A112" s="14"/>
      <c r="B112" s="15" t="s">
        <v>24</v>
      </c>
      <c r="C112" s="13">
        <v>328597.96281</v>
      </c>
      <c r="D112" s="13">
        <v>333764.91881</v>
      </c>
    </row>
    <row r="113" spans="1:4">
      <c r="A113" s="14"/>
      <c r="B113" s="15" t="s">
        <v>25</v>
      </c>
      <c r="C113" s="13">
        <v>359309.46042000002</v>
      </c>
      <c r="D113" s="13">
        <v>366220.09311000002</v>
      </c>
    </row>
    <row r="114" spans="1:4">
      <c r="A114" s="66" t="s">
        <v>207</v>
      </c>
      <c r="B114" s="67" t="s">
        <v>208</v>
      </c>
      <c r="C114" s="13">
        <v>0</v>
      </c>
      <c r="D114" s="13">
        <v>0</v>
      </c>
    </row>
    <row r="115" spans="1:4">
      <c r="A115" s="14" t="s">
        <v>26</v>
      </c>
      <c r="B115" s="15" t="s">
        <v>27</v>
      </c>
      <c r="C115" s="13">
        <v>136.93290999999999</v>
      </c>
      <c r="D115" s="13">
        <v>26.52657</v>
      </c>
    </row>
    <row r="116" spans="1:4">
      <c r="A116" s="14"/>
      <c r="B116" s="15"/>
      <c r="C116" s="13"/>
      <c r="D116" s="13">
        <v>0</v>
      </c>
    </row>
    <row r="117" spans="1:4" s="77" customFormat="1">
      <c r="A117" s="14"/>
      <c r="B117" s="12" t="s">
        <v>28</v>
      </c>
      <c r="C117" s="16">
        <v>359481.29586000001</v>
      </c>
      <c r="D117" s="16">
        <v>366287.44534999999</v>
      </c>
    </row>
    <row r="118" spans="1:4">
      <c r="A118" s="14"/>
      <c r="B118" s="12"/>
      <c r="C118" s="16"/>
      <c r="D118" s="16">
        <v>0</v>
      </c>
    </row>
    <row r="119" spans="1:4" s="77" customFormat="1">
      <c r="A119" s="11" t="s">
        <v>29</v>
      </c>
      <c r="B119" s="12" t="s">
        <v>30</v>
      </c>
      <c r="C119" s="7"/>
      <c r="D119" s="7">
        <v>0</v>
      </c>
    </row>
    <row r="120" spans="1:4">
      <c r="A120" s="14" t="s">
        <v>13</v>
      </c>
      <c r="B120" s="15" t="s">
        <v>31</v>
      </c>
      <c r="C120" s="7"/>
      <c r="D120" s="7">
        <v>0</v>
      </c>
    </row>
    <row r="121" spans="1:4">
      <c r="A121" s="14"/>
      <c r="B121" s="15" t="s">
        <v>32</v>
      </c>
      <c r="C121" s="13">
        <v>71.005209999999991</v>
      </c>
      <c r="D121" s="13">
        <v>64.358859999999993</v>
      </c>
    </row>
    <row r="122" spans="1:4">
      <c r="A122" s="14"/>
      <c r="B122" s="15" t="s">
        <v>33</v>
      </c>
      <c r="C122" s="13">
        <v>0</v>
      </c>
      <c r="D122" s="13">
        <v>0</v>
      </c>
    </row>
    <row r="123" spans="1:4">
      <c r="A123" s="14"/>
      <c r="B123" s="15" t="s">
        <v>17</v>
      </c>
      <c r="C123" s="13">
        <v>71.005209999999991</v>
      </c>
      <c r="D123" s="13">
        <v>64.358859999999993</v>
      </c>
    </row>
    <row r="124" spans="1:4">
      <c r="A124" s="14" t="s">
        <v>18</v>
      </c>
      <c r="B124" s="15" t="s">
        <v>34</v>
      </c>
      <c r="C124" s="7"/>
      <c r="D124" s="7">
        <v>0</v>
      </c>
    </row>
    <row r="125" spans="1:4">
      <c r="A125" s="14"/>
      <c r="B125" s="15" t="s">
        <v>35</v>
      </c>
      <c r="C125" s="13">
        <v>2436.9727499999999</v>
      </c>
      <c r="D125" s="13">
        <v>2594.3891999999996</v>
      </c>
    </row>
    <row r="126" spans="1:4">
      <c r="A126" s="14"/>
      <c r="B126" s="15" t="s">
        <v>36</v>
      </c>
      <c r="C126" s="13">
        <v>792.34076000000016</v>
      </c>
      <c r="D126" s="13">
        <v>262.86277000000001</v>
      </c>
    </row>
    <row r="127" spans="1:4">
      <c r="A127" s="14"/>
      <c r="B127" s="15" t="s">
        <v>25</v>
      </c>
      <c r="C127" s="13">
        <v>3229.31351</v>
      </c>
      <c r="D127" s="13">
        <v>2857.2519699999998</v>
      </c>
    </row>
    <row r="128" spans="1:4">
      <c r="A128" s="66" t="s">
        <v>207</v>
      </c>
      <c r="B128" s="67" t="s">
        <v>212</v>
      </c>
      <c r="C128" s="13">
        <v>2098.7947399999998</v>
      </c>
      <c r="D128" s="13">
        <v>1330.8608599999998</v>
      </c>
    </row>
    <row r="129" spans="1:4">
      <c r="A129" s="14" t="s">
        <v>26</v>
      </c>
      <c r="B129" s="15" t="s">
        <v>37</v>
      </c>
      <c r="C129" s="7"/>
      <c r="D129" s="7">
        <v>0</v>
      </c>
    </row>
    <row r="130" spans="1:4">
      <c r="A130" s="14"/>
      <c r="B130" s="15" t="s">
        <v>38</v>
      </c>
      <c r="C130" s="13">
        <v>52.675540000000005</v>
      </c>
      <c r="D130" s="13">
        <v>33.301499999999997</v>
      </c>
    </row>
    <row r="131" spans="1:4">
      <c r="A131" s="14"/>
      <c r="B131" s="15" t="s">
        <v>39</v>
      </c>
      <c r="C131" s="13">
        <v>2566.26289</v>
      </c>
      <c r="D131" s="13">
        <v>3100.1965700000001</v>
      </c>
    </row>
    <row r="132" spans="1:4">
      <c r="A132" s="14"/>
      <c r="B132" s="67" t="s">
        <v>209</v>
      </c>
      <c r="C132" s="13">
        <v>860</v>
      </c>
      <c r="D132" s="13">
        <v>0</v>
      </c>
    </row>
    <row r="133" spans="1:4">
      <c r="A133" s="14"/>
      <c r="B133" s="15" t="s">
        <v>40</v>
      </c>
      <c r="C133" s="13">
        <v>3478.9384300000002</v>
      </c>
      <c r="D133" s="13">
        <v>3133.4980700000001</v>
      </c>
    </row>
    <row r="134" spans="1:4">
      <c r="A134" s="14"/>
      <c r="B134" s="15"/>
      <c r="C134" s="16"/>
      <c r="D134" s="16">
        <v>0</v>
      </c>
    </row>
    <row r="135" spans="1:4" s="77" customFormat="1">
      <c r="A135" s="14"/>
      <c r="B135" s="12" t="s">
        <v>41</v>
      </c>
      <c r="C135" s="16">
        <v>8878.0518899999988</v>
      </c>
      <c r="D135" s="16">
        <v>7385.96976</v>
      </c>
    </row>
    <row r="136" spans="1:4">
      <c r="A136" s="14"/>
      <c r="B136" s="12"/>
      <c r="C136" s="16"/>
      <c r="D136" s="16">
        <v>0</v>
      </c>
    </row>
    <row r="137" spans="1:4" s="77" customFormat="1">
      <c r="A137" s="11" t="s">
        <v>42</v>
      </c>
      <c r="B137" s="12" t="s">
        <v>43</v>
      </c>
      <c r="C137" s="13">
        <v>18.878930000000004</v>
      </c>
      <c r="D137" s="13">
        <v>33.116889999999998</v>
      </c>
    </row>
    <row r="138" spans="1:4">
      <c r="A138" s="11"/>
      <c r="B138" s="12"/>
      <c r="C138" s="13"/>
      <c r="D138" s="13">
        <v>0</v>
      </c>
    </row>
    <row r="139" spans="1:4" s="77" customFormat="1">
      <c r="A139" s="14"/>
      <c r="B139" s="12" t="s">
        <v>44</v>
      </c>
      <c r="C139" s="16">
        <v>368378.22668000002</v>
      </c>
      <c r="D139" s="16">
        <v>373706.53200000001</v>
      </c>
    </row>
    <row r="140" spans="1:4">
      <c r="A140" s="73"/>
      <c r="B140" s="74"/>
      <c r="C140" s="75"/>
      <c r="D140" s="75"/>
    </row>
    <row r="141" spans="1:4">
      <c r="A141" s="17"/>
      <c r="B141" s="18"/>
      <c r="C141" s="18"/>
      <c r="D141" s="18"/>
    </row>
    <row r="142" spans="1:4">
      <c r="A142" s="17"/>
    </row>
    <row r="143" spans="1:4">
      <c r="A143" s="17"/>
      <c r="D143" s="18" t="s">
        <v>45</v>
      </c>
    </row>
    <row r="144" spans="1:4">
      <c r="A144" s="111" t="s">
        <v>3</v>
      </c>
      <c r="B144" s="109" t="s">
        <v>4</v>
      </c>
      <c r="C144" s="112" t="s">
        <v>5</v>
      </c>
      <c r="D144" s="112"/>
    </row>
    <row r="145" spans="1:4">
      <c r="A145" s="111"/>
      <c r="B145" s="110"/>
      <c r="C145" s="83" t="s">
        <v>6</v>
      </c>
      <c r="D145" s="84" t="s">
        <v>7</v>
      </c>
    </row>
    <row r="146" spans="1:4">
      <c r="A146" s="111"/>
      <c r="B146" s="110"/>
      <c r="C146" s="85" t="s">
        <v>8</v>
      </c>
      <c r="D146" s="86" t="s">
        <v>8</v>
      </c>
    </row>
    <row r="147" spans="1:4">
      <c r="A147" s="111"/>
      <c r="B147" s="110"/>
      <c r="C147" s="82" t="str">
        <f>C7</f>
        <v>01-06.2014г.</v>
      </c>
      <c r="D147" s="87" t="str">
        <f>D7</f>
        <v>01-06.2013г.</v>
      </c>
    </row>
    <row r="148" spans="1:4">
      <c r="A148" s="8" t="s">
        <v>9</v>
      </c>
      <c r="B148" s="9" t="s">
        <v>10</v>
      </c>
      <c r="C148" s="10">
        <v>1</v>
      </c>
      <c r="D148" s="10">
        <v>2</v>
      </c>
    </row>
    <row r="149" spans="1:4" s="77" customFormat="1">
      <c r="A149" s="11" t="s">
        <v>46</v>
      </c>
      <c r="B149" s="12" t="s">
        <v>47</v>
      </c>
      <c r="C149" s="7"/>
      <c r="D149" s="7"/>
    </row>
    <row r="150" spans="1:4">
      <c r="A150" s="14" t="s">
        <v>13</v>
      </c>
      <c r="B150" s="15" t="s">
        <v>48</v>
      </c>
      <c r="C150" s="13">
        <v>371653</v>
      </c>
      <c r="D150" s="13">
        <v>371653</v>
      </c>
    </row>
    <row r="151" spans="1:4">
      <c r="A151" s="14" t="s">
        <v>26</v>
      </c>
      <c r="B151" s="15" t="s">
        <v>49</v>
      </c>
      <c r="C151" s="13"/>
      <c r="D151" s="13">
        <v>0</v>
      </c>
    </row>
    <row r="152" spans="1:4">
      <c r="A152" s="14"/>
      <c r="B152" s="15" t="s">
        <v>50</v>
      </c>
      <c r="C152" s="13">
        <v>4157.1838500000003</v>
      </c>
      <c r="D152" s="13">
        <v>4157.1838500000003</v>
      </c>
    </row>
    <row r="153" spans="1:4">
      <c r="A153" s="14"/>
      <c r="B153" s="15" t="s">
        <v>51</v>
      </c>
      <c r="C153" s="13">
        <v>11304.771789999999</v>
      </c>
      <c r="D153" s="13">
        <v>11304.771789999999</v>
      </c>
    </row>
    <row r="154" spans="1:4">
      <c r="A154" s="14"/>
      <c r="B154" s="15" t="s">
        <v>40</v>
      </c>
      <c r="C154" s="13">
        <v>15461.95564</v>
      </c>
      <c r="D154" s="13">
        <v>15461.95564</v>
      </c>
    </row>
    <row r="155" spans="1:4">
      <c r="A155" s="14" t="s">
        <v>52</v>
      </c>
      <c r="B155" s="15" t="s">
        <v>53</v>
      </c>
      <c r="C155" s="13"/>
      <c r="D155" s="13">
        <v>0</v>
      </c>
    </row>
    <row r="156" spans="1:4">
      <c r="A156" s="14"/>
      <c r="B156" s="15" t="s">
        <v>54</v>
      </c>
      <c r="C156" s="13"/>
      <c r="D156" s="13">
        <v>0</v>
      </c>
    </row>
    <row r="157" spans="1:4">
      <c r="A157" s="14"/>
      <c r="B157" s="15" t="s">
        <v>55</v>
      </c>
      <c r="C157" s="13">
        <v>-18534.959729999995</v>
      </c>
      <c r="D157" s="13">
        <v>-11684.075239999998</v>
      </c>
    </row>
    <row r="158" spans="1:4">
      <c r="A158" s="14"/>
      <c r="B158" s="15" t="s">
        <v>56</v>
      </c>
      <c r="C158" s="13">
        <v>-18534.959729999995</v>
      </c>
      <c r="D158" s="13">
        <v>-11684.075239999998</v>
      </c>
    </row>
    <row r="159" spans="1:4">
      <c r="A159" s="14" t="s">
        <v>57</v>
      </c>
      <c r="B159" s="15" t="s">
        <v>58</v>
      </c>
      <c r="C159" s="13">
        <v>-1523.1091299999996</v>
      </c>
      <c r="D159" s="13">
        <v>-2974.5719399999989</v>
      </c>
    </row>
    <row r="160" spans="1:4" s="77" customFormat="1">
      <c r="A160" s="14"/>
      <c r="B160" s="12" t="s">
        <v>59</v>
      </c>
      <c r="C160" s="16">
        <v>367056.88678</v>
      </c>
      <c r="D160" s="16">
        <v>372456.30846000003</v>
      </c>
    </row>
    <row r="161" spans="1:4">
      <c r="A161" s="11"/>
      <c r="B161" s="12"/>
      <c r="C161" s="7"/>
      <c r="D161" s="7">
        <v>0</v>
      </c>
    </row>
    <row r="162" spans="1:4" s="77" customFormat="1">
      <c r="A162" s="11" t="s">
        <v>29</v>
      </c>
      <c r="B162" s="12" t="s">
        <v>60</v>
      </c>
      <c r="C162" s="7"/>
      <c r="D162" s="7">
        <v>0</v>
      </c>
    </row>
    <row r="163" spans="1:4">
      <c r="A163" s="14"/>
      <c r="B163" s="15" t="s">
        <v>61</v>
      </c>
      <c r="C163" s="13">
        <v>88.036880000000011</v>
      </c>
      <c r="D163" s="13">
        <v>428.93215999999995</v>
      </c>
    </row>
    <row r="164" spans="1:4">
      <c r="A164" s="14"/>
      <c r="B164" s="15" t="s">
        <v>62</v>
      </c>
      <c r="C164" s="13">
        <v>88.036880000000011</v>
      </c>
      <c r="D164" s="13">
        <v>428.93215999999995</v>
      </c>
    </row>
    <row r="165" spans="1:4">
      <c r="A165" s="14"/>
      <c r="B165" s="15" t="s">
        <v>63</v>
      </c>
      <c r="C165" s="13">
        <v>107.20716</v>
      </c>
      <c r="D165" s="13">
        <v>244.01429000000002</v>
      </c>
    </row>
    <row r="166" spans="1:4">
      <c r="A166" s="14"/>
      <c r="B166" s="15" t="s">
        <v>62</v>
      </c>
      <c r="C166" s="13">
        <v>107.20716</v>
      </c>
      <c r="D166" s="13">
        <v>244.01429000000002</v>
      </c>
    </row>
    <row r="167" spans="1:4">
      <c r="A167" s="14"/>
      <c r="B167" s="15" t="s">
        <v>64</v>
      </c>
      <c r="C167" s="13">
        <v>496.21827999999999</v>
      </c>
      <c r="D167" s="13">
        <v>297.66639000000004</v>
      </c>
    </row>
    <row r="168" spans="1:4">
      <c r="A168" s="14"/>
      <c r="B168" s="15" t="s">
        <v>62</v>
      </c>
      <c r="C168" s="13">
        <v>496.21827999999999</v>
      </c>
      <c r="D168" s="13">
        <v>297.66639000000004</v>
      </c>
    </row>
    <row r="169" spans="1:4">
      <c r="A169" s="14"/>
      <c r="B169" s="15" t="s">
        <v>65</v>
      </c>
      <c r="C169" s="13">
        <v>79.207949999999997</v>
      </c>
      <c r="D169" s="13">
        <v>104.07959000000002</v>
      </c>
    </row>
    <row r="170" spans="1:4">
      <c r="A170" s="14"/>
      <c r="B170" s="15" t="s">
        <v>62</v>
      </c>
      <c r="C170" s="13">
        <v>79.207949999999997</v>
      </c>
      <c r="D170" s="13">
        <v>104.07959000000002</v>
      </c>
    </row>
    <row r="171" spans="1:4">
      <c r="A171" s="14"/>
      <c r="B171" s="15" t="s">
        <v>66</v>
      </c>
      <c r="C171" s="13">
        <v>548.21218999999996</v>
      </c>
      <c r="D171" s="13">
        <v>175.53110999999998</v>
      </c>
    </row>
    <row r="172" spans="1:4">
      <c r="A172" s="14"/>
      <c r="B172" s="15" t="s">
        <v>62</v>
      </c>
      <c r="C172" s="13">
        <v>362.65051999999997</v>
      </c>
      <c r="D172" s="13">
        <v>0</v>
      </c>
    </row>
    <row r="173" spans="1:4" s="77" customFormat="1">
      <c r="A173" s="14"/>
      <c r="B173" s="12" t="s">
        <v>41</v>
      </c>
      <c r="C173" s="16">
        <v>1318.8824599999998</v>
      </c>
      <c r="D173" s="16">
        <v>1250.22354</v>
      </c>
    </row>
    <row r="174" spans="1:4">
      <c r="A174" s="14"/>
      <c r="B174" s="15" t="s">
        <v>67</v>
      </c>
      <c r="C174" s="71">
        <v>1133.32079</v>
      </c>
      <c r="D174" s="71">
        <v>1074.6924300000001</v>
      </c>
    </row>
    <row r="175" spans="1:4" s="77" customFormat="1">
      <c r="A175" s="11" t="s">
        <v>42</v>
      </c>
      <c r="B175" s="12" t="s">
        <v>68</v>
      </c>
      <c r="C175" s="13">
        <v>2.4574400000000001</v>
      </c>
      <c r="D175" s="13">
        <v>0</v>
      </c>
    </row>
    <row r="176" spans="1:4">
      <c r="A176" s="14"/>
      <c r="B176" s="15" t="s">
        <v>69</v>
      </c>
      <c r="C176" s="13"/>
      <c r="D176" s="13">
        <v>0</v>
      </c>
    </row>
    <row r="177" spans="1:4" s="77" customFormat="1">
      <c r="A177" s="14"/>
      <c r="B177" s="12" t="s">
        <v>70</v>
      </c>
      <c r="C177" s="16">
        <v>2.4574400000000001</v>
      </c>
      <c r="D177" s="16">
        <v>0</v>
      </c>
    </row>
    <row r="178" spans="1:4" s="77" customFormat="1">
      <c r="A178" s="14"/>
      <c r="B178" s="12" t="s">
        <v>71</v>
      </c>
      <c r="C178" s="16">
        <v>368378.22668000002</v>
      </c>
      <c r="D178" s="16">
        <v>373706.53200000001</v>
      </c>
    </row>
    <row r="179" spans="1:4">
      <c r="A179" s="19"/>
      <c r="B179" s="19"/>
      <c r="C179" s="20"/>
      <c r="D179" s="20"/>
    </row>
    <row r="180" spans="1:4">
      <c r="A180" s="19"/>
      <c r="B180" s="97"/>
      <c r="C180" s="99" t="str">
        <f>C87</f>
        <v>Дата:</v>
      </c>
      <c r="D180" s="99">
        <f ca="1">D87</f>
        <v>41850</v>
      </c>
    </row>
    <row r="181" spans="1:4">
      <c r="A181" s="19"/>
      <c r="B181" s="97"/>
      <c r="C181" s="97"/>
      <c r="D181" s="97"/>
    </row>
    <row r="182" spans="1:4">
      <c r="B182" s="97" t="str">
        <f t="shared" ref="B182:D183" si="0">B89</f>
        <v xml:space="preserve">Съставител:                                                   </v>
      </c>
      <c r="C182" s="97" t="str">
        <f t="shared" si="0"/>
        <v>Ръководител:</v>
      </c>
      <c r="D182" s="97"/>
    </row>
    <row r="183" spans="1:4">
      <c r="B183" s="97" t="str">
        <f t="shared" si="0"/>
        <v xml:space="preserve">                    /М. Цветкова/</v>
      </c>
      <c r="C183" s="97"/>
      <c r="D183" s="97" t="str">
        <f t="shared" si="0"/>
        <v>/В. Минчева/</v>
      </c>
    </row>
    <row r="187" spans="1:4">
      <c r="A187" s="113" t="s">
        <v>0</v>
      </c>
      <c r="B187" s="113"/>
      <c r="C187" s="113"/>
      <c r="D187" s="113"/>
    </row>
    <row r="188" spans="1:4">
      <c r="A188" s="114" t="s">
        <v>216</v>
      </c>
      <c r="B188" s="114"/>
      <c r="C188" s="114"/>
      <c r="D188" s="114"/>
    </row>
    <row r="189" spans="1:4">
      <c r="A189" s="4"/>
      <c r="B189" s="5" t="str">
        <f>B3</f>
        <v>към 30.06.2014г.</v>
      </c>
      <c r="C189" s="4"/>
      <c r="D189" s="5" t="s">
        <v>1</v>
      </c>
    </row>
    <row r="190" spans="1:4">
      <c r="A190" s="6" t="s">
        <v>2</v>
      </c>
    </row>
    <row r="191" spans="1:4">
      <c r="A191" s="111" t="s">
        <v>3</v>
      </c>
      <c r="B191" s="110" t="s">
        <v>4</v>
      </c>
      <c r="C191" s="115" t="s">
        <v>5</v>
      </c>
      <c r="D191" s="115"/>
    </row>
    <row r="192" spans="1:4" ht="25.5">
      <c r="A192" s="111"/>
      <c r="B192" s="110"/>
      <c r="C192" s="80" t="s">
        <v>77</v>
      </c>
      <c r="D192" s="81" t="s">
        <v>214</v>
      </c>
    </row>
    <row r="193" spans="1:4">
      <c r="A193" s="111"/>
      <c r="B193" s="110"/>
      <c r="C193" s="82" t="str">
        <f>C7</f>
        <v>01-06.2014г.</v>
      </c>
      <c r="D193" s="82" t="str">
        <f>D7</f>
        <v>01-06.2013г.</v>
      </c>
    </row>
    <row r="194" spans="1:4" s="78" customFormat="1">
      <c r="A194" s="8" t="s">
        <v>9</v>
      </c>
      <c r="B194" s="9" t="s">
        <v>10</v>
      </c>
      <c r="C194" s="10">
        <v>1</v>
      </c>
      <c r="D194" s="10">
        <v>2</v>
      </c>
    </row>
    <row r="195" spans="1:4" s="77" customFormat="1">
      <c r="A195" s="11" t="s">
        <v>11</v>
      </c>
      <c r="B195" s="12" t="s">
        <v>12</v>
      </c>
      <c r="C195" s="13"/>
      <c r="D195" s="13"/>
    </row>
    <row r="196" spans="1:4">
      <c r="A196" s="14" t="s">
        <v>13</v>
      </c>
      <c r="B196" s="15" t="s">
        <v>14</v>
      </c>
      <c r="C196" s="7"/>
      <c r="D196" s="7"/>
    </row>
    <row r="197" spans="1:4">
      <c r="A197" s="14"/>
      <c r="B197" s="15" t="s">
        <v>15</v>
      </c>
      <c r="C197" s="13">
        <v>4.5860699999999994</v>
      </c>
      <c r="D197" s="13">
        <v>1.53186</v>
      </c>
    </row>
    <row r="198" spans="1:4">
      <c r="A198" s="14"/>
      <c r="B198" s="15" t="s">
        <v>16</v>
      </c>
      <c r="C198" s="13"/>
      <c r="D198" s="13">
        <v>0</v>
      </c>
    </row>
    <row r="199" spans="1:4">
      <c r="A199" s="14"/>
      <c r="B199" s="15" t="s">
        <v>17</v>
      </c>
      <c r="C199" s="13">
        <v>4.5860699999999994</v>
      </c>
      <c r="D199" s="13">
        <v>1.53186</v>
      </c>
    </row>
    <row r="200" spans="1:4">
      <c r="A200" s="14" t="s">
        <v>18</v>
      </c>
      <c r="B200" s="15" t="s">
        <v>19</v>
      </c>
      <c r="C200" s="71"/>
      <c r="D200" s="7">
        <v>0</v>
      </c>
    </row>
    <row r="201" spans="1:4">
      <c r="A201" s="14"/>
      <c r="B201" s="15" t="s">
        <v>20</v>
      </c>
      <c r="C201" s="13">
        <v>4420.93379</v>
      </c>
      <c r="D201" s="13">
        <v>4451.5760499999997</v>
      </c>
    </row>
    <row r="202" spans="1:4">
      <c r="A202" s="14"/>
      <c r="B202" s="15" t="s">
        <v>21</v>
      </c>
      <c r="C202" s="13">
        <v>503</v>
      </c>
      <c r="D202" s="13">
        <v>503</v>
      </c>
    </row>
    <row r="203" spans="1:4">
      <c r="A203" s="14"/>
      <c r="B203" s="15" t="s">
        <v>22</v>
      </c>
      <c r="C203" s="13">
        <v>3917.93379</v>
      </c>
      <c r="D203" s="13">
        <v>3948.5760500000001</v>
      </c>
    </row>
    <row r="204" spans="1:4">
      <c r="A204" s="14"/>
      <c r="B204" s="15" t="s">
        <v>23</v>
      </c>
      <c r="C204" s="13">
        <v>43.563470000000002</v>
      </c>
      <c r="D204" s="13">
        <v>67.362459999999999</v>
      </c>
    </row>
    <row r="205" spans="1:4">
      <c r="A205" s="14"/>
      <c r="B205" s="15" t="s">
        <v>24</v>
      </c>
      <c r="C205" s="13">
        <v>256.25155999999998</v>
      </c>
      <c r="D205" s="13">
        <v>191.6524</v>
      </c>
    </row>
    <row r="206" spans="1:4">
      <c r="A206" s="14"/>
      <c r="B206" s="15" t="s">
        <v>25</v>
      </c>
      <c r="C206" s="13">
        <v>4720.7488199999998</v>
      </c>
      <c r="D206" s="13">
        <v>4710.5909099999999</v>
      </c>
    </row>
    <row r="207" spans="1:4">
      <c r="A207" s="66" t="s">
        <v>207</v>
      </c>
      <c r="B207" s="67" t="s">
        <v>208</v>
      </c>
      <c r="C207" s="13"/>
      <c r="D207" s="13"/>
    </row>
    <row r="208" spans="1:4">
      <c r="A208" s="14" t="s">
        <v>26</v>
      </c>
      <c r="B208" s="15" t="s">
        <v>27</v>
      </c>
      <c r="C208" s="13">
        <v>0</v>
      </c>
      <c r="D208" s="13">
        <v>0</v>
      </c>
    </row>
    <row r="209" spans="1:4">
      <c r="A209" s="14"/>
      <c r="B209" s="15"/>
      <c r="C209" s="13"/>
      <c r="D209" s="13">
        <v>0</v>
      </c>
    </row>
    <row r="210" spans="1:4" s="77" customFormat="1">
      <c r="A210" s="14"/>
      <c r="B210" s="12" t="s">
        <v>28</v>
      </c>
      <c r="C210" s="16">
        <v>4725.3348900000001</v>
      </c>
      <c r="D210" s="16">
        <v>4712.1227699999999</v>
      </c>
    </row>
    <row r="211" spans="1:4">
      <c r="A211" s="14"/>
      <c r="B211" s="12"/>
      <c r="C211" s="16"/>
      <c r="D211" s="16">
        <v>0</v>
      </c>
    </row>
    <row r="212" spans="1:4" s="77" customFormat="1">
      <c r="A212" s="11" t="s">
        <v>29</v>
      </c>
      <c r="B212" s="12" t="s">
        <v>30</v>
      </c>
      <c r="C212" s="7"/>
      <c r="D212" s="7">
        <v>0</v>
      </c>
    </row>
    <row r="213" spans="1:4">
      <c r="A213" s="14" t="s">
        <v>13</v>
      </c>
      <c r="B213" s="15" t="s">
        <v>31</v>
      </c>
      <c r="C213" s="7"/>
      <c r="D213" s="7">
        <v>0</v>
      </c>
    </row>
    <row r="214" spans="1:4">
      <c r="A214" s="14"/>
      <c r="B214" s="15" t="s">
        <v>32</v>
      </c>
      <c r="C214" s="13">
        <v>412.88642000000004</v>
      </c>
      <c r="D214" s="13">
        <v>412.56213000000002</v>
      </c>
    </row>
    <row r="215" spans="1:4">
      <c r="A215" s="14"/>
      <c r="B215" s="15" t="s">
        <v>33</v>
      </c>
      <c r="C215" s="13">
        <v>0</v>
      </c>
      <c r="D215" s="13">
        <v>0</v>
      </c>
    </row>
    <row r="216" spans="1:4">
      <c r="A216" s="14"/>
      <c r="B216" s="15" t="s">
        <v>17</v>
      </c>
      <c r="C216" s="13">
        <v>412.88642000000004</v>
      </c>
      <c r="D216" s="13">
        <v>412.56213000000002</v>
      </c>
    </row>
    <row r="217" spans="1:4">
      <c r="A217" s="14" t="s">
        <v>18</v>
      </c>
      <c r="B217" s="15" t="s">
        <v>34</v>
      </c>
      <c r="C217" s="7"/>
      <c r="D217" s="7">
        <v>0</v>
      </c>
    </row>
    <row r="218" spans="1:4">
      <c r="A218" s="14"/>
      <c r="B218" s="15" t="s">
        <v>35</v>
      </c>
      <c r="C218" s="13">
        <v>113.91107999999998</v>
      </c>
      <c r="D218" s="13">
        <v>71.526139999999998</v>
      </c>
    </row>
    <row r="219" spans="1:4">
      <c r="A219" s="14"/>
      <c r="B219" s="15" t="s">
        <v>36</v>
      </c>
      <c r="C219" s="13">
        <v>8.5969999999999995</v>
      </c>
      <c r="D219" s="13">
        <v>-203.40914999999998</v>
      </c>
    </row>
    <row r="220" spans="1:4">
      <c r="A220" s="14"/>
      <c r="B220" s="15" t="s">
        <v>25</v>
      </c>
      <c r="C220" s="13">
        <v>122.50807999999998</v>
      </c>
      <c r="D220" s="13">
        <v>-131.88300999999998</v>
      </c>
    </row>
    <row r="221" spans="1:4">
      <c r="A221" s="66" t="s">
        <v>207</v>
      </c>
      <c r="B221" s="67" t="s">
        <v>212</v>
      </c>
      <c r="C221" s="13">
        <v>2.1652</v>
      </c>
      <c r="D221" s="13">
        <v>2.1652</v>
      </c>
    </row>
    <row r="222" spans="1:4">
      <c r="A222" s="14" t="s">
        <v>26</v>
      </c>
      <c r="B222" s="15" t="s">
        <v>37</v>
      </c>
      <c r="C222" s="7"/>
      <c r="D222" s="7">
        <v>0</v>
      </c>
    </row>
    <row r="223" spans="1:4">
      <c r="A223" s="14"/>
      <c r="B223" s="15" t="s">
        <v>38</v>
      </c>
      <c r="C223" s="13">
        <v>8.2086000000000006</v>
      </c>
      <c r="D223" s="13">
        <v>6.8002599999999997</v>
      </c>
    </row>
    <row r="224" spans="1:4">
      <c r="A224" s="14"/>
      <c r="B224" s="15" t="s">
        <v>39</v>
      </c>
      <c r="C224" s="13">
        <v>63.866869999999992</v>
      </c>
      <c r="D224" s="13">
        <v>45.00844</v>
      </c>
    </row>
    <row r="225" spans="1:4">
      <c r="A225" s="14"/>
      <c r="B225" s="67" t="s">
        <v>209</v>
      </c>
      <c r="C225" s="13">
        <v>0</v>
      </c>
      <c r="D225" s="13">
        <v>0</v>
      </c>
    </row>
    <row r="226" spans="1:4">
      <c r="A226" s="14"/>
      <c r="B226" s="15" t="s">
        <v>40</v>
      </c>
      <c r="C226" s="13">
        <v>72.075469999999996</v>
      </c>
      <c r="D226" s="13">
        <v>51.808700000000002</v>
      </c>
    </row>
    <row r="227" spans="1:4">
      <c r="A227" s="14"/>
      <c r="B227" s="15"/>
      <c r="C227" s="16"/>
      <c r="D227" s="16">
        <v>0</v>
      </c>
    </row>
    <row r="228" spans="1:4" s="77" customFormat="1">
      <c r="A228" s="14"/>
      <c r="B228" s="12" t="s">
        <v>41</v>
      </c>
      <c r="C228" s="16">
        <v>609.63517000000002</v>
      </c>
      <c r="D228" s="16">
        <v>334.65302000000003</v>
      </c>
    </row>
    <row r="229" spans="1:4">
      <c r="A229" s="14"/>
      <c r="B229" s="12"/>
      <c r="C229" s="16"/>
      <c r="D229" s="16">
        <v>0</v>
      </c>
    </row>
    <row r="230" spans="1:4" s="77" customFormat="1">
      <c r="A230" s="11" t="s">
        <v>42</v>
      </c>
      <c r="B230" s="12" t="s">
        <v>43</v>
      </c>
      <c r="C230" s="13">
        <v>1.16479</v>
      </c>
      <c r="D230" s="13">
        <v>3.6643299999999996</v>
      </c>
    </row>
    <row r="231" spans="1:4">
      <c r="A231" s="11"/>
      <c r="B231" s="12"/>
      <c r="C231" s="13"/>
      <c r="D231" s="13">
        <v>0</v>
      </c>
    </row>
    <row r="232" spans="1:4" s="77" customFormat="1">
      <c r="A232" s="14"/>
      <c r="B232" s="12" t="s">
        <v>44</v>
      </c>
      <c r="C232" s="16">
        <v>5336.1348499999995</v>
      </c>
      <c r="D232" s="16">
        <v>5050.4401199999993</v>
      </c>
    </row>
    <row r="233" spans="1:4">
      <c r="A233" s="73"/>
      <c r="B233" s="74"/>
      <c r="C233" s="75"/>
      <c r="D233" s="75"/>
    </row>
    <row r="234" spans="1:4">
      <c r="A234" s="17"/>
      <c r="B234" s="18"/>
      <c r="C234" s="18"/>
      <c r="D234" s="18"/>
    </row>
    <row r="235" spans="1:4">
      <c r="A235" s="17"/>
    </row>
    <row r="236" spans="1:4">
      <c r="A236" s="17"/>
      <c r="D236" s="18" t="s">
        <v>45</v>
      </c>
    </row>
    <row r="237" spans="1:4">
      <c r="A237" s="111" t="s">
        <v>3</v>
      </c>
      <c r="B237" s="109" t="s">
        <v>4</v>
      </c>
      <c r="C237" s="112" t="s">
        <v>5</v>
      </c>
      <c r="D237" s="112"/>
    </row>
    <row r="238" spans="1:4">
      <c r="A238" s="111"/>
      <c r="B238" s="110"/>
      <c r="C238" s="83" t="s">
        <v>6</v>
      </c>
      <c r="D238" s="84" t="s">
        <v>7</v>
      </c>
    </row>
    <row r="239" spans="1:4">
      <c r="A239" s="111"/>
      <c r="B239" s="110"/>
      <c r="C239" s="85" t="s">
        <v>8</v>
      </c>
      <c r="D239" s="86" t="s">
        <v>8</v>
      </c>
    </row>
    <row r="240" spans="1:4">
      <c r="A240" s="111"/>
      <c r="B240" s="110"/>
      <c r="C240" s="82" t="str">
        <f>C7</f>
        <v>01-06.2014г.</v>
      </c>
      <c r="D240" s="82" t="str">
        <f>D7</f>
        <v>01-06.2013г.</v>
      </c>
    </row>
    <row r="241" spans="1:4">
      <c r="A241" s="8" t="s">
        <v>9</v>
      </c>
      <c r="B241" s="9" t="s">
        <v>10</v>
      </c>
      <c r="C241" s="10">
        <v>1</v>
      </c>
      <c r="D241" s="10">
        <v>2</v>
      </c>
    </row>
    <row r="242" spans="1:4" s="77" customFormat="1">
      <c r="A242" s="11" t="s">
        <v>46</v>
      </c>
      <c r="B242" s="12" t="s">
        <v>47</v>
      </c>
      <c r="C242" s="7"/>
      <c r="D242" s="7"/>
    </row>
    <row r="243" spans="1:4">
      <c r="A243" s="14" t="s">
        <v>13</v>
      </c>
      <c r="B243" s="15" t="s">
        <v>48</v>
      </c>
      <c r="C243" s="13">
        <v>4502</v>
      </c>
      <c r="D243" s="13">
        <v>4502</v>
      </c>
    </row>
    <row r="244" spans="1:4">
      <c r="A244" s="14" t="s">
        <v>26</v>
      </c>
      <c r="B244" s="15" t="s">
        <v>49</v>
      </c>
      <c r="C244" s="13"/>
      <c r="D244" s="13">
        <v>0</v>
      </c>
    </row>
    <row r="245" spans="1:4">
      <c r="A245" s="14"/>
      <c r="B245" s="15" t="s">
        <v>50</v>
      </c>
      <c r="C245" s="13">
        <v>0</v>
      </c>
      <c r="D245" s="13">
        <v>0</v>
      </c>
    </row>
    <row r="246" spans="1:4">
      <c r="A246" s="14"/>
      <c r="B246" s="15" t="s">
        <v>51</v>
      </c>
      <c r="C246" s="13">
        <v>-503.92387000000002</v>
      </c>
      <c r="D246" s="13">
        <v>-503.92387000000002</v>
      </c>
    </row>
    <row r="247" spans="1:4">
      <c r="A247" s="14"/>
      <c r="B247" s="15" t="s">
        <v>40</v>
      </c>
      <c r="C247" s="13">
        <v>-503.92387000000002</v>
      </c>
      <c r="D247" s="13">
        <v>-503.92387000000002</v>
      </c>
    </row>
    <row r="248" spans="1:4">
      <c r="A248" s="14" t="s">
        <v>52</v>
      </c>
      <c r="B248" s="15" t="s">
        <v>53</v>
      </c>
      <c r="C248" s="13"/>
      <c r="D248" s="13">
        <v>0</v>
      </c>
    </row>
    <row r="249" spans="1:4">
      <c r="A249" s="14"/>
      <c r="B249" s="15" t="s">
        <v>54</v>
      </c>
      <c r="C249" s="13"/>
      <c r="D249" s="13">
        <v>0</v>
      </c>
    </row>
    <row r="250" spans="1:4">
      <c r="A250" s="14"/>
      <c r="B250" s="15" t="s">
        <v>55</v>
      </c>
      <c r="C250" s="13">
        <v>-476.07534000000004</v>
      </c>
      <c r="D250" s="13">
        <v>-456.91284999999999</v>
      </c>
    </row>
    <row r="251" spans="1:4">
      <c r="A251" s="14"/>
      <c r="B251" s="15" t="s">
        <v>56</v>
      </c>
      <c r="C251" s="13">
        <v>-476.07534000000004</v>
      </c>
      <c r="D251" s="13">
        <v>-456.91284999999999</v>
      </c>
    </row>
    <row r="252" spans="1:4">
      <c r="A252" s="14" t="s">
        <v>57</v>
      </c>
      <c r="B252" s="15" t="s">
        <v>58</v>
      </c>
      <c r="C252" s="13">
        <v>-2.058809999999994</v>
      </c>
      <c r="D252" s="13">
        <v>-27.043280000000028</v>
      </c>
    </row>
    <row r="253" spans="1:4" s="77" customFormat="1">
      <c r="A253" s="14"/>
      <c r="B253" s="12" t="s">
        <v>59</v>
      </c>
      <c r="C253" s="16">
        <v>3519.9419800000001</v>
      </c>
      <c r="D253" s="16">
        <v>3514.12</v>
      </c>
    </row>
    <row r="254" spans="1:4">
      <c r="A254" s="11"/>
      <c r="B254" s="12"/>
      <c r="C254" s="7"/>
      <c r="D254" s="7">
        <v>0</v>
      </c>
    </row>
    <row r="255" spans="1:4" s="77" customFormat="1">
      <c r="A255" s="11" t="s">
        <v>29</v>
      </c>
      <c r="B255" s="12" t="s">
        <v>60</v>
      </c>
      <c r="C255" s="7"/>
      <c r="D255" s="7">
        <v>0</v>
      </c>
    </row>
    <row r="256" spans="1:4">
      <c r="A256" s="14"/>
      <c r="B256" s="15" t="s">
        <v>61</v>
      </c>
      <c r="C256" s="13">
        <v>72.057760000000016</v>
      </c>
      <c r="D256" s="13">
        <v>79.724509999999995</v>
      </c>
    </row>
    <row r="257" spans="1:4">
      <c r="A257" s="14"/>
      <c r="B257" s="15" t="s">
        <v>62</v>
      </c>
      <c r="C257" s="13">
        <v>72.057760000000016</v>
      </c>
      <c r="D257" s="13">
        <v>79.724509999999995</v>
      </c>
    </row>
    <row r="258" spans="1:4">
      <c r="A258" s="14"/>
      <c r="B258" s="15" t="s">
        <v>63</v>
      </c>
      <c r="C258" s="13">
        <v>1158.7019299999997</v>
      </c>
      <c r="D258" s="13">
        <v>1115.17066</v>
      </c>
    </row>
    <row r="259" spans="1:4">
      <c r="A259" s="14"/>
      <c r="B259" s="15" t="s">
        <v>62</v>
      </c>
      <c r="C259" s="13">
        <v>1158.7019299999997</v>
      </c>
      <c r="D259" s="13">
        <v>1115.17066</v>
      </c>
    </row>
    <row r="260" spans="1:4">
      <c r="A260" s="14"/>
      <c r="B260" s="15" t="s">
        <v>64</v>
      </c>
      <c r="C260" s="13">
        <v>56.438879999999997</v>
      </c>
      <c r="D260" s="13">
        <v>137.56027999999995</v>
      </c>
    </row>
    <row r="261" spans="1:4">
      <c r="A261" s="14"/>
      <c r="B261" s="15" t="s">
        <v>62</v>
      </c>
      <c r="C261" s="13">
        <v>56.438879999999997</v>
      </c>
      <c r="D261" s="13">
        <v>137.56027999999995</v>
      </c>
    </row>
    <row r="262" spans="1:4">
      <c r="A262" s="14"/>
      <c r="B262" s="15" t="s">
        <v>65</v>
      </c>
      <c r="C262" s="13">
        <v>175.93878999999998</v>
      </c>
      <c r="D262" s="13">
        <v>185.55285000000003</v>
      </c>
    </row>
    <row r="263" spans="1:4">
      <c r="A263" s="14"/>
      <c r="B263" s="15" t="s">
        <v>62</v>
      </c>
      <c r="C263" s="13">
        <v>175.93878999999998</v>
      </c>
      <c r="D263" s="13">
        <v>185.55285000000003</v>
      </c>
    </row>
    <row r="264" spans="1:4">
      <c r="A264" s="14"/>
      <c r="B264" s="15" t="s">
        <v>66</v>
      </c>
      <c r="C264" s="13">
        <v>348.60344999999995</v>
      </c>
      <c r="D264" s="13">
        <v>18.311820000000001</v>
      </c>
    </row>
    <row r="265" spans="1:4">
      <c r="A265" s="14"/>
      <c r="B265" s="15" t="s">
        <v>62</v>
      </c>
      <c r="C265" s="13">
        <v>328.06065999999998</v>
      </c>
      <c r="D265" s="13">
        <v>10.068130000000002</v>
      </c>
    </row>
    <row r="266" spans="1:4" s="77" customFormat="1">
      <c r="A266" s="14"/>
      <c r="B266" s="12" t="s">
        <v>41</v>
      </c>
      <c r="C266" s="16">
        <v>1811.7408099999993</v>
      </c>
      <c r="D266" s="16">
        <v>1536.3201199999999</v>
      </c>
    </row>
    <row r="267" spans="1:4">
      <c r="A267" s="14"/>
      <c r="B267" s="15" t="s">
        <v>67</v>
      </c>
      <c r="C267" s="71">
        <v>1791.1980199999994</v>
      </c>
      <c r="D267" s="71">
        <v>1528.0764300000001</v>
      </c>
    </row>
    <row r="268" spans="1:4" s="77" customFormat="1">
      <c r="A268" s="11" t="s">
        <v>42</v>
      </c>
      <c r="B268" s="12" t="s">
        <v>68</v>
      </c>
      <c r="C268" s="13">
        <v>4.4520600000000004</v>
      </c>
      <c r="D268" s="13">
        <v>0</v>
      </c>
    </row>
    <row r="269" spans="1:4">
      <c r="A269" s="14"/>
      <c r="B269" s="15" t="s">
        <v>69</v>
      </c>
      <c r="C269" s="13"/>
      <c r="D269" s="13">
        <v>0</v>
      </c>
    </row>
    <row r="270" spans="1:4" s="77" customFormat="1">
      <c r="A270" s="14"/>
      <c r="B270" s="12" t="s">
        <v>70</v>
      </c>
      <c r="C270" s="16">
        <v>4.4520600000000004</v>
      </c>
      <c r="D270" s="16">
        <v>0</v>
      </c>
    </row>
    <row r="271" spans="1:4" s="77" customFormat="1">
      <c r="A271" s="14"/>
      <c r="B271" s="12" t="s">
        <v>71</v>
      </c>
      <c r="C271" s="16">
        <v>5336.1348499999986</v>
      </c>
      <c r="D271" s="16">
        <v>5050.4401199999993</v>
      </c>
    </row>
    <row r="272" spans="1:4">
      <c r="A272" s="19"/>
      <c r="B272" s="19"/>
      <c r="C272" s="20"/>
      <c r="D272" s="20"/>
    </row>
    <row r="273" spans="1:4">
      <c r="A273" s="19"/>
      <c r="B273" s="19"/>
      <c r="C273" s="98" t="str">
        <f>C87</f>
        <v>Дата:</v>
      </c>
      <c r="D273" s="99">
        <f ca="1">D87</f>
        <v>41850</v>
      </c>
    </row>
    <row r="274" spans="1:4">
      <c r="A274" s="19"/>
      <c r="B274" s="19"/>
      <c r="C274" s="19"/>
      <c r="D274" s="19"/>
    </row>
    <row r="275" spans="1:4">
      <c r="B275" s="19" t="str">
        <f t="shared" ref="B275:D276" si="1">B89</f>
        <v xml:space="preserve">Съставител:                                                   </v>
      </c>
      <c r="C275" s="19" t="str">
        <f t="shared" si="1"/>
        <v>Ръководител:</v>
      </c>
      <c r="D275" s="19"/>
    </row>
    <row r="276" spans="1:4">
      <c r="B276" s="19" t="str">
        <f t="shared" si="1"/>
        <v xml:space="preserve">                    /М. Цветкова/</v>
      </c>
      <c r="C276" s="19"/>
      <c r="D276" s="19" t="str">
        <f t="shared" si="1"/>
        <v>/В. Минчева/</v>
      </c>
    </row>
  </sheetData>
  <mergeCells count="24">
    <mergeCell ref="A237:A240"/>
    <mergeCell ref="B237:B240"/>
    <mergeCell ref="C237:D237"/>
    <mergeCell ref="A94:D94"/>
    <mergeCell ref="A95:D95"/>
    <mergeCell ref="B98:B100"/>
    <mergeCell ref="A98:A100"/>
    <mergeCell ref="A144:A147"/>
    <mergeCell ref="B144:B147"/>
    <mergeCell ref="C144:D144"/>
    <mergeCell ref="C98:D98"/>
    <mergeCell ref="A187:D187"/>
    <mergeCell ref="A188:D188"/>
    <mergeCell ref="A191:A193"/>
    <mergeCell ref="B191:B193"/>
    <mergeCell ref="C191:D191"/>
    <mergeCell ref="B51:B54"/>
    <mergeCell ref="A51:A54"/>
    <mergeCell ref="C51:D51"/>
    <mergeCell ref="A1:D1"/>
    <mergeCell ref="A2:D2"/>
    <mergeCell ref="C5:D5"/>
    <mergeCell ref="B5:B7"/>
    <mergeCell ref="A5:A7"/>
  </mergeCells>
  <phoneticPr fontId="5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62"/>
  <sheetViews>
    <sheetView tabSelected="1" topLeftCell="A43" zoomScaleNormal="100" workbookViewId="0">
      <selection activeCell="H58" sqref="H58"/>
    </sheetView>
  </sheetViews>
  <sheetFormatPr defaultRowHeight="12.75"/>
  <cols>
    <col min="1" max="1" width="4.28515625" style="1" customWidth="1"/>
    <col min="2" max="2" width="55.42578125" style="2" customWidth="1"/>
    <col min="3" max="3" width="11.85546875" style="3" customWidth="1"/>
    <col min="4" max="4" width="14.28515625" style="3" customWidth="1"/>
  </cols>
  <sheetData>
    <row r="1" spans="1:4">
      <c r="A1" s="19"/>
      <c r="B1" s="19"/>
      <c r="C1" s="20"/>
      <c r="D1" s="20"/>
    </row>
    <row r="3" spans="1:4" ht="15.75">
      <c r="A3" s="120" t="s">
        <v>72</v>
      </c>
      <c r="B3" s="120"/>
      <c r="C3" s="120"/>
      <c r="D3" s="120"/>
    </row>
    <row r="4" spans="1:4">
      <c r="A4" s="21"/>
      <c r="B4" s="21"/>
      <c r="C4" s="21"/>
      <c r="D4" s="21"/>
    </row>
    <row r="5" spans="1:4" ht="15.75">
      <c r="A5" s="120" t="s">
        <v>73</v>
      </c>
      <c r="B5" s="120"/>
      <c r="C5" s="120"/>
      <c r="D5" s="120"/>
    </row>
    <row r="6" spans="1:4">
      <c r="A6" s="21"/>
      <c r="B6" s="21"/>
      <c r="C6" s="21"/>
      <c r="D6" s="21"/>
    </row>
    <row r="7" spans="1:4">
      <c r="A7" s="113" t="s">
        <v>213</v>
      </c>
      <c r="B7" s="113"/>
      <c r="C7" s="113"/>
      <c r="D7" s="113"/>
    </row>
    <row r="8" spans="1:4">
      <c r="A8" s="21"/>
      <c r="B8" s="21" t="s">
        <v>229</v>
      </c>
      <c r="C8" s="21"/>
      <c r="D8" s="21"/>
    </row>
    <row r="9" spans="1:4">
      <c r="A9" s="121"/>
      <c r="B9" s="121"/>
      <c r="C9" s="121"/>
      <c r="D9" s="121"/>
    </row>
    <row r="10" spans="1:4">
      <c r="A10" s="22"/>
      <c r="B10" s="22"/>
      <c r="C10" s="22"/>
      <c r="D10" s="22"/>
    </row>
    <row r="11" spans="1:4">
      <c r="A11" s="23"/>
      <c r="B11" s="24"/>
      <c r="C11" s="22"/>
      <c r="D11" s="22" t="s">
        <v>74</v>
      </c>
    </row>
    <row r="12" spans="1:4">
      <c r="A12" s="117" t="s">
        <v>3</v>
      </c>
      <c r="B12" s="93" t="s">
        <v>75</v>
      </c>
      <c r="C12" s="122" t="s">
        <v>5</v>
      </c>
      <c r="D12" s="122"/>
    </row>
    <row r="13" spans="1:4" ht="25.5">
      <c r="A13" s="118"/>
      <c r="B13" s="94" t="s">
        <v>76</v>
      </c>
      <c r="C13" s="96" t="s">
        <v>77</v>
      </c>
      <c r="D13" s="96" t="s">
        <v>214</v>
      </c>
    </row>
    <row r="14" spans="1:4">
      <c r="A14" s="119"/>
      <c r="B14" s="82" t="s">
        <v>226</v>
      </c>
      <c r="C14" s="82" t="s">
        <v>230</v>
      </c>
      <c r="D14" s="82" t="s">
        <v>231</v>
      </c>
    </row>
    <row r="15" spans="1:4">
      <c r="A15" s="30" t="s">
        <v>9</v>
      </c>
      <c r="B15" s="72" t="s">
        <v>10</v>
      </c>
      <c r="C15" s="72">
        <v>1</v>
      </c>
      <c r="D15" s="72">
        <v>2</v>
      </c>
    </row>
    <row r="16" spans="1:4">
      <c r="A16" s="31" t="s">
        <v>46</v>
      </c>
      <c r="B16" s="27" t="s">
        <v>78</v>
      </c>
      <c r="C16" s="29"/>
      <c r="D16" s="29"/>
    </row>
    <row r="17" spans="1:4">
      <c r="A17" s="31"/>
      <c r="B17" s="32" t="s">
        <v>79</v>
      </c>
      <c r="C17" s="29"/>
      <c r="D17" s="29"/>
    </row>
    <row r="18" spans="1:4">
      <c r="A18" s="33"/>
      <c r="B18" s="32" t="s">
        <v>80</v>
      </c>
      <c r="C18" s="34">
        <v>1111.8961299999999</v>
      </c>
      <c r="D18" s="34">
        <v>1400.6063700000002</v>
      </c>
    </row>
    <row r="19" spans="1:4">
      <c r="A19" s="33"/>
      <c r="B19" s="32" t="s">
        <v>81</v>
      </c>
      <c r="C19" s="34">
        <v>113.58611999999999</v>
      </c>
      <c r="D19" s="34">
        <v>109.32975</v>
      </c>
    </row>
    <row r="20" spans="1:4">
      <c r="A20" s="33"/>
      <c r="B20" s="32" t="s">
        <v>82</v>
      </c>
      <c r="C20" s="34">
        <v>998.31000999999992</v>
      </c>
      <c r="D20" s="34">
        <v>1291.2766200000001</v>
      </c>
    </row>
    <row r="21" spans="1:4">
      <c r="A21" s="33"/>
      <c r="B21" s="32" t="s">
        <v>83</v>
      </c>
      <c r="C21" s="34">
        <v>2273.1851799999999</v>
      </c>
      <c r="D21" s="34">
        <v>2475.3277000000003</v>
      </c>
    </row>
    <row r="22" spans="1:4">
      <c r="A22" s="33"/>
      <c r="B22" s="32" t="s">
        <v>84</v>
      </c>
      <c r="C22" s="34">
        <v>1949.9166</v>
      </c>
      <c r="D22" s="34">
        <v>2135.3808300000001</v>
      </c>
    </row>
    <row r="23" spans="1:4">
      <c r="A23" s="33"/>
      <c r="B23" s="32" t="s">
        <v>85</v>
      </c>
      <c r="C23" s="34">
        <v>323.26858000000004</v>
      </c>
      <c r="D23" s="34">
        <v>339.94686999999999</v>
      </c>
    </row>
    <row r="24" spans="1:4">
      <c r="A24" s="33"/>
      <c r="B24" s="32" t="s">
        <v>86</v>
      </c>
      <c r="C24" s="34">
        <v>235.78415999999999</v>
      </c>
      <c r="D24" s="34">
        <v>247.65346</v>
      </c>
    </row>
    <row r="25" spans="1:4">
      <c r="A25" s="33"/>
      <c r="B25" s="32" t="s">
        <v>87</v>
      </c>
      <c r="C25" s="34">
        <v>3411.3254699999998</v>
      </c>
      <c r="D25" s="34">
        <v>3476.6691700000001</v>
      </c>
    </row>
    <row r="26" spans="1:4" ht="25.5">
      <c r="A26" s="33"/>
      <c r="B26" s="32" t="s">
        <v>88</v>
      </c>
      <c r="C26" s="34">
        <v>3411.3254699999998</v>
      </c>
      <c r="D26" s="34">
        <v>3476.6691700000001</v>
      </c>
    </row>
    <row r="27" spans="1:4">
      <c r="A27" s="33"/>
      <c r="B27" s="32" t="s">
        <v>89</v>
      </c>
      <c r="C27" s="34">
        <v>3411.3254699999998</v>
      </c>
      <c r="D27" s="34">
        <v>3476.6691700000001</v>
      </c>
    </row>
    <row r="28" spans="1:4">
      <c r="A28" s="33"/>
      <c r="B28" s="32" t="s">
        <v>90</v>
      </c>
      <c r="C28" s="36">
        <v>283.48416000000003</v>
      </c>
      <c r="D28" s="36">
        <v>309.12457999999998</v>
      </c>
    </row>
    <row r="29" spans="1:4">
      <c r="A29" s="33"/>
      <c r="B29" s="27" t="s">
        <v>91</v>
      </c>
      <c r="C29" s="37">
        <v>7079.8909399999993</v>
      </c>
      <c r="D29" s="37">
        <v>7661.7278200000001</v>
      </c>
    </row>
    <row r="30" spans="1:4">
      <c r="A30" s="33"/>
      <c r="B30" s="39" t="s">
        <v>92</v>
      </c>
      <c r="C30" s="107">
        <v>4.9291499999999999</v>
      </c>
      <c r="D30" s="107">
        <v>1.3862900000000002</v>
      </c>
    </row>
    <row r="31" spans="1:4">
      <c r="A31" s="33"/>
      <c r="B31" s="40" t="s">
        <v>93</v>
      </c>
      <c r="C31" s="108">
        <v>4.9291499999999999</v>
      </c>
      <c r="D31" s="108">
        <v>1.3862900000000002</v>
      </c>
    </row>
    <row r="32" spans="1:4">
      <c r="A32" s="33"/>
      <c r="B32" s="27" t="s">
        <v>94</v>
      </c>
      <c r="C32" s="37">
        <v>7084.8200899999993</v>
      </c>
      <c r="D32" s="37">
        <v>7663.1141100000004</v>
      </c>
    </row>
    <row r="33" spans="1:4">
      <c r="A33" s="33"/>
      <c r="B33" s="32" t="s">
        <v>95</v>
      </c>
      <c r="C33" s="34">
        <v>0</v>
      </c>
      <c r="D33" s="34">
        <v>0</v>
      </c>
    </row>
    <row r="34" spans="1:4">
      <c r="A34" s="33"/>
      <c r="B34" s="27" t="s">
        <v>96</v>
      </c>
      <c r="C34" s="41">
        <v>0</v>
      </c>
      <c r="D34" s="35">
        <v>0</v>
      </c>
    </row>
    <row r="35" spans="1:4">
      <c r="A35" s="33"/>
      <c r="B35" s="32"/>
      <c r="C35" s="41"/>
      <c r="D35" s="35"/>
    </row>
    <row r="36" spans="1:4">
      <c r="A36" s="33"/>
      <c r="B36" s="27" t="s">
        <v>97</v>
      </c>
      <c r="C36" s="37">
        <v>7084.8200899999993</v>
      </c>
      <c r="D36" s="37">
        <v>7663.1141100000004</v>
      </c>
    </row>
    <row r="37" spans="1:4">
      <c r="A37" s="33"/>
      <c r="B37" s="32" t="s">
        <v>98</v>
      </c>
      <c r="C37" s="34">
        <v>0</v>
      </c>
      <c r="D37" s="34">
        <v>0</v>
      </c>
    </row>
    <row r="38" spans="1:4">
      <c r="A38" s="33"/>
      <c r="B38" s="32" t="s">
        <v>99</v>
      </c>
      <c r="C38" s="34">
        <v>0</v>
      </c>
      <c r="D38" s="34">
        <v>0</v>
      </c>
    </row>
    <row r="39" spans="1:4">
      <c r="A39" s="33"/>
      <c r="B39" s="32" t="s">
        <v>100</v>
      </c>
      <c r="C39" s="34"/>
      <c r="D39" s="34"/>
    </row>
    <row r="40" spans="1:4">
      <c r="A40" s="33"/>
      <c r="B40" s="32"/>
      <c r="C40" s="41"/>
      <c r="D40" s="41"/>
    </row>
    <row r="41" spans="1:4">
      <c r="A41" s="33"/>
      <c r="B41" s="27" t="s">
        <v>101</v>
      </c>
      <c r="C41" s="37">
        <v>0</v>
      </c>
      <c r="D41" s="37">
        <v>0</v>
      </c>
    </row>
    <row r="42" spans="1:4">
      <c r="A42" s="33"/>
      <c r="B42" s="27"/>
      <c r="C42" s="35"/>
      <c r="D42" s="38"/>
    </row>
    <row r="43" spans="1:4">
      <c r="A43" s="33"/>
      <c r="B43" s="27" t="s">
        <v>102</v>
      </c>
      <c r="C43" s="37">
        <v>7084.8200899999993</v>
      </c>
      <c r="D43" s="37">
        <v>7663.1141100000004</v>
      </c>
    </row>
    <row r="44" spans="1:4">
      <c r="A44" s="42"/>
      <c r="B44" s="43"/>
      <c r="C44" s="44"/>
      <c r="D44" s="44"/>
    </row>
    <row r="45" spans="1:4">
      <c r="A45" s="42"/>
      <c r="B45" s="43"/>
      <c r="C45" s="44"/>
      <c r="D45" s="44"/>
    </row>
    <row r="46" spans="1:4">
      <c r="A46" s="42"/>
      <c r="B46" s="43"/>
      <c r="C46" s="44"/>
      <c r="D46" s="44"/>
    </row>
    <row r="47" spans="1:4">
      <c r="A47" s="42"/>
      <c r="B47" s="43"/>
      <c r="C47" s="44"/>
      <c r="D47" s="44"/>
    </row>
    <row r="48" spans="1:4">
      <c r="A48" s="42"/>
      <c r="B48" s="43"/>
      <c r="C48" s="44"/>
      <c r="D48" s="44"/>
    </row>
    <row r="49" spans="1:4">
      <c r="A49" s="42"/>
      <c r="B49" s="43"/>
      <c r="C49" s="44"/>
      <c r="D49" s="44"/>
    </row>
    <row r="50" spans="1:4">
      <c r="A50" s="42"/>
      <c r="B50" s="43"/>
      <c r="C50" s="44"/>
      <c r="D50" s="44"/>
    </row>
    <row r="51" spans="1:4">
      <c r="A51" s="42"/>
      <c r="B51" s="43"/>
      <c r="C51" s="44"/>
      <c r="D51" s="44"/>
    </row>
    <row r="52" spans="1:4">
      <c r="A52" s="45"/>
      <c r="B52"/>
      <c r="C52"/>
      <c r="D52"/>
    </row>
    <row r="53" spans="1:4">
      <c r="A53" s="25"/>
      <c r="B53" s="93" t="s">
        <v>75</v>
      </c>
      <c r="C53" s="116" t="s">
        <v>5</v>
      </c>
      <c r="D53" s="116"/>
    </row>
    <row r="54" spans="1:4" ht="25.5">
      <c r="A54" s="26" t="s">
        <v>3</v>
      </c>
      <c r="B54" s="94" t="s">
        <v>103</v>
      </c>
      <c r="C54" s="96" t="s">
        <v>77</v>
      </c>
      <c r="D54" s="96" t="s">
        <v>214</v>
      </c>
    </row>
    <row r="55" spans="1:4">
      <c r="A55" s="28"/>
      <c r="B55" s="95" t="s">
        <v>104</v>
      </c>
      <c r="C55" s="82" t="str">
        <f>C14</f>
        <v>01-06.2014г.</v>
      </c>
      <c r="D55" s="82" t="str">
        <f>D14</f>
        <v>01-06.2013г.</v>
      </c>
    </row>
    <row r="56" spans="1:4">
      <c r="A56" s="30" t="s">
        <v>9</v>
      </c>
      <c r="B56" s="72" t="s">
        <v>10</v>
      </c>
      <c r="C56" s="72">
        <v>1</v>
      </c>
      <c r="D56" s="72">
        <v>2</v>
      </c>
    </row>
    <row r="57" spans="1:4">
      <c r="A57" s="31" t="s">
        <v>11</v>
      </c>
      <c r="B57" s="27" t="s">
        <v>105</v>
      </c>
      <c r="C57" s="46"/>
      <c r="D57" s="29"/>
    </row>
    <row r="58" spans="1:4">
      <c r="A58" s="33"/>
      <c r="B58" s="32" t="s">
        <v>106</v>
      </c>
      <c r="C58" s="34">
        <v>4366.9995999999992</v>
      </c>
      <c r="D58" s="34">
        <v>4524.7147800000002</v>
      </c>
    </row>
    <row r="59" spans="1:4">
      <c r="A59" s="33"/>
      <c r="B59" s="32" t="s">
        <v>107</v>
      </c>
      <c r="C59" s="34"/>
      <c r="D59" s="34"/>
    </row>
    <row r="60" spans="1:4">
      <c r="A60" s="33"/>
      <c r="B60" s="32" t="s">
        <v>108</v>
      </c>
      <c r="C60" s="34">
        <v>4366.9995999999992</v>
      </c>
      <c r="D60" s="34">
        <v>4524.7147800000002</v>
      </c>
    </row>
    <row r="61" spans="1:4">
      <c r="A61" s="33"/>
      <c r="B61" s="32" t="s">
        <v>109</v>
      </c>
      <c r="C61" s="34"/>
      <c r="D61" s="34"/>
    </row>
    <row r="62" spans="1:4">
      <c r="A62" s="33"/>
      <c r="B62" s="32" t="s">
        <v>110</v>
      </c>
      <c r="C62" s="34">
        <v>90.253329999999991</v>
      </c>
      <c r="D62" s="34">
        <v>104.59104000000001</v>
      </c>
    </row>
    <row r="63" spans="1:4">
      <c r="A63" s="33"/>
      <c r="B63" s="32" t="s">
        <v>111</v>
      </c>
      <c r="C63" s="34">
        <v>32.804259999999999</v>
      </c>
      <c r="D63" s="34"/>
    </row>
    <row r="64" spans="1:4">
      <c r="A64" s="33"/>
      <c r="B64" s="27" t="s">
        <v>112</v>
      </c>
      <c r="C64" s="37">
        <v>4457.2529299999987</v>
      </c>
      <c r="D64" s="37">
        <v>4629.3058200000005</v>
      </c>
    </row>
    <row r="65" spans="1:4">
      <c r="A65" s="33"/>
      <c r="B65" s="32" t="s">
        <v>113</v>
      </c>
      <c r="C65" s="34">
        <v>17.098329999999997</v>
      </c>
      <c r="D65" s="34">
        <v>32.193070000000006</v>
      </c>
    </row>
    <row r="66" spans="1:4">
      <c r="A66" s="33"/>
      <c r="B66" s="32" t="s">
        <v>114</v>
      </c>
      <c r="C66" s="34">
        <v>17.098319999999998</v>
      </c>
      <c r="D66" s="34">
        <v>32.193070000000006</v>
      </c>
    </row>
    <row r="67" spans="1:4">
      <c r="A67" s="33"/>
      <c r="B67" s="27" t="s">
        <v>115</v>
      </c>
      <c r="C67" s="37">
        <v>17.098329999999997</v>
      </c>
      <c r="D67" s="37">
        <v>32.193070000000006</v>
      </c>
    </row>
    <row r="68" spans="1:4">
      <c r="A68" s="33"/>
      <c r="B68" s="32"/>
      <c r="C68" s="34"/>
      <c r="D68" s="34"/>
    </row>
    <row r="69" spans="1:4">
      <c r="A69" s="33"/>
      <c r="B69" s="27" t="s">
        <v>116</v>
      </c>
      <c r="C69" s="37">
        <v>4474.3512599999985</v>
      </c>
      <c r="D69" s="37">
        <v>4661.4988900000008</v>
      </c>
    </row>
    <row r="70" spans="1:4">
      <c r="A70" s="33"/>
      <c r="B70" s="91" t="s">
        <v>210</v>
      </c>
      <c r="C70" s="34">
        <v>1085.30089</v>
      </c>
      <c r="D70" s="34">
        <v>0</v>
      </c>
    </row>
    <row r="71" spans="1:4">
      <c r="A71" s="33"/>
      <c r="B71" s="27" t="s">
        <v>117</v>
      </c>
      <c r="C71" s="37">
        <v>5559.6521499999981</v>
      </c>
      <c r="D71" s="37">
        <v>4661.4988900000008</v>
      </c>
    </row>
    <row r="72" spans="1:4">
      <c r="A72" s="33"/>
      <c r="B72" s="92" t="s">
        <v>211</v>
      </c>
      <c r="C72" s="106">
        <v>1525.1679400000012</v>
      </c>
      <c r="D72" s="37">
        <v>3001.6152199999997</v>
      </c>
    </row>
    <row r="73" spans="1:4">
      <c r="A73" s="33"/>
      <c r="B73" s="32"/>
      <c r="C73" s="35"/>
      <c r="D73" s="35"/>
    </row>
    <row r="74" spans="1:4" ht="25.5">
      <c r="A74" s="33"/>
      <c r="B74" s="27" t="s">
        <v>118</v>
      </c>
      <c r="C74" s="37">
        <v>7084.8200899999993</v>
      </c>
      <c r="D74" s="37">
        <v>7663.1141100000004</v>
      </c>
    </row>
    <row r="75" spans="1:4">
      <c r="A75" s="42"/>
      <c r="B75" s="47"/>
      <c r="C75" s="48"/>
      <c r="D75" s="48"/>
    </row>
    <row r="76" spans="1:4">
      <c r="A76" s="42"/>
      <c r="B76" s="47"/>
      <c r="C76" s="48"/>
      <c r="D76" s="48"/>
    </row>
    <row r="77" spans="1:4">
      <c r="A77" s="42"/>
      <c r="B77" s="47"/>
      <c r="C77" s="48"/>
      <c r="D77" s="48"/>
    </row>
    <row r="78" spans="1:4">
      <c r="A78" s="45"/>
      <c r="B78" s="97"/>
      <c r="C78" s="98" t="s">
        <v>206</v>
      </c>
      <c r="D78" s="99">
        <f ca="1">TODAY()</f>
        <v>41850</v>
      </c>
    </row>
    <row r="79" spans="1:4">
      <c r="A79" s="19"/>
      <c r="C79" s="20"/>
      <c r="D79" s="20"/>
    </row>
    <row r="80" spans="1:4">
      <c r="A80" s="19"/>
      <c r="B80" s="100" t="s">
        <v>223</v>
      </c>
      <c r="C80" s="3" t="s">
        <v>224</v>
      </c>
    </row>
    <row r="81" spans="1:4">
      <c r="A81" s="19"/>
      <c r="B81" s="2" t="s">
        <v>234</v>
      </c>
      <c r="D81" s="3" t="s">
        <v>235</v>
      </c>
    </row>
    <row r="82" spans="1:4">
      <c r="A82" s="45"/>
      <c r="B82" t="s">
        <v>205</v>
      </c>
      <c r="C82"/>
      <c r="D82"/>
    </row>
    <row r="91" spans="1:4">
      <c r="A91" s="19"/>
      <c r="B91" s="19"/>
      <c r="C91" s="20"/>
      <c r="D91" s="20"/>
    </row>
    <row r="93" spans="1:4" ht="15.75">
      <c r="A93" s="120" t="s">
        <v>72</v>
      </c>
      <c r="B93" s="120"/>
      <c r="C93" s="120"/>
      <c r="D93" s="120"/>
    </row>
    <row r="94" spans="1:4">
      <c r="A94" s="21"/>
      <c r="B94" s="21"/>
      <c r="C94" s="21"/>
      <c r="D94" s="21"/>
    </row>
    <row r="95" spans="1:4" ht="15.75">
      <c r="A95" s="120" t="s">
        <v>73</v>
      </c>
      <c r="B95" s="120"/>
      <c r="C95" s="120"/>
      <c r="D95" s="120"/>
    </row>
    <row r="96" spans="1:4">
      <c r="A96" s="21"/>
      <c r="B96" s="21"/>
      <c r="C96" s="21"/>
      <c r="D96" s="21"/>
    </row>
    <row r="97" spans="1:4">
      <c r="A97" s="113" t="s">
        <v>217</v>
      </c>
      <c r="B97" s="113"/>
      <c r="C97" s="113"/>
      <c r="D97" s="113"/>
    </row>
    <row r="98" spans="1:4">
      <c r="A98" s="21"/>
      <c r="B98" s="21" t="str">
        <f>B8</f>
        <v>към 30.06.2014г.</v>
      </c>
      <c r="C98" s="21"/>
      <c r="D98" s="21"/>
    </row>
    <row r="99" spans="1:4">
      <c r="A99" s="121"/>
      <c r="B99" s="121"/>
      <c r="C99" s="121"/>
      <c r="D99" s="121"/>
    </row>
    <row r="100" spans="1:4">
      <c r="A100" s="22"/>
      <c r="B100" s="22"/>
      <c r="C100" s="22"/>
      <c r="D100" s="22"/>
    </row>
    <row r="101" spans="1:4">
      <c r="A101" s="23"/>
      <c r="B101" s="24"/>
      <c r="C101" s="22"/>
      <c r="D101" s="22" t="s">
        <v>74</v>
      </c>
    </row>
    <row r="102" spans="1:4">
      <c r="A102" s="117" t="s">
        <v>3</v>
      </c>
      <c r="B102" s="93" t="s">
        <v>75</v>
      </c>
      <c r="C102" s="122" t="s">
        <v>5</v>
      </c>
      <c r="D102" s="122"/>
    </row>
    <row r="103" spans="1:4" ht="25.5">
      <c r="A103" s="118"/>
      <c r="B103" s="94" t="s">
        <v>76</v>
      </c>
      <c r="C103" s="96" t="s">
        <v>77</v>
      </c>
      <c r="D103" s="96" t="s">
        <v>214</v>
      </c>
    </row>
    <row r="104" spans="1:4">
      <c r="A104" s="119"/>
      <c r="B104" s="82" t="s">
        <v>226</v>
      </c>
      <c r="C104" s="82" t="str">
        <f>C14</f>
        <v>01-06.2014г.</v>
      </c>
      <c r="D104" s="82" t="str">
        <f>D14</f>
        <v>01-06.2013г.</v>
      </c>
    </row>
    <row r="105" spans="1:4">
      <c r="A105" s="30" t="s">
        <v>9</v>
      </c>
      <c r="B105" s="72" t="s">
        <v>10</v>
      </c>
      <c r="C105" s="72">
        <v>1</v>
      </c>
      <c r="D105" s="72">
        <v>2</v>
      </c>
    </row>
    <row r="106" spans="1:4">
      <c r="A106" s="31" t="s">
        <v>46</v>
      </c>
      <c r="B106" s="27" t="s">
        <v>78</v>
      </c>
      <c r="C106" s="29"/>
      <c r="D106" s="29"/>
    </row>
    <row r="107" spans="1:4">
      <c r="A107" s="31"/>
      <c r="B107" s="32" t="s">
        <v>79</v>
      </c>
      <c r="C107" s="29"/>
      <c r="D107" s="29"/>
    </row>
    <row r="108" spans="1:4">
      <c r="A108" s="33"/>
      <c r="B108" s="32" t="s">
        <v>80</v>
      </c>
      <c r="C108" s="34">
        <v>971.7453099999999</v>
      </c>
      <c r="D108" s="34">
        <v>1271.8247099999999</v>
      </c>
    </row>
    <row r="109" spans="1:4">
      <c r="A109" s="33"/>
      <c r="B109" s="32" t="s">
        <v>81</v>
      </c>
      <c r="C109" s="34">
        <v>79.140640000000005</v>
      </c>
      <c r="D109" s="34">
        <v>88.918869999999998</v>
      </c>
    </row>
    <row r="110" spans="1:4">
      <c r="A110" s="33"/>
      <c r="B110" s="32" t="s">
        <v>82</v>
      </c>
      <c r="C110" s="34">
        <v>892.60466999999994</v>
      </c>
      <c r="D110" s="34">
        <v>1182.9058399999999</v>
      </c>
    </row>
    <row r="111" spans="1:4">
      <c r="A111" s="33"/>
      <c r="B111" s="32" t="s">
        <v>83</v>
      </c>
      <c r="C111" s="34">
        <v>2121.48497</v>
      </c>
      <c r="D111" s="34">
        <v>2312.6234199999999</v>
      </c>
    </row>
    <row r="112" spans="1:4">
      <c r="A112" s="33"/>
      <c r="B112" s="32" t="s">
        <v>84</v>
      </c>
      <c r="C112" s="34">
        <v>1821.8843400000001</v>
      </c>
      <c r="D112" s="34">
        <v>1996.9673700000001</v>
      </c>
    </row>
    <row r="113" spans="1:4">
      <c r="A113" s="33"/>
      <c r="B113" s="32" t="s">
        <v>85</v>
      </c>
      <c r="C113" s="34">
        <v>299.60062999999997</v>
      </c>
      <c r="D113" s="34">
        <v>315.65604999999999</v>
      </c>
    </row>
    <row r="114" spans="1:4">
      <c r="A114" s="33"/>
      <c r="B114" s="32" t="s">
        <v>86</v>
      </c>
      <c r="C114" s="34">
        <v>218.66895999999997</v>
      </c>
      <c r="D114" s="34">
        <v>230.14292</v>
      </c>
    </row>
    <row r="115" spans="1:4">
      <c r="A115" s="33"/>
      <c r="B115" s="32" t="s">
        <v>87</v>
      </c>
      <c r="C115" s="34">
        <v>3368.1988300000003</v>
      </c>
      <c r="D115" s="34">
        <v>3438.56855</v>
      </c>
    </row>
    <row r="116" spans="1:4" ht="25.5">
      <c r="A116" s="33"/>
      <c r="B116" s="32" t="s">
        <v>88</v>
      </c>
      <c r="C116" s="34">
        <v>3368.1988300000003</v>
      </c>
      <c r="D116" s="34">
        <v>3438.56855</v>
      </c>
    </row>
    <row r="117" spans="1:4">
      <c r="A117" s="33"/>
      <c r="B117" s="32" t="s">
        <v>89</v>
      </c>
      <c r="C117" s="34">
        <v>3368.1988300000003</v>
      </c>
      <c r="D117" s="34">
        <v>3438.56855</v>
      </c>
    </row>
    <row r="118" spans="1:4">
      <c r="A118" s="33"/>
      <c r="B118" s="32" t="s">
        <v>90</v>
      </c>
      <c r="C118" s="36">
        <v>252.93017999999998</v>
      </c>
      <c r="D118" s="36">
        <v>283.57571999999999</v>
      </c>
    </row>
    <row r="119" spans="1:4">
      <c r="A119" s="33"/>
      <c r="B119" s="27" t="s">
        <v>91</v>
      </c>
      <c r="C119" s="37">
        <v>6714.3592900000003</v>
      </c>
      <c r="D119" s="37">
        <v>7306.5923999999995</v>
      </c>
    </row>
    <row r="120" spans="1:4">
      <c r="A120" s="33"/>
      <c r="B120" s="39" t="s">
        <v>92</v>
      </c>
      <c r="C120" s="89">
        <v>1.5036099999999999</v>
      </c>
      <c r="D120" s="89">
        <v>0.77346999999999999</v>
      </c>
    </row>
    <row r="121" spans="1:4">
      <c r="A121" s="33"/>
      <c r="B121" s="40" t="s">
        <v>93</v>
      </c>
      <c r="C121" s="90">
        <v>1.5036099999999999</v>
      </c>
      <c r="D121" s="90">
        <v>0.77346999999999999</v>
      </c>
    </row>
    <row r="122" spans="1:4">
      <c r="A122" s="33"/>
      <c r="B122" s="27" t="s">
        <v>94</v>
      </c>
      <c r="C122" s="37">
        <v>6715.8629000000001</v>
      </c>
      <c r="D122" s="37">
        <v>7307.3658699999996</v>
      </c>
    </row>
    <row r="123" spans="1:4">
      <c r="A123" s="33"/>
      <c r="B123" s="32" t="s">
        <v>95</v>
      </c>
      <c r="C123" s="34">
        <v>0</v>
      </c>
      <c r="D123" s="34">
        <v>0</v>
      </c>
    </row>
    <row r="124" spans="1:4">
      <c r="A124" s="33"/>
      <c r="B124" s="27" t="s">
        <v>96</v>
      </c>
      <c r="C124" s="41">
        <v>0</v>
      </c>
      <c r="D124" s="34">
        <v>0</v>
      </c>
    </row>
    <row r="125" spans="1:4">
      <c r="A125" s="33"/>
      <c r="B125" s="32"/>
      <c r="C125" s="41"/>
      <c r="D125" s="34"/>
    </row>
    <row r="126" spans="1:4">
      <c r="A126" s="33"/>
      <c r="B126" s="27" t="s">
        <v>97</v>
      </c>
      <c r="C126" s="37">
        <v>6715.8629000000001</v>
      </c>
      <c r="D126" s="37">
        <v>7307.3658699999996</v>
      </c>
    </row>
    <row r="127" spans="1:4">
      <c r="A127" s="33"/>
      <c r="B127" s="32" t="s">
        <v>98</v>
      </c>
      <c r="C127" s="34">
        <v>0</v>
      </c>
      <c r="D127" s="34">
        <v>0</v>
      </c>
    </row>
    <row r="128" spans="1:4">
      <c r="A128" s="33"/>
      <c r="B128" s="32" t="s">
        <v>99</v>
      </c>
      <c r="C128" s="34">
        <v>0</v>
      </c>
      <c r="D128" s="34">
        <v>0</v>
      </c>
    </row>
    <row r="129" spans="1:4">
      <c r="A129" s="33"/>
      <c r="B129" s="32" t="s">
        <v>100</v>
      </c>
      <c r="C129" s="34"/>
      <c r="D129" s="34"/>
    </row>
    <row r="130" spans="1:4">
      <c r="A130" s="33"/>
      <c r="B130" s="32"/>
      <c r="C130" s="41"/>
      <c r="D130" s="34"/>
    </row>
    <row r="131" spans="1:4">
      <c r="A131" s="33"/>
      <c r="B131" s="27" t="s">
        <v>101</v>
      </c>
      <c r="C131" s="37">
        <v>0</v>
      </c>
      <c r="D131" s="37">
        <v>0</v>
      </c>
    </row>
    <row r="132" spans="1:4">
      <c r="A132" s="33"/>
      <c r="B132" s="27"/>
      <c r="C132" s="35"/>
      <c r="D132" s="34"/>
    </row>
    <row r="133" spans="1:4">
      <c r="A133" s="33"/>
      <c r="B133" s="27" t="s">
        <v>102</v>
      </c>
      <c r="C133" s="37">
        <v>6715.8629000000001</v>
      </c>
      <c r="D133" s="37">
        <v>7307.3658699999996</v>
      </c>
    </row>
    <row r="134" spans="1:4">
      <c r="A134" s="42"/>
      <c r="B134" s="43"/>
      <c r="C134" s="44"/>
      <c r="D134" s="44"/>
    </row>
    <row r="135" spans="1:4">
      <c r="A135" s="42"/>
      <c r="B135" s="43"/>
      <c r="C135" s="44"/>
      <c r="D135" s="44"/>
    </row>
    <row r="136" spans="1:4">
      <c r="A136" s="42"/>
      <c r="B136" s="43"/>
      <c r="C136" s="44"/>
      <c r="D136" s="44"/>
    </row>
    <row r="137" spans="1:4">
      <c r="A137" s="42"/>
      <c r="B137" s="43"/>
      <c r="C137" s="44"/>
      <c r="D137" s="44"/>
    </row>
    <row r="138" spans="1:4">
      <c r="A138" s="42"/>
      <c r="B138" s="43"/>
      <c r="C138" s="44"/>
      <c r="D138" s="44"/>
    </row>
    <row r="139" spans="1:4">
      <c r="A139" s="42"/>
      <c r="B139" s="43"/>
      <c r="C139" s="44"/>
      <c r="D139" s="44"/>
    </row>
    <row r="140" spans="1:4">
      <c r="A140" s="42"/>
      <c r="B140" s="43"/>
      <c r="C140" s="44"/>
      <c r="D140" s="44"/>
    </row>
    <row r="141" spans="1:4">
      <c r="A141" s="42"/>
      <c r="B141" s="43"/>
      <c r="C141" s="44"/>
      <c r="D141" s="44"/>
    </row>
    <row r="142" spans="1:4">
      <c r="A142" s="45"/>
      <c r="B142"/>
      <c r="C142"/>
      <c r="D142"/>
    </row>
    <row r="143" spans="1:4">
      <c r="A143" s="117" t="s">
        <v>3</v>
      </c>
      <c r="B143" s="93" t="s">
        <v>75</v>
      </c>
      <c r="C143" s="123" t="s">
        <v>5</v>
      </c>
      <c r="D143" s="123"/>
    </row>
    <row r="144" spans="1:4" ht="25.5">
      <c r="A144" s="118"/>
      <c r="B144" s="94" t="s">
        <v>103</v>
      </c>
      <c r="C144" s="96" t="s">
        <v>77</v>
      </c>
      <c r="D144" s="96" t="s">
        <v>214</v>
      </c>
    </row>
    <row r="145" spans="1:4">
      <c r="A145" s="119"/>
      <c r="B145" s="95" t="s">
        <v>104</v>
      </c>
      <c r="C145" s="82" t="str">
        <f>C14</f>
        <v>01-06.2014г.</v>
      </c>
      <c r="D145" s="82" t="str">
        <f>D14</f>
        <v>01-06.2013г.</v>
      </c>
    </row>
    <row r="146" spans="1:4">
      <c r="A146" s="30" t="s">
        <v>9</v>
      </c>
      <c r="B146" s="72" t="s">
        <v>10</v>
      </c>
      <c r="C146" s="72">
        <v>1</v>
      </c>
      <c r="D146" s="72">
        <v>2</v>
      </c>
    </row>
    <row r="147" spans="1:4">
      <c r="A147" s="31" t="s">
        <v>11</v>
      </c>
      <c r="B147" s="27" t="s">
        <v>105</v>
      </c>
      <c r="C147" s="46"/>
      <c r="D147" s="29"/>
    </row>
    <row r="148" spans="1:4">
      <c r="A148" s="33"/>
      <c r="B148" s="32" t="s">
        <v>106</v>
      </c>
      <c r="C148" s="34">
        <v>4024.5975300000005</v>
      </c>
      <c r="D148" s="34">
        <v>4198.7018399999997</v>
      </c>
    </row>
    <row r="149" spans="1:4">
      <c r="A149" s="33"/>
      <c r="B149" s="32" t="s">
        <v>107</v>
      </c>
      <c r="C149" s="34">
        <v>4024.5975300000005</v>
      </c>
      <c r="D149" s="34">
        <v>4198.7018399999997</v>
      </c>
    </row>
    <row r="150" spans="1:4">
      <c r="A150" s="33"/>
      <c r="B150" s="32" t="s">
        <v>108</v>
      </c>
      <c r="C150" s="34"/>
      <c r="D150" s="34"/>
    </row>
    <row r="151" spans="1:4">
      <c r="A151" s="33"/>
      <c r="B151" s="32" t="s">
        <v>109</v>
      </c>
      <c r="C151" s="34"/>
      <c r="D151" s="34"/>
    </row>
    <row r="152" spans="1:4">
      <c r="A152" s="33"/>
      <c r="B152" s="32" t="s">
        <v>110</v>
      </c>
      <c r="C152" s="34">
        <v>65.757450000000006</v>
      </c>
      <c r="D152" s="34">
        <v>101.89908</v>
      </c>
    </row>
    <row r="153" spans="1:4">
      <c r="A153" s="33"/>
      <c r="B153" s="32" t="s">
        <v>111</v>
      </c>
      <c r="C153" s="34">
        <v>20.804259999999999</v>
      </c>
      <c r="D153" s="34"/>
    </row>
    <row r="154" spans="1:4">
      <c r="A154" s="33"/>
      <c r="B154" s="27" t="s">
        <v>112</v>
      </c>
      <c r="C154" s="37">
        <v>4090.3549800000005</v>
      </c>
      <c r="D154" s="37">
        <v>4300.6009199999999</v>
      </c>
    </row>
    <row r="155" spans="1:4">
      <c r="A155" s="33"/>
      <c r="B155" s="32" t="s">
        <v>113</v>
      </c>
      <c r="C155" s="34">
        <v>17.097899999999999</v>
      </c>
      <c r="D155" s="34">
        <v>32.193010000000001</v>
      </c>
    </row>
    <row r="156" spans="1:4">
      <c r="A156" s="33"/>
      <c r="B156" s="32" t="s">
        <v>114</v>
      </c>
      <c r="C156" s="34">
        <v>17.097899999999999</v>
      </c>
      <c r="D156" s="34">
        <v>32.193010000000001</v>
      </c>
    </row>
    <row r="157" spans="1:4">
      <c r="A157" s="33"/>
      <c r="B157" s="27" t="s">
        <v>115</v>
      </c>
      <c r="C157" s="37">
        <f>C155</f>
        <v>17.097899999999999</v>
      </c>
      <c r="D157" s="37">
        <f>D155</f>
        <v>32.193010000000001</v>
      </c>
    </row>
    <row r="158" spans="1:4">
      <c r="A158" s="33"/>
      <c r="B158" s="32"/>
      <c r="C158" s="34"/>
      <c r="D158" s="34"/>
    </row>
    <row r="159" spans="1:4">
      <c r="A159" s="33"/>
      <c r="B159" s="27" t="s">
        <v>116</v>
      </c>
      <c r="C159" s="37">
        <f>C154+C157</f>
        <v>4107.4528800000007</v>
      </c>
      <c r="D159" s="37">
        <f>D154+D157</f>
        <v>4332.7939299999998</v>
      </c>
    </row>
    <row r="160" spans="1:4">
      <c r="A160" s="33"/>
      <c r="B160" s="91" t="s">
        <v>210</v>
      </c>
      <c r="C160" s="34">
        <v>1085.30089</v>
      </c>
      <c r="D160" s="34">
        <v>0</v>
      </c>
    </row>
    <row r="161" spans="1:4">
      <c r="A161" s="33"/>
      <c r="B161" s="27" t="s">
        <v>117</v>
      </c>
      <c r="C161" s="37">
        <f>C159+C160</f>
        <v>5192.7537700000012</v>
      </c>
      <c r="D161" s="37">
        <f>D159+D160</f>
        <v>4332.7939299999998</v>
      </c>
    </row>
    <row r="162" spans="1:4">
      <c r="A162" s="33"/>
      <c r="B162" s="92" t="s">
        <v>211</v>
      </c>
      <c r="C162" s="106">
        <f>IF(C161&lt;(C126+C128),(C126+C128-C161),0)</f>
        <v>1523.1091299999989</v>
      </c>
      <c r="D162" s="106">
        <f>IF(D161&lt;(D126+D128),(D126+D128-D161),0)</f>
        <v>2974.5719399999998</v>
      </c>
    </row>
    <row r="163" spans="1:4">
      <c r="A163" s="33"/>
      <c r="B163" s="32"/>
      <c r="C163" s="35"/>
      <c r="D163" s="34"/>
    </row>
    <row r="164" spans="1:4" ht="25.5">
      <c r="A164" s="33"/>
      <c r="B164" s="27" t="s">
        <v>118</v>
      </c>
      <c r="C164" s="37">
        <f>C161+C162</f>
        <v>6715.8629000000001</v>
      </c>
      <c r="D164" s="37">
        <f>D161+D162</f>
        <v>7307.3658699999996</v>
      </c>
    </row>
    <row r="165" spans="1:4">
      <c r="A165" s="42"/>
      <c r="B165" s="47"/>
      <c r="C165" s="48"/>
      <c r="D165" s="48"/>
    </row>
    <row r="166" spans="1:4">
      <c r="A166" s="42"/>
      <c r="B166" s="47"/>
      <c r="C166" s="48"/>
      <c r="D166" s="48"/>
    </row>
    <row r="167" spans="1:4">
      <c r="A167" s="42"/>
      <c r="B167" s="47"/>
      <c r="C167" s="48"/>
      <c r="D167" s="48"/>
    </row>
    <row r="168" spans="1:4">
      <c r="A168" s="45"/>
      <c r="B168" s="19"/>
      <c r="C168" s="98" t="str">
        <f>C78</f>
        <v>Дата:</v>
      </c>
      <c r="D168" s="99">
        <f ca="1">D78</f>
        <v>41850</v>
      </c>
    </row>
    <row r="169" spans="1:4">
      <c r="A169" s="19"/>
      <c r="B169" s="19"/>
      <c r="C169" s="19"/>
      <c r="D169" s="19"/>
    </row>
    <row r="170" spans="1:4">
      <c r="A170" s="19"/>
      <c r="B170" s="19" t="str">
        <f>B80</f>
        <v xml:space="preserve">Съставител:                                                   </v>
      </c>
      <c r="C170" s="19" t="str">
        <f>C80</f>
        <v>Ръководител:</v>
      </c>
      <c r="D170" s="19"/>
    </row>
    <row r="171" spans="1:4">
      <c r="A171" s="19"/>
      <c r="B171" s="19" t="str">
        <f>B81</f>
        <v xml:space="preserve">                    /М. Цветкова/</v>
      </c>
      <c r="C171" s="19"/>
      <c r="D171" s="19" t="str">
        <f>D81</f>
        <v>/В. Минчева/</v>
      </c>
    </row>
    <row r="172" spans="1:4">
      <c r="A172" s="45"/>
      <c r="B172" t="s">
        <v>205</v>
      </c>
      <c r="C172"/>
      <c r="D172"/>
    </row>
    <row r="181" spans="1:4">
      <c r="A181" s="19"/>
      <c r="B181" s="19"/>
      <c r="C181" s="20"/>
      <c r="D181" s="20"/>
    </row>
    <row r="183" spans="1:4" ht="15.75">
      <c r="A183" s="120" t="s">
        <v>72</v>
      </c>
      <c r="B183" s="120"/>
      <c r="C183" s="120"/>
      <c r="D183" s="120"/>
    </row>
    <row r="184" spans="1:4">
      <c r="A184" s="21"/>
      <c r="B184" s="21"/>
      <c r="C184" s="21"/>
      <c r="D184" s="21"/>
    </row>
    <row r="185" spans="1:4" ht="15.75">
      <c r="A185" s="120" t="s">
        <v>73</v>
      </c>
      <c r="B185" s="120"/>
      <c r="C185" s="120"/>
      <c r="D185" s="120"/>
    </row>
    <row r="186" spans="1:4">
      <c r="A186" s="21"/>
      <c r="B186" s="21"/>
      <c r="C186" s="21"/>
      <c r="D186" s="21"/>
    </row>
    <row r="187" spans="1:4">
      <c r="A187" s="113" t="s">
        <v>216</v>
      </c>
      <c r="B187" s="113"/>
      <c r="C187" s="113"/>
      <c r="D187" s="113"/>
    </row>
    <row r="188" spans="1:4">
      <c r="A188" s="21"/>
      <c r="B188" s="21" t="str">
        <f>B8</f>
        <v>към 30.06.2014г.</v>
      </c>
      <c r="C188" s="21"/>
      <c r="D188" s="21"/>
    </row>
    <row r="189" spans="1:4">
      <c r="A189" s="121"/>
      <c r="B189" s="121"/>
      <c r="C189" s="121"/>
      <c r="D189" s="121"/>
    </row>
    <row r="190" spans="1:4">
      <c r="A190" s="22"/>
      <c r="B190" s="22"/>
      <c r="C190" s="22"/>
      <c r="D190" s="22"/>
    </row>
    <row r="191" spans="1:4">
      <c r="A191" s="23"/>
      <c r="B191" s="24"/>
      <c r="C191" s="22"/>
      <c r="D191" s="22" t="s">
        <v>74</v>
      </c>
    </row>
    <row r="192" spans="1:4">
      <c r="A192" s="117" t="s">
        <v>3</v>
      </c>
      <c r="B192" s="93" t="s">
        <v>75</v>
      </c>
      <c r="C192" s="122" t="s">
        <v>5</v>
      </c>
      <c r="D192" s="122"/>
    </row>
    <row r="193" spans="1:4" ht="25.5">
      <c r="A193" s="118"/>
      <c r="B193" s="94" t="s">
        <v>76</v>
      </c>
      <c r="C193" s="96" t="s">
        <v>77</v>
      </c>
      <c r="D193" s="96" t="s">
        <v>214</v>
      </c>
    </row>
    <row r="194" spans="1:4">
      <c r="A194" s="119"/>
      <c r="B194" s="82" t="s">
        <v>227</v>
      </c>
      <c r="C194" s="82" t="str">
        <f>C14</f>
        <v>01-06.2014г.</v>
      </c>
      <c r="D194" s="82" t="str">
        <f>D14</f>
        <v>01-06.2013г.</v>
      </c>
    </row>
    <row r="195" spans="1:4">
      <c r="A195" s="30" t="s">
        <v>9</v>
      </c>
      <c r="B195" s="72" t="s">
        <v>10</v>
      </c>
      <c r="C195" s="72">
        <v>1</v>
      </c>
      <c r="D195" s="72">
        <v>2</v>
      </c>
    </row>
    <row r="196" spans="1:4">
      <c r="A196" s="31" t="s">
        <v>46</v>
      </c>
      <c r="B196" s="27" t="s">
        <v>78</v>
      </c>
      <c r="C196" s="29"/>
      <c r="D196" s="29"/>
    </row>
    <row r="197" spans="1:4">
      <c r="A197" s="31"/>
      <c r="B197" s="32" t="s">
        <v>79</v>
      </c>
      <c r="C197" s="29"/>
      <c r="D197" s="29"/>
    </row>
    <row r="198" spans="1:4">
      <c r="A198" s="33"/>
      <c r="B198" s="32" t="s">
        <v>80</v>
      </c>
      <c r="C198" s="34">
        <v>140.15082000000001</v>
      </c>
      <c r="D198" s="34">
        <v>128.78166000000002</v>
      </c>
    </row>
    <row r="199" spans="1:4">
      <c r="A199" s="33"/>
      <c r="B199" s="32" t="s">
        <v>81</v>
      </c>
      <c r="C199" s="34">
        <v>34.445480000000003</v>
      </c>
      <c r="D199" s="34">
        <v>20.410879999999999</v>
      </c>
    </row>
    <row r="200" spans="1:4">
      <c r="A200" s="33"/>
      <c r="B200" s="32" t="s">
        <v>82</v>
      </c>
      <c r="C200" s="34">
        <v>105.70533999999999</v>
      </c>
      <c r="D200" s="34">
        <v>108.37078000000002</v>
      </c>
    </row>
    <row r="201" spans="1:4">
      <c r="A201" s="33"/>
      <c r="B201" s="32" t="s">
        <v>83</v>
      </c>
      <c r="C201" s="34">
        <v>151.70021</v>
      </c>
      <c r="D201" s="34">
        <v>162.70427999999998</v>
      </c>
    </row>
    <row r="202" spans="1:4">
      <c r="A202" s="33"/>
      <c r="B202" s="32" t="s">
        <v>84</v>
      </c>
      <c r="C202" s="34">
        <v>128.03226000000001</v>
      </c>
      <c r="D202" s="34">
        <v>138.41345999999999</v>
      </c>
    </row>
    <row r="203" spans="1:4">
      <c r="A203" s="33"/>
      <c r="B203" s="32" t="s">
        <v>85</v>
      </c>
      <c r="C203" s="34">
        <v>23.667949999999998</v>
      </c>
      <c r="D203" s="34">
        <v>24.29082</v>
      </c>
    </row>
    <row r="204" spans="1:4">
      <c r="A204" s="33"/>
      <c r="B204" s="32" t="s">
        <v>86</v>
      </c>
      <c r="C204" s="34">
        <v>17.115199999999998</v>
      </c>
      <c r="D204" s="34">
        <v>17.510539999999999</v>
      </c>
    </row>
    <row r="205" spans="1:4">
      <c r="A205" s="33"/>
      <c r="B205" s="32" t="s">
        <v>87</v>
      </c>
      <c r="C205" s="34">
        <v>43.126640000000009</v>
      </c>
      <c r="D205" s="34">
        <v>38.100619999999999</v>
      </c>
    </row>
    <row r="206" spans="1:4" ht="25.5">
      <c r="A206" s="33"/>
      <c r="B206" s="32" t="s">
        <v>88</v>
      </c>
      <c r="C206" s="34">
        <v>43.126640000000009</v>
      </c>
      <c r="D206" s="34">
        <v>38.100619999999999</v>
      </c>
    </row>
    <row r="207" spans="1:4">
      <c r="A207" s="33"/>
      <c r="B207" s="32" t="s">
        <v>89</v>
      </c>
      <c r="C207" s="34">
        <v>43.126640000000009</v>
      </c>
      <c r="D207" s="34">
        <v>38.100619999999999</v>
      </c>
    </row>
    <row r="208" spans="1:4">
      <c r="A208" s="33"/>
      <c r="B208" s="32" t="s">
        <v>90</v>
      </c>
      <c r="C208" s="36">
        <v>30.553979999999999</v>
      </c>
      <c r="D208" s="36">
        <v>25.548860000000001</v>
      </c>
    </row>
    <row r="209" spans="1:4">
      <c r="A209" s="33"/>
      <c r="B209" s="27" t="s">
        <v>91</v>
      </c>
      <c r="C209" s="37">
        <v>365.53165000000007</v>
      </c>
      <c r="D209" s="37">
        <v>355.13542000000001</v>
      </c>
    </row>
    <row r="210" spans="1:4">
      <c r="A210" s="33"/>
      <c r="B210" s="39" t="s">
        <v>92</v>
      </c>
      <c r="C210" s="89">
        <v>3.4255399999999998</v>
      </c>
      <c r="D210" s="89">
        <v>0.61282000000000003</v>
      </c>
    </row>
    <row r="211" spans="1:4">
      <c r="A211" s="33"/>
      <c r="B211" s="40" t="s">
        <v>93</v>
      </c>
      <c r="C211" s="90">
        <v>3.4255399999999998</v>
      </c>
      <c r="D211" s="90">
        <v>0.61282000000000003</v>
      </c>
    </row>
    <row r="212" spans="1:4">
      <c r="A212" s="33"/>
      <c r="B212" s="27" t="s">
        <v>94</v>
      </c>
      <c r="C212" s="37">
        <f>C209+C211</f>
        <v>368.95719000000008</v>
      </c>
      <c r="D212" s="37">
        <f>D209+D211</f>
        <v>355.74824000000001</v>
      </c>
    </row>
    <row r="213" spans="1:4">
      <c r="A213" s="33"/>
      <c r="B213" s="32" t="s">
        <v>95</v>
      </c>
      <c r="C213" s="34">
        <f>IF(C212&lt;C249,C249-C212,0)</f>
        <v>0</v>
      </c>
      <c r="D213" s="34">
        <f>[1]IS_MC!C213</f>
        <v>38.763249999999942</v>
      </c>
    </row>
    <row r="214" spans="1:4">
      <c r="A214" s="33"/>
      <c r="B214" s="27" t="s">
        <v>96</v>
      </c>
      <c r="C214" s="41"/>
      <c r="D214" s="34">
        <f>[1]IS_MC!C214</f>
        <v>0</v>
      </c>
    </row>
    <row r="215" spans="1:4">
      <c r="A215" s="33"/>
      <c r="B215" s="32"/>
      <c r="C215" s="41"/>
      <c r="D215" s="34">
        <f>[1]IS_MC!C215</f>
        <v>0</v>
      </c>
    </row>
    <row r="216" spans="1:4">
      <c r="A216" s="33"/>
      <c r="B216" s="27" t="s">
        <v>97</v>
      </c>
      <c r="C216" s="37">
        <f>C212+C214</f>
        <v>368.95719000000008</v>
      </c>
      <c r="D216" s="37">
        <f>D212+D214</f>
        <v>355.74824000000001</v>
      </c>
    </row>
    <row r="217" spans="1:4">
      <c r="A217" s="33"/>
      <c r="B217" s="32" t="s">
        <v>98</v>
      </c>
      <c r="C217" s="34">
        <f>IF(C216&lt;C251,C251-C216,0)</f>
        <v>0</v>
      </c>
      <c r="D217" s="34">
        <f>IF(D216&lt;D251,D251-D216,0)</f>
        <v>0</v>
      </c>
    </row>
    <row r="218" spans="1:4">
      <c r="A218" s="33"/>
      <c r="B218" s="32" t="s">
        <v>99</v>
      </c>
      <c r="C218" s="34">
        <f>'[2]BS P&amp;LYTD'!AR461</f>
        <v>0</v>
      </c>
      <c r="D218" s="34">
        <f>[1]IS_MC!C218</f>
        <v>0</v>
      </c>
    </row>
    <row r="219" spans="1:4">
      <c r="A219" s="33"/>
      <c r="B219" s="32" t="s">
        <v>100</v>
      </c>
      <c r="C219" s="34"/>
      <c r="D219" s="34">
        <f>[1]IS_MC!C219</f>
        <v>0</v>
      </c>
    </row>
    <row r="220" spans="1:4">
      <c r="A220" s="33"/>
      <c r="B220" s="32"/>
      <c r="C220" s="41"/>
      <c r="D220" s="34">
        <f>[1]IS_MC!C220</f>
        <v>0</v>
      </c>
    </row>
    <row r="221" spans="1:4">
      <c r="A221" s="33"/>
      <c r="B221" s="27" t="s">
        <v>101</v>
      </c>
      <c r="C221" s="37">
        <f>IF(C217=0,0,C217-C218)</f>
        <v>0</v>
      </c>
      <c r="D221" s="37">
        <f>IF(D217=0,0,D217-D218)</f>
        <v>0</v>
      </c>
    </row>
    <row r="222" spans="1:4">
      <c r="A222" s="33"/>
      <c r="B222" s="27"/>
      <c r="C222" s="35"/>
      <c r="D222" s="34">
        <f>[1]IS_MC!C222</f>
        <v>0</v>
      </c>
    </row>
    <row r="223" spans="1:4">
      <c r="A223" s="33"/>
      <c r="B223" s="27" t="s">
        <v>102</v>
      </c>
      <c r="C223" s="37">
        <f>C216+C218+C221</f>
        <v>368.95719000000008</v>
      </c>
      <c r="D223" s="37">
        <f>D216+D218+D221</f>
        <v>355.74824000000001</v>
      </c>
    </row>
    <row r="224" spans="1:4">
      <c r="A224" s="42"/>
      <c r="B224" s="43"/>
      <c r="C224" s="44"/>
      <c r="D224" s="44"/>
    </row>
    <row r="225" spans="1:4">
      <c r="A225" s="42"/>
      <c r="B225" s="43"/>
      <c r="C225" s="44"/>
      <c r="D225" s="44"/>
    </row>
    <row r="226" spans="1:4">
      <c r="A226" s="42"/>
      <c r="B226" s="43"/>
      <c r="C226" s="44"/>
      <c r="D226" s="44"/>
    </row>
    <row r="227" spans="1:4">
      <c r="A227" s="42"/>
      <c r="B227" s="43"/>
      <c r="C227" s="44"/>
      <c r="D227" s="44"/>
    </row>
    <row r="228" spans="1:4">
      <c r="A228" s="42"/>
      <c r="B228" s="43"/>
      <c r="C228" s="44"/>
      <c r="D228" s="44"/>
    </row>
    <row r="229" spans="1:4">
      <c r="A229" s="42"/>
      <c r="B229" s="43"/>
      <c r="C229" s="44"/>
      <c r="D229" s="44"/>
    </row>
    <row r="230" spans="1:4">
      <c r="A230" s="42"/>
      <c r="B230" s="43"/>
      <c r="C230" s="44"/>
      <c r="D230" s="44"/>
    </row>
    <row r="231" spans="1:4">
      <c r="A231" s="42"/>
      <c r="B231" s="43"/>
      <c r="C231" s="44"/>
      <c r="D231" s="44"/>
    </row>
    <row r="232" spans="1:4">
      <c r="A232" s="45"/>
      <c r="B232"/>
      <c r="C232"/>
      <c r="D232"/>
    </row>
    <row r="233" spans="1:4">
      <c r="A233" s="117" t="s">
        <v>3</v>
      </c>
      <c r="B233" s="93" t="s">
        <v>75</v>
      </c>
      <c r="C233" s="116" t="s">
        <v>5</v>
      </c>
      <c r="D233" s="116"/>
    </row>
    <row r="234" spans="1:4" ht="25.5">
      <c r="A234" s="118"/>
      <c r="B234" s="94" t="s">
        <v>103</v>
      </c>
      <c r="C234" s="96" t="s">
        <v>77</v>
      </c>
      <c r="D234" s="96" t="s">
        <v>214</v>
      </c>
    </row>
    <row r="235" spans="1:4">
      <c r="A235" s="119"/>
      <c r="B235" s="95" t="s">
        <v>104</v>
      </c>
      <c r="C235" s="82" t="str">
        <f>C194</f>
        <v>01-06.2014г.</v>
      </c>
      <c r="D235" s="82" t="str">
        <f>D194</f>
        <v>01-06.2013г.</v>
      </c>
    </row>
    <row r="236" spans="1:4">
      <c r="A236" s="30" t="s">
        <v>9</v>
      </c>
      <c r="B236" s="72" t="s">
        <v>10</v>
      </c>
      <c r="C236" s="72">
        <v>1</v>
      </c>
      <c r="D236" s="72">
        <v>2</v>
      </c>
    </row>
    <row r="237" spans="1:4">
      <c r="A237" s="31" t="s">
        <v>11</v>
      </c>
      <c r="B237" s="27" t="s">
        <v>105</v>
      </c>
      <c r="C237" s="46"/>
      <c r="D237" s="29"/>
    </row>
    <row r="238" spans="1:4">
      <c r="A238" s="33"/>
      <c r="B238" s="32" t="s">
        <v>106</v>
      </c>
      <c r="C238" s="34">
        <v>342.40206999999998</v>
      </c>
      <c r="D238" s="34">
        <v>326.01294000000001</v>
      </c>
    </row>
    <row r="239" spans="1:4">
      <c r="A239" s="33"/>
      <c r="B239" s="32" t="s">
        <v>107</v>
      </c>
      <c r="C239" s="34">
        <v>342.40206999999998</v>
      </c>
      <c r="D239" s="34">
        <v>326.01294000000001</v>
      </c>
    </row>
    <row r="240" spans="1:4">
      <c r="A240" s="33"/>
      <c r="B240" s="32" t="s">
        <v>108</v>
      </c>
      <c r="C240" s="34"/>
      <c r="D240" s="34"/>
    </row>
    <row r="241" spans="1:4">
      <c r="A241" s="33"/>
      <c r="B241" s="32" t="s">
        <v>109</v>
      </c>
      <c r="C241" s="34"/>
      <c r="D241" s="34"/>
    </row>
    <row r="242" spans="1:4">
      <c r="A242" s="33"/>
      <c r="B242" s="32" t="s">
        <v>110</v>
      </c>
      <c r="C242" s="34">
        <v>24.495880000000003</v>
      </c>
      <c r="D242" s="34">
        <v>2.6919599999999999</v>
      </c>
    </row>
    <row r="243" spans="1:4">
      <c r="A243" s="33"/>
      <c r="B243" s="32" t="s">
        <v>111</v>
      </c>
      <c r="C243" s="34">
        <v>12</v>
      </c>
      <c r="D243" s="34"/>
    </row>
    <row r="244" spans="1:4">
      <c r="A244" s="33"/>
      <c r="B244" s="27" t="s">
        <v>112</v>
      </c>
      <c r="C244" s="37">
        <v>366.89794999999998</v>
      </c>
      <c r="D244" s="37">
        <v>328.70490000000001</v>
      </c>
    </row>
    <row r="245" spans="1:4">
      <c r="A245" s="33"/>
      <c r="B245" s="32" t="s">
        <v>113</v>
      </c>
      <c r="C245" s="34">
        <v>4.2999999999999999E-4</v>
      </c>
      <c r="D245" s="34">
        <v>6.0000000000000008E-5</v>
      </c>
    </row>
    <row r="246" spans="1:4">
      <c r="A246" s="33"/>
      <c r="B246" s="32" t="s">
        <v>114</v>
      </c>
      <c r="C246" s="34">
        <v>4.1999999999999996E-4</v>
      </c>
      <c r="D246" s="34">
        <v>6.0000000000000008E-5</v>
      </c>
    </row>
    <row r="247" spans="1:4">
      <c r="A247" s="33"/>
      <c r="B247" s="27" t="s">
        <v>115</v>
      </c>
      <c r="C247" s="37">
        <v>4.2999999999999999E-4</v>
      </c>
      <c r="D247" s="37">
        <v>6.0000000000000008E-5</v>
      </c>
    </row>
    <row r="248" spans="1:4">
      <c r="A248" s="33"/>
      <c r="B248" s="32"/>
      <c r="C248" s="34"/>
      <c r="D248" s="34"/>
    </row>
    <row r="249" spans="1:4">
      <c r="A249" s="33"/>
      <c r="B249" s="27" t="s">
        <v>116</v>
      </c>
      <c r="C249" s="37">
        <v>366.89837999999997</v>
      </c>
      <c r="D249" s="37">
        <v>328.70496000000003</v>
      </c>
    </row>
    <row r="250" spans="1:4">
      <c r="A250" s="33"/>
      <c r="B250" s="91" t="s">
        <v>210</v>
      </c>
      <c r="C250" s="34">
        <v>0</v>
      </c>
      <c r="D250" s="34">
        <v>0</v>
      </c>
    </row>
    <row r="251" spans="1:4">
      <c r="A251" s="33"/>
      <c r="B251" s="27" t="s">
        <v>117</v>
      </c>
      <c r="C251" s="37">
        <v>366.89837999999997</v>
      </c>
      <c r="D251" s="37">
        <v>328.70496000000003</v>
      </c>
    </row>
    <row r="252" spans="1:4">
      <c r="A252" s="33"/>
      <c r="B252" s="92" t="s">
        <v>211</v>
      </c>
      <c r="C252" s="37">
        <v>2.0588100000001077</v>
      </c>
      <c r="D252" s="37">
        <v>27.043279999999982</v>
      </c>
    </row>
    <row r="253" spans="1:4">
      <c r="A253" s="33"/>
      <c r="B253" s="32"/>
      <c r="C253" s="35"/>
      <c r="D253" s="34"/>
    </row>
    <row r="254" spans="1:4" ht="25.5">
      <c r="A254" s="33"/>
      <c r="B254" s="27" t="s">
        <v>118</v>
      </c>
      <c r="C254" s="37">
        <v>368.95719000000008</v>
      </c>
      <c r="D254" s="37">
        <v>355.74824000000001</v>
      </c>
    </row>
    <row r="255" spans="1:4">
      <c r="A255" s="42"/>
      <c r="B255" s="47"/>
      <c r="C255" s="48"/>
      <c r="D255" s="48"/>
    </row>
    <row r="256" spans="1:4">
      <c r="A256" s="42"/>
      <c r="B256" s="47"/>
      <c r="C256" s="48"/>
      <c r="D256" s="48"/>
    </row>
    <row r="257" spans="1:4">
      <c r="A257" s="42"/>
      <c r="B257" s="47"/>
      <c r="C257" s="48"/>
      <c r="D257" s="48"/>
    </row>
    <row r="258" spans="1:4">
      <c r="A258" s="45"/>
      <c r="B258" s="19"/>
      <c r="C258" s="98" t="str">
        <f>C78</f>
        <v>Дата:</v>
      </c>
      <c r="D258" s="99">
        <f ca="1">D78</f>
        <v>41850</v>
      </c>
    </row>
    <row r="259" spans="1:4">
      <c r="A259" s="19"/>
      <c r="B259" s="19"/>
      <c r="C259" s="19"/>
      <c r="D259" s="19"/>
    </row>
    <row r="260" spans="1:4">
      <c r="A260" s="19"/>
      <c r="B260" s="19" t="str">
        <f>B80</f>
        <v xml:space="preserve">Съставител:                                                   </v>
      </c>
      <c r="C260" s="19" t="str">
        <f>C80</f>
        <v>Ръководител:</v>
      </c>
      <c r="D260" s="19"/>
    </row>
    <row r="261" spans="1:4">
      <c r="A261" s="19"/>
      <c r="B261" s="19" t="str">
        <f>B81</f>
        <v xml:space="preserve">                    /М. Цветкова/</v>
      </c>
      <c r="C261" s="19"/>
      <c r="D261" s="19" t="str">
        <f>D81</f>
        <v>/В. Минчева/</v>
      </c>
    </row>
    <row r="262" spans="1:4">
      <c r="A262" s="45"/>
      <c r="B262" t="s">
        <v>205</v>
      </c>
      <c r="C262"/>
      <c r="D262"/>
    </row>
  </sheetData>
  <mergeCells count="23">
    <mergeCell ref="C53:D53"/>
    <mergeCell ref="A102:A104"/>
    <mergeCell ref="A143:A145"/>
    <mergeCell ref="A192:A194"/>
    <mergeCell ref="A187:D187"/>
    <mergeCell ref="A189:D189"/>
    <mergeCell ref="C192:D192"/>
    <mergeCell ref="A12:A14"/>
    <mergeCell ref="A3:D3"/>
    <mergeCell ref="A5:D5"/>
    <mergeCell ref="A7:D7"/>
    <mergeCell ref="A9:D9"/>
    <mergeCell ref="C12:D12"/>
    <mergeCell ref="C233:D233"/>
    <mergeCell ref="A233:A235"/>
    <mergeCell ref="A93:D93"/>
    <mergeCell ref="A95:D95"/>
    <mergeCell ref="A97:D97"/>
    <mergeCell ref="A99:D99"/>
    <mergeCell ref="C102:D102"/>
    <mergeCell ref="C143:D143"/>
    <mergeCell ref="A183:D183"/>
    <mergeCell ref="A185:D185"/>
  </mergeCells>
  <phoneticPr fontId="5" type="noConversion"/>
  <pageMargins left="0.7" right="0.7" top="0.75" bottom="0.75" header="0.3" footer="0.3"/>
  <pageSetup orientation="portrait" r:id="rId1"/>
  <rowBreaks count="5" manualBreakCount="5">
    <brk id="45" max="16383" man="1"/>
    <brk id="89" max="16383" man="1"/>
    <brk id="135" max="16383" man="1"/>
    <brk id="180" max="16383" man="1"/>
    <brk id="2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113"/>
  <sheetViews>
    <sheetView topLeftCell="A49" zoomScaleNormal="100" workbookViewId="0">
      <selection activeCell="J26" sqref="J26"/>
    </sheetView>
  </sheetViews>
  <sheetFormatPr defaultRowHeight="12.75"/>
  <cols>
    <col min="1" max="1" width="42.140625" customWidth="1"/>
    <col min="4" max="4" width="10.140625" customWidth="1"/>
  </cols>
  <sheetData>
    <row r="1" spans="1:12">
      <c r="A1" s="121" t="s">
        <v>119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2">
      <c r="A2" s="121" t="s">
        <v>120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</row>
    <row r="3" spans="1:12">
      <c r="A3" s="121" t="s">
        <v>222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</row>
    <row r="4" spans="1:12">
      <c r="A4" s="124" t="s">
        <v>229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</row>
    <row r="5" spans="1:12">
      <c r="B5" s="49"/>
      <c r="C5" s="49"/>
      <c r="D5" s="49"/>
      <c r="E5" s="49"/>
      <c r="F5" s="49"/>
      <c r="G5" s="49"/>
      <c r="H5" s="49"/>
      <c r="K5" s="49"/>
      <c r="L5" s="50" t="s">
        <v>121</v>
      </c>
    </row>
    <row r="6" spans="1:12">
      <c r="A6" s="51"/>
      <c r="B6" s="51"/>
      <c r="C6" s="51"/>
      <c r="D6" s="126" t="s">
        <v>122</v>
      </c>
      <c r="E6" s="126"/>
      <c r="F6" s="126"/>
      <c r="G6" s="126"/>
      <c r="H6" s="126"/>
      <c r="I6" s="52" t="s">
        <v>123</v>
      </c>
      <c r="J6" s="53"/>
      <c r="K6" s="51"/>
      <c r="L6" s="51"/>
    </row>
    <row r="7" spans="1:12">
      <c r="A7" s="54"/>
      <c r="B7" s="55" t="s">
        <v>124</v>
      </c>
      <c r="C7" s="55" t="s">
        <v>125</v>
      </c>
      <c r="D7" s="56" t="s">
        <v>126</v>
      </c>
      <c r="E7" s="57"/>
      <c r="F7" s="57" t="s">
        <v>127</v>
      </c>
      <c r="G7" s="57" t="s">
        <v>127</v>
      </c>
      <c r="H7" s="57"/>
      <c r="I7" s="58" t="s">
        <v>128</v>
      </c>
      <c r="J7" s="59"/>
      <c r="K7" s="55" t="s">
        <v>6</v>
      </c>
      <c r="L7" s="55" t="s">
        <v>129</v>
      </c>
    </row>
    <row r="8" spans="1:12">
      <c r="A8" s="54" t="s">
        <v>130</v>
      </c>
      <c r="B8" s="55" t="s">
        <v>131</v>
      </c>
      <c r="C8" s="55" t="s">
        <v>132</v>
      </c>
      <c r="D8" s="56" t="s">
        <v>133</v>
      </c>
      <c r="E8" s="57" t="s">
        <v>134</v>
      </c>
      <c r="F8" s="57" t="s">
        <v>135</v>
      </c>
      <c r="G8" s="57" t="s">
        <v>136</v>
      </c>
      <c r="H8" s="57" t="s">
        <v>137</v>
      </c>
      <c r="I8" s="57" t="s">
        <v>138</v>
      </c>
      <c r="J8" s="57" t="s">
        <v>139</v>
      </c>
      <c r="K8" s="55" t="s">
        <v>140</v>
      </c>
      <c r="L8" s="55" t="s">
        <v>141</v>
      </c>
    </row>
    <row r="9" spans="1:12">
      <c r="A9" s="54"/>
      <c r="B9" s="55"/>
      <c r="C9" s="55" t="s">
        <v>142</v>
      </c>
      <c r="D9" s="56" t="s">
        <v>143</v>
      </c>
      <c r="E9" s="57"/>
      <c r="F9" s="57" t="s">
        <v>144</v>
      </c>
      <c r="G9" s="57" t="s">
        <v>145</v>
      </c>
      <c r="H9" s="57" t="s">
        <v>146</v>
      </c>
      <c r="I9" s="57" t="s">
        <v>147</v>
      </c>
      <c r="J9" s="57" t="s">
        <v>148</v>
      </c>
      <c r="K9" s="55" t="s">
        <v>149</v>
      </c>
      <c r="L9" s="55" t="s">
        <v>131</v>
      </c>
    </row>
    <row r="10" spans="1:12">
      <c r="A10" s="60"/>
      <c r="B10" s="61"/>
      <c r="C10" s="61"/>
      <c r="D10" s="56"/>
      <c r="E10" s="57"/>
      <c r="F10" s="57" t="s">
        <v>150</v>
      </c>
      <c r="G10" s="57" t="s">
        <v>151</v>
      </c>
      <c r="H10" s="57"/>
      <c r="I10" s="57" t="s">
        <v>140</v>
      </c>
      <c r="J10" s="57"/>
      <c r="K10" s="61"/>
      <c r="L10" s="61"/>
    </row>
    <row r="11" spans="1:12">
      <c r="A11" s="62" t="s">
        <v>9</v>
      </c>
      <c r="B11" s="62">
        <v>1</v>
      </c>
      <c r="C11" s="62">
        <v>2</v>
      </c>
      <c r="D11" s="62">
        <v>3</v>
      </c>
      <c r="E11" s="62">
        <v>4</v>
      </c>
      <c r="F11" s="62">
        <v>5</v>
      </c>
      <c r="G11" s="62">
        <v>6</v>
      </c>
      <c r="H11" s="62">
        <v>7</v>
      </c>
      <c r="I11" s="62">
        <v>8</v>
      </c>
      <c r="J11" s="62">
        <v>9</v>
      </c>
      <c r="K11" s="62">
        <v>10</v>
      </c>
      <c r="L11" s="62">
        <v>11</v>
      </c>
    </row>
    <row r="12" spans="1:12">
      <c r="A12" s="57" t="s">
        <v>152</v>
      </c>
      <c r="B12" s="68">
        <v>376155</v>
      </c>
      <c r="C12" s="68"/>
      <c r="D12" s="68"/>
      <c r="E12" s="68">
        <v>4157.1838500000003</v>
      </c>
      <c r="F12" s="68"/>
      <c r="G12" s="68"/>
      <c r="H12" s="68">
        <v>10800.847919999998</v>
      </c>
      <c r="I12" s="68"/>
      <c r="J12" s="68">
        <v>-12135.888929999997</v>
      </c>
      <c r="K12" s="68">
        <v>-6859.72631</v>
      </c>
      <c r="L12" s="68">
        <v>372117.41652999993</v>
      </c>
    </row>
    <row r="13" spans="1:12">
      <c r="A13" s="57" t="s">
        <v>153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8">
        <v>0</v>
      </c>
    </row>
    <row r="14" spans="1:12">
      <c r="A14" s="57" t="s">
        <v>154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8">
        <v>0</v>
      </c>
    </row>
    <row r="15" spans="1:12" ht="22.5">
      <c r="A15" s="63" t="s">
        <v>155</v>
      </c>
      <c r="B15" s="69">
        <v>376155</v>
      </c>
      <c r="C15" s="69">
        <v>0</v>
      </c>
      <c r="D15" s="69">
        <v>0</v>
      </c>
      <c r="E15" s="69">
        <v>4157.1838500000003</v>
      </c>
      <c r="F15" s="69">
        <v>0</v>
      </c>
      <c r="G15" s="69">
        <v>0</v>
      </c>
      <c r="H15" s="69">
        <v>10800.847919999998</v>
      </c>
      <c r="I15" s="69">
        <v>0</v>
      </c>
      <c r="J15" s="69">
        <v>-12135.888929999997</v>
      </c>
      <c r="K15" s="69">
        <v>-6859.72631</v>
      </c>
      <c r="L15" s="68">
        <v>372117.41652999993</v>
      </c>
    </row>
    <row r="16" spans="1:12">
      <c r="A16" s="57" t="s">
        <v>156</v>
      </c>
      <c r="B16" s="69">
        <v>0</v>
      </c>
      <c r="C16" s="69">
        <v>0</v>
      </c>
      <c r="D16" s="69">
        <v>0</v>
      </c>
      <c r="E16" s="69">
        <v>0</v>
      </c>
      <c r="F16" s="69">
        <v>0</v>
      </c>
      <c r="G16" s="69">
        <v>0</v>
      </c>
      <c r="H16" s="69">
        <v>0</v>
      </c>
      <c r="I16" s="69">
        <v>0</v>
      </c>
      <c r="J16" s="69">
        <v>0</v>
      </c>
      <c r="K16" s="69">
        <v>0</v>
      </c>
      <c r="L16" s="68">
        <v>0</v>
      </c>
    </row>
    <row r="17" spans="1:12">
      <c r="A17" s="57" t="s">
        <v>157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8">
        <v>0</v>
      </c>
    </row>
    <row r="18" spans="1:12">
      <c r="A18" s="57" t="s">
        <v>158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8">
        <v>0</v>
      </c>
    </row>
    <row r="19" spans="1:12">
      <c r="A19" s="57" t="s">
        <v>159</v>
      </c>
      <c r="B19" s="69"/>
      <c r="C19" s="69"/>
      <c r="D19" s="69"/>
      <c r="E19" s="69"/>
      <c r="F19" s="69"/>
      <c r="G19" s="69"/>
      <c r="H19" s="69"/>
      <c r="I19" s="69"/>
      <c r="J19" s="69"/>
      <c r="K19" s="69">
        <v>-1525.1679399999998</v>
      </c>
      <c r="L19" s="68">
        <v>-1525.1679399999998</v>
      </c>
    </row>
    <row r="20" spans="1:12">
      <c r="A20" s="57" t="s">
        <v>160</v>
      </c>
      <c r="B20" s="69"/>
      <c r="C20" s="69"/>
      <c r="D20" s="69"/>
      <c r="E20" s="69"/>
      <c r="F20" s="69"/>
      <c r="G20" s="69"/>
      <c r="H20" s="69"/>
      <c r="I20" s="69"/>
      <c r="J20" s="69">
        <v>-6859.72631</v>
      </c>
      <c r="K20" s="69">
        <v>6859.72631</v>
      </c>
      <c r="L20" s="68">
        <v>0</v>
      </c>
    </row>
    <row r="21" spans="1:12">
      <c r="A21" s="57" t="s">
        <v>161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8">
        <v>0</v>
      </c>
    </row>
    <row r="22" spans="1:12">
      <c r="A22" s="57" t="s">
        <v>162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8">
        <v>0</v>
      </c>
    </row>
    <row r="23" spans="1:12">
      <c r="A23" s="57" t="s">
        <v>163</v>
      </c>
      <c r="B23" s="69">
        <v>0</v>
      </c>
      <c r="C23" s="69">
        <v>0</v>
      </c>
      <c r="D23" s="69">
        <v>0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68">
        <v>0</v>
      </c>
    </row>
    <row r="24" spans="1:12">
      <c r="A24" s="57" t="s">
        <v>164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8">
        <v>0</v>
      </c>
    </row>
    <row r="25" spans="1:12">
      <c r="A25" s="57" t="s">
        <v>158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8">
        <v>0</v>
      </c>
    </row>
    <row r="26" spans="1:12">
      <c r="A26" s="57" t="s">
        <v>165</v>
      </c>
      <c r="B26" s="69"/>
      <c r="C26" s="69"/>
      <c r="D26" s="69"/>
      <c r="E26" s="69"/>
      <c r="F26" s="69"/>
      <c r="G26" s="69"/>
      <c r="H26" s="69"/>
      <c r="I26" s="69"/>
      <c r="J26" s="69">
        <v>-15.419829999999999</v>
      </c>
      <c r="K26" s="69"/>
      <c r="L26" s="68">
        <v>-15.419829999999999</v>
      </c>
    </row>
    <row r="27" spans="1:12">
      <c r="A27" s="57" t="s">
        <v>166</v>
      </c>
      <c r="B27" s="69">
        <v>376155</v>
      </c>
      <c r="C27" s="69">
        <v>0</v>
      </c>
      <c r="D27" s="69">
        <v>0</v>
      </c>
      <c r="E27" s="69">
        <v>4157.1838500000003</v>
      </c>
      <c r="F27" s="69">
        <v>0</v>
      </c>
      <c r="G27" s="69">
        <v>0</v>
      </c>
      <c r="H27" s="69">
        <v>10800.847919999998</v>
      </c>
      <c r="I27" s="69">
        <v>0</v>
      </c>
      <c r="J27" s="69">
        <v>-19011.035069999998</v>
      </c>
      <c r="K27" s="69">
        <v>-1525.1679399999994</v>
      </c>
      <c r="L27" s="68">
        <v>370576.82875999995</v>
      </c>
    </row>
    <row r="28" spans="1:12" ht="22.5">
      <c r="A28" s="63" t="s">
        <v>167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68">
        <v>0</v>
      </c>
    </row>
    <row r="29" spans="1:12" ht="22.5">
      <c r="A29" s="63" t="s">
        <v>168</v>
      </c>
      <c r="B29" s="68">
        <v>376155</v>
      </c>
      <c r="C29" s="68">
        <v>0</v>
      </c>
      <c r="D29" s="68">
        <v>0</v>
      </c>
      <c r="E29" s="68">
        <v>4157.1838500000003</v>
      </c>
      <c r="F29" s="68">
        <v>0</v>
      </c>
      <c r="G29" s="68">
        <v>0</v>
      </c>
      <c r="H29" s="68">
        <v>10800.847919999998</v>
      </c>
      <c r="I29" s="68">
        <v>0</v>
      </c>
      <c r="J29" s="68">
        <v>-19011.035069999998</v>
      </c>
      <c r="K29" s="68">
        <v>-1525.1679399999994</v>
      </c>
      <c r="L29" s="68">
        <v>370576.82875999995</v>
      </c>
    </row>
    <row r="32" spans="1:12">
      <c r="A32" s="101" t="s">
        <v>206</v>
      </c>
      <c r="C32" t="s">
        <v>225</v>
      </c>
      <c r="H32" t="s">
        <v>224</v>
      </c>
    </row>
    <row r="33" spans="1:12">
      <c r="A33" s="102">
        <f ca="1">TODAY()</f>
        <v>41850</v>
      </c>
      <c r="D33" t="s">
        <v>236</v>
      </c>
      <c r="I33" t="s">
        <v>237</v>
      </c>
    </row>
    <row r="40" spans="1:12">
      <c r="A40" s="121" t="s">
        <v>119</v>
      </c>
      <c r="B40" s="121"/>
      <c r="C40" s="121"/>
      <c r="D40" s="121"/>
      <c r="E40" s="121"/>
      <c r="F40" s="121"/>
      <c r="G40" s="121"/>
      <c r="H40" s="121"/>
      <c r="I40" s="121"/>
      <c r="J40" s="121"/>
      <c r="K40" s="121"/>
      <c r="L40" s="121"/>
    </row>
    <row r="41" spans="1:12">
      <c r="A41" s="121" t="s">
        <v>120</v>
      </c>
      <c r="B41" s="121"/>
      <c r="C41" s="121"/>
      <c r="D41" s="121"/>
      <c r="E41" s="121"/>
      <c r="F41" s="121"/>
      <c r="G41" s="121"/>
      <c r="H41" s="121"/>
      <c r="I41" s="121"/>
      <c r="J41" s="121"/>
      <c r="K41" s="121"/>
      <c r="L41" s="121"/>
    </row>
    <row r="42" spans="1:12">
      <c r="A42" s="121" t="s">
        <v>217</v>
      </c>
      <c r="B42" s="121"/>
      <c r="C42" s="121"/>
      <c r="D42" s="121"/>
      <c r="E42" s="121"/>
      <c r="F42" s="121"/>
      <c r="G42" s="121"/>
      <c r="H42" s="121"/>
      <c r="I42" s="121"/>
      <c r="J42" s="121"/>
      <c r="K42" s="121"/>
      <c r="L42" s="121"/>
    </row>
    <row r="43" spans="1:12">
      <c r="A43" s="124" t="str">
        <f>A4</f>
        <v>към 30.06.2014г.</v>
      </c>
      <c r="B43" s="125"/>
      <c r="C43" s="125"/>
      <c r="D43" s="125"/>
      <c r="E43" s="125"/>
      <c r="F43" s="125"/>
      <c r="G43" s="125"/>
      <c r="H43" s="125"/>
      <c r="I43" s="125"/>
      <c r="J43" s="125"/>
      <c r="K43" s="125"/>
      <c r="L43" s="125"/>
    </row>
    <row r="44" spans="1:12">
      <c r="B44" s="49"/>
      <c r="C44" s="49"/>
      <c r="D44" s="49"/>
      <c r="E44" s="49"/>
      <c r="F44" s="49"/>
      <c r="G44" s="49"/>
      <c r="H44" s="49"/>
      <c r="K44" s="49"/>
      <c r="L44" s="50" t="s">
        <v>121</v>
      </c>
    </row>
    <row r="45" spans="1:12">
      <c r="A45" s="51"/>
      <c r="B45" s="51"/>
      <c r="C45" s="51"/>
      <c r="D45" s="126" t="s">
        <v>122</v>
      </c>
      <c r="E45" s="126"/>
      <c r="F45" s="126"/>
      <c r="G45" s="126"/>
      <c r="H45" s="126"/>
      <c r="I45" s="52" t="s">
        <v>123</v>
      </c>
      <c r="J45" s="53"/>
      <c r="K45" s="51"/>
      <c r="L45" s="51"/>
    </row>
    <row r="46" spans="1:12">
      <c r="A46" s="54"/>
      <c r="B46" s="55" t="s">
        <v>124</v>
      </c>
      <c r="C46" s="55" t="s">
        <v>125</v>
      </c>
      <c r="D46" s="56" t="s">
        <v>126</v>
      </c>
      <c r="E46" s="57"/>
      <c r="F46" s="57" t="s">
        <v>127</v>
      </c>
      <c r="G46" s="57" t="s">
        <v>127</v>
      </c>
      <c r="H46" s="57"/>
      <c r="I46" s="58" t="s">
        <v>128</v>
      </c>
      <c r="J46" s="59"/>
      <c r="K46" s="55" t="s">
        <v>6</v>
      </c>
      <c r="L46" s="55" t="s">
        <v>129</v>
      </c>
    </row>
    <row r="47" spans="1:12">
      <c r="A47" s="54" t="s">
        <v>130</v>
      </c>
      <c r="B47" s="55" t="s">
        <v>131</v>
      </c>
      <c r="C47" s="55" t="s">
        <v>132</v>
      </c>
      <c r="D47" s="56" t="s">
        <v>133</v>
      </c>
      <c r="E47" s="57" t="s">
        <v>134</v>
      </c>
      <c r="F47" s="57" t="s">
        <v>135</v>
      </c>
      <c r="G47" s="57" t="s">
        <v>136</v>
      </c>
      <c r="H47" s="57" t="s">
        <v>137</v>
      </c>
      <c r="I47" s="57" t="s">
        <v>138</v>
      </c>
      <c r="J47" s="57" t="s">
        <v>139</v>
      </c>
      <c r="K47" s="55" t="s">
        <v>140</v>
      </c>
      <c r="L47" s="55" t="s">
        <v>141</v>
      </c>
    </row>
    <row r="48" spans="1:12">
      <c r="A48" s="54"/>
      <c r="B48" s="55"/>
      <c r="C48" s="55" t="s">
        <v>142</v>
      </c>
      <c r="D48" s="56" t="s">
        <v>143</v>
      </c>
      <c r="E48" s="57"/>
      <c r="F48" s="57" t="s">
        <v>144</v>
      </c>
      <c r="G48" s="57" t="s">
        <v>145</v>
      </c>
      <c r="H48" s="57" t="s">
        <v>146</v>
      </c>
      <c r="I48" s="57" t="s">
        <v>147</v>
      </c>
      <c r="J48" s="57" t="s">
        <v>148</v>
      </c>
      <c r="K48" s="55" t="s">
        <v>149</v>
      </c>
      <c r="L48" s="55" t="s">
        <v>131</v>
      </c>
    </row>
    <row r="49" spans="1:12">
      <c r="A49" s="60"/>
      <c r="B49" s="61"/>
      <c r="C49" s="61"/>
      <c r="D49" s="56"/>
      <c r="E49" s="57"/>
      <c r="F49" s="57" t="s">
        <v>150</v>
      </c>
      <c r="G49" s="57" t="s">
        <v>151</v>
      </c>
      <c r="H49" s="57"/>
      <c r="I49" s="57" t="s">
        <v>140</v>
      </c>
      <c r="J49" s="57"/>
      <c r="K49" s="61"/>
      <c r="L49" s="61"/>
    </row>
    <row r="50" spans="1:12">
      <c r="A50" s="62" t="s">
        <v>9</v>
      </c>
      <c r="B50" s="62">
        <v>1</v>
      </c>
      <c r="C50" s="62">
        <v>2</v>
      </c>
      <c r="D50" s="62">
        <v>3</v>
      </c>
      <c r="E50" s="62">
        <v>4</v>
      </c>
      <c r="F50" s="62">
        <v>5</v>
      </c>
      <c r="G50" s="62">
        <v>6</v>
      </c>
      <c r="H50" s="62">
        <v>7</v>
      </c>
      <c r="I50" s="62">
        <v>8</v>
      </c>
      <c r="J50" s="62">
        <v>9</v>
      </c>
      <c r="K50" s="62">
        <v>10</v>
      </c>
      <c r="L50" s="62">
        <v>11</v>
      </c>
    </row>
    <row r="51" spans="1:12">
      <c r="A51" s="57" t="s">
        <v>152</v>
      </c>
      <c r="B51" s="68">
        <v>371653</v>
      </c>
      <c r="C51" s="68"/>
      <c r="D51" s="68"/>
      <c r="E51" s="68">
        <v>4157.1838500000003</v>
      </c>
      <c r="F51" s="68"/>
      <c r="G51" s="68"/>
      <c r="H51" s="68">
        <v>11304.771789999999</v>
      </c>
      <c r="I51" s="68"/>
      <c r="J51" s="68">
        <v>-11683.075239999998</v>
      </c>
      <c r="K51" s="68">
        <v>-6836.4646599999996</v>
      </c>
      <c r="L51" s="68">
        <v>368595.41573999997</v>
      </c>
    </row>
    <row r="52" spans="1:12">
      <c r="A52" s="57" t="s">
        <v>153</v>
      </c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8">
        <v>0</v>
      </c>
    </row>
    <row r="53" spans="1:12">
      <c r="A53" s="57" t="s">
        <v>154</v>
      </c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8">
        <v>0</v>
      </c>
    </row>
    <row r="54" spans="1:12" ht="22.5">
      <c r="A54" s="63" t="s">
        <v>155</v>
      </c>
      <c r="B54" s="69">
        <v>371653</v>
      </c>
      <c r="C54" s="69">
        <v>0</v>
      </c>
      <c r="D54" s="69">
        <v>0</v>
      </c>
      <c r="E54" s="69">
        <v>4157.1838500000003</v>
      </c>
      <c r="F54" s="69">
        <v>0</v>
      </c>
      <c r="G54" s="69">
        <v>0</v>
      </c>
      <c r="H54" s="69">
        <v>11304.771789999999</v>
      </c>
      <c r="I54" s="69">
        <v>0</v>
      </c>
      <c r="J54" s="69">
        <v>-11683.075239999998</v>
      </c>
      <c r="K54" s="69">
        <v>-6836.4646599999996</v>
      </c>
      <c r="L54" s="68">
        <v>368595.41573999997</v>
      </c>
    </row>
    <row r="55" spans="1:12">
      <c r="A55" s="57" t="s">
        <v>156</v>
      </c>
      <c r="B55" s="69">
        <v>0</v>
      </c>
      <c r="C55" s="69">
        <v>0</v>
      </c>
      <c r="D55" s="69">
        <v>0</v>
      </c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69">
        <v>0</v>
      </c>
      <c r="L55" s="68">
        <v>0</v>
      </c>
    </row>
    <row r="56" spans="1:12">
      <c r="A56" s="57" t="s">
        <v>157</v>
      </c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8">
        <v>0</v>
      </c>
    </row>
    <row r="57" spans="1:12">
      <c r="A57" s="57" t="s">
        <v>158</v>
      </c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8">
        <v>0</v>
      </c>
    </row>
    <row r="58" spans="1:12">
      <c r="A58" s="57" t="s">
        <v>159</v>
      </c>
      <c r="B58" s="69"/>
      <c r="C58" s="69"/>
      <c r="D58" s="69"/>
      <c r="E58" s="69"/>
      <c r="F58" s="69"/>
      <c r="G58" s="69"/>
      <c r="H58" s="69"/>
      <c r="I58" s="69"/>
      <c r="J58" s="69"/>
      <c r="K58" s="69">
        <v>-1523.1091299999996</v>
      </c>
      <c r="L58" s="68">
        <v>-1523.1091299999996</v>
      </c>
    </row>
    <row r="59" spans="1:12">
      <c r="A59" s="57" t="s">
        <v>160</v>
      </c>
      <c r="B59" s="69"/>
      <c r="C59" s="69"/>
      <c r="D59" s="69"/>
      <c r="E59" s="69"/>
      <c r="F59" s="69"/>
      <c r="G59" s="69"/>
      <c r="H59" s="69"/>
      <c r="I59" s="69"/>
      <c r="J59" s="69">
        <v>-6836.4646599999996</v>
      </c>
      <c r="K59" s="69">
        <v>6836.4646599999996</v>
      </c>
      <c r="L59" s="68">
        <v>0</v>
      </c>
    </row>
    <row r="60" spans="1:12">
      <c r="A60" s="57" t="s">
        <v>161</v>
      </c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8">
        <v>0</v>
      </c>
    </row>
    <row r="61" spans="1:12">
      <c r="A61" s="57" t="s">
        <v>162</v>
      </c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8">
        <v>0</v>
      </c>
    </row>
    <row r="62" spans="1:12">
      <c r="A62" s="57" t="s">
        <v>163</v>
      </c>
      <c r="B62" s="69">
        <v>0</v>
      </c>
      <c r="C62" s="69">
        <v>0</v>
      </c>
      <c r="D62" s="69">
        <v>0</v>
      </c>
      <c r="E62" s="69">
        <v>0</v>
      </c>
      <c r="F62" s="69">
        <v>0</v>
      </c>
      <c r="G62" s="69">
        <v>0</v>
      </c>
      <c r="H62" s="69">
        <v>0</v>
      </c>
      <c r="I62" s="69">
        <v>0</v>
      </c>
      <c r="J62" s="69">
        <v>0</v>
      </c>
      <c r="K62" s="69">
        <v>0</v>
      </c>
      <c r="L62" s="68">
        <v>0</v>
      </c>
    </row>
    <row r="63" spans="1:12">
      <c r="A63" s="57" t="s">
        <v>164</v>
      </c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8">
        <v>0</v>
      </c>
    </row>
    <row r="64" spans="1:12">
      <c r="A64" s="57" t="s">
        <v>158</v>
      </c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8">
        <v>0</v>
      </c>
    </row>
    <row r="65" spans="1:12">
      <c r="A65" s="57" t="s">
        <v>165</v>
      </c>
      <c r="B65" s="69"/>
      <c r="C65" s="69"/>
      <c r="D65" s="69"/>
      <c r="E65" s="69"/>
      <c r="F65" s="69"/>
      <c r="G65" s="69"/>
      <c r="H65" s="69"/>
      <c r="I65" s="69"/>
      <c r="J65" s="69">
        <v>-15.419829999999999</v>
      </c>
      <c r="K65" s="69"/>
      <c r="L65" s="68">
        <v>-15.419829999999999</v>
      </c>
    </row>
    <row r="66" spans="1:12">
      <c r="A66" s="57" t="s">
        <v>166</v>
      </c>
      <c r="B66" s="69">
        <v>371653</v>
      </c>
      <c r="C66" s="69">
        <v>0</v>
      </c>
      <c r="D66" s="69">
        <v>0</v>
      </c>
      <c r="E66" s="69">
        <v>4157.1838500000003</v>
      </c>
      <c r="F66" s="69">
        <v>0</v>
      </c>
      <c r="G66" s="69">
        <v>0</v>
      </c>
      <c r="H66" s="69">
        <v>11304.771789999999</v>
      </c>
      <c r="I66" s="69">
        <v>0</v>
      </c>
      <c r="J66" s="69">
        <v>-18534.959729999995</v>
      </c>
      <c r="K66" s="69">
        <v>-1523.1091299999989</v>
      </c>
      <c r="L66" s="68">
        <v>367056.88677999994</v>
      </c>
    </row>
    <row r="67" spans="1:12" ht="22.5">
      <c r="A67" s="63" t="s">
        <v>167</v>
      </c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68">
        <v>0</v>
      </c>
    </row>
    <row r="68" spans="1:12" ht="22.5">
      <c r="A68" s="63" t="s">
        <v>168</v>
      </c>
      <c r="B68" s="68">
        <v>371653</v>
      </c>
      <c r="C68" s="68">
        <v>0</v>
      </c>
      <c r="D68" s="68">
        <v>0</v>
      </c>
      <c r="E68" s="68">
        <v>4157.1838500000003</v>
      </c>
      <c r="F68" s="68">
        <v>0</v>
      </c>
      <c r="G68" s="68">
        <v>0</v>
      </c>
      <c r="H68" s="68">
        <v>11304.771789999999</v>
      </c>
      <c r="I68" s="68">
        <v>0</v>
      </c>
      <c r="J68" s="68">
        <v>-18534.959729999995</v>
      </c>
      <c r="K68" s="68">
        <v>-1523.1091299999989</v>
      </c>
      <c r="L68" s="68">
        <v>367056.88677999994</v>
      </c>
    </row>
    <row r="71" spans="1:12">
      <c r="A71" s="101" t="str">
        <f>A32</f>
        <v>Дата:</v>
      </c>
      <c r="B71" s="49"/>
      <c r="C71" s="49" t="str">
        <f>C32</f>
        <v xml:space="preserve">Съставител:                                                  </v>
      </c>
      <c r="D71" s="49"/>
      <c r="E71" s="49"/>
      <c r="F71" s="49"/>
      <c r="G71" s="49"/>
      <c r="H71" s="49" t="str">
        <f>H32</f>
        <v>Ръководител:</v>
      </c>
      <c r="I71" s="49"/>
      <c r="J71" s="49"/>
    </row>
    <row r="72" spans="1:12">
      <c r="A72" s="102">
        <f ca="1">A33</f>
        <v>41850</v>
      </c>
      <c r="B72" s="49"/>
      <c r="C72" s="49"/>
      <c r="D72" s="49" t="str">
        <f>D33</f>
        <v>/М. Цветкова/</v>
      </c>
      <c r="E72" s="49"/>
      <c r="F72" s="49"/>
      <c r="G72" s="49"/>
      <c r="H72" s="49"/>
      <c r="I72" s="49" t="str">
        <f>I33</f>
        <v xml:space="preserve">     /В. Минчева/</v>
      </c>
      <c r="J72" s="49"/>
    </row>
    <row r="81" spans="1:12">
      <c r="A81" s="121" t="s">
        <v>119</v>
      </c>
      <c r="B81" s="121"/>
      <c r="C81" s="121"/>
      <c r="D81" s="121"/>
      <c r="E81" s="121"/>
      <c r="F81" s="121"/>
      <c r="G81" s="121"/>
      <c r="H81" s="121"/>
      <c r="I81" s="121"/>
      <c r="J81" s="121"/>
      <c r="K81" s="121"/>
      <c r="L81" s="121"/>
    </row>
    <row r="82" spans="1:12">
      <c r="A82" s="121" t="s">
        <v>120</v>
      </c>
      <c r="B82" s="121"/>
      <c r="C82" s="121"/>
      <c r="D82" s="121"/>
      <c r="E82" s="121"/>
      <c r="F82" s="121"/>
      <c r="G82" s="121"/>
      <c r="H82" s="121"/>
      <c r="I82" s="121"/>
      <c r="J82" s="121"/>
      <c r="K82" s="121"/>
      <c r="L82" s="121"/>
    </row>
    <row r="83" spans="1:12">
      <c r="A83" s="121" t="s">
        <v>216</v>
      </c>
      <c r="B83" s="121"/>
      <c r="C83" s="121"/>
      <c r="D83" s="121"/>
      <c r="E83" s="121"/>
      <c r="F83" s="121"/>
      <c r="G83" s="121"/>
      <c r="H83" s="121"/>
      <c r="I83" s="121"/>
      <c r="J83" s="121"/>
      <c r="K83" s="121"/>
      <c r="L83" s="121"/>
    </row>
    <row r="84" spans="1:12">
      <c r="A84" s="124" t="str">
        <f>A4</f>
        <v>към 30.06.2014г.</v>
      </c>
      <c r="B84" s="125"/>
      <c r="C84" s="125"/>
      <c r="D84" s="125"/>
      <c r="E84" s="125"/>
      <c r="F84" s="125"/>
      <c r="G84" s="125"/>
      <c r="H84" s="125"/>
      <c r="I84" s="125"/>
      <c r="J84" s="125"/>
      <c r="K84" s="125"/>
      <c r="L84" s="125"/>
    </row>
    <row r="85" spans="1:12">
      <c r="B85" s="49"/>
      <c r="C85" s="49"/>
      <c r="D85" s="49"/>
      <c r="E85" s="49"/>
      <c r="F85" s="49"/>
      <c r="G85" s="49"/>
      <c r="H85" s="49"/>
      <c r="K85" s="49"/>
      <c r="L85" s="50" t="s">
        <v>121</v>
      </c>
    </row>
    <row r="86" spans="1:12">
      <c r="A86" s="51"/>
      <c r="B86" s="51"/>
      <c r="C86" s="51"/>
      <c r="D86" s="126" t="s">
        <v>122</v>
      </c>
      <c r="E86" s="126"/>
      <c r="F86" s="126"/>
      <c r="G86" s="126"/>
      <c r="H86" s="126"/>
      <c r="I86" s="52" t="s">
        <v>123</v>
      </c>
      <c r="J86" s="53"/>
      <c r="K86" s="51"/>
      <c r="L86" s="51"/>
    </row>
    <row r="87" spans="1:12">
      <c r="A87" s="54"/>
      <c r="B87" s="55" t="s">
        <v>124</v>
      </c>
      <c r="C87" s="55" t="s">
        <v>125</v>
      </c>
      <c r="D87" s="56" t="s">
        <v>126</v>
      </c>
      <c r="E87" s="57"/>
      <c r="F87" s="57" t="s">
        <v>127</v>
      </c>
      <c r="G87" s="57" t="s">
        <v>127</v>
      </c>
      <c r="H87" s="57"/>
      <c r="I87" s="58" t="s">
        <v>128</v>
      </c>
      <c r="J87" s="59"/>
      <c r="K87" s="55" t="s">
        <v>6</v>
      </c>
      <c r="L87" s="55" t="s">
        <v>129</v>
      </c>
    </row>
    <row r="88" spans="1:12">
      <c r="A88" s="54" t="s">
        <v>130</v>
      </c>
      <c r="B88" s="55" t="s">
        <v>131</v>
      </c>
      <c r="C88" s="55" t="s">
        <v>132</v>
      </c>
      <c r="D88" s="56" t="s">
        <v>133</v>
      </c>
      <c r="E88" s="57" t="s">
        <v>134</v>
      </c>
      <c r="F88" s="57" t="s">
        <v>135</v>
      </c>
      <c r="G88" s="57" t="s">
        <v>136</v>
      </c>
      <c r="H88" s="57" t="s">
        <v>137</v>
      </c>
      <c r="I88" s="57" t="s">
        <v>138</v>
      </c>
      <c r="J88" s="57" t="s">
        <v>139</v>
      </c>
      <c r="K88" s="55" t="s">
        <v>140</v>
      </c>
      <c r="L88" s="55" t="s">
        <v>141</v>
      </c>
    </row>
    <row r="89" spans="1:12">
      <c r="A89" s="54"/>
      <c r="B89" s="55"/>
      <c r="C89" s="55" t="s">
        <v>142</v>
      </c>
      <c r="D89" s="56" t="s">
        <v>143</v>
      </c>
      <c r="E89" s="57"/>
      <c r="F89" s="57" t="s">
        <v>144</v>
      </c>
      <c r="G89" s="57" t="s">
        <v>145</v>
      </c>
      <c r="H89" s="57" t="s">
        <v>146</v>
      </c>
      <c r="I89" s="57" t="s">
        <v>147</v>
      </c>
      <c r="J89" s="57" t="s">
        <v>148</v>
      </c>
      <c r="K89" s="55" t="s">
        <v>149</v>
      </c>
      <c r="L89" s="55" t="s">
        <v>131</v>
      </c>
    </row>
    <row r="90" spans="1:12">
      <c r="A90" s="60"/>
      <c r="B90" s="61"/>
      <c r="C90" s="61"/>
      <c r="D90" s="56"/>
      <c r="E90" s="57"/>
      <c r="F90" s="57" t="s">
        <v>150</v>
      </c>
      <c r="G90" s="57" t="s">
        <v>151</v>
      </c>
      <c r="H90" s="57"/>
      <c r="I90" s="57" t="s">
        <v>140</v>
      </c>
      <c r="J90" s="57"/>
      <c r="K90" s="61"/>
      <c r="L90" s="61"/>
    </row>
    <row r="91" spans="1:12">
      <c r="A91" s="62" t="s">
        <v>9</v>
      </c>
      <c r="B91" s="62">
        <v>1</v>
      </c>
      <c r="C91" s="62">
        <v>2</v>
      </c>
      <c r="D91" s="62">
        <v>3</v>
      </c>
      <c r="E91" s="62">
        <v>4</v>
      </c>
      <c r="F91" s="62">
        <v>5</v>
      </c>
      <c r="G91" s="62">
        <v>6</v>
      </c>
      <c r="H91" s="62">
        <v>7</v>
      </c>
      <c r="I91" s="62">
        <v>8</v>
      </c>
      <c r="J91" s="62">
        <v>9</v>
      </c>
      <c r="K91" s="62">
        <v>10</v>
      </c>
      <c r="L91" s="62">
        <v>11</v>
      </c>
    </row>
    <row r="92" spans="1:12">
      <c r="A92" s="57" t="s">
        <v>152</v>
      </c>
      <c r="B92" s="68">
        <v>4502</v>
      </c>
      <c r="C92" s="68"/>
      <c r="D92" s="68"/>
      <c r="E92" s="68">
        <v>0</v>
      </c>
      <c r="F92" s="68"/>
      <c r="G92" s="68"/>
      <c r="H92" s="68">
        <v>-503.92387000000002</v>
      </c>
      <c r="I92" s="68"/>
      <c r="J92" s="68">
        <v>-452.81369000000001</v>
      </c>
      <c r="K92" s="68">
        <v>-23.261650000000099</v>
      </c>
      <c r="L92" s="68">
        <v>3522.0007900000001</v>
      </c>
    </row>
    <row r="93" spans="1:12">
      <c r="A93" s="57" t="s">
        <v>153</v>
      </c>
      <c r="B93" s="69"/>
      <c r="C93" s="69"/>
      <c r="D93" s="69"/>
      <c r="E93" s="69"/>
      <c r="F93" s="69"/>
      <c r="G93" s="69"/>
      <c r="H93" s="69"/>
      <c r="I93" s="69"/>
      <c r="J93" s="69"/>
      <c r="K93" s="69"/>
      <c r="L93" s="68">
        <v>0</v>
      </c>
    </row>
    <row r="94" spans="1:12">
      <c r="A94" s="57" t="s">
        <v>154</v>
      </c>
      <c r="B94" s="69"/>
      <c r="C94" s="69"/>
      <c r="D94" s="69"/>
      <c r="E94" s="69"/>
      <c r="F94" s="69"/>
      <c r="G94" s="69"/>
      <c r="H94" s="69"/>
      <c r="I94" s="69"/>
      <c r="J94" s="69"/>
      <c r="K94" s="69"/>
      <c r="L94" s="68">
        <v>0</v>
      </c>
    </row>
    <row r="95" spans="1:12" ht="22.5">
      <c r="A95" s="63" t="s">
        <v>155</v>
      </c>
      <c r="B95" s="69">
        <v>4502</v>
      </c>
      <c r="C95" s="69">
        <v>0</v>
      </c>
      <c r="D95" s="69">
        <v>0</v>
      </c>
      <c r="E95" s="69">
        <v>0</v>
      </c>
      <c r="F95" s="69">
        <v>0</v>
      </c>
      <c r="G95" s="69">
        <v>0</v>
      </c>
      <c r="H95" s="69">
        <v>-503.92387000000002</v>
      </c>
      <c r="I95" s="69">
        <v>0</v>
      </c>
      <c r="J95" s="69">
        <v>-452.81369000000001</v>
      </c>
      <c r="K95" s="69">
        <v>-23.261650000000099</v>
      </c>
      <c r="L95" s="68">
        <v>3522.0007900000001</v>
      </c>
    </row>
    <row r="96" spans="1:12">
      <c r="A96" s="57" t="s">
        <v>156</v>
      </c>
      <c r="B96" s="69">
        <v>0</v>
      </c>
      <c r="C96" s="69">
        <v>0</v>
      </c>
      <c r="D96" s="69">
        <v>0</v>
      </c>
      <c r="E96" s="69">
        <v>0</v>
      </c>
      <c r="F96" s="69">
        <v>0</v>
      </c>
      <c r="G96" s="69">
        <v>0</v>
      </c>
      <c r="H96" s="69">
        <v>0</v>
      </c>
      <c r="I96" s="69">
        <v>0</v>
      </c>
      <c r="J96" s="69">
        <v>0</v>
      </c>
      <c r="K96" s="69">
        <v>0</v>
      </c>
      <c r="L96" s="68">
        <v>0</v>
      </c>
    </row>
    <row r="97" spans="1:12">
      <c r="A97" s="57" t="s">
        <v>157</v>
      </c>
      <c r="B97" s="69"/>
      <c r="C97" s="69"/>
      <c r="D97" s="69"/>
      <c r="E97" s="69"/>
      <c r="F97" s="69"/>
      <c r="G97" s="69"/>
      <c r="H97" s="69"/>
      <c r="I97" s="69"/>
      <c r="J97" s="69"/>
      <c r="K97" s="69"/>
      <c r="L97" s="68">
        <v>0</v>
      </c>
    </row>
    <row r="98" spans="1:12">
      <c r="A98" s="57" t="s">
        <v>158</v>
      </c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8">
        <v>0</v>
      </c>
    </row>
    <row r="99" spans="1:12">
      <c r="A99" s="57" t="s">
        <v>159</v>
      </c>
      <c r="B99" s="69"/>
      <c r="C99" s="69"/>
      <c r="D99" s="69"/>
      <c r="E99" s="69"/>
      <c r="F99" s="69"/>
      <c r="G99" s="69"/>
      <c r="H99" s="69"/>
      <c r="I99" s="69"/>
      <c r="J99" s="69"/>
      <c r="K99" s="69">
        <v>-2.058809999999994</v>
      </c>
      <c r="L99" s="68">
        <v>-2.058809999999994</v>
      </c>
    </row>
    <row r="100" spans="1:12">
      <c r="A100" s="57" t="s">
        <v>160</v>
      </c>
      <c r="B100" s="69"/>
      <c r="C100" s="69"/>
      <c r="D100" s="69"/>
      <c r="E100" s="69"/>
      <c r="F100" s="69"/>
      <c r="G100" s="69"/>
      <c r="H100" s="69"/>
      <c r="I100" s="69"/>
      <c r="J100" s="69">
        <v>-23.261650000000099</v>
      </c>
      <c r="K100" s="69">
        <v>23.261650000000099</v>
      </c>
      <c r="L100" s="68">
        <v>0</v>
      </c>
    </row>
    <row r="101" spans="1:12">
      <c r="A101" s="57" t="s">
        <v>161</v>
      </c>
      <c r="B101" s="69"/>
      <c r="C101" s="69"/>
      <c r="D101" s="69"/>
      <c r="E101" s="69"/>
      <c r="F101" s="69"/>
      <c r="G101" s="69"/>
      <c r="H101" s="69"/>
      <c r="I101" s="69"/>
      <c r="J101" s="69"/>
      <c r="K101" s="69"/>
      <c r="L101" s="68">
        <v>0</v>
      </c>
    </row>
    <row r="102" spans="1:12">
      <c r="A102" s="57" t="s">
        <v>162</v>
      </c>
      <c r="B102" s="69"/>
      <c r="C102" s="69"/>
      <c r="D102" s="69"/>
      <c r="E102" s="69"/>
      <c r="F102" s="69"/>
      <c r="G102" s="69"/>
      <c r="H102" s="69"/>
      <c r="I102" s="69"/>
      <c r="J102" s="69"/>
      <c r="K102" s="69"/>
      <c r="L102" s="68">
        <v>0</v>
      </c>
    </row>
    <row r="103" spans="1:12">
      <c r="A103" s="57" t="s">
        <v>163</v>
      </c>
      <c r="B103" s="69">
        <v>0</v>
      </c>
      <c r="C103" s="69">
        <v>0</v>
      </c>
      <c r="D103" s="69">
        <v>0</v>
      </c>
      <c r="E103" s="69">
        <v>0</v>
      </c>
      <c r="F103" s="69">
        <v>0</v>
      </c>
      <c r="G103" s="69">
        <v>0</v>
      </c>
      <c r="H103" s="69">
        <v>0</v>
      </c>
      <c r="I103" s="69">
        <v>0</v>
      </c>
      <c r="J103" s="69">
        <v>0</v>
      </c>
      <c r="K103" s="69">
        <v>0</v>
      </c>
      <c r="L103" s="68">
        <v>0</v>
      </c>
    </row>
    <row r="104" spans="1:12">
      <c r="A104" s="57" t="s">
        <v>164</v>
      </c>
      <c r="B104" s="69"/>
      <c r="C104" s="69"/>
      <c r="D104" s="69"/>
      <c r="E104" s="69"/>
      <c r="F104" s="69"/>
      <c r="G104" s="69"/>
      <c r="H104" s="69"/>
      <c r="I104" s="69"/>
      <c r="J104" s="69"/>
      <c r="K104" s="69"/>
      <c r="L104" s="68">
        <v>0</v>
      </c>
    </row>
    <row r="105" spans="1:12">
      <c r="A105" s="57" t="s">
        <v>158</v>
      </c>
      <c r="B105" s="69"/>
      <c r="C105" s="69"/>
      <c r="D105" s="69"/>
      <c r="E105" s="69"/>
      <c r="F105" s="69"/>
      <c r="G105" s="69"/>
      <c r="H105" s="69"/>
      <c r="I105" s="69"/>
      <c r="J105" s="69"/>
      <c r="K105" s="69"/>
      <c r="L105" s="68">
        <v>0</v>
      </c>
    </row>
    <row r="106" spans="1:12">
      <c r="A106" s="57" t="s">
        <v>165</v>
      </c>
      <c r="B106" s="69"/>
      <c r="C106" s="69"/>
      <c r="D106" s="69"/>
      <c r="E106" s="69"/>
      <c r="F106" s="69"/>
      <c r="G106" s="69"/>
      <c r="H106" s="69"/>
      <c r="I106" s="69"/>
      <c r="J106" s="69"/>
      <c r="K106" s="69"/>
      <c r="L106" s="68">
        <v>0</v>
      </c>
    </row>
    <row r="107" spans="1:12">
      <c r="A107" s="57" t="s">
        <v>166</v>
      </c>
      <c r="B107" s="69">
        <v>4502</v>
      </c>
      <c r="C107" s="69">
        <v>0</v>
      </c>
      <c r="D107" s="69">
        <v>0</v>
      </c>
      <c r="E107" s="69">
        <v>0</v>
      </c>
      <c r="F107" s="69">
        <v>0</v>
      </c>
      <c r="G107" s="69">
        <v>0</v>
      </c>
      <c r="H107" s="69">
        <v>-503.92387000000002</v>
      </c>
      <c r="I107" s="69">
        <v>0</v>
      </c>
      <c r="J107" s="69">
        <v>-476.0753400000001</v>
      </c>
      <c r="K107" s="69">
        <v>-2.058809999999994</v>
      </c>
      <c r="L107" s="68">
        <v>3519.9419800000001</v>
      </c>
    </row>
    <row r="108" spans="1:12" ht="22.5">
      <c r="A108" s="63" t="s">
        <v>167</v>
      </c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68">
        <v>0</v>
      </c>
    </row>
    <row r="109" spans="1:12" ht="22.5">
      <c r="A109" s="63" t="s">
        <v>168</v>
      </c>
      <c r="B109" s="68">
        <v>4502</v>
      </c>
      <c r="C109" s="68">
        <v>0</v>
      </c>
      <c r="D109" s="68">
        <v>0</v>
      </c>
      <c r="E109" s="68">
        <v>0</v>
      </c>
      <c r="F109" s="68">
        <v>0</v>
      </c>
      <c r="G109" s="68">
        <v>0</v>
      </c>
      <c r="H109" s="68">
        <v>-503.92387000000002</v>
      </c>
      <c r="I109" s="68">
        <v>0</v>
      </c>
      <c r="J109" s="68">
        <v>-476.0753400000001</v>
      </c>
      <c r="K109" s="68">
        <v>-2.058809999999994</v>
      </c>
      <c r="L109" s="68">
        <v>3519.9419800000001</v>
      </c>
    </row>
    <row r="112" spans="1:12">
      <c r="A112" s="101" t="str">
        <f>A32</f>
        <v>Дата:</v>
      </c>
      <c r="B112" s="49"/>
      <c r="C112" s="49" t="str">
        <f>C32</f>
        <v xml:space="preserve">Съставител:                                                  </v>
      </c>
      <c r="D112" s="49"/>
      <c r="E112" s="49"/>
      <c r="F112" s="49"/>
      <c r="G112" s="49"/>
      <c r="H112" s="49" t="str">
        <f>H32</f>
        <v>Ръководител:</v>
      </c>
      <c r="I112" s="49"/>
      <c r="J112" s="49"/>
    </row>
    <row r="113" spans="1:10">
      <c r="A113" s="102">
        <f ca="1">A33</f>
        <v>41850</v>
      </c>
      <c r="B113" s="49"/>
      <c r="C113" s="49"/>
      <c r="D113" s="49" t="str">
        <f>D33</f>
        <v>/М. Цветкова/</v>
      </c>
      <c r="E113" s="49"/>
      <c r="F113" s="49"/>
      <c r="G113" s="49"/>
      <c r="H113" s="49"/>
      <c r="I113" s="49" t="str">
        <f>I33</f>
        <v xml:space="preserve">     /В. Минчева/</v>
      </c>
      <c r="J113" s="49"/>
    </row>
  </sheetData>
  <mergeCells count="15">
    <mergeCell ref="A40:L40"/>
    <mergeCell ref="A1:L1"/>
    <mergeCell ref="A2:L2"/>
    <mergeCell ref="A3:L3"/>
    <mergeCell ref="A4:L4"/>
    <mergeCell ref="D6:H6"/>
    <mergeCell ref="A83:L83"/>
    <mergeCell ref="A84:L84"/>
    <mergeCell ref="D86:H86"/>
    <mergeCell ref="A41:L41"/>
    <mergeCell ref="A42:L42"/>
    <mergeCell ref="A43:L43"/>
    <mergeCell ref="D45:H45"/>
    <mergeCell ref="A81:L81"/>
    <mergeCell ref="A82:L82"/>
  </mergeCells>
  <phoneticPr fontId="5" type="noConversion"/>
  <pageMargins left="0.70866141732283472" right="0.70866141732283472" top="0.74803149606299213" bottom="0.74803149606299213" header="0.31496062992125984" footer="0.31496062992125984"/>
  <pageSetup scale="85" orientation="landscape" r:id="rId1"/>
  <rowBreaks count="2" manualBreakCount="2">
    <brk id="37" max="11" man="1"/>
    <brk id="78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J137"/>
  <sheetViews>
    <sheetView zoomScale="90" zoomScaleNormal="90" workbookViewId="0">
      <selection activeCell="C68" sqref="C68"/>
    </sheetView>
  </sheetViews>
  <sheetFormatPr defaultRowHeight="12.75"/>
  <cols>
    <col min="1" max="1" width="58.7109375" customWidth="1"/>
    <col min="2" max="7" width="11.42578125" customWidth="1"/>
  </cols>
  <sheetData>
    <row r="1" spans="1:10">
      <c r="A1" s="121" t="s">
        <v>119</v>
      </c>
      <c r="B1" s="121"/>
      <c r="C1" s="121"/>
      <c r="D1" s="121"/>
      <c r="E1" s="121"/>
      <c r="F1" s="121"/>
      <c r="G1" s="121"/>
    </row>
    <row r="2" spans="1:10">
      <c r="A2" s="121" t="s">
        <v>169</v>
      </c>
      <c r="B2" s="121"/>
      <c r="C2" s="121"/>
      <c r="D2" s="121"/>
      <c r="E2" s="121"/>
      <c r="F2" s="121"/>
      <c r="G2" s="121"/>
    </row>
    <row r="3" spans="1:10">
      <c r="A3" s="121" t="s">
        <v>218</v>
      </c>
      <c r="B3" s="121"/>
      <c r="C3" s="121"/>
      <c r="D3" s="121"/>
      <c r="E3" s="121"/>
      <c r="F3" s="121"/>
      <c r="G3" s="121"/>
    </row>
    <row r="4" spans="1:10">
      <c r="A4" s="121" t="s">
        <v>229</v>
      </c>
      <c r="B4" s="121"/>
      <c r="C4" s="121"/>
      <c r="D4" s="121"/>
      <c r="E4" s="121"/>
      <c r="F4" s="121"/>
      <c r="G4" s="121"/>
    </row>
    <row r="5" spans="1:10">
      <c r="A5" s="49"/>
      <c r="B5" s="49"/>
      <c r="C5" s="49"/>
      <c r="D5" s="49"/>
      <c r="E5" s="49"/>
      <c r="F5" s="49"/>
      <c r="G5" s="64" t="s">
        <v>121</v>
      </c>
    </row>
    <row r="6" spans="1:10">
      <c r="A6" s="51" t="s">
        <v>170</v>
      </c>
      <c r="B6" s="128" t="s">
        <v>232</v>
      </c>
      <c r="C6" s="127"/>
      <c r="D6" s="127"/>
      <c r="E6" s="128" t="s">
        <v>233</v>
      </c>
      <c r="F6" s="127"/>
      <c r="G6" s="127"/>
    </row>
    <row r="7" spans="1:10">
      <c r="A7" s="54" t="s">
        <v>171</v>
      </c>
      <c r="B7" s="72" t="s">
        <v>172</v>
      </c>
      <c r="C7" s="72" t="s">
        <v>173</v>
      </c>
      <c r="D7" s="72" t="s">
        <v>174</v>
      </c>
      <c r="E7" s="72" t="s">
        <v>172</v>
      </c>
      <c r="F7" s="72" t="s">
        <v>173</v>
      </c>
      <c r="G7" s="72" t="s">
        <v>174</v>
      </c>
    </row>
    <row r="8" spans="1:10">
      <c r="A8" s="60" t="s">
        <v>175</v>
      </c>
      <c r="B8" s="72" t="s">
        <v>176</v>
      </c>
      <c r="C8" s="72" t="s">
        <v>177</v>
      </c>
      <c r="D8" s="72" t="s">
        <v>178</v>
      </c>
      <c r="E8" s="72" t="s">
        <v>176</v>
      </c>
      <c r="F8" s="72" t="s">
        <v>177</v>
      </c>
      <c r="G8" s="72" t="s">
        <v>178</v>
      </c>
    </row>
    <row r="9" spans="1:10">
      <c r="A9" s="72" t="s">
        <v>9</v>
      </c>
      <c r="B9" s="72">
        <v>1</v>
      </c>
      <c r="C9" s="72">
        <v>2</v>
      </c>
      <c r="D9" s="72">
        <v>3</v>
      </c>
      <c r="E9" s="72">
        <v>4</v>
      </c>
      <c r="F9" s="72">
        <v>5</v>
      </c>
      <c r="G9" s="72">
        <v>6</v>
      </c>
      <c r="J9" s="105"/>
    </row>
    <row r="10" spans="1:10" ht="27" customHeight="1">
      <c r="A10" s="27" t="s">
        <v>179</v>
      </c>
      <c r="B10" s="29"/>
      <c r="C10" s="29"/>
      <c r="D10" s="29"/>
      <c r="E10" s="29"/>
      <c r="F10" s="29"/>
      <c r="G10" s="29"/>
    </row>
    <row r="11" spans="1:10" ht="24" customHeight="1">
      <c r="A11" s="91" t="s">
        <v>219</v>
      </c>
      <c r="B11" s="70">
        <v>6358.5251899999994</v>
      </c>
      <c r="C11" s="70">
        <v>2452.9105399999999</v>
      </c>
      <c r="D11" s="70">
        <f>B11-C11</f>
        <v>3905.6146499999995</v>
      </c>
      <c r="E11" s="70">
        <v>6218.0999699999984</v>
      </c>
      <c r="F11" s="70">
        <v>2934.4702700000012</v>
      </c>
      <c r="G11" s="70">
        <f>E11-F11</f>
        <v>3283.6296999999972</v>
      </c>
    </row>
    <row r="12" spans="1:10" ht="31.5" customHeight="1">
      <c r="A12" s="32" t="s">
        <v>180</v>
      </c>
      <c r="B12" s="70"/>
      <c r="C12" s="70"/>
      <c r="D12" s="36">
        <f t="shared" ref="D12:D18" si="0">B12-C12</f>
        <v>0</v>
      </c>
      <c r="E12" s="70">
        <v>0</v>
      </c>
      <c r="F12" s="70">
        <v>0</v>
      </c>
      <c r="G12" s="70">
        <f>E12-F12</f>
        <v>0</v>
      </c>
    </row>
    <row r="13" spans="1:10" ht="25.5" customHeight="1">
      <c r="A13" s="32" t="s">
        <v>181</v>
      </c>
      <c r="B13" s="70">
        <v>2.9752800000000001</v>
      </c>
      <c r="C13" s="70">
        <v>1997.7000599999999</v>
      </c>
      <c r="D13" s="70">
        <f t="shared" si="0"/>
        <v>-1994.7247799999998</v>
      </c>
      <c r="E13" s="70">
        <v>8.4397800000000007</v>
      </c>
      <c r="F13" s="70">
        <v>2093.8268000000003</v>
      </c>
      <c r="G13" s="70">
        <f t="shared" ref="G13:G18" si="1">E13-F13</f>
        <v>-2085.3870200000001</v>
      </c>
    </row>
    <row r="14" spans="1:10" ht="36.75" customHeight="1">
      <c r="A14" s="32" t="s">
        <v>182</v>
      </c>
      <c r="B14" s="70"/>
      <c r="C14" s="70"/>
      <c r="D14" s="70">
        <f t="shared" si="0"/>
        <v>0</v>
      </c>
      <c r="E14" s="70">
        <v>0</v>
      </c>
      <c r="F14" s="70">
        <v>0</v>
      </c>
      <c r="G14" s="70">
        <f t="shared" si="1"/>
        <v>0</v>
      </c>
    </row>
    <row r="15" spans="1:10" ht="31.5" customHeight="1">
      <c r="A15" s="32" t="s">
        <v>183</v>
      </c>
      <c r="B15" s="70">
        <v>0</v>
      </c>
      <c r="C15" s="70">
        <v>1.30078</v>
      </c>
      <c r="D15" s="70">
        <f t="shared" si="0"/>
        <v>-1.30078</v>
      </c>
      <c r="E15" s="70">
        <v>0</v>
      </c>
      <c r="F15" s="70">
        <v>1.0230000000000001E-2</v>
      </c>
      <c r="G15" s="70">
        <f t="shared" si="1"/>
        <v>-1.0230000000000001E-2</v>
      </c>
    </row>
    <row r="16" spans="1:10" ht="30.75" customHeight="1">
      <c r="A16" s="32" t="s">
        <v>184</v>
      </c>
      <c r="B16" s="70"/>
      <c r="C16" s="70"/>
      <c r="D16" s="70">
        <f t="shared" si="0"/>
        <v>0</v>
      </c>
      <c r="E16" s="70">
        <v>0</v>
      </c>
      <c r="F16" s="70">
        <v>0</v>
      </c>
      <c r="G16" s="70">
        <f t="shared" si="1"/>
        <v>0</v>
      </c>
    </row>
    <row r="17" spans="1:7" ht="30.75" customHeight="1">
      <c r="A17" s="32" t="s">
        <v>228</v>
      </c>
      <c r="B17" s="70">
        <v>0</v>
      </c>
      <c r="C17" s="70">
        <v>1237.2042899999999</v>
      </c>
      <c r="D17" s="70">
        <f t="shared" si="0"/>
        <v>-1237.2042899999999</v>
      </c>
      <c r="E17" s="70">
        <v>0</v>
      </c>
      <c r="F17" s="70">
        <v>1588.27907</v>
      </c>
      <c r="G17" s="70">
        <f t="shared" si="1"/>
        <v>-1588.27907</v>
      </c>
    </row>
    <row r="18" spans="1:7" ht="26.25" customHeight="1">
      <c r="A18" s="32" t="s">
        <v>185</v>
      </c>
      <c r="B18" s="70">
        <v>1127.06565</v>
      </c>
      <c r="C18" s="70">
        <v>39.736910000000002</v>
      </c>
      <c r="D18" s="70">
        <f t="shared" si="0"/>
        <v>1087.3287399999999</v>
      </c>
      <c r="E18" s="70">
        <v>14.14587</v>
      </c>
      <c r="F18" s="70">
        <v>77.680509999999998</v>
      </c>
      <c r="G18" s="70">
        <f t="shared" si="1"/>
        <v>-63.534639999999996</v>
      </c>
    </row>
    <row r="19" spans="1:7" ht="21" customHeight="1">
      <c r="A19" s="27" t="s">
        <v>186</v>
      </c>
      <c r="B19" s="68">
        <f t="shared" ref="B19:G19" si="2">SUM(B11:B18)</f>
        <v>7488.5661199999995</v>
      </c>
      <c r="C19" s="68">
        <f t="shared" si="2"/>
        <v>5728.8525799999989</v>
      </c>
      <c r="D19" s="68">
        <f t="shared" si="2"/>
        <v>1759.7135399999997</v>
      </c>
      <c r="E19" s="68">
        <f t="shared" si="2"/>
        <v>6240.6856199999984</v>
      </c>
      <c r="F19" s="68">
        <f t="shared" si="2"/>
        <v>6694.266880000001</v>
      </c>
      <c r="G19" s="68">
        <f t="shared" si="2"/>
        <v>-453.581260000003</v>
      </c>
    </row>
    <row r="20" spans="1:7" ht="26.25" customHeight="1">
      <c r="A20" s="27" t="s">
        <v>187</v>
      </c>
      <c r="B20" s="70"/>
      <c r="C20" s="70"/>
      <c r="D20" s="70"/>
      <c r="E20" s="70"/>
      <c r="F20" s="70"/>
      <c r="G20" s="70"/>
    </row>
    <row r="21" spans="1:7" ht="20.25" customHeight="1">
      <c r="A21" s="32" t="s">
        <v>188</v>
      </c>
      <c r="B21" s="70">
        <v>0</v>
      </c>
      <c r="C21" s="70">
        <v>0</v>
      </c>
      <c r="D21" s="70">
        <f t="shared" ref="D21:D26" si="3">B21-C21</f>
        <v>0</v>
      </c>
      <c r="E21" s="70">
        <v>0</v>
      </c>
      <c r="F21" s="70">
        <v>0</v>
      </c>
      <c r="G21" s="70">
        <f t="shared" ref="G21:G26" si="4">E21-F21</f>
        <v>0</v>
      </c>
    </row>
    <row r="22" spans="1:7" ht="28.5" customHeight="1">
      <c r="A22" s="32" t="s">
        <v>189</v>
      </c>
      <c r="B22" s="70">
        <v>1117.74515</v>
      </c>
      <c r="C22" s="70">
        <v>2096.5281500000001</v>
      </c>
      <c r="D22" s="70">
        <f t="shared" si="3"/>
        <v>-978.78300000000013</v>
      </c>
      <c r="E22" s="70">
        <v>2507.2904999999996</v>
      </c>
      <c r="F22" s="70">
        <v>1330.8610799999999</v>
      </c>
      <c r="G22" s="70">
        <f t="shared" si="4"/>
        <v>1176.4294199999997</v>
      </c>
    </row>
    <row r="23" spans="1:7" ht="29.25" customHeight="1">
      <c r="A23" s="32" t="s">
        <v>190</v>
      </c>
      <c r="B23" s="70">
        <v>7.1500600000000007</v>
      </c>
      <c r="C23" s="70"/>
      <c r="D23" s="70">
        <f t="shared" si="3"/>
        <v>7.1500600000000007</v>
      </c>
      <c r="E23" s="70">
        <v>132.18746999999999</v>
      </c>
      <c r="F23" s="70">
        <v>0</v>
      </c>
      <c r="G23" s="70">
        <f t="shared" si="4"/>
        <v>132.18746999999999</v>
      </c>
    </row>
    <row r="24" spans="1:7" ht="21.75" customHeight="1">
      <c r="A24" s="32" t="s">
        <v>191</v>
      </c>
      <c r="B24" s="70">
        <v>0</v>
      </c>
      <c r="C24" s="70">
        <v>0</v>
      </c>
      <c r="D24" s="70">
        <f t="shared" si="3"/>
        <v>0</v>
      </c>
      <c r="E24" s="70">
        <v>0</v>
      </c>
      <c r="F24" s="70">
        <v>0</v>
      </c>
      <c r="G24" s="70">
        <f t="shared" si="4"/>
        <v>0</v>
      </c>
    </row>
    <row r="25" spans="1:7" ht="29.25" customHeight="1">
      <c r="A25" s="32" t="s">
        <v>183</v>
      </c>
      <c r="B25" s="70">
        <v>0</v>
      </c>
      <c r="C25" s="70">
        <v>0</v>
      </c>
      <c r="D25" s="70">
        <f t="shared" si="3"/>
        <v>0</v>
      </c>
      <c r="E25" s="70">
        <v>0</v>
      </c>
      <c r="F25" s="70">
        <v>0</v>
      </c>
      <c r="G25" s="70">
        <f t="shared" si="4"/>
        <v>0</v>
      </c>
    </row>
    <row r="26" spans="1:7" ht="21" customHeight="1">
      <c r="A26" s="32" t="s">
        <v>192</v>
      </c>
      <c r="B26" s="70">
        <v>0</v>
      </c>
      <c r="C26" s="70">
        <v>0</v>
      </c>
      <c r="D26" s="70">
        <f t="shared" si="3"/>
        <v>0</v>
      </c>
      <c r="E26" s="70">
        <v>0</v>
      </c>
      <c r="F26" s="70">
        <v>0</v>
      </c>
      <c r="G26" s="70">
        <f t="shared" si="4"/>
        <v>0</v>
      </c>
    </row>
    <row r="27" spans="1:7" ht="24" customHeight="1">
      <c r="A27" s="27" t="s">
        <v>193</v>
      </c>
      <c r="B27" s="68">
        <f t="shared" ref="B27:G27" si="5">SUM(B21:B26)</f>
        <v>1124.8952099999999</v>
      </c>
      <c r="C27" s="68">
        <f t="shared" si="5"/>
        <v>2096.5281500000001</v>
      </c>
      <c r="D27" s="68">
        <f t="shared" si="5"/>
        <v>-971.63294000000008</v>
      </c>
      <c r="E27" s="68">
        <f t="shared" si="5"/>
        <v>2639.4779699999995</v>
      </c>
      <c r="F27" s="68">
        <f t="shared" si="5"/>
        <v>1330.8610799999999</v>
      </c>
      <c r="G27" s="68">
        <f t="shared" si="5"/>
        <v>1308.6168899999998</v>
      </c>
    </row>
    <row r="28" spans="1:7" ht="23.25" customHeight="1">
      <c r="A28" s="27" t="s">
        <v>194</v>
      </c>
      <c r="B28" s="70"/>
      <c r="C28" s="70"/>
      <c r="D28" s="70"/>
      <c r="E28" s="70"/>
      <c r="F28" s="70"/>
      <c r="G28" s="70">
        <v>0</v>
      </c>
    </row>
    <row r="29" spans="1:7" ht="25.5">
      <c r="A29" s="32" t="s">
        <v>195</v>
      </c>
      <c r="B29" s="70">
        <v>0</v>
      </c>
      <c r="C29" s="70">
        <v>0</v>
      </c>
      <c r="D29" s="70">
        <f>B35-C35</f>
        <v>0</v>
      </c>
      <c r="E29" s="70">
        <v>0</v>
      </c>
      <c r="F29" s="70">
        <v>0</v>
      </c>
      <c r="G29" s="70">
        <f>E29-F29</f>
        <v>0</v>
      </c>
    </row>
    <row r="30" spans="1:7" ht="29.25" customHeight="1">
      <c r="A30" s="32" t="s">
        <v>196</v>
      </c>
      <c r="B30" s="70">
        <v>0</v>
      </c>
      <c r="C30" s="70">
        <v>0</v>
      </c>
      <c r="D30" s="70">
        <f t="shared" ref="D30:D35" si="6">B30-C30</f>
        <v>0</v>
      </c>
      <c r="E30" s="70">
        <v>0</v>
      </c>
      <c r="F30" s="70">
        <v>0</v>
      </c>
      <c r="G30" s="70">
        <f t="shared" ref="G30:G35" si="7">E30-F30</f>
        <v>0</v>
      </c>
    </row>
    <row r="31" spans="1:7" ht="27.75" customHeight="1">
      <c r="A31" s="32" t="s">
        <v>197</v>
      </c>
      <c r="B31" s="70">
        <v>0</v>
      </c>
      <c r="C31" s="70">
        <v>0</v>
      </c>
      <c r="D31" s="70">
        <f t="shared" si="6"/>
        <v>0</v>
      </c>
      <c r="E31" s="70">
        <v>0</v>
      </c>
      <c r="F31" s="70">
        <v>0</v>
      </c>
      <c r="G31" s="70">
        <f t="shared" si="7"/>
        <v>0</v>
      </c>
    </row>
    <row r="32" spans="1:7" ht="29.25" customHeight="1">
      <c r="A32" s="32" t="s">
        <v>182</v>
      </c>
      <c r="B32" s="70">
        <v>0</v>
      </c>
      <c r="C32" s="70">
        <v>0</v>
      </c>
      <c r="D32" s="70">
        <f t="shared" si="6"/>
        <v>0</v>
      </c>
      <c r="E32" s="70">
        <v>0</v>
      </c>
      <c r="F32" s="70">
        <v>0</v>
      </c>
      <c r="G32" s="70">
        <f t="shared" si="7"/>
        <v>0</v>
      </c>
    </row>
    <row r="33" spans="1:7" ht="20.25" customHeight="1">
      <c r="A33" s="32" t="s">
        <v>198</v>
      </c>
      <c r="B33" s="70">
        <v>0</v>
      </c>
      <c r="C33" s="70">
        <v>0</v>
      </c>
      <c r="D33" s="70">
        <f t="shared" si="6"/>
        <v>0</v>
      </c>
      <c r="E33" s="70">
        <v>0</v>
      </c>
      <c r="F33" s="70">
        <v>0</v>
      </c>
      <c r="G33" s="70">
        <f t="shared" si="7"/>
        <v>0</v>
      </c>
    </row>
    <row r="34" spans="1:7" ht="34.5" customHeight="1">
      <c r="A34" s="32" t="s">
        <v>199</v>
      </c>
      <c r="B34" s="70">
        <v>0</v>
      </c>
      <c r="C34" s="70">
        <v>0</v>
      </c>
      <c r="D34" s="70">
        <f t="shared" si="6"/>
        <v>0</v>
      </c>
      <c r="E34" s="70">
        <v>0</v>
      </c>
      <c r="F34" s="70">
        <v>0</v>
      </c>
      <c r="G34" s="70">
        <f t="shared" si="7"/>
        <v>0</v>
      </c>
    </row>
    <row r="35" spans="1:7" ht="24" customHeight="1">
      <c r="A35" s="32" t="s">
        <v>200</v>
      </c>
      <c r="B35" s="70">
        <v>0</v>
      </c>
      <c r="C35" s="70">
        <v>0</v>
      </c>
      <c r="D35" s="70">
        <f t="shared" si="6"/>
        <v>0</v>
      </c>
      <c r="E35" s="70">
        <v>0</v>
      </c>
      <c r="F35" s="70">
        <v>0</v>
      </c>
      <c r="G35" s="70">
        <f t="shared" si="7"/>
        <v>0</v>
      </c>
    </row>
    <row r="36" spans="1:7" ht="24.75" customHeight="1">
      <c r="A36" s="27" t="s">
        <v>201</v>
      </c>
      <c r="B36" s="68">
        <f>SUM(B30:B35)</f>
        <v>0</v>
      </c>
      <c r="C36" s="68">
        <f>SUM(C30:C35)</f>
        <v>0</v>
      </c>
      <c r="D36" s="68">
        <f>SUM(D29:D35)</f>
        <v>0</v>
      </c>
      <c r="E36" s="68">
        <f>SUM(E29:E35)</f>
        <v>0</v>
      </c>
      <c r="F36" s="68">
        <f>SUM(F29:F35)</f>
        <v>0</v>
      </c>
      <c r="G36" s="68">
        <f>SUM(G29:G35)</f>
        <v>0</v>
      </c>
    </row>
    <row r="37" spans="1:7" ht="24.75" customHeight="1">
      <c r="A37" s="32" t="s">
        <v>202</v>
      </c>
      <c r="B37" s="70">
        <f t="shared" ref="B37:G37" si="8">B19+B27+B36</f>
        <v>8613.4613300000001</v>
      </c>
      <c r="C37" s="70">
        <f t="shared" si="8"/>
        <v>7825.3807299999989</v>
      </c>
      <c r="D37" s="70">
        <f t="shared" si="8"/>
        <v>788.08059999999966</v>
      </c>
      <c r="E37" s="70">
        <f t="shared" si="8"/>
        <v>8880.1635899999983</v>
      </c>
      <c r="F37" s="70">
        <f t="shared" si="8"/>
        <v>8025.1279600000007</v>
      </c>
      <c r="G37" s="70">
        <f t="shared" si="8"/>
        <v>855.03562999999679</v>
      </c>
    </row>
    <row r="38" spans="1:7" ht="24.75" customHeight="1">
      <c r="A38" s="32" t="s">
        <v>203</v>
      </c>
      <c r="B38" s="70"/>
      <c r="C38" s="70"/>
      <c r="D38" s="70">
        <v>2762.7632999999996</v>
      </c>
      <c r="E38" s="70"/>
      <c r="F38" s="70"/>
      <c r="G38" s="70">
        <v>2330.2711399999998</v>
      </c>
    </row>
    <row r="39" spans="1:7" ht="24.75" customHeight="1">
      <c r="A39" s="32" t="s">
        <v>204</v>
      </c>
      <c r="B39" s="70"/>
      <c r="C39" s="70"/>
      <c r="D39" s="69">
        <f>D37+D38</f>
        <v>3550.8438999999994</v>
      </c>
      <c r="E39" s="70"/>
      <c r="F39" s="70"/>
      <c r="G39" s="69">
        <f>G38+G37</f>
        <v>3185.3067699999965</v>
      </c>
    </row>
    <row r="41" spans="1:7">
      <c r="A41" s="97"/>
      <c r="F41" s="98" t="s">
        <v>206</v>
      </c>
      <c r="G41" s="99">
        <f ca="1">TODAY()</f>
        <v>41850</v>
      </c>
    </row>
    <row r="42" spans="1:7">
      <c r="A42" s="2"/>
      <c r="B42" s="20"/>
      <c r="C42" s="20"/>
    </row>
    <row r="43" spans="1:7">
      <c r="A43" s="100" t="s">
        <v>223</v>
      </c>
      <c r="B43" s="3" t="s">
        <v>224</v>
      </c>
      <c r="C43" s="3"/>
    </row>
    <row r="44" spans="1:7">
      <c r="A44" s="2" t="s">
        <v>234</v>
      </c>
      <c r="B44" s="3"/>
      <c r="C44" s="3" t="s">
        <v>235</v>
      </c>
    </row>
    <row r="47" spans="1:7">
      <c r="A47" s="121" t="s">
        <v>119</v>
      </c>
      <c r="B47" s="121"/>
      <c r="C47" s="121"/>
      <c r="D47" s="121"/>
      <c r="E47" s="121"/>
      <c r="F47" s="121"/>
      <c r="G47" s="121"/>
    </row>
    <row r="48" spans="1:7">
      <c r="A48" s="121" t="s">
        <v>169</v>
      </c>
      <c r="B48" s="121"/>
      <c r="C48" s="121"/>
      <c r="D48" s="121"/>
      <c r="E48" s="121"/>
      <c r="F48" s="121"/>
      <c r="G48" s="121"/>
    </row>
    <row r="49" spans="1:7">
      <c r="A49" s="121" t="s">
        <v>220</v>
      </c>
      <c r="B49" s="121"/>
      <c r="C49" s="121"/>
      <c r="D49" s="121"/>
      <c r="E49" s="121"/>
      <c r="F49" s="121"/>
      <c r="G49" s="121"/>
    </row>
    <row r="50" spans="1:7">
      <c r="A50" s="121" t="str">
        <f>A4</f>
        <v>към 30.06.2014г.</v>
      </c>
      <c r="B50" s="121"/>
      <c r="C50" s="121"/>
      <c r="D50" s="121"/>
      <c r="E50" s="121"/>
      <c r="F50" s="121"/>
      <c r="G50" s="121"/>
    </row>
    <row r="51" spans="1:7">
      <c r="A51" s="49"/>
      <c r="B51" s="49"/>
      <c r="C51" s="49"/>
      <c r="D51" s="49"/>
      <c r="E51" s="49"/>
      <c r="F51" s="49"/>
      <c r="G51" s="64" t="s">
        <v>121</v>
      </c>
    </row>
    <row r="52" spans="1:7">
      <c r="A52" s="51" t="s">
        <v>170</v>
      </c>
      <c r="B52" s="127" t="str">
        <f>B6</f>
        <v>Текущ период 01.2014 - 06.2014 г.</v>
      </c>
      <c r="C52" s="127"/>
      <c r="D52" s="127"/>
      <c r="E52" s="127" t="str">
        <f>E6</f>
        <v>Предходен период 01.2013 - 06.2013 г.</v>
      </c>
      <c r="F52" s="127"/>
      <c r="G52" s="127"/>
    </row>
    <row r="53" spans="1:7">
      <c r="A53" s="54" t="s">
        <v>171</v>
      </c>
      <c r="B53" s="72" t="s">
        <v>172</v>
      </c>
      <c r="C53" s="72" t="s">
        <v>173</v>
      </c>
      <c r="D53" s="72" t="s">
        <v>174</v>
      </c>
      <c r="E53" s="72" t="s">
        <v>172</v>
      </c>
      <c r="F53" s="72" t="s">
        <v>173</v>
      </c>
      <c r="G53" s="72" t="s">
        <v>174</v>
      </c>
    </row>
    <row r="54" spans="1:7">
      <c r="A54" s="60" t="s">
        <v>175</v>
      </c>
      <c r="B54" s="72" t="s">
        <v>176</v>
      </c>
      <c r="C54" s="72" t="s">
        <v>177</v>
      </c>
      <c r="D54" s="72" t="s">
        <v>178</v>
      </c>
      <c r="E54" s="72" t="s">
        <v>176</v>
      </c>
      <c r="F54" s="72" t="s">
        <v>177</v>
      </c>
      <c r="G54" s="72" t="s">
        <v>178</v>
      </c>
    </row>
    <row r="55" spans="1:7">
      <c r="A55" s="72" t="s">
        <v>9</v>
      </c>
      <c r="B55" s="72">
        <v>1</v>
      </c>
      <c r="C55" s="72">
        <v>2</v>
      </c>
      <c r="D55" s="72">
        <v>3</v>
      </c>
      <c r="E55" s="72">
        <v>4</v>
      </c>
      <c r="F55" s="72">
        <v>5</v>
      </c>
      <c r="G55" s="72">
        <v>6</v>
      </c>
    </row>
    <row r="56" spans="1:7" ht="23.25" customHeight="1">
      <c r="A56" s="27" t="s">
        <v>179</v>
      </c>
      <c r="B56" s="29"/>
      <c r="C56" s="29"/>
      <c r="D56" s="29"/>
      <c r="E56" s="29"/>
      <c r="F56" s="29"/>
      <c r="G56" s="29"/>
    </row>
    <row r="57" spans="1:7" ht="23.25" customHeight="1">
      <c r="A57" s="91" t="s">
        <v>219</v>
      </c>
      <c r="B57" s="70">
        <v>5923.7904100000005</v>
      </c>
      <c r="C57" s="70">
        <v>2264.2453699999996</v>
      </c>
      <c r="D57" s="70">
        <f>B57-C57</f>
        <v>3659.5450400000009</v>
      </c>
      <c r="E57" s="70">
        <v>5783.3244599999989</v>
      </c>
      <c r="F57" s="70">
        <v>2722.826340000001</v>
      </c>
      <c r="G57" s="70">
        <f>E57-F57</f>
        <v>3060.4981199999979</v>
      </c>
    </row>
    <row r="58" spans="1:7" ht="32.25" customHeight="1">
      <c r="A58" s="32" t="s">
        <v>180</v>
      </c>
      <c r="B58" s="70"/>
      <c r="C58" s="70"/>
      <c r="D58" s="70">
        <f t="shared" ref="D58:D64" si="9">B58-C58</f>
        <v>0</v>
      </c>
      <c r="E58" s="70">
        <v>0</v>
      </c>
      <c r="F58" s="70">
        <v>0</v>
      </c>
      <c r="G58" s="70">
        <f>E58-F58</f>
        <v>0</v>
      </c>
    </row>
    <row r="59" spans="1:7" ht="23.25" customHeight="1">
      <c r="A59" s="32" t="s">
        <v>181</v>
      </c>
      <c r="B59" s="70">
        <v>0.25536999999999999</v>
      </c>
      <c r="C59" s="70">
        <v>1789.5318099999997</v>
      </c>
      <c r="D59" s="70">
        <f t="shared" si="9"/>
        <v>-1789.2764399999996</v>
      </c>
      <c r="E59" s="70">
        <v>7.6089700000000011</v>
      </c>
      <c r="F59" s="70">
        <v>1888.4228900000001</v>
      </c>
      <c r="G59" s="70">
        <f t="shared" ref="G59:G64" si="10">E59-F59</f>
        <v>-1880.8139200000001</v>
      </c>
    </row>
    <row r="60" spans="1:7" ht="30" customHeight="1">
      <c r="A60" s="32" t="s">
        <v>182</v>
      </c>
      <c r="B60" s="70"/>
      <c r="C60" s="70"/>
      <c r="D60" s="70">
        <f t="shared" si="9"/>
        <v>0</v>
      </c>
      <c r="E60" s="70">
        <v>0</v>
      </c>
      <c r="F60" s="70">
        <v>0</v>
      </c>
      <c r="G60" s="70">
        <f t="shared" si="10"/>
        <v>0</v>
      </c>
    </row>
    <row r="61" spans="1:7" ht="33" customHeight="1">
      <c r="A61" s="32" t="s">
        <v>183</v>
      </c>
      <c r="B61" s="70">
        <v>0</v>
      </c>
      <c r="C61" s="70">
        <v>0.60572999999999988</v>
      </c>
      <c r="D61" s="70">
        <f t="shared" si="9"/>
        <v>-0.60572999999999988</v>
      </c>
      <c r="E61" s="70">
        <v>0</v>
      </c>
      <c r="F61" s="70">
        <v>5.1700000000000001E-3</v>
      </c>
      <c r="G61" s="70">
        <f t="shared" si="10"/>
        <v>-5.1700000000000001E-3</v>
      </c>
    </row>
    <row r="62" spans="1:7" ht="23.25" customHeight="1">
      <c r="A62" s="32" t="s">
        <v>184</v>
      </c>
      <c r="B62" s="70"/>
      <c r="C62" s="70"/>
      <c r="D62" s="70">
        <f t="shared" si="9"/>
        <v>0</v>
      </c>
      <c r="E62" s="70">
        <v>0</v>
      </c>
      <c r="F62" s="70">
        <v>0</v>
      </c>
      <c r="G62" s="70">
        <f t="shared" si="10"/>
        <v>0</v>
      </c>
    </row>
    <row r="63" spans="1:7" ht="23.25" customHeight="1">
      <c r="A63" s="32" t="s">
        <v>228</v>
      </c>
      <c r="B63" s="70">
        <v>0</v>
      </c>
      <c r="C63" s="70">
        <v>1228.2890799999998</v>
      </c>
      <c r="D63" s="70">
        <f t="shared" si="9"/>
        <v>-1228.2890799999998</v>
      </c>
      <c r="E63" s="70">
        <v>0</v>
      </c>
      <c r="F63" s="70">
        <v>1580.2196000000001</v>
      </c>
      <c r="G63" s="70">
        <f t="shared" si="10"/>
        <v>-1580.2196000000001</v>
      </c>
    </row>
    <row r="64" spans="1:7" ht="23.25" customHeight="1">
      <c r="A64" s="32" t="s">
        <v>185</v>
      </c>
      <c r="B64" s="70">
        <v>1112.4454499999997</v>
      </c>
      <c r="C64" s="70">
        <v>26.961650000000002</v>
      </c>
      <c r="D64" s="70">
        <f t="shared" si="9"/>
        <v>1085.4837999999997</v>
      </c>
      <c r="E64" s="70">
        <v>14.145810000000001</v>
      </c>
      <c r="F64" s="70">
        <v>77.155989999999989</v>
      </c>
      <c r="G64" s="70">
        <f t="shared" si="10"/>
        <v>-63.010179999999991</v>
      </c>
    </row>
    <row r="65" spans="1:7" ht="23.25" customHeight="1">
      <c r="A65" s="27" t="s">
        <v>186</v>
      </c>
      <c r="B65" s="68">
        <f t="shared" ref="B65:G65" si="11">SUM(B57:B64)</f>
        <v>7036.4912299999996</v>
      </c>
      <c r="C65" s="68">
        <f t="shared" si="11"/>
        <v>5309.6336399999991</v>
      </c>
      <c r="D65" s="68">
        <f t="shared" si="11"/>
        <v>1726.8575900000012</v>
      </c>
      <c r="E65" s="68">
        <f t="shared" si="11"/>
        <v>5805.0792399999991</v>
      </c>
      <c r="F65" s="68">
        <f t="shared" si="11"/>
        <v>6268.6299900000022</v>
      </c>
      <c r="G65" s="68">
        <f t="shared" si="11"/>
        <v>-463.55075000000215</v>
      </c>
    </row>
    <row r="66" spans="1:7" ht="23.25" customHeight="1">
      <c r="A66" s="27" t="s">
        <v>187</v>
      </c>
      <c r="B66" s="70"/>
      <c r="C66" s="70"/>
      <c r="D66" s="70"/>
      <c r="E66" s="70"/>
      <c r="F66" s="70"/>
      <c r="G66" s="70">
        <v>0</v>
      </c>
    </row>
    <row r="67" spans="1:7" ht="23.25" customHeight="1">
      <c r="A67" s="32" t="s">
        <v>188</v>
      </c>
      <c r="B67" s="70">
        <v>0</v>
      </c>
      <c r="C67" s="70">
        <v>0</v>
      </c>
      <c r="D67" s="70">
        <f>B72-C72</f>
        <v>0</v>
      </c>
      <c r="E67" s="70">
        <v>0</v>
      </c>
      <c r="F67" s="70">
        <v>0</v>
      </c>
      <c r="G67" s="70">
        <f t="shared" ref="G67:G72" si="12">E67-F67</f>
        <v>0</v>
      </c>
    </row>
    <row r="68" spans="1:7" ht="23.25" customHeight="1">
      <c r="A68" s="32" t="s">
        <v>189</v>
      </c>
      <c r="B68" s="70">
        <v>1117.74515</v>
      </c>
      <c r="C68" s="70">
        <v>2096.5281500000001</v>
      </c>
      <c r="D68" s="70">
        <f>B68-C68</f>
        <v>-978.78300000000013</v>
      </c>
      <c r="E68" s="70">
        <v>2507.2904999999996</v>
      </c>
      <c r="F68" s="70">
        <v>1330.8610799999999</v>
      </c>
      <c r="G68" s="70">
        <f t="shared" si="12"/>
        <v>1176.4294199999997</v>
      </c>
    </row>
    <row r="69" spans="1:7" ht="30.75" customHeight="1">
      <c r="A69" s="32" t="s">
        <v>190</v>
      </c>
      <c r="B69" s="70">
        <v>7.1500600000000007</v>
      </c>
      <c r="C69" s="70"/>
      <c r="D69" s="70">
        <f>B69-C69</f>
        <v>7.1500600000000007</v>
      </c>
      <c r="E69" s="70">
        <v>132.18746999999999</v>
      </c>
      <c r="F69" s="70">
        <v>0</v>
      </c>
      <c r="G69" s="70">
        <f t="shared" si="12"/>
        <v>132.18746999999999</v>
      </c>
    </row>
    <row r="70" spans="1:7" ht="23.25" customHeight="1">
      <c r="A70" s="32" t="s">
        <v>191</v>
      </c>
      <c r="B70" s="70">
        <v>0</v>
      </c>
      <c r="C70" s="70">
        <v>0</v>
      </c>
      <c r="D70" s="70">
        <f>B70-C70</f>
        <v>0</v>
      </c>
      <c r="E70" s="70">
        <v>0</v>
      </c>
      <c r="F70" s="70">
        <v>0</v>
      </c>
      <c r="G70" s="70">
        <f t="shared" si="12"/>
        <v>0</v>
      </c>
    </row>
    <row r="71" spans="1:7" ht="31.5" customHeight="1">
      <c r="A71" s="32" t="s">
        <v>183</v>
      </c>
      <c r="B71" s="70">
        <v>0</v>
      </c>
      <c r="C71" s="70">
        <v>0</v>
      </c>
      <c r="D71" s="70">
        <f>B71-C71</f>
        <v>0</v>
      </c>
      <c r="E71" s="70">
        <v>0</v>
      </c>
      <c r="F71" s="70">
        <v>0</v>
      </c>
      <c r="G71" s="70">
        <f t="shared" si="12"/>
        <v>0</v>
      </c>
    </row>
    <row r="72" spans="1:7" ht="23.25" customHeight="1">
      <c r="A72" s="32" t="s">
        <v>192</v>
      </c>
      <c r="B72" s="70">
        <v>0</v>
      </c>
      <c r="C72" s="70">
        <v>0</v>
      </c>
      <c r="D72" s="70">
        <f>B72-C72</f>
        <v>0</v>
      </c>
      <c r="E72" s="70">
        <v>0</v>
      </c>
      <c r="F72" s="70">
        <v>0</v>
      </c>
      <c r="G72" s="70">
        <f t="shared" si="12"/>
        <v>0</v>
      </c>
    </row>
    <row r="73" spans="1:7" ht="23.25" customHeight="1">
      <c r="A73" s="27" t="s">
        <v>193</v>
      </c>
      <c r="B73" s="68">
        <f>SUM(B68:B72)</f>
        <v>1124.8952099999999</v>
      </c>
      <c r="C73" s="68">
        <f>SUM(C68:C72)</f>
        <v>2096.5281500000001</v>
      </c>
      <c r="D73" s="68">
        <f>SUM(D67:D72)</f>
        <v>-971.63294000000008</v>
      </c>
      <c r="E73" s="68">
        <f>SUM(E67:E72)</f>
        <v>2639.4779699999995</v>
      </c>
      <c r="F73" s="68">
        <f>SUM(F67:F72)</f>
        <v>1330.8610799999999</v>
      </c>
      <c r="G73" s="68">
        <f>SUM(G67:G72)</f>
        <v>1308.6168899999998</v>
      </c>
    </row>
    <row r="74" spans="1:7" ht="23.25" customHeight="1">
      <c r="A74" s="27" t="s">
        <v>194</v>
      </c>
      <c r="B74" s="70"/>
      <c r="C74" s="70"/>
      <c r="D74" s="70"/>
      <c r="E74" s="70"/>
      <c r="F74" s="70"/>
      <c r="G74" s="70">
        <v>0</v>
      </c>
    </row>
    <row r="75" spans="1:7" ht="31.5" customHeight="1">
      <c r="A75" s="32" t="s">
        <v>195</v>
      </c>
      <c r="B75" s="70">
        <v>0</v>
      </c>
      <c r="C75" s="70">
        <v>0</v>
      </c>
      <c r="D75" s="70">
        <f>B75-C75</f>
        <v>0</v>
      </c>
      <c r="E75" s="70">
        <v>0</v>
      </c>
      <c r="F75" s="70">
        <v>0</v>
      </c>
      <c r="G75" s="70">
        <f>E75-F75</f>
        <v>0</v>
      </c>
    </row>
    <row r="76" spans="1:7" ht="30.75" customHeight="1">
      <c r="A76" s="32" t="s">
        <v>196</v>
      </c>
      <c r="B76" s="70">
        <v>0</v>
      </c>
      <c r="C76" s="70">
        <v>0</v>
      </c>
      <c r="D76" s="70">
        <f t="shared" ref="D76:D81" si="13">B76-C76</f>
        <v>0</v>
      </c>
      <c r="E76" s="70">
        <v>0</v>
      </c>
      <c r="F76" s="70">
        <v>0</v>
      </c>
      <c r="G76" s="70">
        <f t="shared" ref="G76:G81" si="14">E76-F76</f>
        <v>0</v>
      </c>
    </row>
    <row r="77" spans="1:7" ht="23.25" customHeight="1">
      <c r="A77" s="32" t="s">
        <v>197</v>
      </c>
      <c r="B77" s="70">
        <v>0</v>
      </c>
      <c r="C77" s="70">
        <v>0</v>
      </c>
      <c r="D77" s="70">
        <f t="shared" si="13"/>
        <v>0</v>
      </c>
      <c r="E77" s="70">
        <v>0</v>
      </c>
      <c r="F77" s="70">
        <v>0</v>
      </c>
      <c r="G77" s="70">
        <f t="shared" si="14"/>
        <v>0</v>
      </c>
    </row>
    <row r="78" spans="1:7" ht="30" customHeight="1">
      <c r="A78" s="32" t="s">
        <v>182</v>
      </c>
      <c r="B78" s="70">
        <v>0</v>
      </c>
      <c r="C78" s="70">
        <v>0</v>
      </c>
      <c r="D78" s="70">
        <f t="shared" si="13"/>
        <v>0</v>
      </c>
      <c r="E78" s="70">
        <v>0</v>
      </c>
      <c r="F78" s="70">
        <v>0</v>
      </c>
      <c r="G78" s="70">
        <f t="shared" si="14"/>
        <v>0</v>
      </c>
    </row>
    <row r="79" spans="1:7" ht="23.25" customHeight="1">
      <c r="A79" s="32" t="s">
        <v>198</v>
      </c>
      <c r="B79" s="70">
        <v>0</v>
      </c>
      <c r="C79" s="70">
        <v>0</v>
      </c>
      <c r="D79" s="70">
        <f t="shared" si="13"/>
        <v>0</v>
      </c>
      <c r="E79" s="70">
        <v>0</v>
      </c>
      <c r="F79" s="70">
        <v>0</v>
      </c>
      <c r="G79" s="70">
        <f t="shared" si="14"/>
        <v>0</v>
      </c>
    </row>
    <row r="80" spans="1:7" ht="33" customHeight="1">
      <c r="A80" s="32" t="s">
        <v>199</v>
      </c>
      <c r="B80" s="70">
        <v>0</v>
      </c>
      <c r="C80" s="70">
        <v>0</v>
      </c>
      <c r="D80" s="70">
        <f t="shared" si="13"/>
        <v>0</v>
      </c>
      <c r="E80" s="70">
        <v>0</v>
      </c>
      <c r="F80" s="70">
        <v>0</v>
      </c>
      <c r="G80" s="70">
        <f t="shared" si="14"/>
        <v>0</v>
      </c>
    </row>
    <row r="81" spans="1:7" ht="23.25" customHeight="1">
      <c r="A81" s="32" t="s">
        <v>200</v>
      </c>
      <c r="B81" s="70">
        <v>0</v>
      </c>
      <c r="C81" s="70">
        <v>0</v>
      </c>
      <c r="D81" s="70">
        <f t="shared" si="13"/>
        <v>0</v>
      </c>
      <c r="E81" s="70">
        <v>0</v>
      </c>
      <c r="F81" s="70">
        <v>0</v>
      </c>
      <c r="G81" s="70">
        <f t="shared" si="14"/>
        <v>0</v>
      </c>
    </row>
    <row r="82" spans="1:7" ht="23.25" customHeight="1">
      <c r="A82" s="27" t="s">
        <v>201</v>
      </c>
      <c r="B82" s="68">
        <f t="shared" ref="B82:G82" si="15">SUM(B75:B81)</f>
        <v>0</v>
      </c>
      <c r="C82" s="68">
        <f t="shared" si="15"/>
        <v>0</v>
      </c>
      <c r="D82" s="68">
        <f t="shared" si="15"/>
        <v>0</v>
      </c>
      <c r="E82" s="68">
        <f t="shared" si="15"/>
        <v>0</v>
      </c>
      <c r="F82" s="68">
        <f t="shared" si="15"/>
        <v>0</v>
      </c>
      <c r="G82" s="68">
        <f t="shared" si="15"/>
        <v>0</v>
      </c>
    </row>
    <row r="83" spans="1:7" ht="23.25" customHeight="1">
      <c r="A83" s="32" t="s">
        <v>202</v>
      </c>
      <c r="B83" s="70">
        <f t="shared" ref="B83:G83" si="16">B65+B73+B82</f>
        <v>8161.3864399999993</v>
      </c>
      <c r="C83" s="70">
        <f t="shared" si="16"/>
        <v>7406.1617899999992</v>
      </c>
      <c r="D83" s="70">
        <f t="shared" si="16"/>
        <v>755.22465000000113</v>
      </c>
      <c r="E83" s="70">
        <f t="shared" si="16"/>
        <v>8444.557209999999</v>
      </c>
      <c r="F83" s="70">
        <f t="shared" si="16"/>
        <v>7599.4910700000019</v>
      </c>
      <c r="G83" s="70">
        <f t="shared" si="16"/>
        <v>845.06613999999763</v>
      </c>
    </row>
    <row r="84" spans="1:7" ht="23.25" customHeight="1">
      <c r="A84" s="32" t="s">
        <v>203</v>
      </c>
      <c r="B84" s="70"/>
      <c r="C84" s="70"/>
      <c r="D84" s="70">
        <v>2723.71378</v>
      </c>
      <c r="E84" s="70"/>
      <c r="F84" s="70"/>
      <c r="G84" s="70">
        <v>2288.4319299999997</v>
      </c>
    </row>
    <row r="85" spans="1:7" ht="23.25" customHeight="1">
      <c r="A85" s="32" t="s">
        <v>204</v>
      </c>
      <c r="B85" s="70"/>
      <c r="C85" s="70"/>
      <c r="D85" s="69">
        <f>D83+D84</f>
        <v>3478.9384300000011</v>
      </c>
      <c r="E85" s="70"/>
      <c r="F85" s="70"/>
      <c r="G85" s="69">
        <f>G84+G83</f>
        <v>3133.4980699999974</v>
      </c>
    </row>
    <row r="87" spans="1:7">
      <c r="A87" s="65"/>
      <c r="F87" s="104" t="str">
        <f>F41</f>
        <v>Дата:</v>
      </c>
      <c r="G87" s="102">
        <f ca="1">G41</f>
        <v>41850</v>
      </c>
    </row>
    <row r="88" spans="1:7">
      <c r="A88" s="49"/>
    </row>
    <row r="89" spans="1:7">
      <c r="A89" s="103" t="str">
        <f>A43</f>
        <v xml:space="preserve">Съставител:                                                   </v>
      </c>
      <c r="B89" s="103" t="str">
        <f>B43</f>
        <v>Ръководител:</v>
      </c>
      <c r="C89" s="103"/>
      <c r="D89" s="103"/>
    </row>
    <row r="90" spans="1:7">
      <c r="A90" s="103" t="str">
        <f>A44</f>
        <v xml:space="preserve">                    /М. Цветкова/</v>
      </c>
      <c r="B90" s="103"/>
      <c r="C90" s="103" t="str">
        <f>C44</f>
        <v>/В. Минчева/</v>
      </c>
      <c r="D90" s="103"/>
    </row>
    <row r="94" spans="1:7">
      <c r="A94" s="121" t="s">
        <v>119</v>
      </c>
      <c r="B94" s="121"/>
      <c r="C94" s="121"/>
      <c r="D94" s="121"/>
      <c r="E94" s="121"/>
      <c r="F94" s="121"/>
      <c r="G94" s="121"/>
    </row>
    <row r="95" spans="1:7">
      <c r="A95" s="121" t="s">
        <v>169</v>
      </c>
      <c r="B95" s="121"/>
      <c r="C95" s="121"/>
      <c r="D95" s="121"/>
      <c r="E95" s="121"/>
      <c r="F95" s="121"/>
      <c r="G95" s="121"/>
    </row>
    <row r="96" spans="1:7">
      <c r="A96" s="121" t="s">
        <v>221</v>
      </c>
      <c r="B96" s="121"/>
      <c r="C96" s="121"/>
      <c r="D96" s="121"/>
      <c r="E96" s="121"/>
      <c r="F96" s="121"/>
      <c r="G96" s="121"/>
    </row>
    <row r="97" spans="1:7">
      <c r="A97" s="121" t="str">
        <f>A4</f>
        <v>към 30.06.2014г.</v>
      </c>
      <c r="B97" s="121"/>
      <c r="C97" s="121"/>
      <c r="D97" s="121"/>
      <c r="E97" s="121"/>
      <c r="F97" s="121"/>
      <c r="G97" s="121"/>
    </row>
    <row r="98" spans="1:7">
      <c r="A98" s="49"/>
      <c r="B98" s="49"/>
      <c r="C98" s="49"/>
      <c r="D98" s="49"/>
      <c r="E98" s="49"/>
      <c r="F98" s="49"/>
      <c r="G98" s="64" t="s">
        <v>121</v>
      </c>
    </row>
    <row r="99" spans="1:7">
      <c r="A99" s="51" t="s">
        <v>170</v>
      </c>
      <c r="B99" s="127" t="str">
        <f>B6</f>
        <v>Текущ период 01.2014 - 06.2014 г.</v>
      </c>
      <c r="C99" s="127"/>
      <c r="D99" s="127"/>
      <c r="E99" s="127" t="str">
        <f>E6</f>
        <v>Предходен период 01.2013 - 06.2013 г.</v>
      </c>
      <c r="F99" s="127"/>
      <c r="G99" s="127"/>
    </row>
    <row r="100" spans="1:7">
      <c r="A100" s="54" t="s">
        <v>171</v>
      </c>
      <c r="B100" s="72" t="s">
        <v>172</v>
      </c>
      <c r="C100" s="72" t="s">
        <v>173</v>
      </c>
      <c r="D100" s="72" t="s">
        <v>174</v>
      </c>
      <c r="E100" s="72" t="s">
        <v>172</v>
      </c>
      <c r="F100" s="72" t="s">
        <v>173</v>
      </c>
      <c r="G100" s="72" t="s">
        <v>174</v>
      </c>
    </row>
    <row r="101" spans="1:7">
      <c r="A101" s="60" t="s">
        <v>175</v>
      </c>
      <c r="B101" s="72" t="s">
        <v>176</v>
      </c>
      <c r="C101" s="72" t="s">
        <v>177</v>
      </c>
      <c r="D101" s="72" t="s">
        <v>178</v>
      </c>
      <c r="E101" s="72" t="s">
        <v>176</v>
      </c>
      <c r="F101" s="72" t="s">
        <v>177</v>
      </c>
      <c r="G101" s="72" t="s">
        <v>178</v>
      </c>
    </row>
    <row r="102" spans="1:7">
      <c r="A102" s="72" t="s">
        <v>9</v>
      </c>
      <c r="B102" s="72">
        <v>1</v>
      </c>
      <c r="C102" s="72">
        <v>2</v>
      </c>
      <c r="D102" s="72">
        <v>3</v>
      </c>
      <c r="E102" s="72">
        <v>4</v>
      </c>
      <c r="F102" s="72">
        <v>5</v>
      </c>
      <c r="G102" s="72">
        <v>6</v>
      </c>
    </row>
    <row r="103" spans="1:7" ht="24" customHeight="1">
      <c r="A103" s="27" t="s">
        <v>179</v>
      </c>
      <c r="B103" s="29"/>
      <c r="C103" s="29"/>
      <c r="D103" s="29"/>
      <c r="E103" s="29"/>
      <c r="F103" s="29"/>
      <c r="G103" s="29"/>
    </row>
    <row r="104" spans="1:7" ht="24" customHeight="1">
      <c r="A104" s="91" t="s">
        <v>219</v>
      </c>
      <c r="B104" s="70">
        <v>434.73478</v>
      </c>
      <c r="C104" s="70">
        <v>188.66516999999996</v>
      </c>
      <c r="D104" s="70">
        <f>B104-C104</f>
        <v>246.06961000000004</v>
      </c>
      <c r="E104" s="70">
        <v>434.77551000000005</v>
      </c>
      <c r="F104" s="70">
        <v>211.64393000000001</v>
      </c>
      <c r="G104" s="70">
        <f>E104-F104</f>
        <v>223.13158000000004</v>
      </c>
    </row>
    <row r="105" spans="1:7" ht="32.25" customHeight="1">
      <c r="A105" s="32" t="s">
        <v>180</v>
      </c>
      <c r="B105" s="70"/>
      <c r="C105" s="70"/>
      <c r="D105" s="70">
        <f t="shared" ref="D105:D111" si="17">B105-C105</f>
        <v>0</v>
      </c>
      <c r="E105" s="70">
        <v>0</v>
      </c>
      <c r="F105" s="70">
        <v>0</v>
      </c>
      <c r="G105" s="70">
        <f>E105-F105</f>
        <v>0</v>
      </c>
    </row>
    <row r="106" spans="1:7" ht="26.25" customHeight="1">
      <c r="A106" s="32" t="s">
        <v>181</v>
      </c>
      <c r="B106" s="70">
        <v>2.7199100000000005</v>
      </c>
      <c r="C106" s="70">
        <v>208.16825</v>
      </c>
      <c r="D106" s="70">
        <f t="shared" si="17"/>
        <v>-205.44834</v>
      </c>
      <c r="E106" s="70">
        <v>0.83081000000000005</v>
      </c>
      <c r="F106" s="70">
        <v>205.40390999999997</v>
      </c>
      <c r="G106" s="70">
        <f t="shared" ref="G106:G111" si="18">E106-F106</f>
        <v>-204.57309999999995</v>
      </c>
    </row>
    <row r="107" spans="1:7" ht="30" customHeight="1">
      <c r="A107" s="32" t="s">
        <v>182</v>
      </c>
      <c r="B107" s="70"/>
      <c r="C107" s="70"/>
      <c r="D107" s="70">
        <f t="shared" si="17"/>
        <v>0</v>
      </c>
      <c r="E107" s="70">
        <v>0</v>
      </c>
      <c r="F107" s="70">
        <v>0</v>
      </c>
      <c r="G107" s="70">
        <f t="shared" si="18"/>
        <v>0</v>
      </c>
    </row>
    <row r="108" spans="1:7" ht="31.5" customHeight="1">
      <c r="A108" s="32" t="s">
        <v>183</v>
      </c>
      <c r="B108" s="70">
        <v>0</v>
      </c>
      <c r="C108" s="70">
        <v>0.69505000000000006</v>
      </c>
      <c r="D108" s="70">
        <f t="shared" si="17"/>
        <v>-0.69505000000000006</v>
      </c>
      <c r="E108" s="70">
        <v>0</v>
      </c>
      <c r="F108" s="70">
        <v>5.0599999999999994E-3</v>
      </c>
      <c r="G108" s="70">
        <f t="shared" si="18"/>
        <v>-5.0599999999999994E-3</v>
      </c>
    </row>
    <row r="109" spans="1:7" ht="24" customHeight="1">
      <c r="A109" s="32" t="s">
        <v>184</v>
      </c>
      <c r="B109" s="70"/>
      <c r="C109" s="70"/>
      <c r="D109" s="70">
        <f t="shared" si="17"/>
        <v>0</v>
      </c>
      <c r="E109" s="70">
        <v>0</v>
      </c>
      <c r="F109" s="70">
        <v>0</v>
      </c>
      <c r="G109" s="70">
        <f t="shared" si="18"/>
        <v>0</v>
      </c>
    </row>
    <row r="110" spans="1:7" ht="24" customHeight="1">
      <c r="A110" s="32" t="s">
        <v>228</v>
      </c>
      <c r="B110" s="70">
        <v>0</v>
      </c>
      <c r="C110" s="70">
        <v>8.9152099999999983</v>
      </c>
      <c r="D110" s="70">
        <f t="shared" si="17"/>
        <v>-8.9152099999999983</v>
      </c>
      <c r="E110" s="70">
        <v>0</v>
      </c>
      <c r="F110" s="70">
        <v>8.059470000000001</v>
      </c>
      <c r="G110" s="70">
        <f t="shared" si="18"/>
        <v>-8.059470000000001</v>
      </c>
    </row>
    <row r="111" spans="1:7" ht="24" customHeight="1">
      <c r="A111" s="32" t="s">
        <v>185</v>
      </c>
      <c r="B111" s="70">
        <v>14.620199999999999</v>
      </c>
      <c r="C111" s="70">
        <v>12.775259999999998</v>
      </c>
      <c r="D111" s="70">
        <f t="shared" si="17"/>
        <v>1.8449400000000011</v>
      </c>
      <c r="E111" s="70">
        <v>5.9999999999999995E-5</v>
      </c>
      <c r="F111" s="70">
        <v>0.5245200000000001</v>
      </c>
      <c r="G111" s="70">
        <f t="shared" si="18"/>
        <v>-0.52446000000000015</v>
      </c>
    </row>
    <row r="112" spans="1:7" ht="24" customHeight="1">
      <c r="A112" s="27" t="s">
        <v>186</v>
      </c>
      <c r="B112" s="68">
        <f t="shared" ref="B112:G112" si="19">SUM(B104:B111)</f>
        <v>452.07489000000004</v>
      </c>
      <c r="C112" s="68">
        <f t="shared" si="19"/>
        <v>419.21893999999992</v>
      </c>
      <c r="D112" s="68">
        <f t="shared" si="19"/>
        <v>32.855950000000036</v>
      </c>
      <c r="E112" s="68">
        <f t="shared" si="19"/>
        <v>435.60638000000006</v>
      </c>
      <c r="F112" s="68">
        <f t="shared" si="19"/>
        <v>425.63688999999994</v>
      </c>
      <c r="G112" s="68">
        <f t="shared" si="19"/>
        <v>9.9694900000000874</v>
      </c>
    </row>
    <row r="113" spans="1:7" ht="24" customHeight="1">
      <c r="A113" s="27" t="s">
        <v>187</v>
      </c>
      <c r="B113" s="70"/>
      <c r="C113" s="70"/>
      <c r="D113" s="70"/>
      <c r="E113" s="70"/>
      <c r="F113" s="70"/>
      <c r="G113" s="70"/>
    </row>
    <row r="114" spans="1:7" ht="24" customHeight="1">
      <c r="A114" s="32" t="s">
        <v>188</v>
      </c>
      <c r="B114" s="70">
        <v>0</v>
      </c>
      <c r="C114" s="70">
        <v>0</v>
      </c>
      <c r="D114" s="70">
        <f t="shared" ref="D114:D119" si="20">B114-C114</f>
        <v>0</v>
      </c>
      <c r="E114" s="70">
        <v>0</v>
      </c>
      <c r="F114" s="70">
        <v>0</v>
      </c>
      <c r="G114" s="70">
        <f t="shared" ref="G114:G119" si="21">E114-F114</f>
        <v>0</v>
      </c>
    </row>
    <row r="115" spans="1:7" ht="24" customHeight="1">
      <c r="A115" s="32" t="s">
        <v>189</v>
      </c>
      <c r="B115" s="70">
        <v>0</v>
      </c>
      <c r="C115" s="70">
        <v>0</v>
      </c>
      <c r="D115" s="70">
        <f t="shared" si="20"/>
        <v>0</v>
      </c>
      <c r="E115" s="70">
        <v>0</v>
      </c>
      <c r="F115" s="70">
        <v>0</v>
      </c>
      <c r="G115" s="70">
        <f t="shared" si="21"/>
        <v>0</v>
      </c>
    </row>
    <row r="116" spans="1:7" ht="30.75" customHeight="1">
      <c r="A116" s="32" t="s">
        <v>190</v>
      </c>
      <c r="B116" s="70">
        <v>0</v>
      </c>
      <c r="C116" s="70"/>
      <c r="D116" s="70">
        <f t="shared" si="20"/>
        <v>0</v>
      </c>
      <c r="E116" s="70">
        <v>0</v>
      </c>
      <c r="F116" s="70">
        <v>0</v>
      </c>
      <c r="G116" s="70">
        <f t="shared" si="21"/>
        <v>0</v>
      </c>
    </row>
    <row r="117" spans="1:7" ht="24" customHeight="1">
      <c r="A117" s="32" t="s">
        <v>191</v>
      </c>
      <c r="B117" s="70">
        <v>0</v>
      </c>
      <c r="C117" s="70">
        <v>0</v>
      </c>
      <c r="D117" s="70">
        <f t="shared" si="20"/>
        <v>0</v>
      </c>
      <c r="E117" s="70">
        <v>0</v>
      </c>
      <c r="F117" s="70">
        <v>0</v>
      </c>
      <c r="G117" s="70">
        <f t="shared" si="21"/>
        <v>0</v>
      </c>
    </row>
    <row r="118" spans="1:7" ht="30" customHeight="1">
      <c r="A118" s="32" t="s">
        <v>183</v>
      </c>
      <c r="B118" s="70">
        <v>0</v>
      </c>
      <c r="C118" s="70">
        <v>0</v>
      </c>
      <c r="D118" s="70">
        <f t="shared" si="20"/>
        <v>0</v>
      </c>
      <c r="E118" s="70">
        <v>0</v>
      </c>
      <c r="F118" s="70">
        <v>0</v>
      </c>
      <c r="G118" s="70">
        <f t="shared" si="21"/>
        <v>0</v>
      </c>
    </row>
    <row r="119" spans="1:7" ht="24" customHeight="1">
      <c r="A119" s="32" t="s">
        <v>192</v>
      </c>
      <c r="B119" s="70">
        <v>0</v>
      </c>
      <c r="C119" s="70">
        <v>0</v>
      </c>
      <c r="D119" s="70">
        <f t="shared" si="20"/>
        <v>0</v>
      </c>
      <c r="E119" s="70">
        <v>0</v>
      </c>
      <c r="F119" s="70">
        <v>0</v>
      </c>
      <c r="G119" s="70">
        <f t="shared" si="21"/>
        <v>0</v>
      </c>
    </row>
    <row r="120" spans="1:7" ht="24" customHeight="1">
      <c r="A120" s="27" t="s">
        <v>193</v>
      </c>
      <c r="B120" s="68">
        <f t="shared" ref="B120:G120" si="22">SUM(B114:B119)</f>
        <v>0</v>
      </c>
      <c r="C120" s="68">
        <f t="shared" si="22"/>
        <v>0</v>
      </c>
      <c r="D120" s="68">
        <f t="shared" si="22"/>
        <v>0</v>
      </c>
      <c r="E120" s="68">
        <f t="shared" si="22"/>
        <v>0</v>
      </c>
      <c r="F120" s="68">
        <f t="shared" si="22"/>
        <v>0</v>
      </c>
      <c r="G120" s="68">
        <f t="shared" si="22"/>
        <v>0</v>
      </c>
    </row>
    <row r="121" spans="1:7" ht="24" customHeight="1">
      <c r="A121" s="27" t="s">
        <v>194</v>
      </c>
      <c r="B121" s="70"/>
      <c r="C121" s="70"/>
      <c r="D121" s="70"/>
      <c r="E121" s="70"/>
      <c r="F121" s="70"/>
      <c r="G121" s="70"/>
    </row>
    <row r="122" spans="1:7" ht="31.5" customHeight="1">
      <c r="A122" s="32" t="s">
        <v>195</v>
      </c>
      <c r="B122" s="70">
        <v>0</v>
      </c>
      <c r="C122" s="70">
        <v>0</v>
      </c>
      <c r="D122" s="70">
        <f>B122-C122</f>
        <v>0</v>
      </c>
      <c r="E122" s="70">
        <v>0</v>
      </c>
      <c r="F122" s="70">
        <v>0</v>
      </c>
      <c r="G122" s="70">
        <f>E122-F122</f>
        <v>0</v>
      </c>
    </row>
    <row r="123" spans="1:7" ht="32.25" customHeight="1">
      <c r="A123" s="32" t="s">
        <v>196</v>
      </c>
      <c r="B123" s="70">
        <v>0</v>
      </c>
      <c r="C123" s="70">
        <v>0</v>
      </c>
      <c r="D123" s="70">
        <f t="shared" ref="D123:D128" si="23">B123-C123</f>
        <v>0</v>
      </c>
      <c r="E123" s="70">
        <v>0</v>
      </c>
      <c r="F123" s="70">
        <v>0</v>
      </c>
      <c r="G123" s="70">
        <f t="shared" ref="G123:G128" si="24">E123-F123</f>
        <v>0</v>
      </c>
    </row>
    <row r="124" spans="1:7" ht="24" customHeight="1">
      <c r="A124" s="32" t="s">
        <v>197</v>
      </c>
      <c r="B124" s="70">
        <v>0</v>
      </c>
      <c r="C124" s="70">
        <v>0</v>
      </c>
      <c r="D124" s="70">
        <f t="shared" si="23"/>
        <v>0</v>
      </c>
      <c r="E124" s="70">
        <v>0</v>
      </c>
      <c r="F124" s="70">
        <v>0</v>
      </c>
      <c r="G124" s="70">
        <f t="shared" si="24"/>
        <v>0</v>
      </c>
    </row>
    <row r="125" spans="1:7" ht="33.75" customHeight="1">
      <c r="A125" s="32" t="s">
        <v>182</v>
      </c>
      <c r="B125" s="70">
        <v>0</v>
      </c>
      <c r="C125" s="70">
        <v>0</v>
      </c>
      <c r="D125" s="70">
        <f t="shared" si="23"/>
        <v>0</v>
      </c>
      <c r="E125" s="70">
        <v>0</v>
      </c>
      <c r="F125" s="70">
        <v>0</v>
      </c>
      <c r="G125" s="70">
        <f t="shared" si="24"/>
        <v>0</v>
      </c>
    </row>
    <row r="126" spans="1:7" ht="24" customHeight="1">
      <c r="A126" s="32" t="s">
        <v>198</v>
      </c>
      <c r="B126" s="70">
        <v>0</v>
      </c>
      <c r="C126" s="70">
        <v>0</v>
      </c>
      <c r="D126" s="70">
        <f t="shared" si="23"/>
        <v>0</v>
      </c>
      <c r="E126" s="70">
        <v>0</v>
      </c>
      <c r="F126" s="70">
        <v>0</v>
      </c>
      <c r="G126" s="70">
        <f t="shared" si="24"/>
        <v>0</v>
      </c>
    </row>
    <row r="127" spans="1:7" ht="33.75" customHeight="1">
      <c r="A127" s="32" t="s">
        <v>199</v>
      </c>
      <c r="B127" s="70">
        <v>0</v>
      </c>
      <c r="C127" s="70">
        <v>0</v>
      </c>
      <c r="D127" s="70">
        <f t="shared" si="23"/>
        <v>0</v>
      </c>
      <c r="E127" s="70">
        <v>0</v>
      </c>
      <c r="F127" s="70">
        <v>0</v>
      </c>
      <c r="G127" s="70">
        <f t="shared" si="24"/>
        <v>0</v>
      </c>
    </row>
    <row r="128" spans="1:7" ht="24" customHeight="1">
      <c r="A128" s="32" t="s">
        <v>200</v>
      </c>
      <c r="B128" s="70">
        <v>0</v>
      </c>
      <c r="C128" s="70">
        <v>0</v>
      </c>
      <c r="D128" s="70">
        <f t="shared" si="23"/>
        <v>0</v>
      </c>
      <c r="E128" s="70">
        <v>0</v>
      </c>
      <c r="F128" s="70">
        <v>0</v>
      </c>
      <c r="G128" s="70">
        <f t="shared" si="24"/>
        <v>0</v>
      </c>
    </row>
    <row r="129" spans="1:7" ht="24" customHeight="1">
      <c r="A129" s="27" t="s">
        <v>201</v>
      </c>
      <c r="B129" s="68">
        <f t="shared" ref="B129:G129" si="25">SUM(B122:B128)</f>
        <v>0</v>
      </c>
      <c r="C129" s="68">
        <f t="shared" si="25"/>
        <v>0</v>
      </c>
      <c r="D129" s="68">
        <f t="shared" si="25"/>
        <v>0</v>
      </c>
      <c r="E129" s="68">
        <f t="shared" si="25"/>
        <v>0</v>
      </c>
      <c r="F129" s="68">
        <f t="shared" si="25"/>
        <v>0</v>
      </c>
      <c r="G129" s="68">
        <f t="shared" si="25"/>
        <v>0</v>
      </c>
    </row>
    <row r="130" spans="1:7" ht="24" customHeight="1">
      <c r="A130" s="32" t="s">
        <v>202</v>
      </c>
      <c r="B130" s="70">
        <f t="shared" ref="B130:G130" si="26">B112+B120+B129</f>
        <v>452.07489000000004</v>
      </c>
      <c r="C130" s="70">
        <f t="shared" si="26"/>
        <v>419.21893999999992</v>
      </c>
      <c r="D130" s="70">
        <f t="shared" si="26"/>
        <v>32.855950000000036</v>
      </c>
      <c r="E130" s="70">
        <f t="shared" si="26"/>
        <v>435.60638000000006</v>
      </c>
      <c r="F130" s="70">
        <f t="shared" si="26"/>
        <v>425.63688999999994</v>
      </c>
      <c r="G130" s="70">
        <f t="shared" si="26"/>
        <v>9.9694900000000874</v>
      </c>
    </row>
    <row r="131" spans="1:7" ht="24" customHeight="1">
      <c r="A131" s="32" t="s">
        <v>203</v>
      </c>
      <c r="B131" s="70"/>
      <c r="C131" s="70"/>
      <c r="D131" s="70">
        <v>39.049520000000001</v>
      </c>
      <c r="E131" s="70"/>
      <c r="F131" s="70"/>
      <c r="G131" s="70">
        <v>41.839210000000008</v>
      </c>
    </row>
    <row r="132" spans="1:7" ht="24" customHeight="1">
      <c r="A132" s="32" t="s">
        <v>204</v>
      </c>
      <c r="B132" s="70"/>
      <c r="C132" s="70"/>
      <c r="D132" s="69">
        <f>D130+D131</f>
        <v>71.905470000000037</v>
      </c>
      <c r="E132" s="70"/>
      <c r="F132" s="70"/>
      <c r="G132" s="69">
        <f>G131+G130</f>
        <v>51.808700000000094</v>
      </c>
    </row>
    <row r="134" spans="1:7">
      <c r="A134" s="65"/>
      <c r="F134" s="104" t="str">
        <f>F41</f>
        <v>Дата:</v>
      </c>
      <c r="G134" s="102">
        <f ca="1">G41</f>
        <v>41850</v>
      </c>
    </row>
    <row r="135" spans="1:7">
      <c r="A135" s="49"/>
    </row>
    <row r="136" spans="1:7">
      <c r="A136" s="103" t="str">
        <f>A43</f>
        <v xml:space="preserve">Съставител:                                                   </v>
      </c>
      <c r="B136" s="103" t="str">
        <f>B43</f>
        <v>Ръководител:</v>
      </c>
      <c r="C136" s="103"/>
      <c r="D136" s="103"/>
    </row>
    <row r="137" spans="1:7">
      <c r="A137" s="103" t="str">
        <f>A44</f>
        <v xml:space="preserve">                    /М. Цветкова/</v>
      </c>
      <c r="B137" s="103"/>
      <c r="C137" s="103" t="str">
        <f>C44</f>
        <v>/В. Минчева/</v>
      </c>
      <c r="D137" s="103"/>
    </row>
  </sheetData>
  <mergeCells count="18">
    <mergeCell ref="A1:G1"/>
    <mergeCell ref="A2:G2"/>
    <mergeCell ref="A3:G3"/>
    <mergeCell ref="A4:G4"/>
    <mergeCell ref="A49:G49"/>
    <mergeCell ref="A50:G50"/>
    <mergeCell ref="B52:D52"/>
    <mergeCell ref="E52:G52"/>
    <mergeCell ref="B6:D6"/>
    <mergeCell ref="E6:G6"/>
    <mergeCell ref="A47:G47"/>
    <mergeCell ref="A48:G48"/>
    <mergeCell ref="B99:D99"/>
    <mergeCell ref="E99:G99"/>
    <mergeCell ref="A94:G94"/>
    <mergeCell ref="A95:G95"/>
    <mergeCell ref="A96:G96"/>
    <mergeCell ref="A97:G97"/>
  </mergeCells>
  <phoneticPr fontId="5" type="noConversion"/>
  <pageMargins left="0.7" right="0.7" top="0.75" bottom="0.75" header="0.25" footer="0.3"/>
  <pageSetup scale="68" orientation="portrait" r:id="rId1"/>
  <rowBreaks count="2" manualBreakCount="2">
    <brk id="45" max="16383" man="1"/>
    <brk id="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баланс</vt:lpstr>
      <vt:lpstr>ОПР</vt:lpstr>
      <vt:lpstr>Капитал</vt:lpstr>
      <vt:lpstr>ОПП</vt:lpstr>
      <vt:lpstr>Капитал!Print_Area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Danail Penev</dc:creator>
  <cp:lastModifiedBy>gergana_to</cp:lastModifiedBy>
  <cp:lastPrinted>2014-01-17T12:20:09Z</cp:lastPrinted>
  <dcterms:created xsi:type="dcterms:W3CDTF">2013-07-30T09:15:09Z</dcterms:created>
  <dcterms:modified xsi:type="dcterms:W3CDTF">2014-07-30T13:30:46Z</dcterms:modified>
</cp:coreProperties>
</file>