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1760" windowHeight="10290"/>
  </bookViews>
  <sheets>
    <sheet name="обл.пол" sheetId="1" r:id="rId1"/>
    <sheet name="прог." sheetId="2" r:id="rId2"/>
  </sheets>
  <externalReferences>
    <externalReference r:id="rId3"/>
  </externalReferences>
  <definedNames>
    <definedName name="_Hlk194811156" localSheetId="0">обл.пол!$B$6</definedName>
  </definedNames>
  <calcPr calcId="145621"/>
</workbook>
</file>

<file path=xl/calcChain.xml><?xml version="1.0" encoding="utf-8"?>
<calcChain xmlns="http://schemas.openxmlformats.org/spreadsheetml/2006/main">
  <c r="G226" i="2" l="1"/>
  <c r="F226" i="2"/>
  <c r="E226" i="2"/>
  <c r="D226" i="2"/>
  <c r="C226" i="2"/>
  <c r="B226" i="2"/>
  <c r="G222" i="2"/>
  <c r="G265" i="2" s="1"/>
  <c r="F222" i="2"/>
  <c r="F265" i="2" s="1"/>
  <c r="E222" i="2"/>
  <c r="E265" i="2" s="1"/>
  <c r="D222" i="2"/>
  <c r="D265" i="2" s="1"/>
  <c r="C222" i="2"/>
  <c r="C265" i="2" s="1"/>
  <c r="B222" i="2"/>
  <c r="B265" i="2" s="1"/>
  <c r="G221" i="2"/>
  <c r="G264" i="2" s="1"/>
  <c r="F221" i="2"/>
  <c r="F264" i="2" s="1"/>
  <c r="E221" i="2"/>
  <c r="E264" i="2" s="1"/>
  <c r="D221" i="2"/>
  <c r="D264" i="2" s="1"/>
  <c r="C221" i="2"/>
  <c r="C264" i="2" s="1"/>
  <c r="B221" i="2"/>
  <c r="B264" i="2" s="1"/>
  <c r="G220" i="2"/>
  <c r="G263" i="2" s="1"/>
  <c r="F220" i="2"/>
  <c r="F263" i="2" s="1"/>
  <c r="E220" i="2"/>
  <c r="E263" i="2" s="1"/>
  <c r="D220" i="2"/>
  <c r="D263" i="2" s="1"/>
  <c r="C220" i="2"/>
  <c r="C263" i="2" s="1"/>
  <c r="B220" i="2"/>
  <c r="B263" i="2" s="1"/>
  <c r="G218" i="2"/>
  <c r="F218" i="2"/>
  <c r="E218" i="2"/>
  <c r="D218" i="2"/>
  <c r="C218" i="2"/>
  <c r="B218" i="2"/>
  <c r="G216" i="2"/>
  <c r="G253" i="2" s="1"/>
  <c r="F216" i="2"/>
  <c r="F253" i="2" s="1"/>
  <c r="E216" i="2"/>
  <c r="E253" i="2" s="1"/>
  <c r="D216" i="2"/>
  <c r="D253" i="2" s="1"/>
  <c r="C216" i="2"/>
  <c r="C253" i="2" s="1"/>
  <c r="B216" i="2"/>
  <c r="B253" i="2" s="1"/>
  <c r="G214" i="2"/>
  <c r="F214" i="2"/>
  <c r="E214" i="2"/>
  <c r="D214" i="2"/>
  <c r="C214" i="2"/>
  <c r="B214" i="2"/>
  <c r="G213" i="2"/>
  <c r="F213" i="2"/>
  <c r="E213" i="2"/>
  <c r="D213" i="2"/>
  <c r="C213" i="2"/>
  <c r="B213" i="2"/>
  <c r="G212" i="2"/>
  <c r="F212" i="2"/>
  <c r="E212" i="2"/>
  <c r="D212" i="2"/>
  <c r="C212" i="2"/>
  <c r="B212" i="2"/>
  <c r="G210" i="2"/>
  <c r="G224" i="2" s="1"/>
  <c r="F210" i="2"/>
  <c r="F224" i="2" s="1"/>
  <c r="E210" i="2"/>
  <c r="E224" i="2" s="1"/>
  <c r="D210" i="2"/>
  <c r="D224" i="2" s="1"/>
  <c r="C210" i="2"/>
  <c r="C224" i="2" s="1"/>
  <c r="B210" i="2"/>
  <c r="B224" i="2" s="1"/>
  <c r="G203" i="2"/>
  <c r="F203" i="2"/>
  <c r="E203" i="2"/>
  <c r="D203" i="2"/>
  <c r="C203" i="2"/>
  <c r="B203" i="2"/>
  <c r="G198" i="2"/>
  <c r="G262" i="2" s="1"/>
  <c r="F198" i="2"/>
  <c r="F262" i="2" s="1"/>
  <c r="E198" i="2"/>
  <c r="E262" i="2" s="1"/>
  <c r="D198" i="2"/>
  <c r="D262" i="2" s="1"/>
  <c r="C198" i="2"/>
  <c r="C262" i="2" s="1"/>
  <c r="B198" i="2"/>
  <c r="B262" i="2" s="1"/>
  <c r="G196" i="2"/>
  <c r="F196" i="2"/>
  <c r="E196" i="2"/>
  <c r="D196" i="2"/>
  <c r="C196" i="2"/>
  <c r="B196" i="2"/>
  <c r="G194" i="2"/>
  <c r="F194" i="2"/>
  <c r="E194" i="2"/>
  <c r="D194" i="2"/>
  <c r="C194" i="2"/>
  <c r="B194" i="2"/>
  <c r="G193" i="2"/>
  <c r="F193" i="2"/>
  <c r="E193" i="2"/>
  <c r="D193" i="2"/>
  <c r="C193" i="2"/>
  <c r="B193" i="2"/>
  <c r="G192" i="2"/>
  <c r="F192" i="2"/>
  <c r="E192" i="2"/>
  <c r="D192" i="2"/>
  <c r="C192" i="2"/>
  <c r="B192" i="2"/>
  <c r="G190" i="2"/>
  <c r="G201" i="2" s="1"/>
  <c r="F190" i="2"/>
  <c r="F201" i="2" s="1"/>
  <c r="E190" i="2"/>
  <c r="E201" i="2" s="1"/>
  <c r="D190" i="2"/>
  <c r="D201" i="2" s="1"/>
  <c r="C190" i="2"/>
  <c r="C201" i="2" s="1"/>
  <c r="B190" i="2"/>
  <c r="B201" i="2" s="1"/>
  <c r="G183" i="2"/>
  <c r="F183" i="2"/>
  <c r="E183" i="2"/>
  <c r="D183" i="2"/>
  <c r="C183" i="2"/>
  <c r="B183" i="2"/>
  <c r="G176" i="2"/>
  <c r="F176" i="2"/>
  <c r="E176" i="2"/>
  <c r="D176" i="2"/>
  <c r="C176" i="2"/>
  <c r="B176" i="2"/>
  <c r="G174" i="2"/>
  <c r="G252" i="2" s="1"/>
  <c r="F174" i="2"/>
  <c r="F252" i="2" s="1"/>
  <c r="E174" i="2"/>
  <c r="E252" i="2" s="1"/>
  <c r="D174" i="2"/>
  <c r="D252" i="2" s="1"/>
  <c r="C174" i="2"/>
  <c r="C252" i="2" s="1"/>
  <c r="B174" i="2"/>
  <c r="B252" i="2" s="1"/>
  <c r="G173" i="2"/>
  <c r="G251" i="2" s="1"/>
  <c r="F173" i="2"/>
  <c r="F251" i="2" s="1"/>
  <c r="E173" i="2"/>
  <c r="E251" i="2" s="1"/>
  <c r="D173" i="2"/>
  <c r="D251" i="2" s="1"/>
  <c r="C173" i="2"/>
  <c r="C251" i="2" s="1"/>
  <c r="B173" i="2"/>
  <c r="B251" i="2" s="1"/>
  <c r="G171" i="2"/>
  <c r="F171" i="2"/>
  <c r="E171" i="2"/>
  <c r="D171" i="2"/>
  <c r="C171" i="2"/>
  <c r="B171" i="2"/>
  <c r="G170" i="2"/>
  <c r="F170" i="2"/>
  <c r="E170" i="2"/>
  <c r="D170" i="2"/>
  <c r="C170" i="2"/>
  <c r="B170" i="2"/>
  <c r="G169" i="2"/>
  <c r="F169" i="2"/>
  <c r="E169" i="2"/>
  <c r="D169" i="2"/>
  <c r="C169" i="2"/>
  <c r="B169" i="2"/>
  <c r="G167" i="2"/>
  <c r="G181" i="2" s="1"/>
  <c r="F167" i="2"/>
  <c r="F181" i="2" s="1"/>
  <c r="E167" i="2"/>
  <c r="E181" i="2" s="1"/>
  <c r="D167" i="2"/>
  <c r="D181" i="2" s="1"/>
  <c r="C167" i="2"/>
  <c r="C181" i="2" s="1"/>
  <c r="B167" i="2"/>
  <c r="B181" i="2" s="1"/>
  <c r="G160" i="2"/>
  <c r="F160" i="2"/>
  <c r="E160" i="2"/>
  <c r="D160" i="2"/>
  <c r="C160" i="2"/>
  <c r="B160" i="2"/>
  <c r="G155" i="2"/>
  <c r="G261" i="2" s="1"/>
  <c r="F155" i="2"/>
  <c r="F261" i="2" s="1"/>
  <c r="E155" i="2"/>
  <c r="E261" i="2" s="1"/>
  <c r="D155" i="2"/>
  <c r="D261" i="2" s="1"/>
  <c r="C155" i="2"/>
  <c r="C261" i="2" s="1"/>
  <c r="B155" i="2"/>
  <c r="B261" i="2" s="1"/>
  <c r="G153" i="2"/>
  <c r="F153" i="2"/>
  <c r="E153" i="2"/>
  <c r="D153" i="2"/>
  <c r="C153" i="2"/>
  <c r="B153" i="2"/>
  <c r="G151" i="2"/>
  <c r="F151" i="2"/>
  <c r="E151" i="2"/>
  <c r="D151" i="2"/>
  <c r="C151" i="2"/>
  <c r="B151" i="2"/>
  <c r="G150" i="2"/>
  <c r="F150" i="2"/>
  <c r="E150" i="2"/>
  <c r="D150" i="2"/>
  <c r="C150" i="2"/>
  <c r="B150" i="2"/>
  <c r="G149" i="2"/>
  <c r="F149" i="2"/>
  <c r="E149" i="2"/>
  <c r="D149" i="2"/>
  <c r="C149" i="2"/>
  <c r="B149" i="2"/>
  <c r="G147" i="2"/>
  <c r="G158" i="2" s="1"/>
  <c r="F147" i="2"/>
  <c r="F158" i="2" s="1"/>
  <c r="E147" i="2"/>
  <c r="E158" i="2" s="1"/>
  <c r="D147" i="2"/>
  <c r="D158" i="2" s="1"/>
  <c r="C147" i="2"/>
  <c r="C158" i="2" s="1"/>
  <c r="B147" i="2"/>
  <c r="B158" i="2" s="1"/>
  <c r="G140" i="2"/>
  <c r="F140" i="2"/>
  <c r="E140" i="2"/>
  <c r="D140" i="2"/>
  <c r="C140" i="2"/>
  <c r="B140" i="2"/>
  <c r="G133" i="2"/>
  <c r="F133" i="2"/>
  <c r="E133" i="2"/>
  <c r="D133" i="2"/>
  <c r="C133" i="2"/>
  <c r="B133" i="2"/>
  <c r="G131" i="2"/>
  <c r="G250" i="2" s="1"/>
  <c r="F131" i="2"/>
  <c r="F250" i="2" s="1"/>
  <c r="E131" i="2"/>
  <c r="E250" i="2" s="1"/>
  <c r="D131" i="2"/>
  <c r="D250" i="2" s="1"/>
  <c r="C131" i="2"/>
  <c r="C250" i="2" s="1"/>
  <c r="B131" i="2"/>
  <c r="B250" i="2" s="1"/>
  <c r="G129" i="2"/>
  <c r="F129" i="2"/>
  <c r="E129" i="2"/>
  <c r="D129" i="2"/>
  <c r="C129" i="2"/>
  <c r="B129" i="2"/>
  <c r="G128" i="2"/>
  <c r="F128" i="2"/>
  <c r="E128" i="2"/>
  <c r="D128" i="2"/>
  <c r="C128" i="2"/>
  <c r="B128" i="2"/>
  <c r="G127" i="2"/>
  <c r="F127" i="2"/>
  <c r="E127" i="2"/>
  <c r="D127" i="2"/>
  <c r="C127" i="2"/>
  <c r="B127" i="2"/>
  <c r="G125" i="2"/>
  <c r="G138" i="2" s="1"/>
  <c r="F125" i="2"/>
  <c r="F138" i="2" s="1"/>
  <c r="E125" i="2"/>
  <c r="E138" i="2" s="1"/>
  <c r="D125" i="2"/>
  <c r="D138" i="2" s="1"/>
  <c r="C125" i="2"/>
  <c r="C138" i="2" s="1"/>
  <c r="B125" i="2"/>
  <c r="B138" i="2" s="1"/>
  <c r="G118" i="2"/>
  <c r="F118" i="2"/>
  <c r="E118" i="2"/>
  <c r="D118" i="2"/>
  <c r="C118" i="2"/>
  <c r="B118" i="2"/>
  <c r="G111" i="2"/>
  <c r="F111" i="2"/>
  <c r="E111" i="2"/>
  <c r="D111" i="2"/>
  <c r="C111" i="2"/>
  <c r="B111" i="2"/>
  <c r="G109" i="2"/>
  <c r="G249" i="2" s="1"/>
  <c r="F109" i="2"/>
  <c r="F249" i="2" s="1"/>
  <c r="E109" i="2"/>
  <c r="E249" i="2" s="1"/>
  <c r="D109" i="2"/>
  <c r="D249" i="2" s="1"/>
  <c r="C109" i="2"/>
  <c r="C249" i="2" s="1"/>
  <c r="B109" i="2"/>
  <c r="B249" i="2" s="1"/>
  <c r="G108" i="2"/>
  <c r="G248" i="2" s="1"/>
  <c r="F108" i="2"/>
  <c r="F248" i="2" s="1"/>
  <c r="E108" i="2"/>
  <c r="E248" i="2" s="1"/>
  <c r="D108" i="2"/>
  <c r="D248" i="2" s="1"/>
  <c r="C108" i="2"/>
  <c r="C248" i="2" s="1"/>
  <c r="B108" i="2"/>
  <c r="B248" i="2" s="1"/>
  <c r="G107" i="2"/>
  <c r="G247" i="2" s="1"/>
  <c r="F107" i="2"/>
  <c r="F247" i="2" s="1"/>
  <c r="E107" i="2"/>
  <c r="E247" i="2" s="1"/>
  <c r="D107" i="2"/>
  <c r="D247" i="2" s="1"/>
  <c r="C107" i="2"/>
  <c r="C247" i="2" s="1"/>
  <c r="B107" i="2"/>
  <c r="B247" i="2" s="1"/>
  <c r="G106" i="2"/>
  <c r="G246" i="2" s="1"/>
  <c r="F106" i="2"/>
  <c r="F246" i="2" s="1"/>
  <c r="E106" i="2"/>
  <c r="E246" i="2" s="1"/>
  <c r="D106" i="2"/>
  <c r="D246" i="2" s="1"/>
  <c r="C106" i="2"/>
  <c r="C246" i="2" s="1"/>
  <c r="B106" i="2"/>
  <c r="B246" i="2" s="1"/>
  <c r="G104" i="2"/>
  <c r="F104" i="2"/>
  <c r="E104" i="2"/>
  <c r="D104" i="2"/>
  <c r="C104" i="2"/>
  <c r="B104" i="2"/>
  <c r="G103" i="2"/>
  <c r="F103" i="2"/>
  <c r="E103" i="2"/>
  <c r="D103" i="2"/>
  <c r="C103" i="2"/>
  <c r="B103" i="2"/>
  <c r="G102" i="2"/>
  <c r="F102" i="2"/>
  <c r="E102" i="2"/>
  <c r="D102" i="2"/>
  <c r="C102" i="2"/>
  <c r="B102" i="2"/>
  <c r="G100" i="2"/>
  <c r="G116" i="2" s="1"/>
  <c r="F100" i="2"/>
  <c r="F116" i="2" s="1"/>
  <c r="E100" i="2"/>
  <c r="E116" i="2" s="1"/>
  <c r="D100" i="2"/>
  <c r="D116" i="2" s="1"/>
  <c r="C100" i="2"/>
  <c r="C116" i="2" s="1"/>
  <c r="B100" i="2"/>
  <c r="B116" i="2" s="1"/>
  <c r="G93" i="2"/>
  <c r="F93" i="2"/>
  <c r="E93" i="2"/>
  <c r="D93" i="2"/>
  <c r="C93" i="2"/>
  <c r="B93" i="2"/>
  <c r="G86" i="2"/>
  <c r="F86" i="2"/>
  <c r="E86" i="2"/>
  <c r="D86" i="2"/>
  <c r="C86" i="2"/>
  <c r="B86" i="2"/>
  <c r="G84" i="2"/>
  <c r="F84" i="2"/>
  <c r="E84" i="2"/>
  <c r="D84" i="2"/>
  <c r="C84" i="2"/>
  <c r="B84" i="2"/>
  <c r="G83" i="2"/>
  <c r="F83" i="2"/>
  <c r="E83" i="2"/>
  <c r="D83" i="2"/>
  <c r="C83" i="2"/>
  <c r="B83" i="2"/>
  <c r="G82" i="2"/>
  <c r="F82" i="2"/>
  <c r="E82" i="2"/>
  <c r="D82" i="2"/>
  <c r="C82" i="2"/>
  <c r="B82" i="2"/>
  <c r="G80" i="2"/>
  <c r="G91" i="2" s="1"/>
  <c r="F80" i="2"/>
  <c r="F91" i="2" s="1"/>
  <c r="E80" i="2"/>
  <c r="E91" i="2" s="1"/>
  <c r="D80" i="2"/>
  <c r="D91" i="2" s="1"/>
  <c r="C80" i="2"/>
  <c r="C91" i="2" s="1"/>
  <c r="B80" i="2"/>
  <c r="B91" i="2" s="1"/>
  <c r="G73" i="2"/>
  <c r="F73" i="2"/>
  <c r="E73" i="2"/>
  <c r="D73" i="2"/>
  <c r="C73" i="2"/>
  <c r="B73" i="2"/>
  <c r="G68" i="2"/>
  <c r="G260" i="2" s="1"/>
  <c r="F68" i="2"/>
  <c r="F260" i="2" s="1"/>
  <c r="E68" i="2"/>
  <c r="E260" i="2" s="1"/>
  <c r="D68" i="2"/>
  <c r="D260" i="2" s="1"/>
  <c r="C68" i="2"/>
  <c r="C260" i="2" s="1"/>
  <c r="B68" i="2"/>
  <c r="B260" i="2" s="1"/>
  <c r="G66" i="2"/>
  <c r="F66" i="2"/>
  <c r="E66" i="2"/>
  <c r="D66" i="2"/>
  <c r="C66" i="2"/>
  <c r="B66" i="2"/>
  <c r="G63" i="2"/>
  <c r="G245" i="2" s="1"/>
  <c r="F63" i="2"/>
  <c r="F245" i="2" s="1"/>
  <c r="E63" i="2"/>
  <c r="E245" i="2" s="1"/>
  <c r="D63" i="2"/>
  <c r="D245" i="2" s="1"/>
  <c r="C63" i="2"/>
  <c r="C245" i="2" s="1"/>
  <c r="B63" i="2"/>
  <c r="B245" i="2" s="1"/>
  <c r="G62" i="2"/>
  <c r="G244" i="2" s="1"/>
  <c r="F62" i="2"/>
  <c r="F244" i="2" s="1"/>
  <c r="E62" i="2"/>
  <c r="E244" i="2" s="1"/>
  <c r="D62" i="2"/>
  <c r="D244" i="2" s="1"/>
  <c r="C62" i="2"/>
  <c r="C244" i="2" s="1"/>
  <c r="B62" i="2"/>
  <c r="B244" i="2" s="1"/>
  <c r="G61" i="2"/>
  <c r="G243" i="2" s="1"/>
  <c r="F61" i="2"/>
  <c r="F243" i="2" s="1"/>
  <c r="E61" i="2"/>
  <c r="E243" i="2" s="1"/>
  <c r="D61" i="2"/>
  <c r="D243" i="2" s="1"/>
  <c r="C61" i="2"/>
  <c r="C243" i="2" s="1"/>
  <c r="B61" i="2"/>
  <c r="B243" i="2" s="1"/>
  <c r="G59" i="2"/>
  <c r="F59" i="2"/>
  <c r="E59" i="2"/>
  <c r="D59" i="2"/>
  <c r="C59" i="2"/>
  <c r="B59" i="2"/>
  <c r="G58" i="2"/>
  <c r="F58" i="2"/>
  <c r="E58" i="2"/>
  <c r="D58" i="2"/>
  <c r="C58" i="2"/>
  <c r="B58" i="2"/>
  <c r="G57" i="2"/>
  <c r="F57" i="2"/>
  <c r="E57" i="2"/>
  <c r="D57" i="2"/>
  <c r="C57" i="2"/>
  <c r="B57" i="2"/>
  <c r="G55" i="2"/>
  <c r="G71" i="2" s="1"/>
  <c r="F55" i="2"/>
  <c r="F71" i="2" s="1"/>
  <c r="E55" i="2"/>
  <c r="E71" i="2" s="1"/>
  <c r="D55" i="2"/>
  <c r="D71" i="2" s="1"/>
  <c r="C55" i="2"/>
  <c r="C71" i="2" s="1"/>
  <c r="B55" i="2"/>
  <c r="B71" i="2" s="1"/>
  <c r="G48" i="2"/>
  <c r="F48" i="2"/>
  <c r="E48" i="2"/>
  <c r="D48" i="2"/>
  <c r="C48" i="2"/>
  <c r="B48" i="2"/>
  <c r="G43" i="2"/>
  <c r="G259" i="2" s="1"/>
  <c r="F43" i="2"/>
  <c r="F259" i="2" s="1"/>
  <c r="E43" i="2"/>
  <c r="E259" i="2" s="1"/>
  <c r="D43" i="2"/>
  <c r="D259" i="2" s="1"/>
  <c r="C43" i="2"/>
  <c r="C259" i="2" s="1"/>
  <c r="B43" i="2"/>
  <c r="B259" i="2" s="1"/>
  <c r="G41" i="2"/>
  <c r="F41" i="2"/>
  <c r="E41" i="2"/>
  <c r="D41" i="2"/>
  <c r="C41" i="2"/>
  <c r="B41" i="2"/>
  <c r="G39" i="2"/>
  <c r="G242" i="2" s="1"/>
  <c r="F39" i="2"/>
  <c r="F242" i="2" s="1"/>
  <c r="E39" i="2"/>
  <c r="E242" i="2" s="1"/>
  <c r="D39" i="2"/>
  <c r="D242" i="2" s="1"/>
  <c r="C39" i="2"/>
  <c r="C242" i="2" s="1"/>
  <c r="B39" i="2"/>
  <c r="B242" i="2" s="1"/>
  <c r="G38" i="2"/>
  <c r="G241" i="2" s="1"/>
  <c r="F38" i="2"/>
  <c r="F241" i="2" s="1"/>
  <c r="E38" i="2"/>
  <c r="E241" i="2" s="1"/>
  <c r="D38" i="2"/>
  <c r="D241" i="2" s="1"/>
  <c r="C38" i="2"/>
  <c r="C241" i="2" s="1"/>
  <c r="B38" i="2"/>
  <c r="B241" i="2" s="1"/>
  <c r="G36" i="2"/>
  <c r="F36" i="2"/>
  <c r="E36" i="2"/>
  <c r="D36" i="2"/>
  <c r="C36" i="2"/>
  <c r="B36" i="2"/>
  <c r="G35" i="2"/>
  <c r="F35" i="2"/>
  <c r="E35" i="2"/>
  <c r="D35" i="2"/>
  <c r="C35" i="2"/>
  <c r="B35" i="2"/>
  <c r="G34" i="2"/>
  <c r="F34" i="2"/>
  <c r="E34" i="2"/>
  <c r="D34" i="2"/>
  <c r="C34" i="2"/>
  <c r="B34" i="2"/>
  <c r="G32" i="2"/>
  <c r="G46" i="2" s="1"/>
  <c r="F32" i="2"/>
  <c r="F46" i="2" s="1"/>
  <c r="E32" i="2"/>
  <c r="E46" i="2" s="1"/>
  <c r="D32" i="2"/>
  <c r="D46" i="2" s="1"/>
  <c r="C32" i="2"/>
  <c r="C46" i="2" s="1"/>
  <c r="B32" i="2"/>
  <c r="B46" i="2" s="1"/>
  <c r="G25" i="2"/>
  <c r="G269" i="2" s="1"/>
  <c r="F25" i="2"/>
  <c r="F269" i="2" s="1"/>
  <c r="E25" i="2"/>
  <c r="E269" i="2" s="1"/>
  <c r="D25" i="2"/>
  <c r="D269" i="2" s="1"/>
  <c r="C25" i="2"/>
  <c r="C269" i="2" s="1"/>
  <c r="B25" i="2"/>
  <c r="B269" i="2" s="1"/>
  <c r="G21" i="2"/>
  <c r="G258" i="2" s="1"/>
  <c r="F21" i="2"/>
  <c r="F258" i="2" s="1"/>
  <c r="E21" i="2"/>
  <c r="E258" i="2" s="1"/>
  <c r="D21" i="2"/>
  <c r="D258" i="2" s="1"/>
  <c r="C21" i="2"/>
  <c r="C258" i="2" s="1"/>
  <c r="B21" i="2"/>
  <c r="B258" i="2" s="1"/>
  <c r="G20" i="2"/>
  <c r="G257" i="2" s="1"/>
  <c r="G255" i="2" s="1"/>
  <c r="F20" i="2"/>
  <c r="F257" i="2" s="1"/>
  <c r="E20" i="2"/>
  <c r="E257" i="2" s="1"/>
  <c r="E255" i="2" s="1"/>
  <c r="D20" i="2"/>
  <c r="D257" i="2" s="1"/>
  <c r="C20" i="2"/>
  <c r="C257" i="2" s="1"/>
  <c r="C255" i="2" s="1"/>
  <c r="B20" i="2"/>
  <c r="B257" i="2" s="1"/>
  <c r="G18" i="2"/>
  <c r="F18" i="2"/>
  <c r="E18" i="2"/>
  <c r="D18" i="2"/>
  <c r="C18" i="2"/>
  <c r="B18" i="2"/>
  <c r="G16" i="2"/>
  <c r="G240" i="2" s="1"/>
  <c r="F16" i="2"/>
  <c r="F240" i="2" s="1"/>
  <c r="E16" i="2"/>
  <c r="E240" i="2" s="1"/>
  <c r="D16" i="2"/>
  <c r="D240" i="2" s="1"/>
  <c r="C16" i="2"/>
  <c r="C240" i="2" s="1"/>
  <c r="B16" i="2"/>
  <c r="B240" i="2" s="1"/>
  <c r="G15" i="2"/>
  <c r="G239" i="2" s="1"/>
  <c r="F15" i="2"/>
  <c r="F239" i="2" s="1"/>
  <c r="E15" i="2"/>
  <c r="E239" i="2" s="1"/>
  <c r="D15" i="2"/>
  <c r="D239" i="2" s="1"/>
  <c r="C15" i="2"/>
  <c r="C239" i="2" s="1"/>
  <c r="B15" i="2"/>
  <c r="B239" i="2" s="1"/>
  <c r="G13" i="2"/>
  <c r="G237" i="2" s="1"/>
  <c r="F13" i="2"/>
  <c r="F237" i="2" s="1"/>
  <c r="E13" i="2"/>
  <c r="E237" i="2" s="1"/>
  <c r="D13" i="2"/>
  <c r="D237" i="2" s="1"/>
  <c r="C13" i="2"/>
  <c r="C237" i="2" s="1"/>
  <c r="B13" i="2"/>
  <c r="B237" i="2" s="1"/>
  <c r="G12" i="2"/>
  <c r="G236" i="2" s="1"/>
  <c r="F12" i="2"/>
  <c r="F236" i="2" s="1"/>
  <c r="E12" i="2"/>
  <c r="E236" i="2" s="1"/>
  <c r="D12" i="2"/>
  <c r="D236" i="2" s="1"/>
  <c r="C12" i="2"/>
  <c r="C236" i="2" s="1"/>
  <c r="B12" i="2"/>
  <c r="B236" i="2" s="1"/>
  <c r="G11" i="2"/>
  <c r="G235" i="2" s="1"/>
  <c r="G233" i="2" s="1"/>
  <c r="G267" i="2" s="1"/>
  <c r="F11" i="2"/>
  <c r="F235" i="2" s="1"/>
  <c r="E11" i="2"/>
  <c r="E235" i="2" s="1"/>
  <c r="E233" i="2" s="1"/>
  <c r="E267" i="2" s="1"/>
  <c r="D11" i="2"/>
  <c r="D235" i="2" s="1"/>
  <c r="D233" i="2" s="1"/>
  <c r="C11" i="2"/>
  <c r="C235" i="2" s="1"/>
  <c r="C233" i="2" s="1"/>
  <c r="C267" i="2" s="1"/>
  <c r="B11" i="2"/>
  <c r="B235" i="2" s="1"/>
  <c r="G9" i="2"/>
  <c r="G23" i="2" s="1"/>
  <c r="F9" i="2"/>
  <c r="F23" i="2" s="1"/>
  <c r="E9" i="2"/>
  <c r="E23" i="2" s="1"/>
  <c r="D9" i="2"/>
  <c r="D23" i="2" s="1"/>
  <c r="C9" i="2"/>
  <c r="C23" i="2" s="1"/>
  <c r="B9" i="2"/>
  <c r="B23" i="2" s="1"/>
  <c r="C10" i="1"/>
  <c r="D10" i="1"/>
  <c r="D9" i="1" s="1"/>
  <c r="D29" i="1" s="1"/>
  <c r="E10" i="1"/>
  <c r="F10" i="1"/>
  <c r="F9" i="1" s="1"/>
  <c r="F29" i="1" s="1"/>
  <c r="G10" i="1"/>
  <c r="H10" i="1"/>
  <c r="H9" i="1" s="1"/>
  <c r="H29" i="1" s="1"/>
  <c r="C11" i="1"/>
  <c r="D11" i="1"/>
  <c r="E11" i="1"/>
  <c r="F11" i="1"/>
  <c r="G11" i="1"/>
  <c r="H11" i="1"/>
  <c r="H28" i="1"/>
  <c r="G28" i="1"/>
  <c r="F28" i="1"/>
  <c r="E28" i="1"/>
  <c r="D28" i="1"/>
  <c r="C28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2" i="1"/>
  <c r="G22" i="1"/>
  <c r="F22" i="1"/>
  <c r="E22" i="1"/>
  <c r="D22" i="1"/>
  <c r="C22" i="1"/>
  <c r="H21" i="1"/>
  <c r="G21" i="1"/>
  <c r="F21" i="1"/>
  <c r="E21" i="1"/>
  <c r="D21" i="1"/>
  <c r="C21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4" i="1"/>
  <c r="G14" i="1"/>
  <c r="F14" i="1"/>
  <c r="E14" i="1"/>
  <c r="D14" i="1"/>
  <c r="C14" i="1"/>
  <c r="H13" i="1"/>
  <c r="G13" i="1"/>
  <c r="F13" i="1"/>
  <c r="E13" i="1"/>
  <c r="D13" i="1"/>
  <c r="C13" i="1"/>
  <c r="G9" i="1"/>
  <c r="G29" i="1" s="1"/>
  <c r="E9" i="1"/>
  <c r="E29" i="1" s="1"/>
  <c r="C9" i="1"/>
  <c r="C29" i="1" s="1"/>
  <c r="B233" i="2" l="1"/>
  <c r="F233" i="2"/>
  <c r="B255" i="2"/>
  <c r="F255" i="2"/>
  <c r="D255" i="2"/>
  <c r="D267" i="2" s="1"/>
  <c r="F267" i="2" l="1"/>
  <c r="B267" i="2"/>
</calcChain>
</file>

<file path=xl/sharedStrings.xml><?xml version="1.0" encoding="utf-8"?>
<sst xmlns="http://schemas.openxmlformats.org/spreadsheetml/2006/main" count="415" uniqueCount="77">
  <si>
    <t>Отчет на разходите по области на политики и бюджетни програми</t>
  </si>
  <si>
    <t>(отчетен период)</t>
  </si>
  <si>
    <t>Наименование на областта на политика /бюджетната програма (в лева)</t>
  </si>
  <si>
    <t>Закон 2014/</t>
  </si>
  <si>
    <t>ПМС № 3 от 2014 г.</t>
  </si>
  <si>
    <t>Уточнен</t>
  </si>
  <si>
    <t>План 2014 г.</t>
  </si>
  <si>
    <t>Отчет</t>
  </si>
  <si>
    <t>към</t>
  </si>
  <si>
    <t>31март 2014 г.</t>
  </si>
  <si>
    <t>30 юни 2014 г.</t>
  </si>
  <si>
    <t>30 септември 2014 г.</t>
  </si>
  <si>
    <t>31 декември 2014 г.</t>
  </si>
  <si>
    <t>Бюджетна програма „Администрация“</t>
  </si>
  <si>
    <t>Общо разходи</t>
  </si>
  <si>
    <t>Отчет на ведомствените и администрираните разходи по бюджетни програми</t>
  </si>
  <si>
    <t>Разходи по бюджетната програма</t>
  </si>
  <si>
    <t>(в лева)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</si>
  <si>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</si>
  <si>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</si>
  <si>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</si>
  <si>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</si>
  <si>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</si>
  <si>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показатели по бюджета</t>
  </si>
  <si>
    <t>..............................</t>
  </si>
  <si>
    <t>Общо разходи по бюджета (I+II)</t>
  </si>
  <si>
    <t>Численост на щатния персонал</t>
  </si>
  <si>
    <t>към 31.03.2014 г.</t>
  </si>
  <si>
    <t>Политика в областта на устойчивите и прозрачни публични финанси</t>
  </si>
  <si>
    <t>Бюджетна програма  "Бюджет и финансово управление"</t>
  </si>
  <si>
    <t>Бюджетна програма "Защита на публичните финансови интереси"</t>
  </si>
  <si>
    <t>Политика в областта на ефективното събиране на всички държавни приходи</t>
  </si>
  <si>
    <t>Бюджетна програма "Администриране на държавните приходи"</t>
  </si>
  <si>
    <t>Политика в областта на защитата на обществото и икономиката от финансови измами, контрабанда на стоки, изпиране на пари и финансиране на тероризма</t>
  </si>
  <si>
    <t>Бюджетна програма "Интегриране на финансовата система във финансовата система на ЕС"</t>
  </si>
  <si>
    <t>Бюджетна програма  "Митнически контрол и надзор (нефискален)"</t>
  </si>
  <si>
    <t>Бюджетна програма  "Контрол върху организацията и провеждането на хазартни игри"</t>
  </si>
  <si>
    <t>Политика в областта на управлението на дълга</t>
  </si>
  <si>
    <t>Бюджетна програма "Управление на ликвидността"</t>
  </si>
  <si>
    <t>Други бюджетни програми (общо), в т.ч.:</t>
  </si>
  <si>
    <t>Бюджетна програма „Оперативна програма „Административен капацитет“</t>
  </si>
  <si>
    <t>Бюджетна програма „Национален компенсационен жилищен фонд“</t>
  </si>
  <si>
    <t>Бюджетна програма "Администрация"</t>
  </si>
  <si>
    <t>Бюджетна програма „Бюджет и финансово управление“</t>
  </si>
  <si>
    <t xml:space="preserve">    в т.ч.</t>
  </si>
  <si>
    <t>Проекти по ОПАК</t>
  </si>
  <si>
    <t>Инструментза подкрепа на структурите, участващив координацията, управлението, сертифицирането, информирането, одита и оценката на усвояването на средства от структурните инструменти на ЕС-координация и управление</t>
  </si>
  <si>
    <t>Информационно издание на министерството</t>
  </si>
  <si>
    <t>Комуникационна стратегия</t>
  </si>
  <si>
    <t>Бюджетна програма „Защита на публичните финансови интереси“</t>
  </si>
  <si>
    <t>Проекти по ОПАК на АДФИ</t>
  </si>
  <si>
    <t>Съдебни и арбитражни производства</t>
  </si>
  <si>
    <t>Бюджетна програма „Администриране на държавните приходи“</t>
  </si>
  <si>
    <t xml:space="preserve">ДИЗ № 46990-BUL за изпълнение на Проект за реформа в администрацията по приходите </t>
  </si>
  <si>
    <t>Проекти по ОПАК на НАП и АМ</t>
  </si>
  <si>
    <t>Програма "Евростат"</t>
  </si>
  <si>
    <t>Концесионна дейност</t>
  </si>
  <si>
    <t>Бюджетна програма „Интегриране на финансовата система във финансовата система на ЕС“</t>
  </si>
  <si>
    <t>Бюджетна програма „Митнически контрол и надзор (нефискален)“</t>
  </si>
  <si>
    <t>Държавен инвестиционен заем (ДИЗ)- УТТЮЕ I</t>
  </si>
  <si>
    <t>Държавен инвестиционен заем (ДИЗ)- УТТЮЕ IІ</t>
  </si>
  <si>
    <t>Споразумение "Japan Tabacco International /JTI/ "</t>
  </si>
  <si>
    <t>Споразумение "Japan Tabacco International /JTI/ " - от минали години</t>
  </si>
  <si>
    <t>Бюджетна програма „Контрол върху организацията и провеждането на хазартни игри“</t>
  </si>
  <si>
    <t>Бюджетна програма „Управление на ликвидността“</t>
  </si>
  <si>
    <t xml:space="preserve"> Годишни такси за присъждане на държавен кредитен рейтинг  и предоставени услуги от правен консултант на Република България</t>
  </si>
  <si>
    <t>Комуникационен план  и управление на ОПАК</t>
  </si>
  <si>
    <t>Финансово компенсиране на граждани с многогодишни жилищно-спестовни влогове</t>
  </si>
  <si>
    <t>Отпечатване и контрол върху ценни книжа</t>
  </si>
  <si>
    <t>Кредитна линия за малки и средни предприятия</t>
  </si>
  <si>
    <t>Жилищни компенсаторни записи</t>
  </si>
  <si>
    <t>Бюджетна програма „ОБЩО“</t>
  </si>
  <si>
    <t>Проекти по ОПАК на ДКХ</t>
  </si>
  <si>
    <t>Годишни такси за присъждане на държавен кредитен рейтинг  и предоставени услуги от правен консултант на Република България</t>
  </si>
  <si>
    <t>Комуникационен план и управление на ОПАК</t>
  </si>
  <si>
    <t xml:space="preserve"> Развитие и поддръжка на информационните системи на МФ</t>
  </si>
  <si>
    <t>Развитие и поддръжка на информационните системи на МФ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</si>
</sst>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л_в_-;\-* #,##0.00\ _л_в_-;_-* &quot;-&quot;??\ _л_в_-;_-@_-"/>
    <numFmt numFmtId="165" formatCode="_-* #,##0\ _л_в_-;\-* #,##0\ _л_в_-;_-* &quot;-&quot;??\ _л_в_-;_-@_-"/>
    <numFmt numFmtId="166" formatCode="#,##0.0"/>
  </numFmts>
  <fonts count="11" x14ac:knownFonts="1"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46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7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0" xfId="0" applyFont="1"/>
    <xf numFmtId="0" fontId="7" fillId="0" borderId="3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7" xfId="0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2" fillId="0" borderId="7" xfId="1" applyNumberFormat="1" applyFont="1" applyBorder="1" applyAlignment="1">
      <alignment horizontal="right" vertical="center" wrapText="1"/>
    </xf>
    <xf numFmtId="165" fontId="1" fillId="0" borderId="7" xfId="1" applyNumberFormat="1" applyFont="1" applyBorder="1" applyAlignment="1">
      <alignment horizontal="right" vertical="center" wrapText="1"/>
    </xf>
    <xf numFmtId="0" fontId="10" fillId="0" borderId="11" xfId="0" applyFont="1" applyFill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165" fontId="4" fillId="0" borderId="7" xfId="1" applyNumberFormat="1" applyFont="1" applyBorder="1" applyAlignment="1">
      <alignment horizontal="right" vertical="center" wrapText="1"/>
    </xf>
    <xf numFmtId="165" fontId="5" fillId="0" borderId="7" xfId="1" applyNumberFormat="1" applyFont="1" applyBorder="1" applyAlignment="1">
      <alignment horizontal="right" vertical="center" wrapText="1"/>
    </xf>
    <xf numFmtId="0" fontId="10" fillId="0" borderId="11" xfId="0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0" fontId="10" fillId="2" borderId="11" xfId="0" applyFont="1" applyFill="1" applyBorder="1" applyAlignment="1">
      <alignment wrapText="1"/>
    </xf>
    <xf numFmtId="166" fontId="10" fillId="0" borderId="3" xfId="0" applyNumberFormat="1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vertical="top" wrapText="1"/>
    </xf>
    <xf numFmtId="165" fontId="1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botna/1000_Pril_2_BU_3_svod.xlsx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.пол"/>
      <sheetName val="МФ"/>
      <sheetName val="ЦА"/>
      <sheetName val="НАП"/>
      <sheetName val="АМ"/>
      <sheetName val="АДФИ"/>
      <sheetName val="ДКХ"/>
      <sheetName val="ОСЕС"/>
      <sheetName val="НКЖФ"/>
      <sheetName val="Sheet1"/>
    </sheetNames>
    <sheetDataSet>
      <sheetData sheetId="0"/>
      <sheetData sheetId="1">
        <row r="23">
          <cell r="B23">
            <v>9683100</v>
          </cell>
          <cell r="C23">
            <v>9683100</v>
          </cell>
          <cell r="D23">
            <v>1878028</v>
          </cell>
          <cell r="E23">
            <v>0</v>
          </cell>
          <cell r="F23">
            <v>0</v>
          </cell>
          <cell r="G23">
            <v>0</v>
          </cell>
        </row>
        <row r="46">
          <cell r="B46">
            <v>8351600</v>
          </cell>
          <cell r="C46">
            <v>8351600</v>
          </cell>
          <cell r="D46">
            <v>1749203</v>
          </cell>
          <cell r="E46">
            <v>0</v>
          </cell>
          <cell r="F46">
            <v>0</v>
          </cell>
          <cell r="G46">
            <v>0</v>
          </cell>
        </row>
        <row r="71">
          <cell r="B71">
            <v>211340101</v>
          </cell>
          <cell r="C71">
            <v>211340101</v>
          </cell>
          <cell r="D71">
            <v>58604508</v>
          </cell>
          <cell r="E71">
            <v>0</v>
          </cell>
          <cell r="F71">
            <v>0</v>
          </cell>
          <cell r="G71">
            <v>0</v>
          </cell>
        </row>
        <row r="91">
          <cell r="B91">
            <v>328600</v>
          </cell>
          <cell r="C91">
            <v>328600</v>
          </cell>
          <cell r="D91">
            <v>105809</v>
          </cell>
          <cell r="E91">
            <v>0</v>
          </cell>
          <cell r="F91">
            <v>0</v>
          </cell>
          <cell r="G91">
            <v>0</v>
          </cell>
        </row>
        <row r="116">
          <cell r="B116">
            <v>19608177</v>
          </cell>
          <cell r="C116">
            <v>19608177</v>
          </cell>
          <cell r="D116">
            <v>6907517</v>
          </cell>
          <cell r="E116">
            <v>0</v>
          </cell>
          <cell r="F116">
            <v>0</v>
          </cell>
          <cell r="G116">
            <v>0</v>
          </cell>
        </row>
        <row r="138">
          <cell r="B138">
            <v>1768600</v>
          </cell>
          <cell r="C138">
            <v>1768600</v>
          </cell>
          <cell r="D138">
            <v>342281</v>
          </cell>
          <cell r="E138">
            <v>0</v>
          </cell>
          <cell r="F138">
            <v>0</v>
          </cell>
          <cell r="G138">
            <v>0</v>
          </cell>
        </row>
        <row r="158">
          <cell r="B158">
            <v>1168200</v>
          </cell>
          <cell r="C158">
            <v>1168200</v>
          </cell>
          <cell r="D158">
            <v>987148</v>
          </cell>
          <cell r="E158">
            <v>0</v>
          </cell>
          <cell r="F158">
            <v>0</v>
          </cell>
          <cell r="G158">
            <v>0</v>
          </cell>
        </row>
        <row r="181">
          <cell r="B181">
            <v>1500500</v>
          </cell>
          <cell r="C181">
            <v>1500500</v>
          </cell>
          <cell r="D181">
            <v>-1156660</v>
          </cell>
          <cell r="E181">
            <v>0</v>
          </cell>
          <cell r="F181">
            <v>0</v>
          </cell>
          <cell r="G181">
            <v>0</v>
          </cell>
        </row>
        <row r="201">
          <cell r="B201">
            <v>11373400</v>
          </cell>
          <cell r="C201">
            <v>11373400</v>
          </cell>
          <cell r="D201">
            <v>2682275</v>
          </cell>
          <cell r="E201">
            <v>0</v>
          </cell>
          <cell r="F201">
            <v>0</v>
          </cell>
          <cell r="G201">
            <v>0</v>
          </cell>
        </row>
        <row r="224">
          <cell r="B224">
            <v>11534722</v>
          </cell>
          <cell r="C224">
            <v>11534722</v>
          </cell>
          <cell r="D224">
            <v>2612531</v>
          </cell>
          <cell r="E224">
            <v>0</v>
          </cell>
          <cell r="F224">
            <v>0</v>
          </cell>
          <cell r="G224">
            <v>0</v>
          </cell>
        </row>
      </sheetData>
      <sheetData sheetId="2">
        <row r="11">
          <cell r="B11">
            <v>8779100</v>
          </cell>
          <cell r="C11">
            <v>8779100</v>
          </cell>
          <cell r="D11">
            <v>1661508</v>
          </cell>
          <cell r="E11">
            <v>0</v>
          </cell>
          <cell r="F11">
            <v>0</v>
          </cell>
          <cell r="G11">
            <v>0</v>
          </cell>
        </row>
        <row r="12">
          <cell r="B12">
            <v>856400</v>
          </cell>
          <cell r="C12">
            <v>856400</v>
          </cell>
          <cell r="D12">
            <v>210346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5">
          <cell r="B15">
            <v>0</v>
          </cell>
          <cell r="C15">
            <v>0</v>
          </cell>
          <cell r="D15">
            <v>7182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0</v>
          </cell>
          <cell r="C16">
            <v>0</v>
          </cell>
          <cell r="D16">
            <v>-16415</v>
          </cell>
          <cell r="E16">
            <v>0</v>
          </cell>
          <cell r="F16">
            <v>0</v>
          </cell>
          <cell r="G16">
            <v>0</v>
          </cell>
        </row>
        <row r="20">
          <cell r="B20">
            <v>47600</v>
          </cell>
          <cell r="C20">
            <v>47600</v>
          </cell>
          <cell r="D20">
            <v>6174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5">
          <cell r="B25">
            <v>228</v>
          </cell>
          <cell r="C25">
            <v>228</v>
          </cell>
          <cell r="D25">
            <v>222</v>
          </cell>
          <cell r="E25">
            <v>0</v>
          </cell>
          <cell r="F25">
            <v>0</v>
          </cell>
          <cell r="G25">
            <v>0</v>
          </cell>
        </row>
        <row r="34">
          <cell r="B34">
            <v>1481740</v>
          </cell>
          <cell r="C34">
            <v>1481740</v>
          </cell>
          <cell r="D34">
            <v>501715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403460</v>
          </cell>
          <cell r="C35">
            <v>403460</v>
          </cell>
          <cell r="D35">
            <v>-115254</v>
          </cell>
          <cell r="G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G36">
            <v>0</v>
          </cell>
        </row>
        <row r="38">
          <cell r="B38">
            <v>0</v>
          </cell>
          <cell r="C38">
            <v>0</v>
          </cell>
          <cell r="D38">
            <v>-127711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3">
          <cell r="B43">
            <v>0</v>
          </cell>
          <cell r="C43">
            <v>0</v>
          </cell>
          <cell r="D43">
            <v>-36142</v>
          </cell>
          <cell r="E43">
            <v>0</v>
          </cell>
          <cell r="F43">
            <v>0</v>
          </cell>
          <cell r="G43">
            <v>0</v>
          </cell>
        </row>
        <row r="48">
          <cell r="B48">
            <v>61</v>
          </cell>
          <cell r="C48">
            <v>61</v>
          </cell>
          <cell r="D48">
            <v>61</v>
          </cell>
          <cell r="E48">
            <v>0</v>
          </cell>
          <cell r="F48">
            <v>0</v>
          </cell>
          <cell r="G48">
            <v>0</v>
          </cell>
        </row>
        <row r="57">
          <cell r="B57">
            <v>2702162</v>
          </cell>
          <cell r="C57">
            <v>2702162</v>
          </cell>
          <cell r="D57">
            <v>269131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166016</v>
          </cell>
          <cell r="C58">
            <v>166016</v>
          </cell>
          <cell r="D58">
            <v>31626</v>
          </cell>
          <cell r="E58">
            <v>0</v>
          </cell>
          <cell r="F58">
            <v>0</v>
          </cell>
          <cell r="G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8">
          <cell r="B68">
            <v>10053000</v>
          </cell>
          <cell r="C68">
            <v>10053000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73">
          <cell r="B73">
            <v>41</v>
          </cell>
          <cell r="C73">
            <v>41</v>
          </cell>
          <cell r="D73">
            <v>37</v>
          </cell>
          <cell r="E73">
            <v>0</v>
          </cell>
          <cell r="F73">
            <v>0</v>
          </cell>
          <cell r="G73">
            <v>0</v>
          </cell>
        </row>
        <row r="82">
          <cell r="B82">
            <v>232800</v>
          </cell>
          <cell r="C82">
            <v>232800</v>
          </cell>
          <cell r="D82">
            <v>74830</v>
          </cell>
          <cell r="E82">
            <v>0</v>
          </cell>
          <cell r="F82">
            <v>0</v>
          </cell>
          <cell r="G82">
            <v>0</v>
          </cell>
        </row>
        <row r="83">
          <cell r="B83">
            <v>95800</v>
          </cell>
          <cell r="C83">
            <v>95800</v>
          </cell>
          <cell r="D83">
            <v>30979</v>
          </cell>
          <cell r="E83">
            <v>0</v>
          </cell>
          <cell r="F83">
            <v>0</v>
          </cell>
          <cell r="G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93">
          <cell r="B93">
            <v>10</v>
          </cell>
          <cell r="C93">
            <v>10</v>
          </cell>
          <cell r="D93">
            <v>10</v>
          </cell>
          <cell r="E93">
            <v>0</v>
          </cell>
          <cell r="F93">
            <v>0</v>
          </cell>
          <cell r="G93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B103">
            <v>0</v>
          </cell>
          <cell r="C103">
            <v>0</v>
          </cell>
          <cell r="D103">
            <v>203925</v>
          </cell>
          <cell r="E103">
            <v>0</v>
          </cell>
          <cell r="F103">
            <v>0</v>
          </cell>
          <cell r="G103">
            <v>0</v>
          </cell>
        </row>
        <row r="104">
          <cell r="B104">
            <v>0</v>
          </cell>
          <cell r="C104">
            <v>0</v>
          </cell>
          <cell r="D104">
            <v>1594291</v>
          </cell>
          <cell r="E104">
            <v>0</v>
          </cell>
          <cell r="F104">
            <v>0</v>
          </cell>
          <cell r="G104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B107">
            <v>0</v>
          </cell>
          <cell r="C107">
            <v>0</v>
          </cell>
          <cell r="D107">
            <v>1798216</v>
          </cell>
          <cell r="E107">
            <v>0</v>
          </cell>
          <cell r="F107">
            <v>0</v>
          </cell>
          <cell r="G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</row>
        <row r="149">
          <cell r="B149">
            <v>962100</v>
          </cell>
          <cell r="C149">
            <v>962100</v>
          </cell>
          <cell r="D149">
            <v>204971</v>
          </cell>
          <cell r="E149">
            <v>0</v>
          </cell>
          <cell r="F149">
            <v>0</v>
          </cell>
          <cell r="G149">
            <v>0</v>
          </cell>
        </row>
        <row r="150">
          <cell r="B150">
            <v>206100</v>
          </cell>
          <cell r="C150">
            <v>206100</v>
          </cell>
          <cell r="D150">
            <v>38962</v>
          </cell>
          <cell r="E150">
            <v>0</v>
          </cell>
          <cell r="F150">
            <v>0</v>
          </cell>
          <cell r="G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5">
          <cell r="B155">
            <v>0</v>
          </cell>
          <cell r="C155">
            <v>0</v>
          </cell>
          <cell r="D155">
            <v>743215</v>
          </cell>
          <cell r="E155">
            <v>0</v>
          </cell>
          <cell r="F155">
            <v>0</v>
          </cell>
          <cell r="G155">
            <v>0</v>
          </cell>
        </row>
        <row r="160">
          <cell r="B160">
            <v>27</v>
          </cell>
          <cell r="C160">
            <v>27</v>
          </cell>
          <cell r="D160">
            <v>26</v>
          </cell>
          <cell r="E160">
            <v>0</v>
          </cell>
          <cell r="F160">
            <v>0</v>
          </cell>
          <cell r="G160">
            <v>0</v>
          </cell>
        </row>
        <row r="169">
          <cell r="B169">
            <v>1306500</v>
          </cell>
          <cell r="C169">
            <v>1306500</v>
          </cell>
          <cell r="D169">
            <v>-1170053</v>
          </cell>
          <cell r="E169">
            <v>0</v>
          </cell>
          <cell r="F169">
            <v>0</v>
          </cell>
          <cell r="G169">
            <v>0</v>
          </cell>
        </row>
        <row r="170">
          <cell r="B170">
            <v>194000</v>
          </cell>
          <cell r="C170">
            <v>194000</v>
          </cell>
          <cell r="D170">
            <v>3413</v>
          </cell>
          <cell r="E170">
            <v>0</v>
          </cell>
          <cell r="F170">
            <v>0</v>
          </cell>
          <cell r="G170">
            <v>0</v>
          </cell>
        </row>
        <row r="171">
          <cell r="B171">
            <v>0</v>
          </cell>
          <cell r="C171">
            <v>0</v>
          </cell>
          <cell r="D171">
            <v>9980</v>
          </cell>
          <cell r="E171">
            <v>0</v>
          </cell>
          <cell r="F171">
            <v>0</v>
          </cell>
          <cell r="G171">
            <v>0</v>
          </cell>
        </row>
        <row r="173">
          <cell r="B173">
            <v>0</v>
          </cell>
          <cell r="C173">
            <v>0</v>
          </cell>
          <cell r="D173">
            <v>-1178709</v>
          </cell>
          <cell r="E173">
            <v>0</v>
          </cell>
          <cell r="F173">
            <v>0</v>
          </cell>
          <cell r="G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83">
          <cell r="B183">
            <v>44</v>
          </cell>
          <cell r="C183">
            <v>44</v>
          </cell>
          <cell r="D183">
            <v>44</v>
          </cell>
          <cell r="E183">
            <v>0</v>
          </cell>
          <cell r="F183">
            <v>0</v>
          </cell>
          <cell r="G183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12">
          <cell r="B212">
            <v>6262047</v>
          </cell>
          <cell r="C212">
            <v>6262047</v>
          </cell>
          <cell r="D212">
            <v>1704637</v>
          </cell>
          <cell r="E212">
            <v>0</v>
          </cell>
          <cell r="F212">
            <v>0</v>
          </cell>
          <cell r="G212">
            <v>0</v>
          </cell>
        </row>
        <row r="213">
          <cell r="B213">
            <v>3813475</v>
          </cell>
          <cell r="C213">
            <v>3813475</v>
          </cell>
          <cell r="D213">
            <v>628624</v>
          </cell>
          <cell r="E213">
            <v>0</v>
          </cell>
          <cell r="F213">
            <v>0</v>
          </cell>
          <cell r="G213">
            <v>0</v>
          </cell>
        </row>
        <row r="214">
          <cell r="B214">
            <v>1354200</v>
          </cell>
          <cell r="C214">
            <v>1354200</v>
          </cell>
          <cell r="D214">
            <v>249079</v>
          </cell>
          <cell r="E214">
            <v>0</v>
          </cell>
          <cell r="F214">
            <v>0</v>
          </cell>
          <cell r="G214">
            <v>0</v>
          </cell>
        </row>
        <row r="216">
          <cell r="B216">
            <v>0</v>
          </cell>
          <cell r="C216">
            <v>0</v>
          </cell>
          <cell r="D216">
            <v>200254</v>
          </cell>
          <cell r="E216">
            <v>0</v>
          </cell>
          <cell r="F216">
            <v>0</v>
          </cell>
          <cell r="G216">
            <v>0</v>
          </cell>
        </row>
        <row r="220">
          <cell r="B220">
            <v>105000</v>
          </cell>
          <cell r="C220">
            <v>105000</v>
          </cell>
          <cell r="D220">
            <v>12682</v>
          </cell>
          <cell r="E220">
            <v>0</v>
          </cell>
          <cell r="F220">
            <v>0</v>
          </cell>
          <cell r="G220">
            <v>0</v>
          </cell>
        </row>
        <row r="221">
          <cell r="B221">
            <v>0</v>
          </cell>
          <cell r="C221">
            <v>0</v>
          </cell>
          <cell r="D221">
            <v>17509</v>
          </cell>
          <cell r="E221">
            <v>0</v>
          </cell>
          <cell r="F221">
            <v>0</v>
          </cell>
          <cell r="G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6">
          <cell r="B226">
            <v>235</v>
          </cell>
          <cell r="C226">
            <v>235</v>
          </cell>
          <cell r="D226">
            <v>225</v>
          </cell>
          <cell r="E226">
            <v>0</v>
          </cell>
          <cell r="F226">
            <v>0</v>
          </cell>
          <cell r="G226">
            <v>0</v>
          </cell>
        </row>
      </sheetData>
      <sheetData sheetId="3"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G36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57">
          <cell r="B57">
            <v>148364563</v>
          </cell>
          <cell r="C57">
            <v>148364563</v>
          </cell>
          <cell r="D57">
            <v>37982828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8312037</v>
          </cell>
          <cell r="C58">
            <v>8312037</v>
          </cell>
          <cell r="D58">
            <v>5528687</v>
          </cell>
          <cell r="E58">
            <v>0</v>
          </cell>
          <cell r="F58">
            <v>0</v>
          </cell>
          <cell r="G58">
            <v>0</v>
          </cell>
        </row>
        <row r="59">
          <cell r="B59">
            <v>1200000</v>
          </cell>
          <cell r="C59">
            <v>1200000</v>
          </cell>
          <cell r="D59">
            <v>568289</v>
          </cell>
          <cell r="E59">
            <v>0</v>
          </cell>
          <cell r="F59">
            <v>0</v>
          </cell>
          <cell r="G59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B62">
            <v>0</v>
          </cell>
          <cell r="C62">
            <v>0</v>
          </cell>
          <cell r="D62">
            <v>587605</v>
          </cell>
          <cell r="E62">
            <v>0</v>
          </cell>
          <cell r="F62">
            <v>0</v>
          </cell>
          <cell r="G62">
            <v>0</v>
          </cell>
        </row>
        <row r="63">
          <cell r="B63">
            <v>0</v>
          </cell>
          <cell r="C63">
            <v>0</v>
          </cell>
          <cell r="D63">
            <v>-1717</v>
          </cell>
          <cell r="E63">
            <v>0</v>
          </cell>
          <cell r="F63">
            <v>0</v>
          </cell>
          <cell r="G63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73">
          <cell r="B73">
            <v>7680</v>
          </cell>
          <cell r="C73">
            <v>7680</v>
          </cell>
          <cell r="D73">
            <v>7606</v>
          </cell>
          <cell r="E73">
            <v>0</v>
          </cell>
          <cell r="F73">
            <v>0</v>
          </cell>
          <cell r="G73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83"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12"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20"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</sheetData>
      <sheetData sheetId="4"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G36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57">
          <cell r="B57">
            <v>39159775</v>
          </cell>
          <cell r="C57">
            <v>39159775</v>
          </cell>
          <cell r="D57">
            <v>10022224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1382548</v>
          </cell>
          <cell r="C58">
            <v>1382548</v>
          </cell>
          <cell r="D58">
            <v>2418091</v>
          </cell>
          <cell r="E58">
            <v>0</v>
          </cell>
          <cell r="F58">
            <v>0</v>
          </cell>
          <cell r="G58">
            <v>0</v>
          </cell>
        </row>
        <row r="59">
          <cell r="B59">
            <v>0</v>
          </cell>
          <cell r="C59">
            <v>0</v>
          </cell>
          <cell r="D59">
            <v>1783632</v>
          </cell>
          <cell r="E59">
            <v>0</v>
          </cell>
          <cell r="F59">
            <v>0</v>
          </cell>
          <cell r="G59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B62">
            <v>0</v>
          </cell>
          <cell r="C62">
            <v>0</v>
          </cell>
          <cell r="D62">
            <v>2018096</v>
          </cell>
          <cell r="E62">
            <v>0</v>
          </cell>
          <cell r="F62">
            <v>0</v>
          </cell>
          <cell r="G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73">
          <cell r="B73">
            <v>2177</v>
          </cell>
          <cell r="C73">
            <v>2177</v>
          </cell>
          <cell r="D73">
            <v>2172</v>
          </cell>
          <cell r="E73">
            <v>0</v>
          </cell>
          <cell r="F73">
            <v>0</v>
          </cell>
          <cell r="G73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102">
          <cell r="B102">
            <v>17045323</v>
          </cell>
          <cell r="C102">
            <v>17045323</v>
          </cell>
          <cell r="D102">
            <v>4096845</v>
          </cell>
          <cell r="E102">
            <v>0</v>
          </cell>
          <cell r="F102">
            <v>0</v>
          </cell>
          <cell r="G102">
            <v>0</v>
          </cell>
        </row>
        <row r="103">
          <cell r="B103">
            <v>762854</v>
          </cell>
          <cell r="C103">
            <v>762854</v>
          </cell>
          <cell r="D103">
            <v>1010969</v>
          </cell>
          <cell r="E103">
            <v>0</v>
          </cell>
          <cell r="F103">
            <v>0</v>
          </cell>
          <cell r="G103">
            <v>0</v>
          </cell>
        </row>
        <row r="104">
          <cell r="B104">
            <v>1800000</v>
          </cell>
          <cell r="C104">
            <v>1800000</v>
          </cell>
          <cell r="D104">
            <v>1487</v>
          </cell>
          <cell r="E104">
            <v>0</v>
          </cell>
          <cell r="F104">
            <v>0</v>
          </cell>
          <cell r="G104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8">
          <cell r="B118">
            <v>1173</v>
          </cell>
          <cell r="C118">
            <v>1173</v>
          </cell>
          <cell r="D118">
            <v>914</v>
          </cell>
          <cell r="E118">
            <v>0</v>
          </cell>
          <cell r="F118">
            <v>0</v>
          </cell>
          <cell r="G118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83"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12"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20"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</sheetData>
      <sheetData sheetId="5"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34">
          <cell r="B34">
            <v>4371040</v>
          </cell>
          <cell r="C34">
            <v>4371040</v>
          </cell>
          <cell r="D34">
            <v>1109862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375360</v>
          </cell>
          <cell r="C35">
            <v>375360</v>
          </cell>
          <cell r="D35">
            <v>105771</v>
          </cell>
          <cell r="G35">
            <v>0</v>
          </cell>
        </row>
        <row r="36">
          <cell r="B36">
            <v>100000</v>
          </cell>
          <cell r="C36">
            <v>100000</v>
          </cell>
          <cell r="D36">
            <v>0</v>
          </cell>
          <cell r="G36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8">
          <cell r="B48">
            <v>193</v>
          </cell>
          <cell r="C48">
            <v>193</v>
          </cell>
          <cell r="D48">
            <v>187</v>
          </cell>
          <cell r="E48">
            <v>0</v>
          </cell>
          <cell r="F48">
            <v>0</v>
          </cell>
          <cell r="G48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83"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12"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20"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</sheetData>
      <sheetData sheetId="6"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G36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27">
          <cell r="B127">
            <v>1627271</v>
          </cell>
          <cell r="C127">
            <v>1627271</v>
          </cell>
          <cell r="D127">
            <v>300000</v>
          </cell>
          <cell r="E127">
            <v>0</v>
          </cell>
          <cell r="F127">
            <v>0</v>
          </cell>
          <cell r="G127">
            <v>0</v>
          </cell>
        </row>
        <row r="128">
          <cell r="B128">
            <v>126329</v>
          </cell>
          <cell r="C128">
            <v>126329</v>
          </cell>
          <cell r="D128">
            <v>42281</v>
          </cell>
          <cell r="E128">
            <v>0</v>
          </cell>
          <cell r="F128">
            <v>0</v>
          </cell>
          <cell r="G128">
            <v>0</v>
          </cell>
        </row>
        <row r="129">
          <cell r="B129">
            <v>15000</v>
          </cell>
          <cell r="C129">
            <v>15000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40">
          <cell r="B140">
            <v>53</v>
          </cell>
          <cell r="C140">
            <v>53</v>
          </cell>
          <cell r="D140">
            <v>46</v>
          </cell>
          <cell r="E140">
            <v>0</v>
          </cell>
          <cell r="F140">
            <v>0</v>
          </cell>
          <cell r="G140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83"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12"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20"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</sheetData>
      <sheetData sheetId="7"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34">
          <cell r="B34">
            <v>1494000</v>
          </cell>
          <cell r="C34">
            <v>1494000</v>
          </cell>
          <cell r="D34">
            <v>155862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126000</v>
          </cell>
          <cell r="C35">
            <v>126000</v>
          </cell>
          <cell r="D35">
            <v>27389</v>
          </cell>
          <cell r="G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G36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8">
          <cell r="B48">
            <v>61</v>
          </cell>
          <cell r="C48">
            <v>61</v>
          </cell>
          <cell r="D48">
            <v>61</v>
          </cell>
          <cell r="E48">
            <v>0</v>
          </cell>
          <cell r="F48">
            <v>0</v>
          </cell>
          <cell r="G48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83"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12"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20"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</sheetData>
      <sheetData sheetId="8"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G36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83"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92">
          <cell r="B192">
            <v>182979</v>
          </cell>
          <cell r="C192">
            <v>182979</v>
          </cell>
          <cell r="D192">
            <v>33005</v>
          </cell>
          <cell r="E192">
            <v>0</v>
          </cell>
          <cell r="F192">
            <v>0</v>
          </cell>
          <cell r="G192">
            <v>0</v>
          </cell>
        </row>
        <row r="193">
          <cell r="B193">
            <v>55421</v>
          </cell>
          <cell r="C193">
            <v>55421</v>
          </cell>
          <cell r="D193">
            <v>7513</v>
          </cell>
          <cell r="E193">
            <v>0</v>
          </cell>
          <cell r="F193">
            <v>0</v>
          </cell>
          <cell r="G193">
            <v>0</v>
          </cell>
        </row>
        <row r="194">
          <cell r="B194">
            <v>5000</v>
          </cell>
          <cell r="C194">
            <v>5000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8">
          <cell r="B198">
            <v>11130000</v>
          </cell>
          <cell r="C198">
            <v>11130000</v>
          </cell>
          <cell r="D198">
            <v>2641757</v>
          </cell>
          <cell r="E198">
            <v>0</v>
          </cell>
          <cell r="F198">
            <v>0</v>
          </cell>
          <cell r="G198">
            <v>0</v>
          </cell>
        </row>
        <row r="203">
          <cell r="B203">
            <v>9</v>
          </cell>
          <cell r="C203">
            <v>9</v>
          </cell>
          <cell r="D203">
            <v>9</v>
          </cell>
          <cell r="E203">
            <v>0</v>
          </cell>
          <cell r="F203">
            <v>0</v>
          </cell>
          <cell r="G203">
            <v>0</v>
          </cell>
        </row>
        <row r="212"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20"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9"/>
  <sheetViews>
    <sheetView tabSelected="1" view="pageBreakPreview" zoomScale="60" zoomScaleNormal="100" workbookViewId="0">
      <selection activeCell="B2" sqref="B2:H2"/>
    </sheetView>
  </sheetViews>
  <sheetFormatPr defaultRowHeight="15.75" x14ac:dyDescent="0.25"/>
  <cols>
    <col min="2" max="2" width="56.5" customWidth="1"/>
    <col min="3" max="8" width="11.625" customWidth="1"/>
  </cols>
  <sheetData>
    <row r="2" spans="2:8" x14ac:dyDescent="0.25">
      <c r="B2" s="39" t="s">
        <v>0</v>
      </c>
      <c r="C2" s="39"/>
      <c r="D2" s="39"/>
      <c r="E2" s="39"/>
      <c r="F2" s="39"/>
      <c r="G2" s="39"/>
      <c r="H2" s="39"/>
    </row>
    <row r="3" spans="2:8" x14ac:dyDescent="0.25">
      <c r="B3" s="39" t="s">
        <v>27</v>
      </c>
      <c r="C3" s="39"/>
      <c r="D3" s="39"/>
      <c r="E3" s="39"/>
      <c r="F3" s="39"/>
      <c r="G3" s="39"/>
      <c r="H3" s="39"/>
    </row>
    <row r="4" spans="2:8" x14ac:dyDescent="0.25">
      <c r="B4" s="39" t="s">
        <v>1</v>
      </c>
      <c r="C4" s="39"/>
      <c r="D4" s="39"/>
      <c r="E4" s="39"/>
      <c r="F4" s="39"/>
      <c r="G4" s="39"/>
      <c r="H4" s="39"/>
    </row>
    <row r="5" spans="2:8" ht="16.5" thickBot="1" x14ac:dyDescent="0.3">
      <c r="B5" s="23"/>
    </row>
    <row r="6" spans="2:8" x14ac:dyDescent="0.25">
      <c r="B6" s="36" t="s">
        <v>2</v>
      </c>
      <c r="C6" s="1" t="s">
        <v>3</v>
      </c>
      <c r="D6" s="1" t="s">
        <v>5</v>
      </c>
      <c r="E6" s="1" t="s">
        <v>7</v>
      </c>
      <c r="F6" s="1" t="s">
        <v>7</v>
      </c>
      <c r="G6" s="1" t="s">
        <v>7</v>
      </c>
      <c r="H6" s="1" t="s">
        <v>7</v>
      </c>
    </row>
    <row r="7" spans="2:8" ht="25.5" x14ac:dyDescent="0.25">
      <c r="B7" s="37"/>
      <c r="C7" s="2" t="s">
        <v>4</v>
      </c>
      <c r="D7" s="2" t="s">
        <v>6</v>
      </c>
      <c r="E7" s="2" t="s">
        <v>8</v>
      </c>
      <c r="F7" s="2" t="s">
        <v>8</v>
      </c>
      <c r="G7" s="2" t="s">
        <v>8</v>
      </c>
      <c r="H7" s="2" t="s">
        <v>8</v>
      </c>
    </row>
    <row r="8" spans="2:8" ht="26.25" thickBot="1" x14ac:dyDescent="0.3">
      <c r="B8" s="38"/>
      <c r="C8" s="3"/>
      <c r="D8" s="3"/>
      <c r="E8" s="4" t="s">
        <v>9</v>
      </c>
      <c r="F8" s="4" t="s">
        <v>10</v>
      </c>
      <c r="G8" s="4" t="s">
        <v>11</v>
      </c>
      <c r="H8" s="4" t="s">
        <v>12</v>
      </c>
    </row>
    <row r="9" spans="2:8" ht="16.5" thickBot="1" x14ac:dyDescent="0.3">
      <c r="B9" s="5" t="s">
        <v>28</v>
      </c>
      <c r="C9" s="24">
        <f>+C10+C11</f>
        <v>18034700</v>
      </c>
      <c r="D9" s="24">
        <f t="shared" ref="D9:H9" si="0">+D10+D11</f>
        <v>18034700</v>
      </c>
      <c r="E9" s="24">
        <f t="shared" si="0"/>
        <v>3627231</v>
      </c>
      <c r="F9" s="24">
        <f t="shared" si="0"/>
        <v>0</v>
      </c>
      <c r="G9" s="24">
        <f t="shared" si="0"/>
        <v>0</v>
      </c>
      <c r="H9" s="24">
        <f t="shared" si="0"/>
        <v>0</v>
      </c>
    </row>
    <row r="10" spans="2:8" ht="16.5" thickBot="1" x14ac:dyDescent="0.3">
      <c r="B10" s="7" t="s">
        <v>29</v>
      </c>
      <c r="C10" s="25">
        <f>+[1]МФ!B23</f>
        <v>9683100</v>
      </c>
      <c r="D10" s="25">
        <f>+[1]МФ!C23</f>
        <v>9683100</v>
      </c>
      <c r="E10" s="25">
        <f>+[1]МФ!D23</f>
        <v>1878028</v>
      </c>
      <c r="F10" s="25">
        <f>+[1]МФ!E23</f>
        <v>0</v>
      </c>
      <c r="G10" s="25">
        <f>+[1]МФ!F23</f>
        <v>0</v>
      </c>
      <c r="H10" s="25">
        <f>+[1]МФ!G23</f>
        <v>0</v>
      </c>
    </row>
    <row r="11" spans="2:8" ht="16.5" thickBot="1" x14ac:dyDescent="0.3">
      <c r="B11" s="7" t="s">
        <v>30</v>
      </c>
      <c r="C11" s="25">
        <f>+[1]МФ!B46</f>
        <v>8351600</v>
      </c>
      <c r="D11" s="25">
        <f>+[1]МФ!C46</f>
        <v>8351600</v>
      </c>
      <c r="E11" s="25">
        <f>+[1]МФ!D46</f>
        <v>1749203</v>
      </c>
      <c r="F11" s="25">
        <f>+[1]МФ!E46</f>
        <v>0</v>
      </c>
      <c r="G11" s="25">
        <f>+[1]МФ!F46</f>
        <v>0</v>
      </c>
      <c r="H11" s="25">
        <f>+[1]МФ!G46</f>
        <v>0</v>
      </c>
    </row>
    <row r="12" spans="2:8" ht="16.5" thickBot="1" x14ac:dyDescent="0.3">
      <c r="B12" s="8"/>
      <c r="C12" s="25"/>
      <c r="D12" s="25"/>
      <c r="E12" s="25"/>
      <c r="F12" s="25"/>
      <c r="G12" s="25"/>
      <c r="H12" s="25"/>
    </row>
    <row r="13" spans="2:8" ht="16.5" thickBot="1" x14ac:dyDescent="0.3">
      <c r="B13" s="5" t="s">
        <v>31</v>
      </c>
      <c r="C13" s="24">
        <f>+C14</f>
        <v>211340101</v>
      </c>
      <c r="D13" s="24">
        <f t="shared" ref="D13:H13" si="1">+D14</f>
        <v>211340101</v>
      </c>
      <c r="E13" s="24">
        <f t="shared" si="1"/>
        <v>58604508</v>
      </c>
      <c r="F13" s="24">
        <f t="shared" si="1"/>
        <v>0</v>
      </c>
      <c r="G13" s="24">
        <f t="shared" si="1"/>
        <v>0</v>
      </c>
      <c r="H13" s="24">
        <f t="shared" si="1"/>
        <v>0</v>
      </c>
    </row>
    <row r="14" spans="2:8" ht="16.5" thickBot="1" x14ac:dyDescent="0.3">
      <c r="B14" s="7" t="s">
        <v>32</v>
      </c>
      <c r="C14" s="25">
        <f>+[1]МФ!B71</f>
        <v>211340101</v>
      </c>
      <c r="D14" s="25">
        <f>+[1]МФ!C71</f>
        <v>211340101</v>
      </c>
      <c r="E14" s="25">
        <f>+[1]МФ!D71</f>
        <v>58604508</v>
      </c>
      <c r="F14" s="25">
        <f>+[1]МФ!E71</f>
        <v>0</v>
      </c>
      <c r="G14" s="25">
        <f>+[1]МФ!F71</f>
        <v>0</v>
      </c>
      <c r="H14" s="25">
        <f>+[1]МФ!G71</f>
        <v>0</v>
      </c>
    </row>
    <row r="15" spans="2:8" ht="16.5" thickBot="1" x14ac:dyDescent="0.3">
      <c r="B15" s="7"/>
      <c r="C15" s="25"/>
      <c r="D15" s="25"/>
      <c r="E15" s="25"/>
      <c r="F15" s="25"/>
      <c r="G15" s="25"/>
      <c r="H15" s="25"/>
    </row>
    <row r="16" spans="2:8" ht="39" thickBot="1" x14ac:dyDescent="0.3">
      <c r="B16" s="5" t="s">
        <v>33</v>
      </c>
      <c r="C16" s="24">
        <f>+C17+C18+C19</f>
        <v>21705377</v>
      </c>
      <c r="D16" s="24">
        <f t="shared" ref="D16:H16" si="2">+D17+D18+D19</f>
        <v>21705377</v>
      </c>
      <c r="E16" s="24">
        <f t="shared" si="2"/>
        <v>7355607</v>
      </c>
      <c r="F16" s="24">
        <f t="shared" si="2"/>
        <v>0</v>
      </c>
      <c r="G16" s="24">
        <f t="shared" si="2"/>
        <v>0</v>
      </c>
      <c r="H16" s="24">
        <f t="shared" si="2"/>
        <v>0</v>
      </c>
    </row>
    <row r="17" spans="2:8" ht="26.25" thickBot="1" x14ac:dyDescent="0.3">
      <c r="B17" s="7" t="s">
        <v>34</v>
      </c>
      <c r="C17" s="25">
        <f>+[1]МФ!B91</f>
        <v>328600</v>
      </c>
      <c r="D17" s="25">
        <f>+[1]МФ!C91</f>
        <v>328600</v>
      </c>
      <c r="E17" s="25">
        <f>+[1]МФ!D91</f>
        <v>105809</v>
      </c>
      <c r="F17" s="25">
        <f>+[1]МФ!E91</f>
        <v>0</v>
      </c>
      <c r="G17" s="25">
        <f>+[1]МФ!F91</f>
        <v>0</v>
      </c>
      <c r="H17" s="25">
        <f>+[1]МФ!G91</f>
        <v>0</v>
      </c>
    </row>
    <row r="18" spans="2:8" ht="16.5" thickBot="1" x14ac:dyDescent="0.3">
      <c r="B18" s="7" t="s">
        <v>35</v>
      </c>
      <c r="C18" s="25">
        <f>+[1]МФ!B116</f>
        <v>19608177</v>
      </c>
      <c r="D18" s="25">
        <f>+[1]МФ!C116</f>
        <v>19608177</v>
      </c>
      <c r="E18" s="25">
        <f>+[1]МФ!D116</f>
        <v>6907517</v>
      </c>
      <c r="F18" s="25">
        <f>+[1]МФ!E116</f>
        <v>0</v>
      </c>
      <c r="G18" s="25">
        <f>+[1]МФ!F116</f>
        <v>0</v>
      </c>
      <c r="H18" s="25">
        <f>+[1]МФ!G116</f>
        <v>0</v>
      </c>
    </row>
    <row r="19" spans="2:8" ht="26.25" thickBot="1" x14ac:dyDescent="0.3">
      <c r="B19" s="7" t="s">
        <v>36</v>
      </c>
      <c r="C19" s="25">
        <f>+[1]МФ!B138</f>
        <v>1768600</v>
      </c>
      <c r="D19" s="25">
        <f>+[1]МФ!C138</f>
        <v>1768600</v>
      </c>
      <c r="E19" s="25">
        <f>+[1]МФ!D138</f>
        <v>342281</v>
      </c>
      <c r="F19" s="25">
        <f>+[1]МФ!E138</f>
        <v>0</v>
      </c>
      <c r="G19" s="25">
        <f>+[1]МФ!F138</f>
        <v>0</v>
      </c>
      <c r="H19" s="25">
        <f>+[1]МФ!G138</f>
        <v>0</v>
      </c>
    </row>
    <row r="20" spans="2:8" ht="16.5" thickBot="1" x14ac:dyDescent="0.3">
      <c r="B20" s="7"/>
      <c r="C20" s="25"/>
      <c r="D20" s="25"/>
      <c r="E20" s="25"/>
      <c r="F20" s="25"/>
      <c r="G20" s="25"/>
      <c r="H20" s="25"/>
    </row>
    <row r="21" spans="2:8" ht="16.5" thickBot="1" x14ac:dyDescent="0.3">
      <c r="B21" s="5" t="s">
        <v>37</v>
      </c>
      <c r="C21" s="24">
        <f>C22</f>
        <v>1168200</v>
      </c>
      <c r="D21" s="24">
        <f t="shared" ref="D21:H21" si="3">D22</f>
        <v>1168200</v>
      </c>
      <c r="E21" s="24">
        <f t="shared" si="3"/>
        <v>987148</v>
      </c>
      <c r="F21" s="24">
        <f t="shared" si="3"/>
        <v>0</v>
      </c>
      <c r="G21" s="24">
        <f t="shared" si="3"/>
        <v>0</v>
      </c>
      <c r="H21" s="24">
        <f t="shared" si="3"/>
        <v>0</v>
      </c>
    </row>
    <row r="22" spans="2:8" ht="16.5" thickBot="1" x14ac:dyDescent="0.3">
      <c r="B22" s="7" t="s">
        <v>38</v>
      </c>
      <c r="C22" s="25">
        <f>+[1]МФ!B158</f>
        <v>1168200</v>
      </c>
      <c r="D22" s="25">
        <f>+[1]МФ!C158</f>
        <v>1168200</v>
      </c>
      <c r="E22" s="25">
        <f>+[1]МФ!D158</f>
        <v>987148</v>
      </c>
      <c r="F22" s="25">
        <f>+[1]МФ!E158</f>
        <v>0</v>
      </c>
      <c r="G22" s="25">
        <f>+[1]МФ!F158</f>
        <v>0</v>
      </c>
      <c r="H22" s="25">
        <f>+[1]МФ!G158</f>
        <v>0</v>
      </c>
    </row>
    <row r="23" spans="2:8" ht="16.5" thickBot="1" x14ac:dyDescent="0.3">
      <c r="B23" s="8"/>
      <c r="C23" s="25"/>
      <c r="D23" s="25"/>
      <c r="E23" s="25"/>
      <c r="F23" s="25"/>
      <c r="G23" s="25"/>
      <c r="H23" s="25"/>
    </row>
    <row r="24" spans="2:8" ht="16.5" thickBot="1" x14ac:dyDescent="0.3">
      <c r="B24" s="5" t="s">
        <v>39</v>
      </c>
      <c r="C24" s="24">
        <f>+C25+C26</f>
        <v>12873900</v>
      </c>
      <c r="D24" s="24">
        <f t="shared" ref="D24:H24" si="4">+D25+D26</f>
        <v>12873900</v>
      </c>
      <c r="E24" s="24">
        <f t="shared" si="4"/>
        <v>1525615</v>
      </c>
      <c r="F24" s="24">
        <f t="shared" si="4"/>
        <v>0</v>
      </c>
      <c r="G24" s="24">
        <f t="shared" si="4"/>
        <v>0</v>
      </c>
      <c r="H24" s="24">
        <f t="shared" si="4"/>
        <v>0</v>
      </c>
    </row>
    <row r="25" spans="2:8" ht="16.5" thickBot="1" x14ac:dyDescent="0.3">
      <c r="B25" s="7" t="s">
        <v>40</v>
      </c>
      <c r="C25" s="25">
        <f>+[1]МФ!B181</f>
        <v>1500500</v>
      </c>
      <c r="D25" s="25">
        <f>+[1]МФ!C181</f>
        <v>1500500</v>
      </c>
      <c r="E25" s="25">
        <f>+[1]МФ!D181</f>
        <v>-1156660</v>
      </c>
      <c r="F25" s="25">
        <f>+[1]МФ!E181</f>
        <v>0</v>
      </c>
      <c r="G25" s="25">
        <f>+[1]МФ!F181</f>
        <v>0</v>
      </c>
      <c r="H25" s="25">
        <f>+[1]МФ!G181</f>
        <v>0</v>
      </c>
    </row>
    <row r="26" spans="2:8" ht="16.5" thickBot="1" x14ac:dyDescent="0.3">
      <c r="B26" s="7" t="s">
        <v>41</v>
      </c>
      <c r="C26" s="25">
        <f>+[1]МФ!B201</f>
        <v>11373400</v>
      </c>
      <c r="D26" s="25">
        <f>+[1]МФ!C201</f>
        <v>11373400</v>
      </c>
      <c r="E26" s="25">
        <f>+[1]МФ!D201</f>
        <v>2682275</v>
      </c>
      <c r="F26" s="25">
        <f>+[1]МФ!E201</f>
        <v>0</v>
      </c>
      <c r="G26" s="25">
        <f>+[1]МФ!F201</f>
        <v>0</v>
      </c>
      <c r="H26" s="25">
        <f>+[1]МФ!G201</f>
        <v>0</v>
      </c>
    </row>
    <row r="27" spans="2:8" ht="16.5" thickBot="1" x14ac:dyDescent="0.3">
      <c r="B27" s="8"/>
      <c r="C27" s="25"/>
      <c r="D27" s="25"/>
      <c r="E27" s="25"/>
      <c r="F27" s="25"/>
      <c r="G27" s="25"/>
      <c r="H27" s="25"/>
    </row>
    <row r="28" spans="2:8" ht="16.5" thickBot="1" x14ac:dyDescent="0.3">
      <c r="B28" s="5" t="s">
        <v>42</v>
      </c>
      <c r="C28" s="24">
        <f>+[1]МФ!B224</f>
        <v>11534722</v>
      </c>
      <c r="D28" s="24">
        <f>+[1]МФ!C224</f>
        <v>11534722</v>
      </c>
      <c r="E28" s="24">
        <f>+[1]МФ!D224</f>
        <v>2612531</v>
      </c>
      <c r="F28" s="24">
        <f>+[1]МФ!E224</f>
        <v>0</v>
      </c>
      <c r="G28" s="24">
        <f>+[1]МФ!F224</f>
        <v>0</v>
      </c>
      <c r="H28" s="24">
        <f>+[1]МФ!G224</f>
        <v>0</v>
      </c>
    </row>
    <row r="29" spans="2:8" ht="16.5" thickBot="1" x14ac:dyDescent="0.3">
      <c r="B29" s="5" t="s">
        <v>14</v>
      </c>
      <c r="C29" s="24">
        <f>+C9+C13+C16+C21+C24+C28</f>
        <v>276657000</v>
      </c>
      <c r="D29" s="24">
        <f t="shared" ref="D29:H29" si="5">+D9+D13+D16+D21+D24+D28</f>
        <v>276657000</v>
      </c>
      <c r="E29" s="24">
        <f t="shared" si="5"/>
        <v>74712640</v>
      </c>
      <c r="F29" s="24">
        <f t="shared" si="5"/>
        <v>0</v>
      </c>
      <c r="G29" s="24">
        <f t="shared" si="5"/>
        <v>0</v>
      </c>
      <c r="H29" s="24">
        <f t="shared" si="5"/>
        <v>0</v>
      </c>
    </row>
  </sheetData>
  <mergeCells count="4">
    <mergeCell ref="B6:B8"/>
    <mergeCell ref="B2:H2"/>
    <mergeCell ref="B3:H3"/>
    <mergeCell ref="B4:H4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9"/>
  <sheetViews>
    <sheetView view="pageBreakPreview" zoomScale="90" zoomScaleNormal="100" zoomScaleSheetLayoutView="90" workbookViewId="0">
      <selection activeCell="D18" sqref="D18"/>
    </sheetView>
  </sheetViews>
  <sheetFormatPr defaultRowHeight="15.75" x14ac:dyDescent="0.25"/>
  <cols>
    <col min="1" max="1" width="34.75" customWidth="1"/>
    <col min="2" max="7" width="11.625" customWidth="1"/>
  </cols>
  <sheetData>
    <row r="2" spans="1:7" x14ac:dyDescent="0.25">
      <c r="A2" s="39" t="s">
        <v>15</v>
      </c>
      <c r="B2" s="39"/>
      <c r="C2" s="39"/>
      <c r="D2" s="39"/>
      <c r="E2" s="39"/>
      <c r="F2" s="39"/>
      <c r="G2" s="39"/>
    </row>
    <row r="3" spans="1:7" x14ac:dyDescent="0.25">
      <c r="A3" s="39" t="s">
        <v>27</v>
      </c>
      <c r="B3" s="39"/>
      <c r="C3" s="39"/>
      <c r="D3" s="39"/>
      <c r="E3" s="39"/>
      <c r="F3" s="39"/>
      <c r="G3" s="39"/>
    </row>
    <row r="4" spans="1:7" ht="16.5" thickBot="1" x14ac:dyDescent="0.3">
      <c r="A4" s="39" t="s">
        <v>1</v>
      </c>
      <c r="B4" s="39"/>
      <c r="C4" s="39"/>
      <c r="D4" s="39"/>
      <c r="E4" s="39"/>
      <c r="F4" s="39"/>
      <c r="G4" s="39"/>
    </row>
    <row r="5" spans="1:7" ht="16.5" thickBot="1" x14ac:dyDescent="0.3">
      <c r="A5" s="43" t="s">
        <v>43</v>
      </c>
      <c r="B5" s="44"/>
      <c r="C5" s="44"/>
      <c r="D5" s="44"/>
      <c r="E5" s="44"/>
      <c r="F5" s="44"/>
      <c r="G5" s="45"/>
    </row>
    <row r="6" spans="1:7" x14ac:dyDescent="0.25">
      <c r="A6" s="22" t="s">
        <v>16</v>
      </c>
      <c r="B6" s="2" t="s">
        <v>3</v>
      </c>
      <c r="C6" s="2" t="s">
        <v>5</v>
      </c>
      <c r="D6" s="2" t="s">
        <v>7</v>
      </c>
      <c r="E6" s="2" t="s">
        <v>7</v>
      </c>
      <c r="F6" s="2" t="s">
        <v>7</v>
      </c>
      <c r="G6" s="2" t="s">
        <v>7</v>
      </c>
    </row>
    <row r="7" spans="1:7" ht="25.5" x14ac:dyDescent="0.25">
      <c r="A7" s="22" t="s">
        <v>17</v>
      </c>
      <c r="B7" s="2" t="s">
        <v>4</v>
      </c>
      <c r="C7" s="2" t="s">
        <v>6</v>
      </c>
      <c r="D7" s="2" t="s">
        <v>8</v>
      </c>
      <c r="E7" s="2" t="s">
        <v>8</v>
      </c>
      <c r="F7" s="2" t="s">
        <v>8</v>
      </c>
      <c r="G7" s="2" t="s">
        <v>8</v>
      </c>
    </row>
    <row r="8" spans="1:7" ht="26.25" thickBot="1" x14ac:dyDescent="0.3">
      <c r="A8" s="9"/>
      <c r="B8" s="3"/>
      <c r="C8" s="3"/>
      <c r="D8" s="4" t="s">
        <v>9</v>
      </c>
      <c r="E8" s="4" t="s">
        <v>10</v>
      </c>
      <c r="F8" s="4" t="s">
        <v>11</v>
      </c>
      <c r="G8" s="4" t="s">
        <v>12</v>
      </c>
    </row>
    <row r="9" spans="1:7" ht="16.5" thickBot="1" x14ac:dyDescent="0.3">
      <c r="A9" s="10" t="s">
        <v>18</v>
      </c>
      <c r="B9" s="24">
        <f>+B11+B12+B13</f>
        <v>9635500</v>
      </c>
      <c r="C9" s="24">
        <f t="shared" ref="C9:G9" si="0">+C11+C12+C13</f>
        <v>9635500</v>
      </c>
      <c r="D9" s="24">
        <f t="shared" si="0"/>
        <v>1871854</v>
      </c>
      <c r="E9" s="24">
        <f t="shared" si="0"/>
        <v>0</v>
      </c>
      <c r="F9" s="24">
        <f t="shared" si="0"/>
        <v>0</v>
      </c>
      <c r="G9" s="24">
        <f t="shared" si="0"/>
        <v>0</v>
      </c>
    </row>
    <row r="10" spans="1:7" ht="16.5" thickBot="1" x14ac:dyDescent="0.3">
      <c r="A10" s="8" t="s">
        <v>19</v>
      </c>
      <c r="B10" s="25"/>
      <c r="C10" s="25"/>
      <c r="D10" s="25"/>
      <c r="E10" s="25"/>
      <c r="F10" s="25"/>
      <c r="G10" s="25"/>
    </row>
    <row r="11" spans="1:7" ht="16.5" thickBot="1" x14ac:dyDescent="0.3">
      <c r="A11" s="11" t="s">
        <v>20</v>
      </c>
      <c r="B11" s="25">
        <f>SUM([1]ЦА:НКЖФ!B11)</f>
        <v>8779100</v>
      </c>
      <c r="C11" s="25">
        <f>SUM([1]ЦА:НКЖФ!C11)</f>
        <v>8779100</v>
      </c>
      <c r="D11" s="25">
        <f>SUM([1]ЦА:НКЖФ!D11)</f>
        <v>1661508</v>
      </c>
      <c r="E11" s="25">
        <f>SUM([1]ЦА:НКЖФ!E11)</f>
        <v>0</v>
      </c>
      <c r="F11" s="25">
        <f>SUM([1]ЦА:НКЖФ!F11)</f>
        <v>0</v>
      </c>
      <c r="G11" s="25">
        <f>SUM([1]ЦА:НКЖФ!G11)</f>
        <v>0</v>
      </c>
    </row>
    <row r="12" spans="1:7" ht="16.5" thickBot="1" x14ac:dyDescent="0.3">
      <c r="A12" s="11" t="s">
        <v>21</v>
      </c>
      <c r="B12" s="25">
        <f>SUM([1]ЦА:НКЖФ!B12)</f>
        <v>856400</v>
      </c>
      <c r="C12" s="25">
        <f>SUM([1]ЦА:НКЖФ!C12)</f>
        <v>856400</v>
      </c>
      <c r="D12" s="25">
        <f>SUM([1]ЦА:НКЖФ!D12)</f>
        <v>210346</v>
      </c>
      <c r="E12" s="25">
        <f>SUM([1]ЦА:НКЖФ!E12)</f>
        <v>0</v>
      </c>
      <c r="F12" s="25">
        <f>SUM([1]ЦА:НКЖФ!F12)</f>
        <v>0</v>
      </c>
      <c r="G12" s="25">
        <f>SUM([1]ЦА:НКЖФ!G12)</f>
        <v>0</v>
      </c>
    </row>
    <row r="13" spans="1:7" ht="16.5" thickBot="1" x14ac:dyDescent="0.3">
      <c r="A13" s="11" t="s">
        <v>22</v>
      </c>
      <c r="B13" s="25">
        <f>SUM([1]ЦА:НКЖФ!B13)</f>
        <v>0</v>
      </c>
      <c r="C13" s="25">
        <f>SUM([1]ЦА:НКЖФ!C13)</f>
        <v>0</v>
      </c>
      <c r="D13" s="25">
        <f>SUM([1]ЦА:НКЖФ!D13)</f>
        <v>0</v>
      </c>
      <c r="E13" s="25">
        <f>SUM([1]ЦА:НКЖФ!E13)</f>
        <v>0</v>
      </c>
      <c r="F13" s="25">
        <f>SUM([1]ЦА:НКЖФ!F13)</f>
        <v>0</v>
      </c>
      <c r="G13" s="25">
        <f>SUM([1]ЦА:НКЖФ!G13)</f>
        <v>0</v>
      </c>
    </row>
    <row r="14" spans="1:7" ht="16.5" thickBot="1" x14ac:dyDescent="0.3">
      <c r="A14" s="8" t="s">
        <v>44</v>
      </c>
      <c r="B14" s="25"/>
      <c r="C14" s="25"/>
      <c r="D14" s="25"/>
      <c r="E14" s="25"/>
      <c r="F14" s="25"/>
      <c r="G14" s="25"/>
    </row>
    <row r="15" spans="1:7" ht="16.5" thickBot="1" x14ac:dyDescent="0.3">
      <c r="A15" s="26" t="s">
        <v>45</v>
      </c>
      <c r="B15" s="25">
        <f>SUM([1]ЦА:НКЖФ!B15)</f>
        <v>0</v>
      </c>
      <c r="C15" s="25">
        <f>SUM([1]ЦА:НКЖФ!C15)</f>
        <v>0</v>
      </c>
      <c r="D15" s="25">
        <f>SUM([1]ЦА:НКЖФ!D15)</f>
        <v>7182</v>
      </c>
      <c r="E15" s="25">
        <f>SUM([1]ЦА:НКЖФ!E15)</f>
        <v>0</v>
      </c>
      <c r="F15" s="25">
        <f>SUM([1]ЦА:НКЖФ!F15)</f>
        <v>0</v>
      </c>
      <c r="G15" s="25">
        <f>SUM([1]ЦА:НКЖФ!G15)</f>
        <v>0</v>
      </c>
    </row>
    <row r="16" spans="1:7" ht="68.25" thickBot="1" x14ac:dyDescent="0.3">
      <c r="A16" s="26" t="s">
        <v>46</v>
      </c>
      <c r="B16" s="25">
        <f>SUM([1]ЦА:НКЖФ!B16)</f>
        <v>0</v>
      </c>
      <c r="C16" s="25">
        <f>SUM([1]ЦА:НКЖФ!C16)</f>
        <v>0</v>
      </c>
      <c r="D16" s="25">
        <f>SUM([1]ЦА:НКЖФ!D16)</f>
        <v>-16415</v>
      </c>
      <c r="E16" s="25">
        <f>SUM([1]ЦА:НКЖФ!E16)</f>
        <v>0</v>
      </c>
      <c r="F16" s="25">
        <f>SUM([1]ЦА:НКЖФ!F16)</f>
        <v>0</v>
      </c>
      <c r="G16" s="25">
        <f>SUM([1]ЦА:НКЖФ!G16)</f>
        <v>0</v>
      </c>
    </row>
    <row r="17" spans="1:7" ht="16.5" thickBot="1" x14ac:dyDescent="0.3">
      <c r="A17" s="8"/>
      <c r="B17" s="25"/>
      <c r="C17" s="25"/>
      <c r="D17" s="25"/>
      <c r="E17" s="25"/>
      <c r="F17" s="25"/>
      <c r="G17" s="25"/>
    </row>
    <row r="18" spans="1:7" ht="26.25" thickBot="1" x14ac:dyDescent="0.3">
      <c r="A18" s="10" t="s">
        <v>23</v>
      </c>
      <c r="B18" s="24">
        <f>+B20+B21</f>
        <v>47600</v>
      </c>
      <c r="C18" s="24">
        <f t="shared" ref="C18:G18" si="1">+C20+C21</f>
        <v>47600</v>
      </c>
      <c r="D18" s="24">
        <f t="shared" si="1"/>
        <v>6174</v>
      </c>
      <c r="E18" s="24">
        <f t="shared" si="1"/>
        <v>0</v>
      </c>
      <c r="F18" s="24">
        <f t="shared" si="1"/>
        <v>0</v>
      </c>
      <c r="G18" s="24">
        <f t="shared" si="1"/>
        <v>0</v>
      </c>
    </row>
    <row r="19" spans="1:7" ht="16.5" thickBot="1" x14ac:dyDescent="0.3">
      <c r="A19" s="8" t="s">
        <v>19</v>
      </c>
      <c r="B19" s="25"/>
      <c r="C19" s="25"/>
      <c r="D19" s="25"/>
      <c r="E19" s="25"/>
      <c r="F19" s="25"/>
      <c r="G19" s="25"/>
    </row>
    <row r="20" spans="1:7" ht="16.5" thickBot="1" x14ac:dyDescent="0.3">
      <c r="A20" s="27" t="s">
        <v>47</v>
      </c>
      <c r="B20" s="25">
        <f>SUM([1]ЦА:НКЖФ!B20)</f>
        <v>47600</v>
      </c>
      <c r="C20" s="25">
        <f>SUM([1]ЦА:НКЖФ!C20)</f>
        <v>47600</v>
      </c>
      <c r="D20" s="25">
        <f>SUM([1]ЦА:НКЖФ!D20)</f>
        <v>6174</v>
      </c>
      <c r="E20" s="25">
        <f>SUM([1]ЦА:НКЖФ!E20)</f>
        <v>0</v>
      </c>
      <c r="F20" s="25">
        <f>SUM([1]ЦА:НКЖФ!F20)</f>
        <v>0</v>
      </c>
      <c r="G20" s="25">
        <f>SUM([1]ЦА:НКЖФ!G20)</f>
        <v>0</v>
      </c>
    </row>
    <row r="21" spans="1:7" ht="16.5" hidden="1" thickBot="1" x14ac:dyDescent="0.3">
      <c r="A21" s="27" t="s">
        <v>48</v>
      </c>
      <c r="B21" s="25">
        <f>SUM([1]ЦА:НКЖФ!B21)</f>
        <v>0</v>
      </c>
      <c r="C21" s="25">
        <f>SUM([1]ЦА:НКЖФ!C21)</f>
        <v>0</v>
      </c>
      <c r="D21" s="25">
        <f>SUM([1]ЦА:НКЖФ!D21)</f>
        <v>0</v>
      </c>
      <c r="E21" s="25">
        <f>SUM([1]ЦА:НКЖФ!E21)</f>
        <v>0</v>
      </c>
      <c r="F21" s="25">
        <f>SUM([1]ЦА:НКЖФ!F21)</f>
        <v>0</v>
      </c>
      <c r="G21" s="25">
        <f>SUM([1]ЦА:НКЖФ!G21)</f>
        <v>0</v>
      </c>
    </row>
    <row r="22" spans="1:7" ht="16.5" thickBot="1" x14ac:dyDescent="0.3">
      <c r="A22" s="8"/>
      <c r="B22" s="25"/>
      <c r="C22" s="25"/>
      <c r="D22" s="25"/>
      <c r="E22" s="25"/>
      <c r="F22" s="25"/>
      <c r="G22" s="25"/>
    </row>
    <row r="23" spans="1:7" ht="16.5" thickBot="1" x14ac:dyDescent="0.3">
      <c r="A23" s="10" t="s">
        <v>25</v>
      </c>
      <c r="B23" s="24">
        <f>+B9+B18</f>
        <v>9683100</v>
      </c>
      <c r="C23" s="24">
        <f t="shared" ref="C23:G23" si="2">+C9+C18</f>
        <v>9683100</v>
      </c>
      <c r="D23" s="24">
        <f t="shared" si="2"/>
        <v>1878028</v>
      </c>
      <c r="E23" s="24">
        <f t="shared" si="2"/>
        <v>0</v>
      </c>
      <c r="F23" s="24">
        <f t="shared" si="2"/>
        <v>0</v>
      </c>
      <c r="G23" s="24">
        <f t="shared" si="2"/>
        <v>0</v>
      </c>
    </row>
    <row r="24" spans="1:7" ht="16.5" thickBot="1" x14ac:dyDescent="0.3">
      <c r="A24" s="8"/>
      <c r="B24" s="6"/>
      <c r="C24" s="6"/>
      <c r="D24" s="6"/>
      <c r="E24" s="6"/>
      <c r="F24" s="6"/>
      <c r="G24" s="6"/>
    </row>
    <row r="25" spans="1:7" ht="16.5" thickBot="1" x14ac:dyDescent="0.3">
      <c r="A25" s="8" t="s">
        <v>26</v>
      </c>
      <c r="B25" s="6">
        <f>SUM([1]ЦА:НКЖФ!B25)</f>
        <v>228</v>
      </c>
      <c r="C25" s="6">
        <f>SUM([1]ЦА:НКЖФ!C25)</f>
        <v>228</v>
      </c>
      <c r="D25" s="6">
        <f>SUM([1]ЦА:НКЖФ!D25)</f>
        <v>222</v>
      </c>
      <c r="E25" s="6">
        <f>SUM([1]ЦА:НКЖФ!E25)</f>
        <v>0</v>
      </c>
      <c r="F25" s="6">
        <f>SUM([1]ЦА:НКЖФ!F25)</f>
        <v>0</v>
      </c>
      <c r="G25" s="6">
        <f>SUM([1]ЦА:НКЖФ!G25)</f>
        <v>0</v>
      </c>
    </row>
    <row r="26" spans="1:7" x14ac:dyDescent="0.25">
      <c r="A26" s="12"/>
    </row>
    <row r="27" spans="1:7" ht="16.5" thickBot="1" x14ac:dyDescent="0.3"/>
    <row r="28" spans="1:7" ht="16.5" thickBot="1" x14ac:dyDescent="0.3">
      <c r="A28" s="43" t="s">
        <v>49</v>
      </c>
      <c r="B28" s="44"/>
      <c r="C28" s="44"/>
      <c r="D28" s="44"/>
      <c r="E28" s="44"/>
      <c r="F28" s="44"/>
      <c r="G28" s="45"/>
    </row>
    <row r="29" spans="1:7" x14ac:dyDescent="0.25">
      <c r="A29" s="22" t="s">
        <v>16</v>
      </c>
      <c r="B29" s="2" t="s">
        <v>3</v>
      </c>
      <c r="C29" s="2" t="s">
        <v>5</v>
      </c>
      <c r="D29" s="2" t="s">
        <v>7</v>
      </c>
      <c r="E29" s="2" t="s">
        <v>7</v>
      </c>
      <c r="F29" s="2" t="s">
        <v>7</v>
      </c>
      <c r="G29" s="2" t="s">
        <v>7</v>
      </c>
    </row>
    <row r="30" spans="1:7" ht="25.5" x14ac:dyDescent="0.25">
      <c r="A30" s="22" t="s">
        <v>17</v>
      </c>
      <c r="B30" s="2" t="s">
        <v>4</v>
      </c>
      <c r="C30" s="2" t="s">
        <v>6</v>
      </c>
      <c r="D30" s="2" t="s">
        <v>8</v>
      </c>
      <c r="E30" s="2" t="s">
        <v>8</v>
      </c>
      <c r="F30" s="2" t="s">
        <v>8</v>
      </c>
      <c r="G30" s="2" t="s">
        <v>8</v>
      </c>
    </row>
    <row r="31" spans="1:7" ht="26.25" thickBot="1" x14ac:dyDescent="0.3">
      <c r="A31" s="9"/>
      <c r="B31" s="3"/>
      <c r="C31" s="3"/>
      <c r="D31" s="4" t="s">
        <v>9</v>
      </c>
      <c r="E31" s="4" t="s">
        <v>10</v>
      </c>
      <c r="F31" s="4" t="s">
        <v>11</v>
      </c>
      <c r="G31" s="4" t="s">
        <v>12</v>
      </c>
    </row>
    <row r="32" spans="1:7" ht="16.5" thickBot="1" x14ac:dyDescent="0.3">
      <c r="A32" s="10" t="s">
        <v>18</v>
      </c>
      <c r="B32" s="24">
        <f>+B34+B35+B36</f>
        <v>8351600</v>
      </c>
      <c r="C32" s="24">
        <f t="shared" ref="C32:G32" si="3">+C34+C35+C36</f>
        <v>8351600</v>
      </c>
      <c r="D32" s="24">
        <f t="shared" si="3"/>
        <v>1785345</v>
      </c>
      <c r="E32" s="24">
        <f t="shared" si="3"/>
        <v>0</v>
      </c>
      <c r="F32" s="24">
        <f t="shared" si="3"/>
        <v>0</v>
      </c>
      <c r="G32" s="24">
        <f t="shared" si="3"/>
        <v>0</v>
      </c>
    </row>
    <row r="33" spans="1:7" ht="16.5" thickBot="1" x14ac:dyDescent="0.3">
      <c r="A33" s="8" t="s">
        <v>19</v>
      </c>
      <c r="B33" s="25"/>
      <c r="C33" s="25"/>
      <c r="D33" s="25"/>
      <c r="E33" s="25"/>
      <c r="F33" s="25"/>
      <c r="G33" s="25"/>
    </row>
    <row r="34" spans="1:7" ht="16.5" thickBot="1" x14ac:dyDescent="0.3">
      <c r="A34" s="11" t="s">
        <v>20</v>
      </c>
      <c r="B34" s="25">
        <f>SUM([1]ЦА:НКЖФ!B34)</f>
        <v>7346780</v>
      </c>
      <c r="C34" s="25">
        <f>SUM([1]ЦА:НКЖФ!C34)</f>
        <v>7346780</v>
      </c>
      <c r="D34" s="25">
        <f>SUM([1]ЦА:НКЖФ!D34)</f>
        <v>1767439</v>
      </c>
      <c r="E34" s="25">
        <f>SUM([1]ЦА:НКЖФ!E34)</f>
        <v>0</v>
      </c>
      <c r="F34" s="25">
        <f>SUM([1]ЦА:НКЖФ!F34)</f>
        <v>0</v>
      </c>
      <c r="G34" s="25">
        <f>SUM([1]ЦА:НКЖФ!G34)</f>
        <v>0</v>
      </c>
    </row>
    <row r="35" spans="1:7" ht="16.5" thickBot="1" x14ac:dyDescent="0.3">
      <c r="A35" s="11" t="s">
        <v>21</v>
      </c>
      <c r="B35" s="25">
        <f>SUM([1]ЦА:НКЖФ!B35)</f>
        <v>904820</v>
      </c>
      <c r="C35" s="25">
        <f>SUM([1]ЦА:НКЖФ!C35)</f>
        <v>904820</v>
      </c>
      <c r="D35" s="25">
        <f>SUM([1]ЦА:НКЖФ!D35)</f>
        <v>17906</v>
      </c>
      <c r="E35" s="25">
        <f>SUM([1]ЦА:НКЖФ!G35)</f>
        <v>0</v>
      </c>
      <c r="F35" s="25">
        <f>SUM([1]ЦА:НКЖФ!H35)</f>
        <v>0</v>
      </c>
      <c r="G35" s="25">
        <f>SUM([1]ЦА:НКЖФ!I35)</f>
        <v>0</v>
      </c>
    </row>
    <row r="36" spans="1:7" ht="16.5" thickBot="1" x14ac:dyDescent="0.3">
      <c r="A36" s="11" t="s">
        <v>22</v>
      </c>
      <c r="B36" s="25">
        <f>SUM([1]ЦА:НКЖФ!B36)</f>
        <v>100000</v>
      </c>
      <c r="C36" s="25">
        <f>SUM([1]ЦА:НКЖФ!C36)</f>
        <v>100000</v>
      </c>
      <c r="D36" s="25">
        <f>SUM([1]ЦА:НКЖФ!D36)</f>
        <v>0</v>
      </c>
      <c r="E36" s="25">
        <f>SUM([1]ЦА:НКЖФ!G36)</f>
        <v>0</v>
      </c>
      <c r="F36" s="25">
        <f>SUM([1]ЦА:НКЖФ!H36)</f>
        <v>0</v>
      </c>
      <c r="G36" s="25">
        <f>SUM([1]ЦА:НКЖФ!I36)</f>
        <v>0</v>
      </c>
    </row>
    <row r="37" spans="1:7" ht="16.5" thickBot="1" x14ac:dyDescent="0.3">
      <c r="A37" s="8" t="s">
        <v>44</v>
      </c>
      <c r="B37" s="25"/>
      <c r="C37" s="25"/>
      <c r="D37" s="25"/>
      <c r="E37" s="25"/>
      <c r="F37" s="25"/>
      <c r="G37" s="25"/>
    </row>
    <row r="38" spans="1:7" ht="68.25" thickBot="1" x14ac:dyDescent="0.3">
      <c r="A38" s="26" t="s">
        <v>46</v>
      </c>
      <c r="B38" s="25">
        <f>SUM([1]ЦА:НКЖФ!B38)</f>
        <v>0</v>
      </c>
      <c r="C38" s="25">
        <f>SUM([1]ЦА:НКЖФ!C38)</f>
        <v>0</v>
      </c>
      <c r="D38" s="25">
        <f>SUM([1]ЦА:НКЖФ!D38)</f>
        <v>-127711</v>
      </c>
      <c r="E38" s="25">
        <f>SUM([1]ЦА:НКЖФ!E38)</f>
        <v>0</v>
      </c>
      <c r="F38" s="25">
        <f>SUM([1]ЦА:НКЖФ!F38)</f>
        <v>0</v>
      </c>
      <c r="G38" s="25">
        <f>SUM([1]ЦА:НКЖФ!G38)</f>
        <v>0</v>
      </c>
    </row>
    <row r="39" spans="1:7" ht="16.5" hidden="1" thickBot="1" x14ac:dyDescent="0.3">
      <c r="A39" s="26" t="s">
        <v>50</v>
      </c>
      <c r="B39" s="25">
        <f>SUM([1]ЦА:НКЖФ!B39)</f>
        <v>0</v>
      </c>
      <c r="C39" s="25">
        <f>SUM([1]ЦА:НКЖФ!C39)</f>
        <v>0</v>
      </c>
      <c r="D39" s="25">
        <f>SUM([1]ЦА:НКЖФ!D39)</f>
        <v>0</v>
      </c>
      <c r="E39" s="25">
        <f>SUM([1]ЦА:НКЖФ!E39)</f>
        <v>0</v>
      </c>
      <c r="F39" s="25">
        <f>SUM([1]ЦА:НКЖФ!F39)</f>
        <v>0</v>
      </c>
      <c r="G39" s="25">
        <f>SUM([1]ЦА:НКЖФ!G39)</f>
        <v>0</v>
      </c>
    </row>
    <row r="40" spans="1:7" ht="16.5" thickBot="1" x14ac:dyDescent="0.3">
      <c r="A40" s="8"/>
      <c r="B40" s="25"/>
      <c r="C40" s="25"/>
      <c r="D40" s="25"/>
      <c r="E40" s="25"/>
      <c r="F40" s="25"/>
      <c r="G40" s="25"/>
    </row>
    <row r="41" spans="1:7" ht="26.25" thickBot="1" x14ac:dyDescent="0.3">
      <c r="A41" s="10" t="s">
        <v>23</v>
      </c>
      <c r="B41" s="24">
        <f>+B43+B44</f>
        <v>0</v>
      </c>
      <c r="C41" s="24">
        <f t="shared" ref="C41:G41" si="4">+C43+C44</f>
        <v>0</v>
      </c>
      <c r="D41" s="24">
        <f t="shared" si="4"/>
        <v>-36142</v>
      </c>
      <c r="E41" s="24">
        <f t="shared" si="4"/>
        <v>0</v>
      </c>
      <c r="F41" s="24">
        <f t="shared" si="4"/>
        <v>0</v>
      </c>
      <c r="G41" s="24">
        <f t="shared" si="4"/>
        <v>0</v>
      </c>
    </row>
    <row r="42" spans="1:7" ht="16.5" thickBot="1" x14ac:dyDescent="0.3">
      <c r="A42" s="8" t="s">
        <v>19</v>
      </c>
      <c r="B42" s="25"/>
      <c r="C42" s="25"/>
      <c r="D42" s="25"/>
      <c r="E42" s="25"/>
      <c r="F42" s="25"/>
      <c r="G42" s="25"/>
    </row>
    <row r="43" spans="1:7" ht="16.5" thickBot="1" x14ac:dyDescent="0.3">
      <c r="A43" s="27" t="s">
        <v>51</v>
      </c>
      <c r="B43" s="25">
        <f>SUM([1]ЦА:НКЖФ!B43)</f>
        <v>0</v>
      </c>
      <c r="C43" s="25">
        <f>SUM([1]ЦА:НКЖФ!C43)</f>
        <v>0</v>
      </c>
      <c r="D43" s="25">
        <f>SUM([1]ЦА:НКЖФ!D43)</f>
        <v>-36142</v>
      </c>
      <c r="E43" s="25">
        <f>SUM([1]ЦА:НКЖФ!E43)</f>
        <v>0</v>
      </c>
      <c r="F43" s="25">
        <f>SUM([1]ЦА:НКЖФ!F43)</f>
        <v>0</v>
      </c>
      <c r="G43" s="25">
        <f>SUM([1]ЦА:НКЖФ!G43)</f>
        <v>0</v>
      </c>
    </row>
    <row r="44" spans="1:7" ht="16.5" thickBot="1" x14ac:dyDescent="0.3">
      <c r="A44" s="8" t="s">
        <v>24</v>
      </c>
      <c r="B44" s="25"/>
      <c r="C44" s="25"/>
      <c r="D44" s="25"/>
      <c r="E44" s="25"/>
      <c r="F44" s="25"/>
      <c r="G44" s="25"/>
    </row>
    <row r="45" spans="1:7" ht="16.5" thickBot="1" x14ac:dyDescent="0.3">
      <c r="A45" s="8"/>
      <c r="B45" s="25"/>
      <c r="C45" s="25"/>
      <c r="D45" s="25"/>
      <c r="E45" s="25"/>
      <c r="F45" s="25"/>
      <c r="G45" s="25"/>
    </row>
    <row r="46" spans="1:7" ht="16.5" thickBot="1" x14ac:dyDescent="0.3">
      <c r="A46" s="10" t="s">
        <v>25</v>
      </c>
      <c r="B46" s="24">
        <f>+B32+B41</f>
        <v>8351600</v>
      </c>
      <c r="C46" s="24">
        <f t="shared" ref="C46:G46" si="5">+C32+C41</f>
        <v>8351600</v>
      </c>
      <c r="D46" s="24">
        <f t="shared" si="5"/>
        <v>1749203</v>
      </c>
      <c r="E46" s="24">
        <f t="shared" si="5"/>
        <v>0</v>
      </c>
      <c r="F46" s="24">
        <f t="shared" si="5"/>
        <v>0</v>
      </c>
      <c r="G46" s="24">
        <f t="shared" si="5"/>
        <v>0</v>
      </c>
    </row>
    <row r="47" spans="1:7" ht="16.5" thickBot="1" x14ac:dyDescent="0.3">
      <c r="A47" s="8"/>
      <c r="B47" s="6"/>
      <c r="C47" s="6"/>
      <c r="D47" s="6"/>
      <c r="E47" s="6"/>
      <c r="F47" s="6"/>
      <c r="G47" s="6"/>
    </row>
    <row r="48" spans="1:7" ht="16.5" thickBot="1" x14ac:dyDescent="0.3">
      <c r="A48" s="8" t="s">
        <v>26</v>
      </c>
      <c r="B48" s="6">
        <f>SUM([1]ЦА:НКЖФ!B48)</f>
        <v>315</v>
      </c>
      <c r="C48" s="6">
        <f>SUM([1]ЦА:НКЖФ!C48)</f>
        <v>315</v>
      </c>
      <c r="D48" s="6">
        <f>SUM([1]ЦА:НКЖФ!D48)</f>
        <v>309</v>
      </c>
      <c r="E48" s="6">
        <f>SUM([1]ЦА:НКЖФ!E48)</f>
        <v>0</v>
      </c>
      <c r="F48" s="6">
        <f>SUM([1]ЦА:НКЖФ!F48)</f>
        <v>0</v>
      </c>
      <c r="G48" s="6">
        <f>SUM([1]ЦА:НКЖФ!G48)</f>
        <v>0</v>
      </c>
    </row>
    <row r="49" spans="1:7" x14ac:dyDescent="0.25">
      <c r="A49" s="12"/>
    </row>
    <row r="50" spans="1:7" ht="16.5" thickBot="1" x14ac:dyDescent="0.3"/>
    <row r="51" spans="1:7" ht="16.5" thickBot="1" x14ac:dyDescent="0.3">
      <c r="A51" s="40" t="s">
        <v>52</v>
      </c>
      <c r="B51" s="41"/>
      <c r="C51" s="41"/>
      <c r="D51" s="41"/>
      <c r="E51" s="41"/>
      <c r="F51" s="41"/>
      <c r="G51" s="42"/>
    </row>
    <row r="52" spans="1:7" x14ac:dyDescent="0.25">
      <c r="A52" s="13" t="s">
        <v>16</v>
      </c>
      <c r="B52" s="14" t="s">
        <v>3</v>
      </c>
      <c r="C52" s="14" t="s">
        <v>5</v>
      </c>
      <c r="D52" s="14" t="s">
        <v>7</v>
      </c>
      <c r="E52" s="14" t="s">
        <v>7</v>
      </c>
      <c r="F52" s="14" t="s">
        <v>7</v>
      </c>
      <c r="G52" s="14" t="s">
        <v>7</v>
      </c>
    </row>
    <row r="53" spans="1:7" ht="25.5" x14ac:dyDescent="0.25">
      <c r="A53" s="13" t="s">
        <v>17</v>
      </c>
      <c r="B53" s="14" t="s">
        <v>4</v>
      </c>
      <c r="C53" s="14" t="s">
        <v>6</v>
      </c>
      <c r="D53" s="14" t="s">
        <v>8</v>
      </c>
      <c r="E53" s="14" t="s">
        <v>8</v>
      </c>
      <c r="F53" s="14" t="s">
        <v>8</v>
      </c>
      <c r="G53" s="14" t="s">
        <v>8</v>
      </c>
    </row>
    <row r="54" spans="1:7" ht="26.25" thickBot="1" x14ac:dyDescent="0.3">
      <c r="A54" s="16"/>
      <c r="B54" s="17"/>
      <c r="C54" s="17"/>
      <c r="D54" s="18" t="s">
        <v>9</v>
      </c>
      <c r="E54" s="18" t="s">
        <v>10</v>
      </c>
      <c r="F54" s="18" t="s">
        <v>11</v>
      </c>
      <c r="G54" s="18" t="s">
        <v>12</v>
      </c>
    </row>
    <row r="55" spans="1:7" ht="16.5" thickBot="1" x14ac:dyDescent="0.3">
      <c r="A55" s="5" t="s">
        <v>18</v>
      </c>
      <c r="B55" s="28">
        <f>+B57+B58+B59</f>
        <v>201287101</v>
      </c>
      <c r="C55" s="28">
        <f t="shared" ref="C55:G55" si="6">+C57+C58+C59</f>
        <v>201287101</v>
      </c>
      <c r="D55" s="28">
        <f t="shared" si="6"/>
        <v>58604508</v>
      </c>
      <c r="E55" s="28">
        <f t="shared" si="6"/>
        <v>0</v>
      </c>
      <c r="F55" s="28">
        <f t="shared" si="6"/>
        <v>0</v>
      </c>
      <c r="G55" s="28">
        <f t="shared" si="6"/>
        <v>0</v>
      </c>
    </row>
    <row r="56" spans="1:7" ht="16.5" thickBot="1" x14ac:dyDescent="0.3">
      <c r="A56" s="19" t="s">
        <v>19</v>
      </c>
      <c r="B56" s="29"/>
      <c r="C56" s="29"/>
      <c r="D56" s="29"/>
      <c r="E56" s="29"/>
      <c r="F56" s="29"/>
      <c r="G56" s="29"/>
    </row>
    <row r="57" spans="1:7" ht="16.5" thickBot="1" x14ac:dyDescent="0.3">
      <c r="A57" s="7" t="s">
        <v>20</v>
      </c>
      <c r="B57" s="25">
        <f>SUM([1]ЦА:НКЖФ!B57)</f>
        <v>190226500</v>
      </c>
      <c r="C57" s="25">
        <f>SUM([1]ЦА:НКЖФ!C57)</f>
        <v>190226500</v>
      </c>
      <c r="D57" s="25">
        <f>SUM([1]ЦА:НКЖФ!D57)</f>
        <v>48274183</v>
      </c>
      <c r="E57" s="25">
        <f>SUM([1]ЦА:НКЖФ!E57)</f>
        <v>0</v>
      </c>
      <c r="F57" s="25">
        <f>SUM([1]ЦА:НКЖФ!F57)</f>
        <v>0</v>
      </c>
      <c r="G57" s="25">
        <f>SUM([1]ЦА:НКЖФ!G57)</f>
        <v>0</v>
      </c>
    </row>
    <row r="58" spans="1:7" ht="16.5" thickBot="1" x14ac:dyDescent="0.3">
      <c r="A58" s="7" t="s">
        <v>21</v>
      </c>
      <c r="B58" s="25">
        <f>SUM([1]ЦА:НКЖФ!B58)</f>
        <v>9860601</v>
      </c>
      <c r="C58" s="25">
        <f>SUM([1]ЦА:НКЖФ!C58)</f>
        <v>9860601</v>
      </c>
      <c r="D58" s="25">
        <f>SUM([1]ЦА:НКЖФ!D58)</f>
        <v>7978404</v>
      </c>
      <c r="E58" s="25">
        <f>SUM([1]ЦА:НКЖФ!E58)</f>
        <v>0</v>
      </c>
      <c r="F58" s="25">
        <f>SUM([1]ЦА:НКЖФ!F58)</f>
        <v>0</v>
      </c>
      <c r="G58" s="25">
        <f>SUM([1]ЦА:НКЖФ!G58)</f>
        <v>0</v>
      </c>
    </row>
    <row r="59" spans="1:7" ht="16.5" thickBot="1" x14ac:dyDescent="0.3">
      <c r="A59" s="7" t="s">
        <v>22</v>
      </c>
      <c r="B59" s="25">
        <f>SUM([1]ЦА:НКЖФ!B59)</f>
        <v>1200000</v>
      </c>
      <c r="C59" s="25">
        <f>SUM([1]ЦА:НКЖФ!C59)</f>
        <v>1200000</v>
      </c>
      <c r="D59" s="25">
        <f>SUM([1]ЦА:НКЖФ!D59)</f>
        <v>2351921</v>
      </c>
      <c r="E59" s="25">
        <f>SUM([1]ЦА:НКЖФ!E59)</f>
        <v>0</v>
      </c>
      <c r="F59" s="25">
        <f>SUM([1]ЦА:НКЖФ!F59)</f>
        <v>0</v>
      </c>
      <c r="G59" s="25">
        <f>SUM([1]ЦА:НКЖФ!G59)</f>
        <v>0</v>
      </c>
    </row>
    <row r="60" spans="1:7" ht="16.5" thickBot="1" x14ac:dyDescent="0.3">
      <c r="A60" s="19" t="s">
        <v>44</v>
      </c>
      <c r="B60" s="29"/>
      <c r="C60" s="29"/>
      <c r="D60" s="29"/>
      <c r="E60" s="29"/>
      <c r="F60" s="29"/>
      <c r="G60" s="29"/>
    </row>
    <row r="61" spans="1:7" ht="24" hidden="1" thickBot="1" x14ac:dyDescent="0.3">
      <c r="A61" s="30" t="s">
        <v>53</v>
      </c>
      <c r="B61" s="25">
        <f>SUM([1]ЦА:НКЖФ!B61)</f>
        <v>0</v>
      </c>
      <c r="C61" s="25">
        <f>SUM([1]ЦА:НКЖФ!C61)</f>
        <v>0</v>
      </c>
      <c r="D61" s="25">
        <f>SUM([1]ЦА:НКЖФ!D61)</f>
        <v>0</v>
      </c>
      <c r="E61" s="25">
        <f>SUM([1]ЦА:НКЖФ!E61)</f>
        <v>0</v>
      </c>
      <c r="F61" s="25">
        <f>SUM([1]ЦА:НКЖФ!F61)</f>
        <v>0</v>
      </c>
      <c r="G61" s="25">
        <f>SUM([1]ЦА:НКЖФ!G61)</f>
        <v>0</v>
      </c>
    </row>
    <row r="62" spans="1:7" ht="16.5" thickBot="1" x14ac:dyDescent="0.3">
      <c r="A62" s="31" t="s">
        <v>54</v>
      </c>
      <c r="B62" s="25">
        <f>SUM([1]ЦА:НКЖФ!B62)</f>
        <v>0</v>
      </c>
      <c r="C62" s="25">
        <f>SUM([1]ЦА:НКЖФ!C62)</f>
        <v>0</v>
      </c>
      <c r="D62" s="25">
        <f>SUM([1]ЦА:НКЖФ!D62)</f>
        <v>2605701</v>
      </c>
      <c r="E62" s="25">
        <f>SUM([1]ЦА:НКЖФ!E62)</f>
        <v>0</v>
      </c>
      <c r="F62" s="25">
        <f>SUM([1]ЦА:НКЖФ!F62)</f>
        <v>0</v>
      </c>
      <c r="G62" s="25">
        <f>SUM([1]ЦА:НКЖФ!G62)</f>
        <v>0</v>
      </c>
    </row>
    <row r="63" spans="1:7" ht="16.5" thickBot="1" x14ac:dyDescent="0.3">
      <c r="A63" s="31" t="s">
        <v>55</v>
      </c>
      <c r="B63" s="25">
        <f>SUM([1]ЦА:НКЖФ!B63)</f>
        <v>0</v>
      </c>
      <c r="C63" s="25">
        <f>SUM([1]ЦА:НКЖФ!C63)</f>
        <v>0</v>
      </c>
      <c r="D63" s="25">
        <f>SUM([1]ЦА:НКЖФ!D63)</f>
        <v>-1717</v>
      </c>
      <c r="E63" s="25">
        <f>SUM([1]ЦА:НКЖФ!E63)</f>
        <v>0</v>
      </c>
      <c r="F63" s="25">
        <f>SUM([1]ЦА:НКЖФ!F63)</f>
        <v>0</v>
      </c>
      <c r="G63" s="25">
        <f>SUM([1]ЦА:НКЖФ!G63)</f>
        <v>0</v>
      </c>
    </row>
    <row r="64" spans="1:7" ht="16.5" thickBot="1" x14ac:dyDescent="0.3">
      <c r="A64" s="19"/>
      <c r="B64" s="29"/>
      <c r="C64" s="29"/>
      <c r="D64" s="29"/>
      <c r="E64" s="29"/>
      <c r="F64" s="29"/>
      <c r="G64" s="29"/>
    </row>
    <row r="65" spans="1:7" ht="16.5" thickBot="1" x14ac:dyDescent="0.3">
      <c r="A65" s="19"/>
      <c r="B65" s="29"/>
      <c r="C65" s="29"/>
      <c r="D65" s="29"/>
      <c r="E65" s="29"/>
      <c r="F65" s="29"/>
      <c r="G65" s="29"/>
    </row>
    <row r="66" spans="1:7" ht="26.25" thickBot="1" x14ac:dyDescent="0.3">
      <c r="A66" s="5" t="s">
        <v>23</v>
      </c>
      <c r="B66" s="28">
        <f>+B68</f>
        <v>10053000</v>
      </c>
      <c r="C66" s="28">
        <f t="shared" ref="C66:G66" si="7">+C68</f>
        <v>10053000</v>
      </c>
      <c r="D66" s="28">
        <f t="shared" si="7"/>
        <v>0</v>
      </c>
      <c r="E66" s="28">
        <f t="shared" si="7"/>
        <v>0</v>
      </c>
      <c r="F66" s="28">
        <f t="shared" si="7"/>
        <v>0</v>
      </c>
      <c r="G66" s="28">
        <f t="shared" si="7"/>
        <v>0</v>
      </c>
    </row>
    <row r="67" spans="1:7" ht="16.5" thickBot="1" x14ac:dyDescent="0.3">
      <c r="A67" s="19" t="s">
        <v>19</v>
      </c>
      <c r="B67" s="29"/>
      <c r="C67" s="29"/>
      <c r="D67" s="29"/>
      <c r="E67" s="29"/>
      <c r="F67" s="29"/>
      <c r="G67" s="29"/>
    </row>
    <row r="68" spans="1:7" ht="16.5" thickBot="1" x14ac:dyDescent="0.3">
      <c r="A68" s="30" t="s">
        <v>56</v>
      </c>
      <c r="B68" s="25">
        <f>SUM([1]ЦА:НКЖФ!B68)</f>
        <v>10053000</v>
      </c>
      <c r="C68" s="25">
        <f>SUM([1]ЦА:НКЖФ!C68)</f>
        <v>10053000</v>
      </c>
      <c r="D68" s="25">
        <f>SUM([1]ЦА:НКЖФ!D68)</f>
        <v>0</v>
      </c>
      <c r="E68" s="25">
        <f>SUM([1]ЦА:НКЖФ!E68)</f>
        <v>0</v>
      </c>
      <c r="F68" s="25">
        <f>SUM([1]ЦА:НКЖФ!F68)</f>
        <v>0</v>
      </c>
      <c r="G68" s="25">
        <f>SUM([1]ЦА:НКЖФ!G68)</f>
        <v>0</v>
      </c>
    </row>
    <row r="69" spans="1:7" ht="16.5" thickBot="1" x14ac:dyDescent="0.3">
      <c r="A69" s="19" t="s">
        <v>24</v>
      </c>
      <c r="B69" s="29"/>
      <c r="C69" s="29"/>
      <c r="D69" s="29"/>
      <c r="E69" s="29"/>
      <c r="F69" s="29"/>
      <c r="G69" s="29"/>
    </row>
    <row r="70" spans="1:7" ht="16.5" thickBot="1" x14ac:dyDescent="0.3">
      <c r="A70" s="19"/>
      <c r="B70" s="29"/>
      <c r="C70" s="29"/>
      <c r="D70" s="29"/>
      <c r="E70" s="29"/>
      <c r="F70" s="29"/>
      <c r="G70" s="29"/>
    </row>
    <row r="71" spans="1:7" ht="16.5" thickBot="1" x14ac:dyDescent="0.3">
      <c r="A71" s="5" t="s">
        <v>25</v>
      </c>
      <c r="B71" s="28">
        <f>+B55+B66</f>
        <v>211340101</v>
      </c>
      <c r="C71" s="28">
        <f t="shared" ref="C71:G71" si="8">+C55+C66</f>
        <v>211340101</v>
      </c>
      <c r="D71" s="28">
        <f t="shared" si="8"/>
        <v>58604508</v>
      </c>
      <c r="E71" s="28">
        <f t="shared" si="8"/>
        <v>0</v>
      </c>
      <c r="F71" s="28">
        <f t="shared" si="8"/>
        <v>0</v>
      </c>
      <c r="G71" s="28">
        <f t="shared" si="8"/>
        <v>0</v>
      </c>
    </row>
    <row r="72" spans="1:7" ht="16.5" thickBot="1" x14ac:dyDescent="0.3">
      <c r="A72" s="19"/>
      <c r="B72" s="20"/>
      <c r="C72" s="20"/>
      <c r="D72" s="20"/>
      <c r="E72" s="20"/>
      <c r="F72" s="20"/>
      <c r="G72" s="20"/>
    </row>
    <row r="73" spans="1:7" ht="16.5" thickBot="1" x14ac:dyDescent="0.3">
      <c r="A73" s="19" t="s">
        <v>26</v>
      </c>
      <c r="B73" s="6">
        <f>SUM([1]ЦА:НКЖФ!B73)</f>
        <v>9898</v>
      </c>
      <c r="C73" s="6">
        <f>SUM([1]ЦА:НКЖФ!C73)</f>
        <v>9898</v>
      </c>
      <c r="D73" s="6">
        <f>SUM([1]ЦА:НКЖФ!D73)</f>
        <v>9815</v>
      </c>
      <c r="E73" s="6">
        <f>SUM([1]ЦА:НКЖФ!E73)</f>
        <v>0</v>
      </c>
      <c r="F73" s="6">
        <f>SUM([1]ЦА:НКЖФ!F73)</f>
        <v>0</v>
      </c>
      <c r="G73" s="6">
        <f>SUM([1]ЦА:НКЖФ!G73)</f>
        <v>0</v>
      </c>
    </row>
    <row r="74" spans="1:7" x14ac:dyDescent="0.25">
      <c r="A74" s="21"/>
      <c r="B74" s="15"/>
      <c r="C74" s="15"/>
      <c r="D74" s="15"/>
      <c r="E74" s="15"/>
      <c r="F74" s="15"/>
      <c r="G74" s="15"/>
    </row>
    <row r="75" spans="1:7" ht="16.5" thickBot="1" x14ac:dyDescent="0.3">
      <c r="A75" s="15"/>
      <c r="B75" s="15"/>
      <c r="C75" s="15"/>
      <c r="D75" s="15"/>
      <c r="E75" s="15"/>
      <c r="F75" s="15"/>
      <c r="G75" s="15"/>
    </row>
    <row r="76" spans="1:7" ht="16.5" thickBot="1" x14ac:dyDescent="0.3">
      <c r="A76" s="40" t="s">
        <v>57</v>
      </c>
      <c r="B76" s="41"/>
      <c r="C76" s="41"/>
      <c r="D76" s="41"/>
      <c r="E76" s="41"/>
      <c r="F76" s="41"/>
      <c r="G76" s="42"/>
    </row>
    <row r="77" spans="1:7" x14ac:dyDescent="0.25">
      <c r="A77" s="13" t="s">
        <v>16</v>
      </c>
      <c r="B77" s="14" t="s">
        <v>3</v>
      </c>
      <c r="C77" s="14" t="s">
        <v>5</v>
      </c>
      <c r="D77" s="14" t="s">
        <v>7</v>
      </c>
      <c r="E77" s="14" t="s">
        <v>7</v>
      </c>
      <c r="F77" s="14" t="s">
        <v>7</v>
      </c>
      <c r="G77" s="14" t="s">
        <v>7</v>
      </c>
    </row>
    <row r="78" spans="1:7" ht="25.5" x14ac:dyDescent="0.25">
      <c r="A78" s="13" t="s">
        <v>17</v>
      </c>
      <c r="B78" s="14" t="s">
        <v>4</v>
      </c>
      <c r="C78" s="14" t="s">
        <v>6</v>
      </c>
      <c r="D78" s="14" t="s">
        <v>8</v>
      </c>
      <c r="E78" s="14" t="s">
        <v>8</v>
      </c>
      <c r="F78" s="14" t="s">
        <v>8</v>
      </c>
      <c r="G78" s="14" t="s">
        <v>8</v>
      </c>
    </row>
    <row r="79" spans="1:7" ht="26.25" thickBot="1" x14ac:dyDescent="0.3">
      <c r="A79" s="16"/>
      <c r="B79" s="17"/>
      <c r="C79" s="17"/>
      <c r="D79" s="18" t="s">
        <v>9</v>
      </c>
      <c r="E79" s="18" t="s">
        <v>10</v>
      </c>
      <c r="F79" s="18" t="s">
        <v>11</v>
      </c>
      <c r="G79" s="18" t="s">
        <v>12</v>
      </c>
    </row>
    <row r="80" spans="1:7" ht="16.5" thickBot="1" x14ac:dyDescent="0.3">
      <c r="A80" s="5" t="s">
        <v>18</v>
      </c>
      <c r="B80" s="28">
        <f>+B82+B83+B84</f>
        <v>328600</v>
      </c>
      <c r="C80" s="28">
        <f t="shared" ref="C80:G80" si="9">+C82+C83+C84</f>
        <v>328600</v>
      </c>
      <c r="D80" s="28">
        <f t="shared" si="9"/>
        <v>105809</v>
      </c>
      <c r="E80" s="28">
        <f t="shared" si="9"/>
        <v>0</v>
      </c>
      <c r="F80" s="28">
        <f t="shared" si="9"/>
        <v>0</v>
      </c>
      <c r="G80" s="28">
        <f t="shared" si="9"/>
        <v>0</v>
      </c>
    </row>
    <row r="81" spans="1:7" ht="16.5" thickBot="1" x14ac:dyDescent="0.3">
      <c r="A81" s="19" t="s">
        <v>19</v>
      </c>
      <c r="B81" s="29"/>
      <c r="C81" s="29"/>
      <c r="D81" s="29"/>
      <c r="E81" s="29"/>
      <c r="F81" s="29"/>
      <c r="G81" s="29"/>
    </row>
    <row r="82" spans="1:7" ht="16.5" thickBot="1" x14ac:dyDescent="0.3">
      <c r="A82" s="7" t="s">
        <v>20</v>
      </c>
      <c r="B82" s="25">
        <f>SUM([1]ЦА:НКЖФ!B82)</f>
        <v>232800</v>
      </c>
      <c r="C82" s="25">
        <f>SUM([1]ЦА:НКЖФ!C82)</f>
        <v>232800</v>
      </c>
      <c r="D82" s="25">
        <f>SUM([1]ЦА:НКЖФ!D82)</f>
        <v>74830</v>
      </c>
      <c r="E82" s="25">
        <f>SUM([1]ЦА:НКЖФ!E82)</f>
        <v>0</v>
      </c>
      <c r="F82" s="25">
        <f>SUM([1]ЦА:НКЖФ!F82)</f>
        <v>0</v>
      </c>
      <c r="G82" s="25">
        <f>SUM([1]ЦА:НКЖФ!G82)</f>
        <v>0</v>
      </c>
    </row>
    <row r="83" spans="1:7" ht="16.5" thickBot="1" x14ac:dyDescent="0.3">
      <c r="A83" s="7" t="s">
        <v>21</v>
      </c>
      <c r="B83" s="25">
        <f>SUM([1]ЦА:НКЖФ!B83)</f>
        <v>95800</v>
      </c>
      <c r="C83" s="25">
        <f>SUM([1]ЦА:НКЖФ!C83)</f>
        <v>95800</v>
      </c>
      <c r="D83" s="25">
        <f>SUM([1]ЦА:НКЖФ!D83)</f>
        <v>30979</v>
      </c>
      <c r="E83" s="25">
        <f>SUM([1]ЦА:НКЖФ!E83)</f>
        <v>0</v>
      </c>
      <c r="F83" s="25">
        <f>SUM([1]ЦА:НКЖФ!F83)</f>
        <v>0</v>
      </c>
      <c r="G83" s="25">
        <f>SUM([1]ЦА:НКЖФ!G83)</f>
        <v>0</v>
      </c>
    </row>
    <row r="84" spans="1:7" ht="16.5" thickBot="1" x14ac:dyDescent="0.3">
      <c r="A84" s="7" t="s">
        <v>22</v>
      </c>
      <c r="B84" s="25">
        <f>SUM([1]ЦА:НКЖФ!B84)</f>
        <v>0</v>
      </c>
      <c r="C84" s="25">
        <f>SUM([1]ЦА:НКЖФ!C84)</f>
        <v>0</v>
      </c>
      <c r="D84" s="25">
        <f>SUM([1]ЦА:НКЖФ!D84)</f>
        <v>0</v>
      </c>
      <c r="E84" s="25">
        <f>SUM([1]ЦА:НКЖФ!E84)</f>
        <v>0</v>
      </c>
      <c r="F84" s="25">
        <f>SUM([1]ЦА:НКЖФ!F84)</f>
        <v>0</v>
      </c>
      <c r="G84" s="25">
        <f>SUM([1]ЦА:НКЖФ!G84)</f>
        <v>0</v>
      </c>
    </row>
    <row r="85" spans="1:7" ht="16.5" thickBot="1" x14ac:dyDescent="0.3">
      <c r="A85" s="19"/>
      <c r="B85" s="29"/>
      <c r="C85" s="29"/>
      <c r="D85" s="29"/>
      <c r="E85" s="29"/>
      <c r="F85" s="29"/>
      <c r="G85" s="29"/>
    </row>
    <row r="86" spans="1:7" ht="26.25" thickBot="1" x14ac:dyDescent="0.3">
      <c r="A86" s="5" t="s">
        <v>23</v>
      </c>
      <c r="B86" s="28">
        <f>+B88+B89</f>
        <v>0</v>
      </c>
      <c r="C86" s="28">
        <f t="shared" ref="C86:G86" si="10">+C88+C89</f>
        <v>0</v>
      </c>
      <c r="D86" s="28">
        <f t="shared" si="10"/>
        <v>0</v>
      </c>
      <c r="E86" s="28">
        <f t="shared" si="10"/>
        <v>0</v>
      </c>
      <c r="F86" s="28">
        <f t="shared" si="10"/>
        <v>0</v>
      </c>
      <c r="G86" s="28">
        <f t="shared" si="10"/>
        <v>0</v>
      </c>
    </row>
    <row r="87" spans="1:7" ht="16.5" thickBot="1" x14ac:dyDescent="0.3">
      <c r="A87" s="19" t="s">
        <v>19</v>
      </c>
      <c r="B87" s="29"/>
      <c r="C87" s="29"/>
      <c r="D87" s="29"/>
      <c r="E87" s="29"/>
      <c r="F87" s="29"/>
      <c r="G87" s="29"/>
    </row>
    <row r="88" spans="1:7" ht="16.5" thickBot="1" x14ac:dyDescent="0.3">
      <c r="A88" s="19" t="s">
        <v>24</v>
      </c>
      <c r="B88" s="29"/>
      <c r="C88" s="29"/>
      <c r="D88" s="29"/>
      <c r="E88" s="29"/>
      <c r="F88" s="29"/>
      <c r="G88" s="29"/>
    </row>
    <row r="89" spans="1:7" ht="16.5" thickBot="1" x14ac:dyDescent="0.3">
      <c r="A89" s="19" t="s">
        <v>24</v>
      </c>
      <c r="B89" s="29"/>
      <c r="C89" s="29"/>
      <c r="D89" s="29"/>
      <c r="E89" s="29"/>
      <c r="F89" s="29"/>
      <c r="G89" s="29"/>
    </row>
    <row r="90" spans="1:7" ht="16.5" thickBot="1" x14ac:dyDescent="0.3">
      <c r="A90" s="19"/>
      <c r="B90" s="29"/>
      <c r="C90" s="29"/>
      <c r="D90" s="29"/>
      <c r="E90" s="29"/>
      <c r="F90" s="29"/>
      <c r="G90" s="29"/>
    </row>
    <row r="91" spans="1:7" ht="16.5" thickBot="1" x14ac:dyDescent="0.3">
      <c r="A91" s="5" t="s">
        <v>25</v>
      </c>
      <c r="B91" s="28">
        <f>+B80+B86</f>
        <v>328600</v>
      </c>
      <c r="C91" s="28">
        <f t="shared" ref="C91:G91" si="11">+C80+C86</f>
        <v>328600</v>
      </c>
      <c r="D91" s="28">
        <f t="shared" si="11"/>
        <v>105809</v>
      </c>
      <c r="E91" s="28">
        <f t="shared" si="11"/>
        <v>0</v>
      </c>
      <c r="F91" s="28">
        <f t="shared" si="11"/>
        <v>0</v>
      </c>
      <c r="G91" s="28">
        <f t="shared" si="11"/>
        <v>0</v>
      </c>
    </row>
    <row r="92" spans="1:7" ht="16.5" thickBot="1" x14ac:dyDescent="0.3">
      <c r="A92" s="19"/>
      <c r="B92" s="20"/>
      <c r="C92" s="20"/>
      <c r="D92" s="20"/>
      <c r="E92" s="20"/>
      <c r="F92" s="20"/>
      <c r="G92" s="20"/>
    </row>
    <row r="93" spans="1:7" ht="16.5" thickBot="1" x14ac:dyDescent="0.3">
      <c r="A93" s="19" t="s">
        <v>26</v>
      </c>
      <c r="B93" s="6">
        <f>SUM([1]ЦА:НКЖФ!B93)</f>
        <v>10</v>
      </c>
      <c r="C93" s="6">
        <f>SUM([1]ЦА:НКЖФ!C93)</f>
        <v>10</v>
      </c>
      <c r="D93" s="6">
        <f>SUM([1]ЦА:НКЖФ!D93)</f>
        <v>10</v>
      </c>
      <c r="E93" s="6">
        <f>SUM([1]ЦА:НКЖФ!E93)</f>
        <v>0</v>
      </c>
      <c r="F93" s="6">
        <f>SUM([1]ЦА:НКЖФ!F93)</f>
        <v>0</v>
      </c>
      <c r="G93" s="6">
        <f>SUM([1]ЦА:НКЖФ!G93)</f>
        <v>0</v>
      </c>
    </row>
    <row r="94" spans="1:7" x14ac:dyDescent="0.25">
      <c r="A94" s="21"/>
      <c r="B94" s="15"/>
      <c r="C94" s="15"/>
      <c r="D94" s="15"/>
      <c r="E94" s="15"/>
      <c r="F94" s="15"/>
      <c r="G94" s="15"/>
    </row>
    <row r="95" spans="1:7" ht="16.5" thickBot="1" x14ac:dyDescent="0.3">
      <c r="A95" s="15"/>
      <c r="B95" s="15"/>
      <c r="C95" s="15"/>
      <c r="D95" s="15"/>
      <c r="E95" s="15"/>
      <c r="F95" s="15"/>
      <c r="G95" s="15"/>
    </row>
    <row r="96" spans="1:7" ht="16.5" thickBot="1" x14ac:dyDescent="0.3">
      <c r="A96" s="43" t="s">
        <v>58</v>
      </c>
      <c r="B96" s="44"/>
      <c r="C96" s="44"/>
      <c r="D96" s="44"/>
      <c r="E96" s="44"/>
      <c r="F96" s="44"/>
      <c r="G96" s="45"/>
    </row>
    <row r="97" spans="1:7" x14ac:dyDescent="0.25">
      <c r="A97" s="22" t="s">
        <v>16</v>
      </c>
      <c r="B97" s="2" t="s">
        <v>3</v>
      </c>
      <c r="C97" s="2" t="s">
        <v>5</v>
      </c>
      <c r="D97" s="2" t="s">
        <v>7</v>
      </c>
      <c r="E97" s="2" t="s">
        <v>7</v>
      </c>
      <c r="F97" s="2" t="s">
        <v>7</v>
      </c>
      <c r="G97" s="2" t="s">
        <v>7</v>
      </c>
    </row>
    <row r="98" spans="1:7" ht="25.5" x14ac:dyDescent="0.25">
      <c r="A98" s="22" t="s">
        <v>17</v>
      </c>
      <c r="B98" s="2" t="s">
        <v>4</v>
      </c>
      <c r="C98" s="2" t="s">
        <v>6</v>
      </c>
      <c r="D98" s="2" t="s">
        <v>8</v>
      </c>
      <c r="E98" s="2" t="s">
        <v>8</v>
      </c>
      <c r="F98" s="2" t="s">
        <v>8</v>
      </c>
      <c r="G98" s="2" t="s">
        <v>8</v>
      </c>
    </row>
    <row r="99" spans="1:7" ht="26.25" thickBot="1" x14ac:dyDescent="0.3">
      <c r="A99" s="9"/>
      <c r="B99" s="3"/>
      <c r="C99" s="3"/>
      <c r="D99" s="4" t="s">
        <v>9</v>
      </c>
      <c r="E99" s="4" t="s">
        <v>10</v>
      </c>
      <c r="F99" s="4" t="s">
        <v>11</v>
      </c>
      <c r="G99" s="4" t="s">
        <v>12</v>
      </c>
    </row>
    <row r="100" spans="1:7" ht="16.5" thickBot="1" x14ac:dyDescent="0.3">
      <c r="A100" s="10" t="s">
        <v>18</v>
      </c>
      <c r="B100" s="24">
        <f>+B102+B103+B104</f>
        <v>19608177</v>
      </c>
      <c r="C100" s="24">
        <f t="shared" ref="C100:G100" si="12">+C102+C103+C104</f>
        <v>19608177</v>
      </c>
      <c r="D100" s="24">
        <f t="shared" si="12"/>
        <v>6907517</v>
      </c>
      <c r="E100" s="24">
        <f t="shared" si="12"/>
        <v>0</v>
      </c>
      <c r="F100" s="24">
        <f t="shared" si="12"/>
        <v>0</v>
      </c>
      <c r="G100" s="24">
        <f t="shared" si="12"/>
        <v>0</v>
      </c>
    </row>
    <row r="101" spans="1:7" ht="16.5" thickBot="1" x14ac:dyDescent="0.3">
      <c r="A101" s="8" t="s">
        <v>19</v>
      </c>
      <c r="B101" s="25"/>
      <c r="C101" s="25"/>
      <c r="D101" s="25"/>
      <c r="E101" s="25"/>
      <c r="F101" s="25"/>
      <c r="G101" s="25"/>
    </row>
    <row r="102" spans="1:7" ht="16.5" thickBot="1" x14ac:dyDescent="0.3">
      <c r="A102" s="11" t="s">
        <v>20</v>
      </c>
      <c r="B102" s="25">
        <f>SUM([1]ЦА:НКЖФ!B102)</f>
        <v>17045323</v>
      </c>
      <c r="C102" s="25">
        <f>SUM([1]ЦА:НКЖФ!C102)</f>
        <v>17045323</v>
      </c>
      <c r="D102" s="25">
        <f>SUM([1]ЦА:НКЖФ!D102)</f>
        <v>4096845</v>
      </c>
      <c r="E102" s="25">
        <f>SUM([1]ЦА:НКЖФ!E102)</f>
        <v>0</v>
      </c>
      <c r="F102" s="25">
        <f>SUM([1]ЦА:НКЖФ!F102)</f>
        <v>0</v>
      </c>
      <c r="G102" s="25">
        <f>SUM([1]ЦА:НКЖФ!G102)</f>
        <v>0</v>
      </c>
    </row>
    <row r="103" spans="1:7" ht="16.5" thickBot="1" x14ac:dyDescent="0.3">
      <c r="A103" s="11" t="s">
        <v>21</v>
      </c>
      <c r="B103" s="25">
        <f>SUM([1]ЦА:НКЖФ!B103)</f>
        <v>762854</v>
      </c>
      <c r="C103" s="25">
        <f>SUM([1]ЦА:НКЖФ!C103)</f>
        <v>762854</v>
      </c>
      <c r="D103" s="25">
        <f>SUM([1]ЦА:НКЖФ!D103)</f>
        <v>1214894</v>
      </c>
      <c r="E103" s="25">
        <f>SUM([1]ЦА:НКЖФ!E103)</f>
        <v>0</v>
      </c>
      <c r="F103" s="25">
        <f>SUM([1]ЦА:НКЖФ!F103)</f>
        <v>0</v>
      </c>
      <c r="G103" s="25">
        <f>SUM([1]ЦА:НКЖФ!G103)</f>
        <v>0</v>
      </c>
    </row>
    <row r="104" spans="1:7" ht="16.5" thickBot="1" x14ac:dyDescent="0.3">
      <c r="A104" s="11" t="s">
        <v>22</v>
      </c>
      <c r="B104" s="25">
        <f>SUM([1]ЦА:НКЖФ!B104)</f>
        <v>1800000</v>
      </c>
      <c r="C104" s="25">
        <f>SUM([1]ЦА:НКЖФ!C104)</f>
        <v>1800000</v>
      </c>
      <c r="D104" s="25">
        <f>SUM([1]ЦА:НКЖФ!D104)</f>
        <v>1595778</v>
      </c>
      <c r="E104" s="25">
        <f>SUM([1]ЦА:НКЖФ!E104)</f>
        <v>0</v>
      </c>
      <c r="F104" s="25">
        <f>SUM([1]ЦА:НКЖФ!F104)</f>
        <v>0</v>
      </c>
      <c r="G104" s="25">
        <f>SUM([1]ЦА:НКЖФ!G104)</f>
        <v>0</v>
      </c>
    </row>
    <row r="105" spans="1:7" ht="16.5" thickBot="1" x14ac:dyDescent="0.3">
      <c r="A105" s="8" t="s">
        <v>44</v>
      </c>
      <c r="B105" s="25"/>
      <c r="C105" s="25"/>
      <c r="D105" s="25"/>
      <c r="E105" s="25"/>
      <c r="F105" s="25"/>
      <c r="G105" s="25"/>
    </row>
    <row r="106" spans="1:7" ht="16.5" thickBot="1" x14ac:dyDescent="0.3">
      <c r="A106" s="27" t="s">
        <v>59</v>
      </c>
      <c r="B106" s="25">
        <f>SUM([1]ЦА:НКЖФ!B106)</f>
        <v>0</v>
      </c>
      <c r="C106" s="25">
        <f>SUM([1]ЦА:НКЖФ!C106)</f>
        <v>0</v>
      </c>
      <c r="D106" s="25">
        <f>SUM([1]ЦА:НКЖФ!D106)</f>
        <v>0</v>
      </c>
      <c r="E106" s="25">
        <f>SUM([1]ЦА:НКЖФ!E106)</f>
        <v>0</v>
      </c>
      <c r="F106" s="25">
        <f>SUM([1]ЦА:НКЖФ!F106)</f>
        <v>0</v>
      </c>
      <c r="G106" s="25">
        <f>SUM([1]ЦА:НКЖФ!G106)</f>
        <v>0</v>
      </c>
    </row>
    <row r="107" spans="1:7" ht="16.5" thickBot="1" x14ac:dyDescent="0.3">
      <c r="A107" s="27" t="s">
        <v>60</v>
      </c>
      <c r="B107" s="25">
        <f>SUM([1]ЦА:НКЖФ!B107)</f>
        <v>0</v>
      </c>
      <c r="C107" s="25">
        <f>SUM([1]ЦА:НКЖФ!C107)</f>
        <v>0</v>
      </c>
      <c r="D107" s="25">
        <f>SUM([1]ЦА:НКЖФ!D107)</f>
        <v>1798216</v>
      </c>
      <c r="E107" s="25">
        <f>SUM([1]ЦА:НКЖФ!E107)</f>
        <v>0</v>
      </c>
      <c r="F107" s="25">
        <f>SUM([1]ЦА:НКЖФ!F107)</f>
        <v>0</v>
      </c>
      <c r="G107" s="25">
        <f>SUM([1]ЦА:НКЖФ!G107)</f>
        <v>0</v>
      </c>
    </row>
    <row r="108" spans="1:7" ht="16.5" hidden="1" thickBot="1" x14ac:dyDescent="0.3">
      <c r="A108" s="27" t="s">
        <v>61</v>
      </c>
      <c r="B108" s="25">
        <f>SUM([1]ЦА:НКЖФ!B108)</f>
        <v>0</v>
      </c>
      <c r="C108" s="25">
        <f>SUM([1]ЦА:НКЖФ!C108)</f>
        <v>0</v>
      </c>
      <c r="D108" s="25">
        <f>SUM([1]ЦА:НКЖФ!D108)</f>
        <v>0</v>
      </c>
      <c r="E108" s="25">
        <f>SUM([1]ЦА:НКЖФ!E108)</f>
        <v>0</v>
      </c>
      <c r="F108" s="25">
        <f>SUM([1]ЦА:НКЖФ!F108)</f>
        <v>0</v>
      </c>
      <c r="G108" s="25">
        <f>SUM([1]ЦА:НКЖФ!G108)</f>
        <v>0</v>
      </c>
    </row>
    <row r="109" spans="1:7" ht="23.25" hidden="1" thickBot="1" x14ac:dyDescent="0.3">
      <c r="A109" s="27" t="s">
        <v>62</v>
      </c>
      <c r="B109" s="25">
        <f>SUM([1]ЦА:НКЖФ!B109)</f>
        <v>0</v>
      </c>
      <c r="C109" s="25">
        <f>SUM([1]ЦА:НКЖФ!C109)</f>
        <v>0</v>
      </c>
      <c r="D109" s="25">
        <f>SUM([1]ЦА:НКЖФ!D109)</f>
        <v>0</v>
      </c>
      <c r="E109" s="25">
        <f>SUM([1]ЦА:НКЖФ!E109)</f>
        <v>0</v>
      </c>
      <c r="F109" s="25">
        <f>SUM([1]ЦА:НКЖФ!F109)</f>
        <v>0</v>
      </c>
      <c r="G109" s="25">
        <f>SUM([1]ЦА:НКЖФ!G109)</f>
        <v>0</v>
      </c>
    </row>
    <row r="110" spans="1:7" ht="16.5" thickBot="1" x14ac:dyDescent="0.3">
      <c r="A110" s="8"/>
      <c r="B110" s="25"/>
      <c r="C110" s="25"/>
      <c r="D110" s="25"/>
      <c r="E110" s="25"/>
      <c r="F110" s="25"/>
      <c r="G110" s="25"/>
    </row>
    <row r="111" spans="1:7" ht="26.25" thickBot="1" x14ac:dyDescent="0.3">
      <c r="A111" s="10" t="s">
        <v>23</v>
      </c>
      <c r="B111" s="24">
        <f>+B113+B114</f>
        <v>0</v>
      </c>
      <c r="C111" s="24">
        <f t="shared" ref="C111:G111" si="13">+C113+C114</f>
        <v>0</v>
      </c>
      <c r="D111" s="24">
        <f t="shared" si="13"/>
        <v>0</v>
      </c>
      <c r="E111" s="24">
        <f t="shared" si="13"/>
        <v>0</v>
      </c>
      <c r="F111" s="24">
        <f t="shared" si="13"/>
        <v>0</v>
      </c>
      <c r="G111" s="24">
        <f t="shared" si="13"/>
        <v>0</v>
      </c>
    </row>
    <row r="112" spans="1:7" ht="16.5" thickBot="1" x14ac:dyDescent="0.3">
      <c r="A112" s="8" t="s">
        <v>19</v>
      </c>
      <c r="B112" s="25"/>
      <c r="C112" s="25"/>
      <c r="D112" s="25"/>
      <c r="E112" s="25"/>
      <c r="F112" s="25"/>
      <c r="G112" s="25"/>
    </row>
    <row r="113" spans="1:7" ht="16.5" thickBot="1" x14ac:dyDescent="0.3">
      <c r="A113" s="8" t="s">
        <v>24</v>
      </c>
      <c r="B113" s="25"/>
      <c r="C113" s="25"/>
      <c r="D113" s="25"/>
      <c r="E113" s="25"/>
      <c r="F113" s="25"/>
      <c r="G113" s="25"/>
    </row>
    <row r="114" spans="1:7" ht="16.5" thickBot="1" x14ac:dyDescent="0.3">
      <c r="A114" s="8" t="s">
        <v>24</v>
      </c>
      <c r="B114" s="25"/>
      <c r="C114" s="25"/>
      <c r="D114" s="25"/>
      <c r="E114" s="25"/>
      <c r="F114" s="25"/>
      <c r="G114" s="25"/>
    </row>
    <row r="115" spans="1:7" ht="16.5" thickBot="1" x14ac:dyDescent="0.3">
      <c r="A115" s="8"/>
      <c r="B115" s="25"/>
      <c r="C115" s="25"/>
      <c r="D115" s="25"/>
      <c r="E115" s="25"/>
      <c r="F115" s="25"/>
      <c r="G115" s="25"/>
    </row>
    <row r="116" spans="1:7" ht="16.5" thickBot="1" x14ac:dyDescent="0.3">
      <c r="A116" s="10" t="s">
        <v>25</v>
      </c>
      <c r="B116" s="24">
        <f>+B100+B111</f>
        <v>19608177</v>
      </c>
      <c r="C116" s="24">
        <f t="shared" ref="C116:G116" si="14">+C100+C111</f>
        <v>19608177</v>
      </c>
      <c r="D116" s="24">
        <f t="shared" si="14"/>
        <v>6907517</v>
      </c>
      <c r="E116" s="24">
        <f t="shared" si="14"/>
        <v>0</v>
      </c>
      <c r="F116" s="24">
        <f t="shared" si="14"/>
        <v>0</v>
      </c>
      <c r="G116" s="24">
        <f t="shared" si="14"/>
        <v>0</v>
      </c>
    </row>
    <row r="117" spans="1:7" ht="16.5" thickBot="1" x14ac:dyDescent="0.3">
      <c r="A117" s="8"/>
      <c r="B117" s="6"/>
      <c r="C117" s="6"/>
      <c r="D117" s="6"/>
      <c r="E117" s="6"/>
      <c r="F117" s="6"/>
      <c r="G117" s="6"/>
    </row>
    <row r="118" spans="1:7" ht="16.5" thickBot="1" x14ac:dyDescent="0.3">
      <c r="A118" s="8" t="s">
        <v>26</v>
      </c>
      <c r="B118" s="25">
        <f>SUM([1]ЦА:НКЖФ!B118)</f>
        <v>1173</v>
      </c>
      <c r="C118" s="25">
        <f>SUM([1]ЦА:НКЖФ!C118)</f>
        <v>1173</v>
      </c>
      <c r="D118" s="25">
        <f>SUM([1]ЦА:НКЖФ!D118)</f>
        <v>914</v>
      </c>
      <c r="E118" s="25">
        <f>SUM([1]ЦА:НКЖФ!E118)</f>
        <v>0</v>
      </c>
      <c r="F118" s="25">
        <f>SUM([1]ЦА:НКЖФ!F118)</f>
        <v>0</v>
      </c>
      <c r="G118" s="25">
        <f>SUM([1]ЦА:НКЖФ!G118)</f>
        <v>0</v>
      </c>
    </row>
    <row r="120" spans="1:7" ht="16.5" thickBot="1" x14ac:dyDescent="0.3"/>
    <row r="121" spans="1:7" ht="16.5" thickBot="1" x14ac:dyDescent="0.3">
      <c r="A121" s="43" t="s">
        <v>63</v>
      </c>
      <c r="B121" s="44"/>
      <c r="C121" s="44"/>
      <c r="D121" s="44"/>
      <c r="E121" s="44"/>
      <c r="F121" s="44"/>
      <c r="G121" s="45"/>
    </row>
    <row r="122" spans="1:7" x14ac:dyDescent="0.25">
      <c r="A122" s="22" t="s">
        <v>16</v>
      </c>
      <c r="B122" s="2" t="s">
        <v>3</v>
      </c>
      <c r="C122" s="2" t="s">
        <v>5</v>
      </c>
      <c r="D122" s="2" t="s">
        <v>7</v>
      </c>
      <c r="E122" s="2" t="s">
        <v>7</v>
      </c>
      <c r="F122" s="2" t="s">
        <v>7</v>
      </c>
      <c r="G122" s="2" t="s">
        <v>7</v>
      </c>
    </row>
    <row r="123" spans="1:7" ht="25.5" x14ac:dyDescent="0.25">
      <c r="A123" s="22" t="s">
        <v>17</v>
      </c>
      <c r="B123" s="2" t="s">
        <v>4</v>
      </c>
      <c r="C123" s="2" t="s">
        <v>6</v>
      </c>
      <c r="D123" s="2" t="s">
        <v>8</v>
      </c>
      <c r="E123" s="2" t="s">
        <v>8</v>
      </c>
      <c r="F123" s="2" t="s">
        <v>8</v>
      </c>
      <c r="G123" s="2" t="s">
        <v>8</v>
      </c>
    </row>
    <row r="124" spans="1:7" ht="26.25" thickBot="1" x14ac:dyDescent="0.3">
      <c r="A124" s="9"/>
      <c r="B124" s="3"/>
      <c r="C124" s="3"/>
      <c r="D124" s="4" t="s">
        <v>9</v>
      </c>
      <c r="E124" s="4" t="s">
        <v>10</v>
      </c>
      <c r="F124" s="4" t="s">
        <v>11</v>
      </c>
      <c r="G124" s="4" t="s">
        <v>12</v>
      </c>
    </row>
    <row r="125" spans="1:7" ht="16.5" thickBot="1" x14ac:dyDescent="0.3">
      <c r="A125" s="10" t="s">
        <v>18</v>
      </c>
      <c r="B125" s="24">
        <f>+B127+B128+B129</f>
        <v>1768600</v>
      </c>
      <c r="C125" s="24">
        <f t="shared" ref="C125:G125" si="15">+C127+C128+C129</f>
        <v>1768600</v>
      </c>
      <c r="D125" s="24">
        <f t="shared" si="15"/>
        <v>342281</v>
      </c>
      <c r="E125" s="24">
        <f t="shared" si="15"/>
        <v>0</v>
      </c>
      <c r="F125" s="24">
        <f t="shared" si="15"/>
        <v>0</v>
      </c>
      <c r="G125" s="24">
        <f t="shared" si="15"/>
        <v>0</v>
      </c>
    </row>
    <row r="126" spans="1:7" ht="16.5" thickBot="1" x14ac:dyDescent="0.3">
      <c r="A126" s="8" t="s">
        <v>19</v>
      </c>
      <c r="B126" s="25"/>
      <c r="C126" s="25"/>
      <c r="D126" s="25"/>
      <c r="E126" s="25"/>
      <c r="F126" s="25"/>
      <c r="G126" s="25"/>
    </row>
    <row r="127" spans="1:7" ht="16.5" thickBot="1" x14ac:dyDescent="0.3">
      <c r="A127" s="11" t="s">
        <v>20</v>
      </c>
      <c r="B127" s="25">
        <f>SUM([1]ЦА:НКЖФ!B127)</f>
        <v>1627271</v>
      </c>
      <c r="C127" s="25">
        <f>SUM([1]ЦА:НКЖФ!C127)</f>
        <v>1627271</v>
      </c>
      <c r="D127" s="25">
        <f>SUM([1]ЦА:НКЖФ!D127)</f>
        <v>300000</v>
      </c>
      <c r="E127" s="25">
        <f>SUM([1]ЦА:НКЖФ!E127)</f>
        <v>0</v>
      </c>
      <c r="F127" s="25">
        <f>SUM([1]ЦА:НКЖФ!F127)</f>
        <v>0</v>
      </c>
      <c r="G127" s="25">
        <f>SUM([1]ЦА:НКЖФ!G127)</f>
        <v>0</v>
      </c>
    </row>
    <row r="128" spans="1:7" ht="16.5" thickBot="1" x14ac:dyDescent="0.3">
      <c r="A128" s="11" t="s">
        <v>21</v>
      </c>
      <c r="B128" s="25">
        <f>SUM([1]ЦА:НКЖФ!B128)</f>
        <v>126329</v>
      </c>
      <c r="C128" s="25">
        <f>SUM([1]ЦА:НКЖФ!C128)</f>
        <v>126329</v>
      </c>
      <c r="D128" s="25">
        <f>SUM([1]ЦА:НКЖФ!D128)</f>
        <v>42281</v>
      </c>
      <c r="E128" s="25">
        <f>SUM([1]ЦА:НКЖФ!E128)</f>
        <v>0</v>
      </c>
      <c r="F128" s="25">
        <f>SUM([1]ЦА:НКЖФ!F128)</f>
        <v>0</v>
      </c>
      <c r="G128" s="25">
        <f>SUM([1]ЦА:НКЖФ!G128)</f>
        <v>0</v>
      </c>
    </row>
    <row r="129" spans="1:7" ht="16.5" thickBot="1" x14ac:dyDescent="0.3">
      <c r="A129" s="11" t="s">
        <v>22</v>
      </c>
      <c r="B129" s="25">
        <f>SUM([1]ЦА:НКЖФ!B129)</f>
        <v>15000</v>
      </c>
      <c r="C129" s="25">
        <f>SUM([1]ЦА:НКЖФ!C129)</f>
        <v>15000</v>
      </c>
      <c r="D129" s="25">
        <f>SUM([1]ЦА:НКЖФ!D129)</f>
        <v>0</v>
      </c>
      <c r="E129" s="25">
        <f>SUM([1]ЦА:НКЖФ!E129)</f>
        <v>0</v>
      </c>
      <c r="F129" s="25">
        <f>SUM([1]ЦА:НКЖФ!F129)</f>
        <v>0</v>
      </c>
      <c r="G129" s="25">
        <f>SUM([1]ЦА:НКЖФ!G129)</f>
        <v>0</v>
      </c>
    </row>
    <row r="130" spans="1:7" ht="16.5" hidden="1" thickBot="1" x14ac:dyDescent="0.3">
      <c r="A130" s="8" t="s">
        <v>44</v>
      </c>
      <c r="B130" s="25"/>
      <c r="C130" s="25"/>
      <c r="D130" s="25"/>
      <c r="E130" s="25"/>
      <c r="F130" s="25"/>
      <c r="G130" s="25"/>
    </row>
    <row r="131" spans="1:7" ht="16.5" hidden="1" thickBot="1" x14ac:dyDescent="0.3">
      <c r="A131" s="27" t="s">
        <v>45</v>
      </c>
      <c r="B131" s="25">
        <f>SUM([1]ЦА:НКЖФ!B131)</f>
        <v>0</v>
      </c>
      <c r="C131" s="25">
        <f>SUM([1]ЦА:НКЖФ!C131)</f>
        <v>0</v>
      </c>
      <c r="D131" s="25">
        <f>SUM([1]ЦА:НКЖФ!D131)</f>
        <v>0</v>
      </c>
      <c r="E131" s="25">
        <f>SUM([1]ЦА:НКЖФ!E131)</f>
        <v>0</v>
      </c>
      <c r="F131" s="25">
        <f>SUM([1]ЦА:НКЖФ!F131)</f>
        <v>0</v>
      </c>
      <c r="G131" s="25">
        <f>SUM([1]ЦА:НКЖФ!G131)</f>
        <v>0</v>
      </c>
    </row>
    <row r="132" spans="1:7" ht="16.5" thickBot="1" x14ac:dyDescent="0.3">
      <c r="A132" s="8"/>
      <c r="B132" s="25"/>
      <c r="C132" s="25"/>
      <c r="D132" s="25"/>
      <c r="E132" s="25"/>
      <c r="F132" s="25"/>
      <c r="G132" s="25"/>
    </row>
    <row r="133" spans="1:7" ht="26.25" thickBot="1" x14ac:dyDescent="0.3">
      <c r="A133" s="10" t="s">
        <v>23</v>
      </c>
      <c r="B133" s="24">
        <f>+B135+B136</f>
        <v>0</v>
      </c>
      <c r="C133" s="24">
        <f t="shared" ref="C133:G133" si="16">+C135+C136</f>
        <v>0</v>
      </c>
      <c r="D133" s="24">
        <f t="shared" si="16"/>
        <v>0</v>
      </c>
      <c r="E133" s="24">
        <f t="shared" si="16"/>
        <v>0</v>
      </c>
      <c r="F133" s="24">
        <f t="shared" si="16"/>
        <v>0</v>
      </c>
      <c r="G133" s="24">
        <f t="shared" si="16"/>
        <v>0</v>
      </c>
    </row>
    <row r="134" spans="1:7" ht="16.5" thickBot="1" x14ac:dyDescent="0.3">
      <c r="A134" s="8" t="s">
        <v>19</v>
      </c>
      <c r="B134" s="25"/>
      <c r="C134" s="25"/>
      <c r="D134" s="25"/>
      <c r="E134" s="25"/>
      <c r="F134" s="25"/>
      <c r="G134" s="25"/>
    </row>
    <row r="135" spans="1:7" ht="16.5" thickBot="1" x14ac:dyDescent="0.3">
      <c r="A135" s="8" t="s">
        <v>24</v>
      </c>
      <c r="B135" s="25"/>
      <c r="C135" s="25"/>
      <c r="D135" s="25"/>
      <c r="E135" s="25"/>
      <c r="F135" s="25"/>
      <c r="G135" s="25"/>
    </row>
    <row r="136" spans="1:7" ht="16.5" thickBot="1" x14ac:dyDescent="0.3">
      <c r="A136" s="8" t="s">
        <v>24</v>
      </c>
      <c r="B136" s="25"/>
      <c r="C136" s="25"/>
      <c r="D136" s="25"/>
      <c r="E136" s="25"/>
      <c r="F136" s="25"/>
      <c r="G136" s="25"/>
    </row>
    <row r="137" spans="1:7" ht="16.5" thickBot="1" x14ac:dyDescent="0.3">
      <c r="A137" s="8"/>
      <c r="B137" s="25"/>
      <c r="C137" s="25"/>
      <c r="D137" s="25"/>
      <c r="E137" s="25"/>
      <c r="F137" s="25"/>
      <c r="G137" s="25"/>
    </row>
    <row r="138" spans="1:7" ht="16.5" thickBot="1" x14ac:dyDescent="0.3">
      <c r="A138" s="10" t="s">
        <v>25</v>
      </c>
      <c r="B138" s="24">
        <f>+B125+B133</f>
        <v>1768600</v>
      </c>
      <c r="C138" s="24">
        <f t="shared" ref="C138:G138" si="17">+C125+C133</f>
        <v>1768600</v>
      </c>
      <c r="D138" s="24">
        <f t="shared" si="17"/>
        <v>342281</v>
      </c>
      <c r="E138" s="24">
        <f t="shared" si="17"/>
        <v>0</v>
      </c>
      <c r="F138" s="24">
        <f t="shared" si="17"/>
        <v>0</v>
      </c>
      <c r="G138" s="24">
        <f t="shared" si="17"/>
        <v>0</v>
      </c>
    </row>
    <row r="139" spans="1:7" ht="16.5" thickBot="1" x14ac:dyDescent="0.3">
      <c r="A139" s="8"/>
      <c r="B139" s="6"/>
      <c r="C139" s="6"/>
      <c r="D139" s="6"/>
      <c r="E139" s="6"/>
      <c r="F139" s="6"/>
      <c r="G139" s="6"/>
    </row>
    <row r="140" spans="1:7" ht="16.5" thickBot="1" x14ac:dyDescent="0.3">
      <c r="A140" s="8" t="s">
        <v>26</v>
      </c>
      <c r="B140" s="6">
        <f>SUM([1]ЦА:НКЖФ!B140)</f>
        <v>53</v>
      </c>
      <c r="C140" s="6">
        <f>SUM([1]ЦА:НКЖФ!C140)</f>
        <v>53</v>
      </c>
      <c r="D140" s="6">
        <f>SUM([1]ЦА:НКЖФ!D140)</f>
        <v>46</v>
      </c>
      <c r="E140" s="6">
        <f>SUM([1]ЦА:НКЖФ!E140)</f>
        <v>0</v>
      </c>
      <c r="F140" s="6">
        <f>SUM([1]ЦА:НКЖФ!F140)</f>
        <v>0</v>
      </c>
      <c r="G140" s="6">
        <f>SUM([1]ЦА:НКЖФ!G140)</f>
        <v>0</v>
      </c>
    </row>
    <row r="142" spans="1:7" ht="16.5" thickBot="1" x14ac:dyDescent="0.3"/>
    <row r="143" spans="1:7" ht="16.5" thickBot="1" x14ac:dyDescent="0.3">
      <c r="A143" s="43" t="s">
        <v>64</v>
      </c>
      <c r="B143" s="44"/>
      <c r="C143" s="44"/>
      <c r="D143" s="44"/>
      <c r="E143" s="44"/>
      <c r="F143" s="44"/>
      <c r="G143" s="45"/>
    </row>
    <row r="144" spans="1:7" x14ac:dyDescent="0.25">
      <c r="A144" s="22" t="s">
        <v>16</v>
      </c>
      <c r="B144" s="2" t="s">
        <v>3</v>
      </c>
      <c r="C144" s="2" t="s">
        <v>5</v>
      </c>
      <c r="D144" s="2" t="s">
        <v>7</v>
      </c>
      <c r="E144" s="2" t="s">
        <v>7</v>
      </c>
      <c r="F144" s="2" t="s">
        <v>7</v>
      </c>
      <c r="G144" s="2" t="s">
        <v>7</v>
      </c>
    </row>
    <row r="145" spans="1:7" ht="25.5" x14ac:dyDescent="0.25">
      <c r="A145" s="22" t="s">
        <v>17</v>
      </c>
      <c r="B145" s="2" t="s">
        <v>4</v>
      </c>
      <c r="C145" s="2" t="s">
        <v>6</v>
      </c>
      <c r="D145" s="2" t="s">
        <v>8</v>
      </c>
      <c r="E145" s="2" t="s">
        <v>8</v>
      </c>
      <c r="F145" s="2" t="s">
        <v>8</v>
      </c>
      <c r="G145" s="2" t="s">
        <v>8</v>
      </c>
    </row>
    <row r="146" spans="1:7" ht="26.25" thickBot="1" x14ac:dyDescent="0.3">
      <c r="A146" s="9"/>
      <c r="B146" s="3"/>
      <c r="C146" s="3"/>
      <c r="D146" s="4" t="s">
        <v>9</v>
      </c>
      <c r="E146" s="4" t="s">
        <v>10</v>
      </c>
      <c r="F146" s="4" t="s">
        <v>11</v>
      </c>
      <c r="G146" s="4" t="s">
        <v>12</v>
      </c>
    </row>
    <row r="147" spans="1:7" ht="16.5" thickBot="1" x14ac:dyDescent="0.3">
      <c r="A147" s="10" t="s">
        <v>18</v>
      </c>
      <c r="B147" s="24">
        <f>+B149+B150+B151</f>
        <v>1168200</v>
      </c>
      <c r="C147" s="24">
        <f t="shared" ref="C147:G147" si="18">+C149+C150+C151</f>
        <v>1168200</v>
      </c>
      <c r="D147" s="24">
        <f t="shared" si="18"/>
        <v>243933</v>
      </c>
      <c r="E147" s="24">
        <f t="shared" si="18"/>
        <v>0</v>
      </c>
      <c r="F147" s="24">
        <f t="shared" si="18"/>
        <v>0</v>
      </c>
      <c r="G147" s="24">
        <f t="shared" si="18"/>
        <v>0</v>
      </c>
    </row>
    <row r="148" spans="1:7" ht="16.5" thickBot="1" x14ac:dyDescent="0.3">
      <c r="A148" s="8" t="s">
        <v>19</v>
      </c>
      <c r="B148" s="25"/>
      <c r="C148" s="25"/>
      <c r="D148" s="25"/>
      <c r="E148" s="25"/>
      <c r="F148" s="25"/>
      <c r="G148" s="25"/>
    </row>
    <row r="149" spans="1:7" ht="16.5" thickBot="1" x14ac:dyDescent="0.3">
      <c r="A149" s="11" t="s">
        <v>20</v>
      </c>
      <c r="B149" s="25">
        <f>SUM([1]ЦА:НКЖФ!B149)</f>
        <v>962100</v>
      </c>
      <c r="C149" s="25">
        <f>SUM([1]ЦА:НКЖФ!C149)</f>
        <v>962100</v>
      </c>
      <c r="D149" s="25">
        <f>SUM([1]ЦА:НКЖФ!D149)</f>
        <v>204971</v>
      </c>
      <c r="E149" s="25">
        <f>SUM([1]ЦА:НКЖФ!E149)</f>
        <v>0</v>
      </c>
      <c r="F149" s="25">
        <f>SUM([1]ЦА:НКЖФ!F149)</f>
        <v>0</v>
      </c>
      <c r="G149" s="25">
        <f>SUM([1]ЦА:НКЖФ!G149)</f>
        <v>0</v>
      </c>
    </row>
    <row r="150" spans="1:7" ht="16.5" thickBot="1" x14ac:dyDescent="0.3">
      <c r="A150" s="11" t="s">
        <v>21</v>
      </c>
      <c r="B150" s="25">
        <f>SUM([1]ЦА:НКЖФ!B150)</f>
        <v>206100</v>
      </c>
      <c r="C150" s="25">
        <f>SUM([1]ЦА:НКЖФ!C150)</f>
        <v>206100</v>
      </c>
      <c r="D150" s="25">
        <f>SUM([1]ЦА:НКЖФ!D150)</f>
        <v>38962</v>
      </c>
      <c r="E150" s="25">
        <f>SUM([1]ЦА:НКЖФ!E150)</f>
        <v>0</v>
      </c>
      <c r="F150" s="25">
        <f>SUM([1]ЦА:НКЖФ!F150)</f>
        <v>0</v>
      </c>
      <c r="G150" s="25">
        <f>SUM([1]ЦА:НКЖФ!G150)</f>
        <v>0</v>
      </c>
    </row>
    <row r="151" spans="1:7" ht="16.5" thickBot="1" x14ac:dyDescent="0.3">
      <c r="A151" s="11" t="s">
        <v>22</v>
      </c>
      <c r="B151" s="25">
        <f>SUM([1]ЦА:НКЖФ!B151)</f>
        <v>0</v>
      </c>
      <c r="C151" s="25">
        <f>SUM([1]ЦА:НКЖФ!C151)</f>
        <v>0</v>
      </c>
      <c r="D151" s="25">
        <f>SUM([1]ЦА:НКЖФ!D151)</f>
        <v>0</v>
      </c>
      <c r="E151" s="25">
        <f>SUM([1]ЦА:НКЖФ!E151)</f>
        <v>0</v>
      </c>
      <c r="F151" s="25">
        <f>SUM([1]ЦА:НКЖФ!F151)</f>
        <v>0</v>
      </c>
      <c r="G151" s="25">
        <f>SUM([1]ЦА:НКЖФ!G151)</f>
        <v>0</v>
      </c>
    </row>
    <row r="152" spans="1:7" ht="16.5" thickBot="1" x14ac:dyDescent="0.3">
      <c r="A152" s="8"/>
      <c r="B152" s="25"/>
      <c r="C152" s="25"/>
      <c r="D152" s="25"/>
      <c r="E152" s="25"/>
      <c r="F152" s="25"/>
      <c r="G152" s="25"/>
    </row>
    <row r="153" spans="1:7" ht="26.25" thickBot="1" x14ac:dyDescent="0.3">
      <c r="A153" s="10" t="s">
        <v>23</v>
      </c>
      <c r="B153" s="24">
        <f>+B155</f>
        <v>0</v>
      </c>
      <c r="C153" s="24">
        <f t="shared" ref="C153:G153" si="19">+C155</f>
        <v>0</v>
      </c>
      <c r="D153" s="24">
        <f t="shared" si="19"/>
        <v>743215</v>
      </c>
      <c r="E153" s="24">
        <f t="shared" si="19"/>
        <v>0</v>
      </c>
      <c r="F153" s="24">
        <f t="shared" si="19"/>
        <v>0</v>
      </c>
      <c r="G153" s="24">
        <f t="shared" si="19"/>
        <v>0</v>
      </c>
    </row>
    <row r="154" spans="1:7" ht="16.5" thickBot="1" x14ac:dyDescent="0.3">
      <c r="A154" s="8" t="s">
        <v>19</v>
      </c>
      <c r="B154" s="25"/>
      <c r="C154" s="25"/>
      <c r="D154" s="25"/>
      <c r="E154" s="25"/>
      <c r="F154" s="25"/>
      <c r="G154" s="25"/>
    </row>
    <row r="155" spans="1:7" ht="35.25" thickBot="1" x14ac:dyDescent="0.3">
      <c r="A155" s="32" t="s">
        <v>65</v>
      </c>
      <c r="B155" s="25">
        <f>SUM([1]ЦА:НКЖФ!B155)</f>
        <v>0</v>
      </c>
      <c r="C155" s="25">
        <f>SUM([1]ЦА:НКЖФ!C155)</f>
        <v>0</v>
      </c>
      <c r="D155" s="25">
        <f>SUM([1]ЦА:НКЖФ!D155)</f>
        <v>743215</v>
      </c>
      <c r="E155" s="25">
        <f>SUM([1]ЦА:НКЖФ!E155)</f>
        <v>0</v>
      </c>
      <c r="F155" s="25">
        <f>SUM([1]ЦА:НКЖФ!F155)</f>
        <v>0</v>
      </c>
      <c r="G155" s="25">
        <f>SUM([1]ЦА:НКЖФ!G155)</f>
        <v>0</v>
      </c>
    </row>
    <row r="156" spans="1:7" ht="16.5" thickBot="1" x14ac:dyDescent="0.3">
      <c r="A156" s="8" t="s">
        <v>24</v>
      </c>
      <c r="B156" s="25"/>
      <c r="C156" s="25"/>
      <c r="D156" s="25"/>
      <c r="E156" s="25"/>
      <c r="F156" s="25"/>
      <c r="G156" s="25"/>
    </row>
    <row r="157" spans="1:7" ht="16.5" thickBot="1" x14ac:dyDescent="0.3">
      <c r="A157" s="8"/>
      <c r="B157" s="25"/>
      <c r="C157" s="25"/>
      <c r="D157" s="25"/>
      <c r="E157" s="25"/>
      <c r="F157" s="25"/>
      <c r="G157" s="25"/>
    </row>
    <row r="158" spans="1:7" ht="16.5" thickBot="1" x14ac:dyDescent="0.3">
      <c r="A158" s="10" t="s">
        <v>25</v>
      </c>
      <c r="B158" s="24">
        <f>+B147+B153</f>
        <v>1168200</v>
      </c>
      <c r="C158" s="24">
        <f t="shared" ref="C158:G158" si="20">+C147+C153</f>
        <v>1168200</v>
      </c>
      <c r="D158" s="24">
        <f t="shared" si="20"/>
        <v>987148</v>
      </c>
      <c r="E158" s="24">
        <f t="shared" si="20"/>
        <v>0</v>
      </c>
      <c r="F158" s="24">
        <f t="shared" si="20"/>
        <v>0</v>
      </c>
      <c r="G158" s="24">
        <f t="shared" si="20"/>
        <v>0</v>
      </c>
    </row>
    <row r="159" spans="1:7" ht="16.5" thickBot="1" x14ac:dyDescent="0.3">
      <c r="A159" s="8"/>
      <c r="B159" s="6"/>
      <c r="C159" s="6"/>
      <c r="D159" s="6"/>
      <c r="E159" s="6"/>
      <c r="F159" s="6"/>
      <c r="G159" s="6"/>
    </row>
    <row r="160" spans="1:7" ht="16.5" thickBot="1" x14ac:dyDescent="0.3">
      <c r="A160" s="8" t="s">
        <v>26</v>
      </c>
      <c r="B160" s="6">
        <f>SUM([1]ЦА:НКЖФ!B160)</f>
        <v>27</v>
      </c>
      <c r="C160" s="6">
        <f>SUM([1]ЦА:НКЖФ!C160)</f>
        <v>27</v>
      </c>
      <c r="D160" s="6">
        <f>SUM([1]ЦА:НКЖФ!D160)</f>
        <v>26</v>
      </c>
      <c r="E160" s="6">
        <f>SUM([1]ЦА:НКЖФ!E160)</f>
        <v>0</v>
      </c>
      <c r="F160" s="6">
        <f>SUM([1]ЦА:НКЖФ!F160)</f>
        <v>0</v>
      </c>
      <c r="G160" s="6">
        <f>SUM([1]ЦА:НКЖФ!G160)</f>
        <v>0</v>
      </c>
    </row>
    <row r="162" spans="1:7" ht="16.5" thickBot="1" x14ac:dyDescent="0.3"/>
    <row r="163" spans="1:7" ht="16.5" thickBot="1" x14ac:dyDescent="0.3">
      <c r="A163" s="43" t="s">
        <v>40</v>
      </c>
      <c r="B163" s="44"/>
      <c r="C163" s="44"/>
      <c r="D163" s="44"/>
      <c r="E163" s="44"/>
      <c r="F163" s="44"/>
      <c r="G163" s="45"/>
    </row>
    <row r="164" spans="1:7" x14ac:dyDescent="0.25">
      <c r="A164" s="22" t="s">
        <v>16</v>
      </c>
      <c r="B164" s="2" t="s">
        <v>3</v>
      </c>
      <c r="C164" s="2" t="s">
        <v>5</v>
      </c>
      <c r="D164" s="2" t="s">
        <v>7</v>
      </c>
      <c r="E164" s="2" t="s">
        <v>7</v>
      </c>
      <c r="F164" s="2" t="s">
        <v>7</v>
      </c>
      <c r="G164" s="2" t="s">
        <v>7</v>
      </c>
    </row>
    <row r="165" spans="1:7" ht="25.5" x14ac:dyDescent="0.25">
      <c r="A165" s="22" t="s">
        <v>17</v>
      </c>
      <c r="B165" s="2" t="s">
        <v>4</v>
      </c>
      <c r="C165" s="2" t="s">
        <v>6</v>
      </c>
      <c r="D165" s="2" t="s">
        <v>8</v>
      </c>
      <c r="E165" s="2" t="s">
        <v>8</v>
      </c>
      <c r="F165" s="2" t="s">
        <v>8</v>
      </c>
      <c r="G165" s="2" t="s">
        <v>8</v>
      </c>
    </row>
    <row r="166" spans="1:7" ht="26.25" thickBot="1" x14ac:dyDescent="0.3">
      <c r="A166" s="9"/>
      <c r="B166" s="3"/>
      <c r="C166" s="3"/>
      <c r="D166" s="4" t="s">
        <v>9</v>
      </c>
      <c r="E166" s="4" t="s">
        <v>10</v>
      </c>
      <c r="F166" s="4" t="s">
        <v>11</v>
      </c>
      <c r="G166" s="4" t="s">
        <v>12</v>
      </c>
    </row>
    <row r="167" spans="1:7" ht="16.5" thickBot="1" x14ac:dyDescent="0.3">
      <c r="A167" s="10" t="s">
        <v>18</v>
      </c>
      <c r="B167" s="24">
        <f>+B169+B170+B171</f>
        <v>1500500</v>
      </c>
      <c r="C167" s="24">
        <f t="shared" ref="C167:G167" si="21">+C169+C170+C171</f>
        <v>1500500</v>
      </c>
      <c r="D167" s="24">
        <f t="shared" si="21"/>
        <v>-1156660</v>
      </c>
      <c r="E167" s="24">
        <f t="shared" si="21"/>
        <v>0</v>
      </c>
      <c r="F167" s="24">
        <f t="shared" si="21"/>
        <v>0</v>
      </c>
      <c r="G167" s="24">
        <f t="shared" si="21"/>
        <v>0</v>
      </c>
    </row>
    <row r="168" spans="1:7" ht="16.5" thickBot="1" x14ac:dyDescent="0.3">
      <c r="A168" s="8" t="s">
        <v>19</v>
      </c>
      <c r="B168" s="25"/>
      <c r="C168" s="25"/>
      <c r="D168" s="25"/>
      <c r="E168" s="25"/>
      <c r="F168" s="25"/>
      <c r="G168" s="25"/>
    </row>
    <row r="169" spans="1:7" ht="16.5" thickBot="1" x14ac:dyDescent="0.3">
      <c r="A169" s="11" t="s">
        <v>20</v>
      </c>
      <c r="B169" s="25">
        <f>SUM([1]ЦА:НКЖФ!B169)</f>
        <v>1306500</v>
      </c>
      <c r="C169" s="25">
        <f>SUM([1]ЦА:НКЖФ!C169)</f>
        <v>1306500</v>
      </c>
      <c r="D169" s="25">
        <f>SUM([1]ЦА:НКЖФ!D169)</f>
        <v>-1170053</v>
      </c>
      <c r="E169" s="25">
        <f>SUM([1]ЦА:НКЖФ!E169)</f>
        <v>0</v>
      </c>
      <c r="F169" s="25">
        <f>SUM([1]ЦА:НКЖФ!F169)</f>
        <v>0</v>
      </c>
      <c r="G169" s="25">
        <f>SUM([1]ЦА:НКЖФ!G169)</f>
        <v>0</v>
      </c>
    </row>
    <row r="170" spans="1:7" ht="16.5" thickBot="1" x14ac:dyDescent="0.3">
      <c r="A170" s="11" t="s">
        <v>21</v>
      </c>
      <c r="B170" s="25">
        <f>SUM([1]ЦА:НКЖФ!B170)</f>
        <v>194000</v>
      </c>
      <c r="C170" s="25">
        <f>SUM([1]ЦА:НКЖФ!C170)</f>
        <v>194000</v>
      </c>
      <c r="D170" s="25">
        <f>SUM([1]ЦА:НКЖФ!D170)</f>
        <v>3413</v>
      </c>
      <c r="E170" s="25">
        <f>SUM([1]ЦА:НКЖФ!E170)</f>
        <v>0</v>
      </c>
      <c r="F170" s="25">
        <f>SUM([1]ЦА:НКЖФ!F170)</f>
        <v>0</v>
      </c>
      <c r="G170" s="25">
        <f>SUM([1]ЦА:НКЖФ!G170)</f>
        <v>0</v>
      </c>
    </row>
    <row r="171" spans="1:7" ht="16.5" thickBot="1" x14ac:dyDescent="0.3">
      <c r="A171" s="11" t="s">
        <v>22</v>
      </c>
      <c r="B171" s="25">
        <f>SUM([1]ЦА:НКЖФ!B171)</f>
        <v>0</v>
      </c>
      <c r="C171" s="25">
        <f>SUM([1]ЦА:НКЖФ!C171)</f>
        <v>0</v>
      </c>
      <c r="D171" s="25">
        <f>SUM([1]ЦА:НКЖФ!D171)</f>
        <v>9980</v>
      </c>
      <c r="E171" s="25">
        <f>SUM([1]ЦА:НКЖФ!E171)</f>
        <v>0</v>
      </c>
      <c r="F171" s="25">
        <f>SUM([1]ЦА:НКЖФ!F171)</f>
        <v>0</v>
      </c>
      <c r="G171" s="25">
        <f>SUM([1]ЦА:НКЖФ!G171)</f>
        <v>0</v>
      </c>
    </row>
    <row r="172" spans="1:7" ht="16.5" thickBot="1" x14ac:dyDescent="0.3">
      <c r="A172" s="8" t="s">
        <v>44</v>
      </c>
      <c r="B172" s="25"/>
      <c r="C172" s="25"/>
      <c r="D172" s="25"/>
      <c r="E172" s="25"/>
      <c r="F172" s="25"/>
      <c r="G172" s="25"/>
    </row>
    <row r="173" spans="1:7" ht="16.5" thickBot="1" x14ac:dyDescent="0.3">
      <c r="A173" s="30" t="s">
        <v>66</v>
      </c>
      <c r="B173" s="25">
        <f>SUM([1]ЦА:НКЖФ!B173)</f>
        <v>0</v>
      </c>
      <c r="C173" s="25">
        <f>SUM([1]ЦА:НКЖФ!C173)</f>
        <v>0</v>
      </c>
      <c r="D173" s="25">
        <f>SUM([1]ЦА:НКЖФ!D173)</f>
        <v>-1178709</v>
      </c>
      <c r="E173" s="25">
        <f>SUM([1]ЦА:НКЖФ!E173)</f>
        <v>0</v>
      </c>
      <c r="F173" s="25">
        <f>SUM([1]ЦА:НКЖФ!F173)</f>
        <v>0</v>
      </c>
      <c r="G173" s="25">
        <f>SUM([1]ЦА:НКЖФ!G173)</f>
        <v>0</v>
      </c>
    </row>
    <row r="174" spans="1:7" ht="16.5" hidden="1" thickBot="1" x14ac:dyDescent="0.3">
      <c r="A174" s="30" t="s">
        <v>45</v>
      </c>
      <c r="B174" s="25">
        <f>SUM([1]ЦА:НКЖФ!D174)</f>
        <v>0</v>
      </c>
      <c r="C174" s="25">
        <f>SUM([1]ЦА:НКЖФ!E174)</f>
        <v>0</v>
      </c>
      <c r="D174" s="25">
        <f>SUM([1]ЦА:НКЖФ!F174)</f>
        <v>0</v>
      </c>
      <c r="E174" s="25">
        <f>SUM([1]ЦА:НКЖФ!G174)</f>
        <v>0</v>
      </c>
      <c r="F174" s="25">
        <f>SUM([1]ЦА:НКЖФ!H174)</f>
        <v>0</v>
      </c>
      <c r="G174" s="25">
        <f>SUM([1]ЦА:НКЖФ!I174)</f>
        <v>0</v>
      </c>
    </row>
    <row r="175" spans="1:7" ht="16.5" thickBot="1" x14ac:dyDescent="0.3">
      <c r="A175" s="8"/>
      <c r="B175" s="25"/>
      <c r="C175" s="25"/>
      <c r="D175" s="25"/>
      <c r="E175" s="25"/>
      <c r="F175" s="25"/>
      <c r="G175" s="25"/>
    </row>
    <row r="176" spans="1:7" ht="26.25" thickBot="1" x14ac:dyDescent="0.3">
      <c r="A176" s="10" t="s">
        <v>23</v>
      </c>
      <c r="B176" s="24">
        <f>+B178+B179</f>
        <v>0</v>
      </c>
      <c r="C176" s="24">
        <f t="shared" ref="C176:G176" si="22">+C178+C179</f>
        <v>0</v>
      </c>
      <c r="D176" s="24">
        <f t="shared" si="22"/>
        <v>0</v>
      </c>
      <c r="E176" s="24">
        <f t="shared" si="22"/>
        <v>0</v>
      </c>
      <c r="F176" s="24">
        <f t="shared" si="22"/>
        <v>0</v>
      </c>
      <c r="G176" s="24">
        <f t="shared" si="22"/>
        <v>0</v>
      </c>
    </row>
    <row r="177" spans="1:7" ht="16.5" thickBot="1" x14ac:dyDescent="0.3">
      <c r="A177" s="8" t="s">
        <v>19</v>
      </c>
      <c r="B177" s="25"/>
      <c r="C177" s="25"/>
      <c r="D177" s="25"/>
      <c r="E177" s="25"/>
      <c r="F177" s="25"/>
      <c r="G177" s="25"/>
    </row>
    <row r="178" spans="1:7" ht="16.5" thickBot="1" x14ac:dyDescent="0.3">
      <c r="A178" s="8" t="s">
        <v>24</v>
      </c>
      <c r="B178" s="25"/>
      <c r="C178" s="25"/>
      <c r="D178" s="25"/>
      <c r="E178" s="25"/>
      <c r="F178" s="25"/>
      <c r="G178" s="25"/>
    </row>
    <row r="179" spans="1:7" ht="16.5" thickBot="1" x14ac:dyDescent="0.3">
      <c r="A179" s="8" t="s">
        <v>24</v>
      </c>
      <c r="B179" s="25"/>
      <c r="C179" s="25"/>
      <c r="D179" s="25"/>
      <c r="E179" s="25"/>
      <c r="F179" s="25"/>
      <c r="G179" s="25"/>
    </row>
    <row r="180" spans="1:7" ht="16.5" thickBot="1" x14ac:dyDescent="0.3">
      <c r="A180" s="8"/>
      <c r="B180" s="25"/>
      <c r="C180" s="25"/>
      <c r="D180" s="25"/>
      <c r="E180" s="25"/>
      <c r="F180" s="25"/>
      <c r="G180" s="25"/>
    </row>
    <row r="181" spans="1:7" ht="16.5" thickBot="1" x14ac:dyDescent="0.3">
      <c r="A181" s="10" t="s">
        <v>25</v>
      </c>
      <c r="B181" s="24">
        <f>+B167+B176</f>
        <v>1500500</v>
      </c>
      <c r="C181" s="24">
        <f t="shared" ref="C181:G181" si="23">+C167+C176</f>
        <v>1500500</v>
      </c>
      <c r="D181" s="24">
        <f t="shared" si="23"/>
        <v>-1156660</v>
      </c>
      <c r="E181" s="24">
        <f t="shared" si="23"/>
        <v>0</v>
      </c>
      <c r="F181" s="24">
        <f t="shared" si="23"/>
        <v>0</v>
      </c>
      <c r="G181" s="24">
        <f t="shared" si="23"/>
        <v>0</v>
      </c>
    </row>
    <row r="182" spans="1:7" ht="16.5" thickBot="1" x14ac:dyDescent="0.3">
      <c r="A182" s="8"/>
      <c r="B182" s="6"/>
      <c r="C182" s="6"/>
      <c r="D182" s="6"/>
      <c r="E182" s="6"/>
      <c r="F182" s="6"/>
      <c r="G182" s="6"/>
    </row>
    <row r="183" spans="1:7" ht="16.5" thickBot="1" x14ac:dyDescent="0.3">
      <c r="A183" s="8" t="s">
        <v>26</v>
      </c>
      <c r="B183" s="6">
        <f>SUM([1]ЦА:НКЖФ!B183)</f>
        <v>44</v>
      </c>
      <c r="C183" s="6">
        <f>SUM([1]ЦА:НКЖФ!C183)</f>
        <v>44</v>
      </c>
      <c r="D183" s="6">
        <f>SUM([1]ЦА:НКЖФ!D183)</f>
        <v>44</v>
      </c>
      <c r="E183" s="6">
        <f>SUM([1]ЦА:НКЖФ!E183)</f>
        <v>0</v>
      </c>
      <c r="F183" s="6">
        <f>SUM([1]ЦА:НКЖФ!F183)</f>
        <v>0</v>
      </c>
      <c r="G183" s="6">
        <f>SUM([1]ЦА:НКЖФ!G183)</f>
        <v>0</v>
      </c>
    </row>
    <row r="185" spans="1:7" ht="16.5" thickBot="1" x14ac:dyDescent="0.3"/>
    <row r="186" spans="1:7" ht="16.5" thickBot="1" x14ac:dyDescent="0.3">
      <c r="A186" s="43" t="s">
        <v>41</v>
      </c>
      <c r="B186" s="44"/>
      <c r="C186" s="44"/>
      <c r="D186" s="44"/>
      <c r="E186" s="44"/>
      <c r="F186" s="44"/>
      <c r="G186" s="45"/>
    </row>
    <row r="187" spans="1:7" x14ac:dyDescent="0.25">
      <c r="A187" s="22" t="s">
        <v>16</v>
      </c>
      <c r="B187" s="2" t="s">
        <v>3</v>
      </c>
      <c r="C187" s="2" t="s">
        <v>5</v>
      </c>
      <c r="D187" s="2" t="s">
        <v>7</v>
      </c>
      <c r="E187" s="2" t="s">
        <v>7</v>
      </c>
      <c r="F187" s="2" t="s">
        <v>7</v>
      </c>
      <c r="G187" s="2" t="s">
        <v>7</v>
      </c>
    </row>
    <row r="188" spans="1:7" ht="25.5" x14ac:dyDescent="0.25">
      <c r="A188" s="22" t="s">
        <v>17</v>
      </c>
      <c r="B188" s="2" t="s">
        <v>4</v>
      </c>
      <c r="C188" s="2" t="s">
        <v>6</v>
      </c>
      <c r="D188" s="2" t="s">
        <v>8</v>
      </c>
      <c r="E188" s="2" t="s">
        <v>8</v>
      </c>
      <c r="F188" s="2" t="s">
        <v>8</v>
      </c>
      <c r="G188" s="2" t="s">
        <v>8</v>
      </c>
    </row>
    <row r="189" spans="1:7" ht="26.25" thickBot="1" x14ac:dyDescent="0.3">
      <c r="A189" s="9"/>
      <c r="B189" s="3"/>
      <c r="C189" s="3"/>
      <c r="D189" s="4" t="s">
        <v>9</v>
      </c>
      <c r="E189" s="4" t="s">
        <v>10</v>
      </c>
      <c r="F189" s="4" t="s">
        <v>11</v>
      </c>
      <c r="G189" s="4" t="s">
        <v>12</v>
      </c>
    </row>
    <row r="190" spans="1:7" ht="16.5" thickBot="1" x14ac:dyDescent="0.3">
      <c r="A190" s="10" t="s">
        <v>18</v>
      </c>
      <c r="B190" s="24">
        <f>+B192+B193+B194</f>
        <v>243400</v>
      </c>
      <c r="C190" s="24">
        <f t="shared" ref="C190:G190" si="24">+C192+C193+C194</f>
        <v>243400</v>
      </c>
      <c r="D190" s="24">
        <f t="shared" si="24"/>
        <v>40518</v>
      </c>
      <c r="E190" s="24">
        <f t="shared" si="24"/>
        <v>0</v>
      </c>
      <c r="F190" s="24">
        <f t="shared" si="24"/>
        <v>0</v>
      </c>
      <c r="G190" s="24">
        <f t="shared" si="24"/>
        <v>0</v>
      </c>
    </row>
    <row r="191" spans="1:7" ht="16.5" thickBot="1" x14ac:dyDescent="0.3">
      <c r="A191" s="8" t="s">
        <v>19</v>
      </c>
      <c r="B191" s="25"/>
      <c r="C191" s="25"/>
      <c r="D191" s="25"/>
      <c r="E191" s="25"/>
      <c r="F191" s="25"/>
      <c r="G191" s="25"/>
    </row>
    <row r="192" spans="1:7" ht="16.5" thickBot="1" x14ac:dyDescent="0.3">
      <c r="A192" s="11" t="s">
        <v>20</v>
      </c>
      <c r="B192" s="25">
        <f>SUM([1]ЦА:НКЖФ!B192)</f>
        <v>182979</v>
      </c>
      <c r="C192" s="25">
        <f>SUM([1]ЦА:НКЖФ!C192)</f>
        <v>182979</v>
      </c>
      <c r="D192" s="25">
        <f>SUM([1]ЦА:НКЖФ!D192)</f>
        <v>33005</v>
      </c>
      <c r="E192" s="25">
        <f>SUM([1]ЦА:НКЖФ!E192)</f>
        <v>0</v>
      </c>
      <c r="F192" s="25">
        <f>SUM([1]ЦА:НКЖФ!F192)</f>
        <v>0</v>
      </c>
      <c r="G192" s="25">
        <f>SUM([1]ЦА:НКЖФ!G192)</f>
        <v>0</v>
      </c>
    </row>
    <row r="193" spans="1:7" ht="16.5" thickBot="1" x14ac:dyDescent="0.3">
      <c r="A193" s="11" t="s">
        <v>21</v>
      </c>
      <c r="B193" s="25">
        <f>SUM([1]ЦА:НКЖФ!B193)</f>
        <v>55421</v>
      </c>
      <c r="C193" s="25">
        <f>SUM([1]ЦА:НКЖФ!C193)</f>
        <v>55421</v>
      </c>
      <c r="D193" s="25">
        <f>SUM([1]ЦА:НКЖФ!D193)</f>
        <v>7513</v>
      </c>
      <c r="E193" s="25">
        <f>SUM([1]ЦА:НКЖФ!E193)</f>
        <v>0</v>
      </c>
      <c r="F193" s="25">
        <f>SUM([1]ЦА:НКЖФ!F193)</f>
        <v>0</v>
      </c>
      <c r="G193" s="25">
        <f>SUM([1]ЦА:НКЖФ!G193)</f>
        <v>0</v>
      </c>
    </row>
    <row r="194" spans="1:7" ht="16.5" thickBot="1" x14ac:dyDescent="0.3">
      <c r="A194" s="11" t="s">
        <v>22</v>
      </c>
      <c r="B194" s="25">
        <f>SUM([1]ЦА:НКЖФ!B194)</f>
        <v>5000</v>
      </c>
      <c r="C194" s="25">
        <f>SUM([1]ЦА:НКЖФ!C194)</f>
        <v>5000</v>
      </c>
      <c r="D194" s="25">
        <f>SUM([1]ЦА:НКЖФ!D194)</f>
        <v>0</v>
      </c>
      <c r="E194" s="25">
        <f>SUM([1]ЦА:НКЖФ!E194)</f>
        <v>0</v>
      </c>
      <c r="F194" s="25">
        <f>SUM([1]ЦА:НКЖФ!F194)</f>
        <v>0</v>
      </c>
      <c r="G194" s="25">
        <f>SUM([1]ЦА:НКЖФ!G194)</f>
        <v>0</v>
      </c>
    </row>
    <row r="195" spans="1:7" ht="16.5" thickBot="1" x14ac:dyDescent="0.3">
      <c r="A195" s="8"/>
      <c r="B195" s="25"/>
      <c r="C195" s="25"/>
      <c r="D195" s="25"/>
      <c r="E195" s="25"/>
      <c r="F195" s="25"/>
      <c r="G195" s="25"/>
    </row>
    <row r="196" spans="1:7" ht="26.25" thickBot="1" x14ac:dyDescent="0.3">
      <c r="A196" s="10" t="s">
        <v>23</v>
      </c>
      <c r="B196" s="24">
        <f>+B198+B199</f>
        <v>11130000</v>
      </c>
      <c r="C196" s="24">
        <f t="shared" ref="C196:G196" si="25">+C198+C199</f>
        <v>11130000</v>
      </c>
      <c r="D196" s="24">
        <f t="shared" si="25"/>
        <v>2641757</v>
      </c>
      <c r="E196" s="24">
        <f t="shared" si="25"/>
        <v>0</v>
      </c>
      <c r="F196" s="24">
        <f t="shared" si="25"/>
        <v>0</v>
      </c>
      <c r="G196" s="24">
        <f t="shared" si="25"/>
        <v>0</v>
      </c>
    </row>
    <row r="197" spans="1:7" ht="16.5" thickBot="1" x14ac:dyDescent="0.3">
      <c r="A197" s="8" t="s">
        <v>19</v>
      </c>
      <c r="B197" s="25"/>
      <c r="C197" s="25"/>
      <c r="D197" s="25"/>
      <c r="E197" s="25"/>
      <c r="F197" s="25"/>
      <c r="G197" s="25"/>
    </row>
    <row r="198" spans="1:7" ht="24" thickBot="1" x14ac:dyDescent="0.3">
      <c r="A198" s="30" t="s">
        <v>67</v>
      </c>
      <c r="B198" s="25">
        <f>SUM([1]ЦА:НКЖФ!B198)</f>
        <v>11130000</v>
      </c>
      <c r="C198" s="25">
        <f>SUM([1]ЦА:НКЖФ!C198)</f>
        <v>11130000</v>
      </c>
      <c r="D198" s="25">
        <f>SUM([1]ЦА:НКЖФ!D198)</f>
        <v>2641757</v>
      </c>
      <c r="E198" s="25">
        <f>SUM([1]ЦА:НКЖФ!E198)</f>
        <v>0</v>
      </c>
      <c r="F198" s="25">
        <f>SUM([1]ЦА:НКЖФ!F198)</f>
        <v>0</v>
      </c>
      <c r="G198" s="25">
        <f>SUM([1]ЦА:НКЖФ!G198)</f>
        <v>0</v>
      </c>
    </row>
    <row r="199" spans="1:7" ht="16.5" thickBot="1" x14ac:dyDescent="0.3">
      <c r="A199" s="8" t="s">
        <v>24</v>
      </c>
      <c r="B199" s="25"/>
      <c r="C199" s="25"/>
      <c r="D199" s="25"/>
      <c r="E199" s="25"/>
      <c r="F199" s="25"/>
      <c r="G199" s="25"/>
    </row>
    <row r="200" spans="1:7" ht="16.5" thickBot="1" x14ac:dyDescent="0.3">
      <c r="A200" s="8"/>
      <c r="B200" s="25"/>
      <c r="C200" s="25"/>
      <c r="D200" s="25"/>
      <c r="E200" s="25"/>
      <c r="F200" s="25"/>
      <c r="G200" s="25"/>
    </row>
    <row r="201" spans="1:7" ht="16.5" thickBot="1" x14ac:dyDescent="0.3">
      <c r="A201" s="10" t="s">
        <v>25</v>
      </c>
      <c r="B201" s="24">
        <f>+B190+B196</f>
        <v>11373400</v>
      </c>
      <c r="C201" s="24">
        <f t="shared" ref="C201:G201" si="26">+C190+C196</f>
        <v>11373400</v>
      </c>
      <c r="D201" s="24">
        <f t="shared" si="26"/>
        <v>2682275</v>
      </c>
      <c r="E201" s="24">
        <f t="shared" si="26"/>
        <v>0</v>
      </c>
      <c r="F201" s="24">
        <f t="shared" si="26"/>
        <v>0</v>
      </c>
      <c r="G201" s="24">
        <f t="shared" si="26"/>
        <v>0</v>
      </c>
    </row>
    <row r="202" spans="1:7" ht="16.5" thickBot="1" x14ac:dyDescent="0.3">
      <c r="A202" s="8"/>
      <c r="B202" s="6"/>
      <c r="C202" s="6"/>
      <c r="D202" s="6"/>
      <c r="E202" s="6"/>
      <c r="F202" s="6"/>
      <c r="G202" s="6"/>
    </row>
    <row r="203" spans="1:7" ht="16.5" thickBot="1" x14ac:dyDescent="0.3">
      <c r="A203" s="8" t="s">
        <v>26</v>
      </c>
      <c r="B203" s="6">
        <f>SUM([1]ЦА:НКЖФ!B203)</f>
        <v>9</v>
      </c>
      <c r="C203" s="6">
        <f>SUM([1]ЦА:НКЖФ!C203)</f>
        <v>9</v>
      </c>
      <c r="D203" s="6">
        <f>SUM([1]ЦА:НКЖФ!D203)</f>
        <v>9</v>
      </c>
      <c r="E203" s="6">
        <f>SUM([1]ЦА:НКЖФ!E203)</f>
        <v>0</v>
      </c>
      <c r="F203" s="6">
        <f>SUM([1]ЦА:НКЖФ!F203)</f>
        <v>0</v>
      </c>
      <c r="G203" s="6">
        <f>SUM([1]ЦА:НКЖФ!G203)</f>
        <v>0</v>
      </c>
    </row>
    <row r="205" spans="1:7" ht="16.5" thickBot="1" x14ac:dyDescent="0.3"/>
    <row r="206" spans="1:7" ht="16.5" thickBot="1" x14ac:dyDescent="0.3">
      <c r="A206" s="43" t="s">
        <v>13</v>
      </c>
      <c r="B206" s="44"/>
      <c r="C206" s="44"/>
      <c r="D206" s="44"/>
      <c r="E206" s="44"/>
      <c r="F206" s="44"/>
      <c r="G206" s="45"/>
    </row>
    <row r="207" spans="1:7" x14ac:dyDescent="0.25">
      <c r="A207" s="22" t="s">
        <v>16</v>
      </c>
      <c r="B207" s="2" t="s">
        <v>3</v>
      </c>
      <c r="C207" s="2" t="s">
        <v>5</v>
      </c>
      <c r="D207" s="2" t="s">
        <v>7</v>
      </c>
      <c r="E207" s="2" t="s">
        <v>7</v>
      </c>
      <c r="F207" s="2" t="s">
        <v>7</v>
      </c>
      <c r="G207" s="2" t="s">
        <v>7</v>
      </c>
    </row>
    <row r="208" spans="1:7" ht="25.5" x14ac:dyDescent="0.25">
      <c r="A208" s="22" t="s">
        <v>17</v>
      </c>
      <c r="B208" s="2" t="s">
        <v>4</v>
      </c>
      <c r="C208" s="2" t="s">
        <v>6</v>
      </c>
      <c r="D208" s="2" t="s">
        <v>8</v>
      </c>
      <c r="E208" s="2" t="s">
        <v>8</v>
      </c>
      <c r="F208" s="2" t="s">
        <v>8</v>
      </c>
      <c r="G208" s="2" t="s">
        <v>8</v>
      </c>
    </row>
    <row r="209" spans="1:7" ht="26.25" thickBot="1" x14ac:dyDescent="0.3">
      <c r="A209" s="9"/>
      <c r="B209" s="3"/>
      <c r="C209" s="3"/>
      <c r="D209" s="4" t="s">
        <v>9</v>
      </c>
      <c r="E209" s="4" t="s">
        <v>10</v>
      </c>
      <c r="F209" s="4" t="s">
        <v>11</v>
      </c>
      <c r="G209" s="4" t="s">
        <v>12</v>
      </c>
    </row>
    <row r="210" spans="1:7" ht="16.5" thickBot="1" x14ac:dyDescent="0.3">
      <c r="A210" s="10" t="s">
        <v>18</v>
      </c>
      <c r="B210" s="24">
        <f>+B212+B213+B214</f>
        <v>11429722</v>
      </c>
      <c r="C210" s="24">
        <f t="shared" ref="C210:G210" si="27">+C212+C213+C214</f>
        <v>11429722</v>
      </c>
      <c r="D210" s="24">
        <f t="shared" si="27"/>
        <v>2582340</v>
      </c>
      <c r="E210" s="24">
        <f t="shared" si="27"/>
        <v>0</v>
      </c>
      <c r="F210" s="24">
        <f t="shared" si="27"/>
        <v>0</v>
      </c>
      <c r="G210" s="24">
        <f t="shared" si="27"/>
        <v>0</v>
      </c>
    </row>
    <row r="211" spans="1:7" ht="16.5" thickBot="1" x14ac:dyDescent="0.3">
      <c r="A211" s="8" t="s">
        <v>19</v>
      </c>
      <c r="B211" s="25"/>
      <c r="C211" s="25"/>
      <c r="D211" s="25"/>
      <c r="E211" s="25"/>
      <c r="F211" s="25"/>
      <c r="G211" s="25"/>
    </row>
    <row r="212" spans="1:7" ht="16.5" thickBot="1" x14ac:dyDescent="0.3">
      <c r="A212" s="11" t="s">
        <v>20</v>
      </c>
      <c r="B212" s="25">
        <f>SUM([1]ЦА:НКЖФ!B212)</f>
        <v>6262047</v>
      </c>
      <c r="C212" s="25">
        <f>SUM([1]ЦА:НКЖФ!C212)</f>
        <v>6262047</v>
      </c>
      <c r="D212" s="25">
        <f>SUM([1]ЦА:НКЖФ!D212)</f>
        <v>1704637</v>
      </c>
      <c r="E212" s="25">
        <f>SUM([1]ЦА:НКЖФ!E212)</f>
        <v>0</v>
      </c>
      <c r="F212" s="25">
        <f>SUM([1]ЦА:НКЖФ!F212)</f>
        <v>0</v>
      </c>
      <c r="G212" s="25">
        <f>SUM([1]ЦА:НКЖФ!G212)</f>
        <v>0</v>
      </c>
    </row>
    <row r="213" spans="1:7" ht="16.5" thickBot="1" x14ac:dyDescent="0.3">
      <c r="A213" s="11" t="s">
        <v>21</v>
      </c>
      <c r="B213" s="25">
        <f>SUM([1]ЦА:НКЖФ!B213)</f>
        <v>3813475</v>
      </c>
      <c r="C213" s="25">
        <f>SUM([1]ЦА:НКЖФ!C213)</f>
        <v>3813475</v>
      </c>
      <c r="D213" s="25">
        <f>SUM([1]ЦА:НКЖФ!D213)</f>
        <v>628624</v>
      </c>
      <c r="E213" s="25">
        <f>SUM([1]ЦА:НКЖФ!E213)</f>
        <v>0</v>
      </c>
      <c r="F213" s="25">
        <f>SUM([1]ЦА:НКЖФ!F213)</f>
        <v>0</v>
      </c>
      <c r="G213" s="25">
        <f>SUM([1]ЦА:НКЖФ!G213)</f>
        <v>0</v>
      </c>
    </row>
    <row r="214" spans="1:7" ht="16.5" thickBot="1" x14ac:dyDescent="0.3">
      <c r="A214" s="11" t="s">
        <v>22</v>
      </c>
      <c r="B214" s="25">
        <f>SUM([1]ЦА:НКЖФ!B214)</f>
        <v>1354200</v>
      </c>
      <c r="C214" s="25">
        <f>SUM([1]ЦА:НКЖФ!C214)</f>
        <v>1354200</v>
      </c>
      <c r="D214" s="25">
        <f>SUM([1]ЦА:НКЖФ!D214)</f>
        <v>249079</v>
      </c>
      <c r="E214" s="25">
        <f>SUM([1]ЦА:НКЖФ!E214)</f>
        <v>0</v>
      </c>
      <c r="F214" s="25">
        <f>SUM([1]ЦА:НКЖФ!F214)</f>
        <v>0</v>
      </c>
      <c r="G214" s="25">
        <f>SUM([1]ЦА:НКЖФ!G214)</f>
        <v>0</v>
      </c>
    </row>
    <row r="215" spans="1:7" ht="16.5" thickBot="1" x14ac:dyDescent="0.3">
      <c r="A215" s="8" t="s">
        <v>44</v>
      </c>
      <c r="B215" s="25"/>
      <c r="C215" s="25"/>
      <c r="D215" s="25"/>
      <c r="E215" s="25"/>
      <c r="F215" s="25"/>
      <c r="G215" s="25"/>
    </row>
    <row r="216" spans="1:7" ht="23.25" thickBot="1" x14ac:dyDescent="0.3">
      <c r="A216" s="33" t="s">
        <v>75</v>
      </c>
      <c r="B216" s="25">
        <f>SUM([1]ЦА:НКЖФ!B216)</f>
        <v>0</v>
      </c>
      <c r="C216" s="25">
        <f>SUM([1]ЦА:НКЖФ!C216)</f>
        <v>0</v>
      </c>
      <c r="D216" s="25">
        <f>SUM([1]ЦА:НКЖФ!D216)</f>
        <v>200254</v>
      </c>
      <c r="E216" s="25">
        <f>SUM([1]ЦА:НКЖФ!E216)</f>
        <v>0</v>
      </c>
      <c r="F216" s="25">
        <f>SUM([1]ЦА:НКЖФ!F216)</f>
        <v>0</v>
      </c>
      <c r="G216" s="25">
        <f>SUM([1]ЦА:НКЖФ!G216)</f>
        <v>0</v>
      </c>
    </row>
    <row r="217" spans="1:7" ht="16.5" thickBot="1" x14ac:dyDescent="0.3">
      <c r="A217" s="34"/>
      <c r="B217" s="25"/>
      <c r="C217" s="25"/>
      <c r="D217" s="25"/>
      <c r="E217" s="25"/>
      <c r="F217" s="25"/>
      <c r="G217" s="25"/>
    </row>
    <row r="218" spans="1:7" ht="26.25" thickBot="1" x14ac:dyDescent="0.3">
      <c r="A218" s="10" t="s">
        <v>23</v>
      </c>
      <c r="B218" s="24">
        <f>+B220+B221+B222+B223</f>
        <v>105000</v>
      </c>
      <c r="C218" s="24">
        <f t="shared" ref="C218:G218" si="28">+C220+C221+C222+C223</f>
        <v>105000</v>
      </c>
      <c r="D218" s="24">
        <f t="shared" si="28"/>
        <v>30191</v>
      </c>
      <c r="E218" s="24">
        <f t="shared" si="28"/>
        <v>0</v>
      </c>
      <c r="F218" s="24">
        <f t="shared" si="28"/>
        <v>0</v>
      </c>
      <c r="G218" s="24">
        <f t="shared" si="28"/>
        <v>0</v>
      </c>
    </row>
    <row r="219" spans="1:7" ht="16.5" thickBot="1" x14ac:dyDescent="0.3">
      <c r="A219" s="8" t="s">
        <v>19</v>
      </c>
      <c r="B219" s="25"/>
      <c r="C219" s="25"/>
      <c r="D219" s="25"/>
      <c r="E219" s="25"/>
      <c r="F219" s="25"/>
      <c r="G219" s="25"/>
    </row>
    <row r="220" spans="1:7" ht="16.5" thickBot="1" x14ac:dyDescent="0.3">
      <c r="A220" s="30" t="s">
        <v>68</v>
      </c>
      <c r="B220" s="25">
        <f>SUM([1]ЦА:НКЖФ!B220)</f>
        <v>105000</v>
      </c>
      <c r="C220" s="25">
        <f>SUM([1]ЦА:НКЖФ!C220)</f>
        <v>105000</v>
      </c>
      <c r="D220" s="25">
        <f>SUM([1]ЦА:НКЖФ!D220)</f>
        <v>12682</v>
      </c>
      <c r="E220" s="25">
        <f>SUM([1]ЦА:НКЖФ!E220)</f>
        <v>0</v>
      </c>
      <c r="F220" s="25">
        <f>SUM([1]ЦА:НКЖФ!F220)</f>
        <v>0</v>
      </c>
      <c r="G220" s="25">
        <f>SUM([1]ЦА:НКЖФ!G220)</f>
        <v>0</v>
      </c>
    </row>
    <row r="221" spans="1:7" ht="16.5" thickBot="1" x14ac:dyDescent="0.3">
      <c r="A221" s="30" t="s">
        <v>69</v>
      </c>
      <c r="B221" s="25">
        <f>SUM([1]ЦА:НКЖФ!B221)</f>
        <v>0</v>
      </c>
      <c r="C221" s="25">
        <f>SUM([1]ЦА:НКЖФ!C221)</f>
        <v>0</v>
      </c>
      <c r="D221" s="25">
        <f>SUM([1]ЦА:НКЖФ!D221)</f>
        <v>17509</v>
      </c>
      <c r="E221" s="25">
        <f>SUM([1]ЦА:НКЖФ!E221)</f>
        <v>0</v>
      </c>
      <c r="F221" s="25">
        <f>SUM([1]ЦА:НКЖФ!F221)</f>
        <v>0</v>
      </c>
      <c r="G221" s="25">
        <f>SUM([1]ЦА:НКЖФ!G221)</f>
        <v>0</v>
      </c>
    </row>
    <row r="222" spans="1:7" ht="16.5" hidden="1" thickBot="1" x14ac:dyDescent="0.3">
      <c r="A222" s="30" t="s">
        <v>70</v>
      </c>
      <c r="B222" s="25">
        <f>SUM([1]ЦА:НКЖФ!B222)</f>
        <v>0</v>
      </c>
      <c r="C222" s="25">
        <f>SUM([1]ЦА:НКЖФ!C222)</f>
        <v>0</v>
      </c>
      <c r="D222" s="25">
        <f>SUM([1]ЦА:НКЖФ!D222)</f>
        <v>0</v>
      </c>
      <c r="E222" s="25">
        <f>SUM([1]ЦА:НКЖФ!E222)</f>
        <v>0</v>
      </c>
      <c r="F222" s="25">
        <f>SUM([1]ЦА:НКЖФ!F222)</f>
        <v>0</v>
      </c>
      <c r="G222" s="25">
        <f>SUM([1]ЦА:НКЖФ!G222)</f>
        <v>0</v>
      </c>
    </row>
    <row r="223" spans="1:7" ht="16.5" thickBot="1" x14ac:dyDescent="0.3">
      <c r="A223" s="31"/>
      <c r="B223" s="25"/>
      <c r="C223" s="25"/>
      <c r="D223" s="25"/>
      <c r="E223" s="25"/>
      <c r="F223" s="25"/>
      <c r="G223" s="25"/>
    </row>
    <row r="224" spans="1:7" ht="16.5" thickBot="1" x14ac:dyDescent="0.3">
      <c r="A224" s="10" t="s">
        <v>25</v>
      </c>
      <c r="B224" s="24">
        <f>+B210+B218</f>
        <v>11534722</v>
      </c>
      <c r="C224" s="24">
        <f t="shared" ref="C224:G224" si="29">+C210+C218</f>
        <v>11534722</v>
      </c>
      <c r="D224" s="24">
        <f t="shared" si="29"/>
        <v>2612531</v>
      </c>
      <c r="E224" s="24">
        <f t="shared" si="29"/>
        <v>0</v>
      </c>
      <c r="F224" s="24">
        <f t="shared" si="29"/>
        <v>0</v>
      </c>
      <c r="G224" s="24">
        <f t="shared" si="29"/>
        <v>0</v>
      </c>
    </row>
    <row r="225" spans="1:7" ht="16.5" thickBot="1" x14ac:dyDescent="0.3">
      <c r="A225" s="8"/>
      <c r="B225" s="6"/>
      <c r="C225" s="6"/>
      <c r="D225" s="6"/>
      <c r="E225" s="6"/>
      <c r="F225" s="6"/>
      <c r="G225" s="6"/>
    </row>
    <row r="226" spans="1:7" ht="16.5" thickBot="1" x14ac:dyDescent="0.3">
      <c r="A226" s="8" t="s">
        <v>26</v>
      </c>
      <c r="B226" s="6">
        <f>SUM([1]ЦА:НКЖФ!B226)</f>
        <v>235</v>
      </c>
      <c r="C226" s="6">
        <f>SUM([1]ЦА:НКЖФ!C226)</f>
        <v>235</v>
      </c>
      <c r="D226" s="6">
        <f>SUM([1]ЦА:НКЖФ!D226)</f>
        <v>225</v>
      </c>
      <c r="E226" s="6">
        <f>SUM([1]ЦА:НКЖФ!E226)</f>
        <v>0</v>
      </c>
      <c r="F226" s="6">
        <f>SUM([1]ЦА:НКЖФ!F226)</f>
        <v>0</v>
      </c>
      <c r="G226" s="6">
        <f>SUM([1]ЦА:НКЖФ!G226)</f>
        <v>0</v>
      </c>
    </row>
    <row r="228" spans="1:7" ht="16.5" thickBot="1" x14ac:dyDescent="0.3"/>
    <row r="229" spans="1:7" ht="16.5" thickBot="1" x14ac:dyDescent="0.3">
      <c r="A229" s="43" t="s">
        <v>71</v>
      </c>
      <c r="B229" s="44"/>
      <c r="C229" s="44"/>
      <c r="D229" s="44"/>
      <c r="E229" s="44"/>
      <c r="F229" s="44"/>
      <c r="G229" s="45"/>
    </row>
    <row r="230" spans="1:7" x14ac:dyDescent="0.25">
      <c r="A230" s="22" t="s">
        <v>16</v>
      </c>
      <c r="B230" s="2" t="s">
        <v>3</v>
      </c>
      <c r="C230" s="2" t="s">
        <v>5</v>
      </c>
      <c r="D230" s="2" t="s">
        <v>7</v>
      </c>
      <c r="E230" s="2" t="s">
        <v>7</v>
      </c>
      <c r="F230" s="2" t="s">
        <v>7</v>
      </c>
      <c r="G230" s="2" t="s">
        <v>7</v>
      </c>
    </row>
    <row r="231" spans="1:7" ht="25.5" x14ac:dyDescent="0.25">
      <c r="A231" s="22" t="s">
        <v>17</v>
      </c>
      <c r="B231" s="2" t="s">
        <v>4</v>
      </c>
      <c r="C231" s="2" t="s">
        <v>6</v>
      </c>
      <c r="D231" s="2" t="s">
        <v>8</v>
      </c>
      <c r="E231" s="2" t="s">
        <v>8</v>
      </c>
      <c r="F231" s="2" t="s">
        <v>8</v>
      </c>
      <c r="G231" s="2" t="s">
        <v>8</v>
      </c>
    </row>
    <row r="232" spans="1:7" ht="26.25" thickBot="1" x14ac:dyDescent="0.3">
      <c r="A232" s="9"/>
      <c r="B232" s="3"/>
      <c r="C232" s="3"/>
      <c r="D232" s="4" t="s">
        <v>9</v>
      </c>
      <c r="E232" s="4" t="s">
        <v>10</v>
      </c>
      <c r="F232" s="4" t="s">
        <v>11</v>
      </c>
      <c r="G232" s="4" t="s">
        <v>12</v>
      </c>
    </row>
    <row r="233" spans="1:7" ht="16.5" thickBot="1" x14ac:dyDescent="0.3">
      <c r="A233" s="10" t="s">
        <v>18</v>
      </c>
      <c r="B233" s="24">
        <f>SUM(B235:B237)</f>
        <v>255321400</v>
      </c>
      <c r="C233" s="24">
        <f t="shared" ref="C233:G233" si="30">SUM(C235:C237)</f>
        <v>255321400</v>
      </c>
      <c r="D233" s="24">
        <f t="shared" si="30"/>
        <v>71327445</v>
      </c>
      <c r="E233" s="24">
        <f t="shared" si="30"/>
        <v>0</v>
      </c>
      <c r="F233" s="24">
        <f t="shared" si="30"/>
        <v>0</v>
      </c>
      <c r="G233" s="24">
        <f t="shared" si="30"/>
        <v>0</v>
      </c>
    </row>
    <row r="234" spans="1:7" ht="16.5" thickBot="1" x14ac:dyDescent="0.3">
      <c r="A234" s="8" t="s">
        <v>19</v>
      </c>
      <c r="B234" s="25"/>
      <c r="C234" s="25"/>
      <c r="D234" s="25"/>
      <c r="E234" s="25"/>
      <c r="F234" s="25"/>
      <c r="G234" s="25"/>
    </row>
    <row r="235" spans="1:7" ht="16.5" thickBot="1" x14ac:dyDescent="0.3">
      <c r="A235" s="11" t="s">
        <v>20</v>
      </c>
      <c r="B235" s="25">
        <f>+B11+B34+B57+B82+B102+B127+B149+B169+B192+B212</f>
        <v>233971400</v>
      </c>
      <c r="C235" s="25">
        <f t="shared" ref="C235:G237" si="31">+C11+C34+C57+C82+C102+C127+C149+C169+C192+C212</f>
        <v>233971400</v>
      </c>
      <c r="D235" s="25">
        <f t="shared" si="31"/>
        <v>56947365</v>
      </c>
      <c r="E235" s="25">
        <f t="shared" si="31"/>
        <v>0</v>
      </c>
      <c r="F235" s="25">
        <f t="shared" si="31"/>
        <v>0</v>
      </c>
      <c r="G235" s="25">
        <f t="shared" si="31"/>
        <v>0</v>
      </c>
    </row>
    <row r="236" spans="1:7" ht="16.5" thickBot="1" x14ac:dyDescent="0.3">
      <c r="A236" s="11" t="s">
        <v>21</v>
      </c>
      <c r="B236" s="25">
        <f>+B12+B35+B58+B83+B103+B128+B150+B170+B193+B213</f>
        <v>16875800</v>
      </c>
      <c r="C236" s="25">
        <f t="shared" si="31"/>
        <v>16875800</v>
      </c>
      <c r="D236" s="25">
        <f t="shared" si="31"/>
        <v>10173322</v>
      </c>
      <c r="E236" s="25">
        <f t="shared" si="31"/>
        <v>0</v>
      </c>
      <c r="F236" s="25">
        <f t="shared" si="31"/>
        <v>0</v>
      </c>
      <c r="G236" s="25">
        <f t="shared" si="31"/>
        <v>0</v>
      </c>
    </row>
    <row r="237" spans="1:7" ht="16.5" thickBot="1" x14ac:dyDescent="0.3">
      <c r="A237" s="11" t="s">
        <v>22</v>
      </c>
      <c r="B237" s="25">
        <f>+B13+B36+B59+B84+B104+B129+B151+B171+B194+B214</f>
        <v>4474200</v>
      </c>
      <c r="C237" s="25">
        <f t="shared" si="31"/>
        <v>4474200</v>
      </c>
      <c r="D237" s="25">
        <f t="shared" si="31"/>
        <v>4206758</v>
      </c>
      <c r="E237" s="25">
        <f t="shared" si="31"/>
        <v>0</v>
      </c>
      <c r="F237" s="25">
        <f t="shared" si="31"/>
        <v>0</v>
      </c>
      <c r="G237" s="25">
        <f t="shared" si="31"/>
        <v>0</v>
      </c>
    </row>
    <row r="238" spans="1:7" ht="16.5" thickBot="1" x14ac:dyDescent="0.3">
      <c r="A238" s="8" t="s">
        <v>44</v>
      </c>
      <c r="B238" s="25"/>
      <c r="C238" s="25"/>
      <c r="D238" s="25"/>
      <c r="E238" s="25"/>
      <c r="F238" s="25"/>
      <c r="G238" s="25"/>
    </row>
    <row r="239" spans="1:7" ht="16.5" thickBot="1" x14ac:dyDescent="0.3">
      <c r="A239" s="26" t="s">
        <v>45</v>
      </c>
      <c r="B239" s="25">
        <f>+B15</f>
        <v>0</v>
      </c>
      <c r="C239" s="25">
        <f t="shared" ref="C239:G240" si="32">+C15</f>
        <v>0</v>
      </c>
      <c r="D239" s="25">
        <f t="shared" si="32"/>
        <v>7182</v>
      </c>
      <c r="E239" s="25">
        <f t="shared" si="32"/>
        <v>0</v>
      </c>
      <c r="F239" s="25">
        <f t="shared" si="32"/>
        <v>0</v>
      </c>
      <c r="G239" s="25">
        <f t="shared" si="32"/>
        <v>0</v>
      </c>
    </row>
    <row r="240" spans="1:7" ht="68.25" thickBot="1" x14ac:dyDescent="0.3">
      <c r="A240" s="26" t="s">
        <v>46</v>
      </c>
      <c r="B240" s="25">
        <f>+B16</f>
        <v>0</v>
      </c>
      <c r="C240" s="25">
        <f t="shared" si="32"/>
        <v>0</v>
      </c>
      <c r="D240" s="25">
        <f t="shared" si="32"/>
        <v>-16415</v>
      </c>
      <c r="E240" s="25">
        <f t="shared" si="32"/>
        <v>0</v>
      </c>
      <c r="F240" s="25">
        <f t="shared" si="32"/>
        <v>0</v>
      </c>
      <c r="G240" s="25">
        <f t="shared" si="32"/>
        <v>0</v>
      </c>
    </row>
    <row r="241" spans="1:7" ht="68.25" thickBot="1" x14ac:dyDescent="0.3">
      <c r="A241" s="26" t="s">
        <v>46</v>
      </c>
      <c r="B241" s="25">
        <f>+B38</f>
        <v>0</v>
      </c>
      <c r="C241" s="25">
        <f t="shared" ref="C241:F242" si="33">+C38</f>
        <v>0</v>
      </c>
      <c r="D241" s="25">
        <f t="shared" si="33"/>
        <v>-127711</v>
      </c>
      <c r="E241" s="25">
        <f t="shared" si="33"/>
        <v>0</v>
      </c>
      <c r="F241" s="25">
        <f t="shared" si="33"/>
        <v>0</v>
      </c>
      <c r="G241" s="25">
        <f>+G38</f>
        <v>0</v>
      </c>
    </row>
    <row r="242" spans="1:7" ht="16.5" thickBot="1" x14ac:dyDescent="0.3">
      <c r="A242" s="26" t="s">
        <v>50</v>
      </c>
      <c r="B242" s="25">
        <f>+B39</f>
        <v>0</v>
      </c>
      <c r="C242" s="25">
        <f t="shared" si="33"/>
        <v>0</v>
      </c>
      <c r="D242" s="25">
        <f t="shared" si="33"/>
        <v>0</v>
      </c>
      <c r="E242" s="25">
        <f t="shared" si="33"/>
        <v>0</v>
      </c>
      <c r="F242" s="25">
        <f t="shared" si="33"/>
        <v>0</v>
      </c>
      <c r="G242" s="25">
        <f>+G39</f>
        <v>0</v>
      </c>
    </row>
    <row r="243" spans="1:7" ht="24" thickBot="1" x14ac:dyDescent="0.3">
      <c r="A243" s="30" t="s">
        <v>53</v>
      </c>
      <c r="B243" s="25">
        <f>+B61</f>
        <v>0</v>
      </c>
      <c r="C243" s="25">
        <f t="shared" ref="C243:G245" si="34">+C61</f>
        <v>0</v>
      </c>
      <c r="D243" s="25">
        <f t="shared" si="34"/>
        <v>0</v>
      </c>
      <c r="E243" s="25">
        <f t="shared" si="34"/>
        <v>0</v>
      </c>
      <c r="F243" s="25">
        <f t="shared" si="34"/>
        <v>0</v>
      </c>
      <c r="G243" s="25">
        <f t="shared" si="34"/>
        <v>0</v>
      </c>
    </row>
    <row r="244" spans="1:7" ht="16.5" thickBot="1" x14ac:dyDescent="0.3">
      <c r="A244" s="31" t="s">
        <v>54</v>
      </c>
      <c r="B244" s="25">
        <f>+B62</f>
        <v>0</v>
      </c>
      <c r="C244" s="25">
        <f t="shared" si="34"/>
        <v>0</v>
      </c>
      <c r="D244" s="25">
        <f t="shared" si="34"/>
        <v>2605701</v>
      </c>
      <c r="E244" s="25">
        <f t="shared" si="34"/>
        <v>0</v>
      </c>
      <c r="F244" s="25">
        <f t="shared" si="34"/>
        <v>0</v>
      </c>
      <c r="G244" s="25">
        <f t="shared" si="34"/>
        <v>0</v>
      </c>
    </row>
    <row r="245" spans="1:7" ht="16.5" thickBot="1" x14ac:dyDescent="0.3">
      <c r="A245" s="31" t="s">
        <v>55</v>
      </c>
      <c r="B245" s="25">
        <f>+B63</f>
        <v>0</v>
      </c>
      <c r="C245" s="25">
        <f t="shared" si="34"/>
        <v>0</v>
      </c>
      <c r="D245" s="25">
        <f t="shared" si="34"/>
        <v>-1717</v>
      </c>
      <c r="E245" s="25">
        <f t="shared" si="34"/>
        <v>0</v>
      </c>
      <c r="F245" s="25">
        <f t="shared" si="34"/>
        <v>0</v>
      </c>
      <c r="G245" s="25">
        <f t="shared" si="34"/>
        <v>0</v>
      </c>
    </row>
    <row r="246" spans="1:7" ht="16.5" thickBot="1" x14ac:dyDescent="0.3">
      <c r="A246" s="27" t="s">
        <v>59</v>
      </c>
      <c r="B246" s="25">
        <f t="shared" ref="B246:G249" si="35">+B106</f>
        <v>0</v>
      </c>
      <c r="C246" s="25">
        <f t="shared" si="35"/>
        <v>0</v>
      </c>
      <c r="D246" s="25">
        <f t="shared" si="35"/>
        <v>0</v>
      </c>
      <c r="E246" s="25">
        <f t="shared" si="35"/>
        <v>0</v>
      </c>
      <c r="F246" s="25">
        <f t="shared" si="35"/>
        <v>0</v>
      </c>
      <c r="G246" s="25">
        <f t="shared" si="35"/>
        <v>0</v>
      </c>
    </row>
    <row r="247" spans="1:7" ht="16.5" thickBot="1" x14ac:dyDescent="0.3">
      <c r="A247" s="27" t="s">
        <v>60</v>
      </c>
      <c r="B247" s="25">
        <f t="shared" si="35"/>
        <v>0</v>
      </c>
      <c r="C247" s="25">
        <f t="shared" si="35"/>
        <v>0</v>
      </c>
      <c r="D247" s="25">
        <f t="shared" si="35"/>
        <v>1798216</v>
      </c>
      <c r="E247" s="25">
        <f t="shared" si="35"/>
        <v>0</v>
      </c>
      <c r="F247" s="25">
        <f t="shared" si="35"/>
        <v>0</v>
      </c>
      <c r="G247" s="25">
        <f t="shared" si="35"/>
        <v>0</v>
      </c>
    </row>
    <row r="248" spans="1:7" ht="16.5" thickBot="1" x14ac:dyDescent="0.3">
      <c r="A248" s="27" t="s">
        <v>61</v>
      </c>
      <c r="B248" s="25">
        <f>+B108</f>
        <v>0</v>
      </c>
      <c r="C248" s="25">
        <f t="shared" si="35"/>
        <v>0</v>
      </c>
      <c r="D248" s="25">
        <f t="shared" si="35"/>
        <v>0</v>
      </c>
      <c r="E248" s="25">
        <f t="shared" si="35"/>
        <v>0</v>
      </c>
      <c r="F248" s="25">
        <f t="shared" si="35"/>
        <v>0</v>
      </c>
      <c r="G248" s="25">
        <f t="shared" si="35"/>
        <v>0</v>
      </c>
    </row>
    <row r="249" spans="1:7" ht="23.25" thickBot="1" x14ac:dyDescent="0.3">
      <c r="A249" s="27" t="s">
        <v>62</v>
      </c>
      <c r="B249" s="25">
        <f>+B109</f>
        <v>0</v>
      </c>
      <c r="C249" s="25">
        <f t="shared" si="35"/>
        <v>0</v>
      </c>
      <c r="D249" s="25">
        <f t="shared" si="35"/>
        <v>0</v>
      </c>
      <c r="E249" s="25">
        <f t="shared" si="35"/>
        <v>0</v>
      </c>
      <c r="F249" s="25">
        <f t="shared" si="35"/>
        <v>0</v>
      </c>
      <c r="G249" s="25">
        <f t="shared" si="35"/>
        <v>0</v>
      </c>
    </row>
    <row r="250" spans="1:7" ht="16.5" thickBot="1" x14ac:dyDescent="0.3">
      <c r="A250" s="31" t="s">
        <v>72</v>
      </c>
      <c r="B250" s="25">
        <f>+B131</f>
        <v>0</v>
      </c>
      <c r="C250" s="25">
        <f t="shared" ref="C250:G250" si="36">+C131</f>
        <v>0</v>
      </c>
      <c r="D250" s="25">
        <f t="shared" si="36"/>
        <v>0</v>
      </c>
      <c r="E250" s="25">
        <f t="shared" si="36"/>
        <v>0</v>
      </c>
      <c r="F250" s="25">
        <f t="shared" si="36"/>
        <v>0</v>
      </c>
      <c r="G250" s="25">
        <f t="shared" si="36"/>
        <v>0</v>
      </c>
    </row>
    <row r="251" spans="1:7" ht="16.5" thickBot="1" x14ac:dyDescent="0.3">
      <c r="A251" s="30" t="s">
        <v>74</v>
      </c>
      <c r="B251" s="25">
        <f>+B173</f>
        <v>0</v>
      </c>
      <c r="C251" s="25">
        <f t="shared" ref="C251:G252" si="37">+C173</f>
        <v>0</v>
      </c>
      <c r="D251" s="25">
        <f t="shared" si="37"/>
        <v>-1178709</v>
      </c>
      <c r="E251" s="25">
        <f t="shared" si="37"/>
        <v>0</v>
      </c>
      <c r="F251" s="25">
        <f t="shared" si="37"/>
        <v>0</v>
      </c>
      <c r="G251" s="25">
        <f t="shared" si="37"/>
        <v>0</v>
      </c>
    </row>
    <row r="252" spans="1:7" ht="16.5" thickBot="1" x14ac:dyDescent="0.3">
      <c r="A252" s="30" t="s">
        <v>45</v>
      </c>
      <c r="B252" s="25">
        <f>+B174</f>
        <v>0</v>
      </c>
      <c r="C252" s="25">
        <f t="shared" si="37"/>
        <v>0</v>
      </c>
      <c r="D252" s="25">
        <f t="shared" si="37"/>
        <v>0</v>
      </c>
      <c r="E252" s="25">
        <f t="shared" si="37"/>
        <v>0</v>
      </c>
      <c r="F252" s="25">
        <f t="shared" si="37"/>
        <v>0</v>
      </c>
      <c r="G252" s="25">
        <f t="shared" si="37"/>
        <v>0</v>
      </c>
    </row>
    <row r="253" spans="1:7" ht="23.25" thickBot="1" x14ac:dyDescent="0.3">
      <c r="A253" s="33" t="s">
        <v>76</v>
      </c>
      <c r="B253" s="25">
        <f>+B216</f>
        <v>0</v>
      </c>
      <c r="C253" s="25">
        <f t="shared" ref="C253:G253" si="38">+C216</f>
        <v>0</v>
      </c>
      <c r="D253" s="25">
        <f t="shared" si="38"/>
        <v>200254</v>
      </c>
      <c r="E253" s="25">
        <f t="shared" si="38"/>
        <v>0</v>
      </c>
      <c r="F253" s="25">
        <f t="shared" si="38"/>
        <v>0</v>
      </c>
      <c r="G253" s="25">
        <f t="shared" si="38"/>
        <v>0</v>
      </c>
    </row>
    <row r="254" spans="1:7" ht="16.5" thickBot="1" x14ac:dyDescent="0.3">
      <c r="A254" s="33"/>
      <c r="B254" s="25"/>
      <c r="C254" s="25"/>
      <c r="D254" s="25"/>
      <c r="E254" s="25"/>
      <c r="F254" s="25"/>
      <c r="G254" s="25"/>
    </row>
    <row r="255" spans="1:7" ht="26.25" thickBot="1" x14ac:dyDescent="0.3">
      <c r="A255" s="10" t="s">
        <v>23</v>
      </c>
      <c r="B255" s="24">
        <f>SUM(B257:B265)</f>
        <v>21335600</v>
      </c>
      <c r="C255" s="24">
        <f t="shared" ref="C255:G255" si="39">SUM(C257:C265)</f>
        <v>21335600</v>
      </c>
      <c r="D255" s="24">
        <f t="shared" si="39"/>
        <v>3385195</v>
      </c>
      <c r="E255" s="24">
        <f t="shared" si="39"/>
        <v>0</v>
      </c>
      <c r="F255" s="24">
        <f t="shared" si="39"/>
        <v>0</v>
      </c>
      <c r="G255" s="24">
        <f t="shared" si="39"/>
        <v>0</v>
      </c>
    </row>
    <row r="256" spans="1:7" ht="16.5" thickBot="1" x14ac:dyDescent="0.3">
      <c r="A256" s="8" t="s">
        <v>19</v>
      </c>
      <c r="B256" s="25"/>
      <c r="C256" s="25"/>
      <c r="D256" s="25"/>
      <c r="E256" s="25"/>
      <c r="F256" s="25"/>
      <c r="G256" s="25"/>
    </row>
    <row r="257" spans="1:7" ht="16.5" thickBot="1" x14ac:dyDescent="0.3">
      <c r="A257" s="27" t="s">
        <v>47</v>
      </c>
      <c r="B257" s="25">
        <f>+B20</f>
        <v>47600</v>
      </c>
      <c r="C257" s="25">
        <f t="shared" ref="C257:G258" si="40">+C20</f>
        <v>47600</v>
      </c>
      <c r="D257" s="25">
        <f t="shared" si="40"/>
        <v>6174</v>
      </c>
      <c r="E257" s="25">
        <f t="shared" si="40"/>
        <v>0</v>
      </c>
      <c r="F257" s="25">
        <f t="shared" si="40"/>
        <v>0</v>
      </c>
      <c r="G257" s="25">
        <f t="shared" si="40"/>
        <v>0</v>
      </c>
    </row>
    <row r="258" spans="1:7" ht="16.5" thickBot="1" x14ac:dyDescent="0.3">
      <c r="A258" s="27" t="s">
        <v>48</v>
      </c>
      <c r="B258" s="25">
        <f>+B21</f>
        <v>0</v>
      </c>
      <c r="C258" s="25">
        <f t="shared" si="40"/>
        <v>0</v>
      </c>
      <c r="D258" s="25">
        <f t="shared" si="40"/>
        <v>0</v>
      </c>
      <c r="E258" s="25">
        <f t="shared" si="40"/>
        <v>0</v>
      </c>
      <c r="F258" s="25">
        <f t="shared" si="40"/>
        <v>0</v>
      </c>
      <c r="G258" s="25">
        <f t="shared" si="40"/>
        <v>0</v>
      </c>
    </row>
    <row r="259" spans="1:7" ht="16.5" thickBot="1" x14ac:dyDescent="0.3">
      <c r="A259" s="27" t="s">
        <v>51</v>
      </c>
      <c r="B259" s="25">
        <f>+B43</f>
        <v>0</v>
      </c>
      <c r="C259" s="25">
        <f t="shared" ref="C259:G259" si="41">+C43</f>
        <v>0</v>
      </c>
      <c r="D259" s="25">
        <f t="shared" si="41"/>
        <v>-36142</v>
      </c>
      <c r="E259" s="25">
        <f t="shared" si="41"/>
        <v>0</v>
      </c>
      <c r="F259" s="25">
        <f t="shared" si="41"/>
        <v>0</v>
      </c>
      <c r="G259" s="25">
        <f t="shared" si="41"/>
        <v>0</v>
      </c>
    </row>
    <row r="260" spans="1:7" ht="16.5" thickBot="1" x14ac:dyDescent="0.3">
      <c r="A260" s="27" t="s">
        <v>56</v>
      </c>
      <c r="B260" s="25">
        <f>+B68</f>
        <v>10053000</v>
      </c>
      <c r="C260" s="25">
        <f t="shared" ref="C260:G260" si="42">+C68</f>
        <v>10053000</v>
      </c>
      <c r="D260" s="25">
        <f t="shared" si="42"/>
        <v>0</v>
      </c>
      <c r="E260" s="25">
        <f t="shared" si="42"/>
        <v>0</v>
      </c>
      <c r="F260" s="25">
        <f t="shared" si="42"/>
        <v>0</v>
      </c>
      <c r="G260" s="25">
        <f t="shared" si="42"/>
        <v>0</v>
      </c>
    </row>
    <row r="261" spans="1:7" ht="35.25" thickBot="1" x14ac:dyDescent="0.3">
      <c r="A261" s="32" t="s">
        <v>73</v>
      </c>
      <c r="B261" s="25">
        <f>+B155</f>
        <v>0</v>
      </c>
      <c r="C261" s="25">
        <f t="shared" ref="C261:G261" si="43">+C155</f>
        <v>0</v>
      </c>
      <c r="D261" s="25">
        <f t="shared" si="43"/>
        <v>743215</v>
      </c>
      <c r="E261" s="25">
        <f t="shared" si="43"/>
        <v>0</v>
      </c>
      <c r="F261" s="25">
        <f t="shared" si="43"/>
        <v>0</v>
      </c>
      <c r="G261" s="25">
        <f t="shared" si="43"/>
        <v>0</v>
      </c>
    </row>
    <row r="262" spans="1:7" ht="24" thickBot="1" x14ac:dyDescent="0.3">
      <c r="A262" s="30" t="s">
        <v>67</v>
      </c>
      <c r="B262" s="25">
        <f>+B198</f>
        <v>11130000</v>
      </c>
      <c r="C262" s="25">
        <f t="shared" ref="C262:G262" si="44">+C198</f>
        <v>11130000</v>
      </c>
      <c r="D262" s="25">
        <f t="shared" si="44"/>
        <v>2641757</v>
      </c>
      <c r="E262" s="25">
        <f t="shared" si="44"/>
        <v>0</v>
      </c>
      <c r="F262" s="25">
        <f t="shared" si="44"/>
        <v>0</v>
      </c>
      <c r="G262" s="25">
        <f t="shared" si="44"/>
        <v>0</v>
      </c>
    </row>
    <row r="263" spans="1:7" ht="16.5" thickBot="1" x14ac:dyDescent="0.3">
      <c r="A263" s="30" t="s">
        <v>68</v>
      </c>
      <c r="B263" s="25">
        <f>+B220</f>
        <v>105000</v>
      </c>
      <c r="C263" s="25">
        <f t="shared" ref="C263:G263" si="45">+C220</f>
        <v>105000</v>
      </c>
      <c r="D263" s="25">
        <f t="shared" si="45"/>
        <v>12682</v>
      </c>
      <c r="E263" s="25">
        <f t="shared" si="45"/>
        <v>0</v>
      </c>
      <c r="F263" s="25">
        <f t="shared" si="45"/>
        <v>0</v>
      </c>
      <c r="G263" s="25">
        <f t="shared" si="45"/>
        <v>0</v>
      </c>
    </row>
    <row r="264" spans="1:7" ht="16.5" thickBot="1" x14ac:dyDescent="0.3">
      <c r="A264" s="30" t="s">
        <v>69</v>
      </c>
      <c r="B264" s="25">
        <f t="shared" ref="B264:G265" si="46">+B221</f>
        <v>0</v>
      </c>
      <c r="C264" s="25">
        <f t="shared" si="46"/>
        <v>0</v>
      </c>
      <c r="D264" s="25">
        <f t="shared" si="46"/>
        <v>17509</v>
      </c>
      <c r="E264" s="25">
        <f t="shared" si="46"/>
        <v>0</v>
      </c>
      <c r="F264" s="25">
        <f t="shared" si="46"/>
        <v>0</v>
      </c>
      <c r="G264" s="25">
        <f t="shared" si="46"/>
        <v>0</v>
      </c>
    </row>
    <row r="265" spans="1:7" ht="16.5" thickBot="1" x14ac:dyDescent="0.3">
      <c r="A265" s="30" t="s">
        <v>70</v>
      </c>
      <c r="B265" s="25">
        <f t="shared" si="46"/>
        <v>0</v>
      </c>
      <c r="C265" s="25">
        <f t="shared" si="46"/>
        <v>0</v>
      </c>
      <c r="D265" s="25">
        <f t="shared" si="46"/>
        <v>0</v>
      </c>
      <c r="E265" s="25">
        <f t="shared" si="46"/>
        <v>0</v>
      </c>
      <c r="F265" s="25">
        <f t="shared" si="46"/>
        <v>0</v>
      </c>
      <c r="G265" s="25">
        <f t="shared" si="46"/>
        <v>0</v>
      </c>
    </row>
    <row r="266" spans="1:7" ht="16.5" thickBot="1" x14ac:dyDescent="0.3">
      <c r="A266" s="8"/>
      <c r="B266" s="25"/>
      <c r="C266" s="25"/>
      <c r="D266" s="25"/>
      <c r="E266" s="25"/>
      <c r="F266" s="25"/>
      <c r="G266" s="25"/>
    </row>
    <row r="267" spans="1:7" ht="16.5" thickBot="1" x14ac:dyDescent="0.3">
      <c r="A267" s="10" t="s">
        <v>25</v>
      </c>
      <c r="B267" s="24">
        <f>+B233+B255</f>
        <v>276657000</v>
      </c>
      <c r="C267" s="24">
        <f t="shared" ref="C267:G267" si="47">+C233+C255</f>
        <v>276657000</v>
      </c>
      <c r="D267" s="24">
        <f t="shared" si="47"/>
        <v>74712640</v>
      </c>
      <c r="E267" s="24">
        <f t="shared" si="47"/>
        <v>0</v>
      </c>
      <c r="F267" s="24">
        <f t="shared" si="47"/>
        <v>0</v>
      </c>
      <c r="G267" s="24">
        <f t="shared" si="47"/>
        <v>0</v>
      </c>
    </row>
    <row r="268" spans="1:7" ht="16.5" thickBot="1" x14ac:dyDescent="0.3">
      <c r="A268" s="8"/>
      <c r="B268" s="6"/>
      <c r="C268" s="6"/>
      <c r="D268" s="6"/>
      <c r="E268" s="6"/>
      <c r="F268" s="6"/>
      <c r="G268" s="6"/>
    </row>
    <row r="269" spans="1:7" ht="16.5" thickBot="1" x14ac:dyDescent="0.3">
      <c r="A269" s="8" t="s">
        <v>26</v>
      </c>
      <c r="B269" s="35">
        <f>+B25+B48+B73+B93+B118+B140+B160+B183+B203+B226</f>
        <v>11992</v>
      </c>
      <c r="C269" s="35">
        <f t="shared" ref="C269:G269" si="48">+C25+C48+C73+C93+C118+C140+C160+C183+C203+C226</f>
        <v>11992</v>
      </c>
      <c r="D269" s="35">
        <f t="shared" si="48"/>
        <v>11620</v>
      </c>
      <c r="E269" s="35">
        <f t="shared" si="48"/>
        <v>0</v>
      </c>
      <c r="F269" s="35">
        <f t="shared" si="48"/>
        <v>0</v>
      </c>
      <c r="G269" s="35">
        <f t="shared" si="48"/>
        <v>0</v>
      </c>
    </row>
  </sheetData>
  <mergeCells count="14">
    <mergeCell ref="A186:G186"/>
    <mergeCell ref="A206:G206"/>
    <mergeCell ref="A229:G229"/>
    <mergeCell ref="A76:G76"/>
    <mergeCell ref="A96:G96"/>
    <mergeCell ref="A121:G121"/>
    <mergeCell ref="A143:G143"/>
    <mergeCell ref="A163:G163"/>
    <mergeCell ref="A51:G51"/>
    <mergeCell ref="A2:G2"/>
    <mergeCell ref="A3:G3"/>
    <mergeCell ref="A4:G4"/>
    <mergeCell ref="A5:G5"/>
    <mergeCell ref="A28:G28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rowBreaks count="10" manualBreakCount="10">
    <brk id="26" max="16383" man="1"/>
    <brk id="49" max="16383" man="1"/>
    <brk id="74" max="16383" man="1"/>
    <brk id="94" max="16383" man="1"/>
    <brk id="119" max="16383" man="1"/>
    <brk id="141" max="16383" man="1"/>
    <brk id="161" max="16383" man="1"/>
    <brk id="184" max="16383" man="1"/>
    <brk id="204" max="16383" man="1"/>
    <brk id="2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обл.пол</vt:lpstr>
      <vt:lpstr>прог.</vt:lpstr>
      <vt:lpstr>обл.пол!_Hlk194811156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Светлана Костова</cp:lastModifiedBy>
  <cp:lastPrinted>2014-05-07T10:50:13Z</cp:lastPrinted>
  <dcterms:created xsi:type="dcterms:W3CDTF">2014-04-04T08:25:26Z</dcterms:created>
  <dcterms:modified xsi:type="dcterms:W3CDTF">2014-05-09T07:39:00Z</dcterms:modified>
</cp:coreProperties>
</file>