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60" activeTab="0"/>
  </bookViews>
  <sheets>
    <sheet name="Rep" sheetId="1" r:id="rId1"/>
  </sheets>
  <definedNames>
    <definedName name="_xlnm.Print_Area" localSheetId="0">'Rep'!$B$1:$E$78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<sst xmlns="http://schemas.openxmlformats.org/spreadsheetml/2006/main" count="65" uniqueCount="63">
  <si>
    <t>Execution</t>
  </si>
  <si>
    <t>II.  EXPENDITURE AND TRANSFERS</t>
  </si>
  <si>
    <t>Note: Source of data - monthly reports of the spending units.</t>
  </si>
  <si>
    <t xml:space="preserve">  Grants</t>
  </si>
  <si>
    <t xml:space="preserve">   Nontax revenues</t>
  </si>
  <si>
    <t>I. REVENUE AND GRANTS</t>
  </si>
  <si>
    <t xml:space="preserve">               natural disasters</t>
  </si>
  <si>
    <t xml:space="preserve">               external </t>
  </si>
  <si>
    <t xml:space="preserve">               domestic </t>
  </si>
  <si>
    <t>EXPENDITURE</t>
  </si>
  <si>
    <t xml:space="preserve">   External (net)</t>
  </si>
  <si>
    <t xml:space="preserve">      Loans (net)</t>
  </si>
  <si>
    <t xml:space="preserve">      Repayments from abroad</t>
  </si>
  <si>
    <t xml:space="preserve">      Securities (net)</t>
  </si>
  <si>
    <t xml:space="preserve">      Deposits (net)</t>
  </si>
  <si>
    <t xml:space="preserve">   Domestic (net)</t>
  </si>
  <si>
    <t xml:space="preserve">      Profit tax</t>
  </si>
  <si>
    <t xml:space="preserve">      Income tax</t>
  </si>
  <si>
    <t xml:space="preserve">      VAT </t>
  </si>
  <si>
    <t xml:space="preserve">      Custom duties</t>
  </si>
  <si>
    <t xml:space="preserve">      Other taxes</t>
  </si>
  <si>
    <t xml:space="preserve">   Extended to:</t>
  </si>
  <si>
    <t xml:space="preserve">      Municipalities </t>
  </si>
  <si>
    <t xml:space="preserve">      Judiciary</t>
  </si>
  <si>
    <t xml:space="preserve">   Received from:</t>
  </si>
  <si>
    <t xml:space="preserve">      Wages and Salaries </t>
  </si>
  <si>
    <t xml:space="preserve">      Social and health insurance contributions </t>
  </si>
  <si>
    <t xml:space="preserve">      Maintenance </t>
  </si>
  <si>
    <t xml:space="preserve">      Interests:</t>
  </si>
  <si>
    <t xml:space="preserve">      Social expenditure, scholarships </t>
  </si>
  <si>
    <t xml:space="preserve">      Subsidies </t>
  </si>
  <si>
    <t xml:space="preserve">         the execution is reported under the respective expenditure items</t>
  </si>
  <si>
    <t xml:space="preserve">         2/ Net lending to nonfinancial enterprises and households, net acquisition of shares and other equity and privatization receipts</t>
  </si>
  <si>
    <t xml:space="preserve">   Net acquisition and net lending 2/</t>
  </si>
  <si>
    <t>Tax revenue</t>
  </si>
  <si>
    <t xml:space="preserve">      BNB profit's transfer</t>
  </si>
  <si>
    <t xml:space="preserve">       o. w.: revenue from privatization</t>
  </si>
  <si>
    <t>%</t>
  </si>
  <si>
    <t xml:space="preserve">                receipts from BCC releted to bank privatization</t>
  </si>
  <si>
    <t xml:space="preserve">      Other nontax revenues </t>
  </si>
  <si>
    <t xml:space="preserve">      Fines, forfeits and penalties </t>
  </si>
  <si>
    <t xml:space="preserve">      Fees revenue </t>
  </si>
  <si>
    <t xml:space="preserve">      Entrepreneurial and property income </t>
  </si>
  <si>
    <t xml:space="preserve">      Contingency:  </t>
  </si>
  <si>
    <t xml:space="preserve">      Excises </t>
  </si>
  <si>
    <t xml:space="preserve">         1/The figure under the item "contingency"  is based on the law,  </t>
  </si>
  <si>
    <t>V. FINANCING</t>
  </si>
  <si>
    <t xml:space="preserve">      Taxes on dividends, liquadation shares and incomes of foreign and local juridical entities</t>
  </si>
  <si>
    <t xml:space="preserve">      National Assembly</t>
  </si>
  <si>
    <t xml:space="preserve">      Capital expenditure and net state reserve gain</t>
  </si>
  <si>
    <t>(Million BGN)</t>
  </si>
  <si>
    <t>III. BG CONTRIBUTION TO THE EU BUDGET</t>
  </si>
  <si>
    <t>IV. BUDGET BALANCE - deficit(-)/surplus(+) = /I-II-II/</t>
  </si>
  <si>
    <t xml:space="preserve">      Health and Social Insurance Funds</t>
  </si>
  <si>
    <t xml:space="preserve">            structural reform and additional fiscal measures</t>
  </si>
  <si>
    <t xml:space="preserve">      Tax on the insurance premium </t>
  </si>
  <si>
    <t xml:space="preserve">      Other transfers </t>
  </si>
  <si>
    <t xml:space="preserve">      Other transfers</t>
  </si>
  <si>
    <t>TRANSFERS  (net)</t>
  </si>
  <si>
    <t xml:space="preserve">      State Universities, Bulgarian Academy of Science, BNTV, BNR and BNA</t>
  </si>
  <si>
    <t>Program 2013</t>
  </si>
  <si>
    <t>30.06.2013</t>
  </si>
  <si>
    <t>BULGARIA:  REPUBLICAN  BUDGET  AS  OF  30.06.2013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</si>
</sst>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0.0"/>
    <numFmt numFmtId="183" formatCode="#,##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"/>
      <family val="2"/>
    </font>
    <font>
      <sz val="10"/>
      <color indexed="10"/>
      <name val="Arial CYR"/>
      <family val="2"/>
    </font>
    <font>
      <sz val="10"/>
      <name val="Arial"/>
      <family val="2"/>
    </font>
    <font>
      <sz val="11"/>
      <name val="Arial Cyr"/>
      <family val="2"/>
    </font>
    <font>
      <b/>
      <i/>
      <sz val="11"/>
      <name val="Arial CYR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180" fontId="2" fillId="0" borderId="10" xfId="0" applyNumberFormat="1" applyFont="1" applyBorder="1" applyAlignment="1">
      <alignment/>
    </xf>
    <xf numFmtId="182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Fill="1" applyBorder="1" applyAlignment="1">
      <alignment/>
    </xf>
    <xf numFmtId="181" fontId="0" fillId="0" borderId="0" xfId="0" applyNumberFormat="1" applyFont="1" applyAlignment="1">
      <alignment/>
    </xf>
    <xf numFmtId="180" fontId="0" fillId="0" borderId="0" xfId="0" applyNumberFormat="1" applyFont="1" applyFill="1" applyBorder="1" applyAlignment="1">
      <alignment horizontal="left"/>
    </xf>
    <xf numFmtId="180" fontId="0" fillId="0" borderId="0" xfId="0" applyNumberFormat="1" applyFont="1" applyFill="1" applyBorder="1" applyAlignment="1">
      <alignment horizontal="left" indent="3"/>
    </xf>
    <xf numFmtId="180" fontId="0" fillId="0" borderId="0" xfId="0" applyNumberFormat="1" applyFont="1" applyFill="1" applyBorder="1" applyAlignment="1" quotePrefix="1">
      <alignment horizontal="left"/>
    </xf>
    <xf numFmtId="180" fontId="0" fillId="0" borderId="0" xfId="0" applyNumberFormat="1" applyFont="1" applyFill="1" applyBorder="1" applyAlignment="1">
      <alignment horizontal="justify"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 quotePrefix="1">
      <alignment horizontal="left" wrapText="1"/>
    </xf>
    <xf numFmtId="180" fontId="4" fillId="0" borderId="0" xfId="0" applyNumberFormat="1" applyFont="1" applyFill="1" applyBorder="1" applyAlignment="1">
      <alignment/>
    </xf>
    <xf numFmtId="180" fontId="0" fillId="0" borderId="12" xfId="0" applyNumberFormat="1" applyFont="1" applyBorder="1" applyAlignment="1" quotePrefix="1">
      <alignment horizontal="left" vertical="top"/>
    </xf>
    <xf numFmtId="180" fontId="0" fillId="0" borderId="12" xfId="0" applyNumberFormat="1" applyFont="1" applyBorder="1" applyAlignment="1">
      <alignment/>
    </xf>
    <xf numFmtId="180" fontId="0" fillId="0" borderId="0" xfId="0" applyNumberFormat="1" applyFont="1" applyBorder="1" applyAlignment="1" quotePrefix="1">
      <alignment horizontal="left" vertical="top"/>
    </xf>
    <xf numFmtId="180" fontId="0" fillId="0" borderId="0" xfId="0" applyNumberFormat="1" applyFont="1" applyBorder="1" applyAlignment="1">
      <alignment horizontal="left" vertical="top"/>
    </xf>
    <xf numFmtId="0" fontId="0" fillId="0" borderId="13" xfId="0" applyFont="1" applyBorder="1" applyAlignment="1">
      <alignment/>
    </xf>
    <xf numFmtId="180" fontId="2" fillId="0" borderId="14" xfId="0" applyNumberFormat="1" applyFont="1" applyFill="1" applyBorder="1" applyAlignment="1">
      <alignment/>
    </xf>
    <xf numFmtId="180" fontId="0" fillId="0" borderId="14" xfId="0" applyNumberFormat="1" applyFont="1" applyFill="1" applyBorder="1" applyAlignment="1" quotePrefix="1">
      <alignment horizontal="left"/>
    </xf>
    <xf numFmtId="180" fontId="0" fillId="0" borderId="14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180" fontId="3" fillId="0" borderId="0" xfId="0" applyNumberFormat="1" applyFont="1" applyAlignment="1">
      <alignment/>
    </xf>
    <xf numFmtId="180" fontId="0" fillId="0" borderId="14" xfId="0" applyNumberFormat="1" applyFont="1" applyFill="1" applyBorder="1" applyAlignment="1">
      <alignment horizontal="left" indent="1"/>
    </xf>
    <xf numFmtId="180" fontId="3" fillId="0" borderId="14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 quotePrefix="1">
      <alignment horizontal="left"/>
    </xf>
    <xf numFmtId="180" fontId="5" fillId="0" borderId="14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/>
    </xf>
    <xf numFmtId="180" fontId="0" fillId="0" borderId="16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4" fontId="0" fillId="0" borderId="20" xfId="0" applyNumberFormat="1" applyFont="1" applyFill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 quotePrefix="1">
      <alignment horizontal="center"/>
    </xf>
    <xf numFmtId="0" fontId="0" fillId="0" borderId="21" xfId="0" applyFont="1" applyBorder="1" applyAlignment="1">
      <alignment horizontal="center"/>
    </xf>
    <xf numFmtId="180" fontId="6" fillId="0" borderId="10" xfId="0" applyNumberFormat="1" applyFont="1" applyBorder="1" applyAlignment="1">
      <alignment/>
    </xf>
    <xf numFmtId="180" fontId="6" fillId="0" borderId="10" xfId="0" applyNumberFormat="1" applyFont="1" applyFill="1" applyBorder="1" applyAlignment="1">
      <alignment/>
    </xf>
    <xf numFmtId="180" fontId="7" fillId="0" borderId="14" xfId="0" applyNumberFormat="1" applyFont="1" applyFill="1" applyBorder="1" applyAlignment="1">
      <alignment/>
    </xf>
    <xf numFmtId="180" fontId="8" fillId="0" borderId="14" xfId="0" applyNumberFormat="1" applyFont="1" applyFill="1" applyBorder="1" applyAlignment="1" applyProtection="1">
      <alignment/>
      <protection/>
    </xf>
    <xf numFmtId="180" fontId="7" fillId="0" borderId="14" xfId="0" applyNumberFormat="1" applyFont="1" applyFill="1" applyBorder="1" applyAlignment="1">
      <alignment horizontal="left" indent="1"/>
    </xf>
    <xf numFmtId="180" fontId="6" fillId="0" borderId="10" xfId="0" applyNumberFormat="1" applyFont="1" applyFill="1" applyBorder="1" applyAlignment="1">
      <alignment horizontal="right"/>
    </xf>
    <xf numFmtId="181" fontId="0" fillId="0" borderId="0" xfId="0" applyNumberFormat="1" applyFont="1" applyBorder="1" applyAlignment="1">
      <alignment/>
    </xf>
    <xf numFmtId="180" fontId="5" fillId="0" borderId="14" xfId="0" applyNumberFormat="1" applyFont="1" applyFill="1" applyBorder="1" applyAlignment="1" applyProtection="1">
      <alignment horizontal="left"/>
      <protection/>
    </xf>
    <xf numFmtId="0" fontId="5" fillId="0" borderId="14" xfId="0" applyFont="1" applyBorder="1" applyAlignment="1">
      <alignment horizontal="left"/>
    </xf>
    <xf numFmtId="0" fontId="5" fillId="0" borderId="22" xfId="0" applyFont="1" applyFill="1" applyBorder="1" applyAlignment="1">
      <alignment/>
    </xf>
    <xf numFmtId="180" fontId="6" fillId="0" borderId="23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/>
    </xf>
    <xf numFmtId="180" fontId="10" fillId="0" borderId="0" xfId="0" applyNumberFormat="1" applyFont="1" applyBorder="1" applyAlignment="1" quotePrefix="1">
      <alignment/>
    </xf>
    <xf numFmtId="180" fontId="0" fillId="0" borderId="24" xfId="0" applyNumberFormat="1" applyFont="1" applyFill="1" applyBorder="1" applyAlignment="1">
      <alignment horizontal="left"/>
    </xf>
    <xf numFmtId="0" fontId="10" fillId="0" borderId="0" xfId="0" applyFont="1" applyBorder="1" applyAlignment="1" quotePrefix="1">
      <alignment horizontal="left"/>
    </xf>
    <xf numFmtId="180" fontId="0" fillId="0" borderId="25" xfId="0" applyNumberFormat="1" applyFont="1" applyFill="1" applyBorder="1" applyAlignment="1" quotePrefix="1">
      <alignment horizontal="center"/>
    </xf>
    <xf numFmtId="0" fontId="0" fillId="0" borderId="25" xfId="0" applyFont="1" applyBorder="1" applyAlignment="1">
      <alignment/>
    </xf>
    <xf numFmtId="180" fontId="0" fillId="0" borderId="25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180" fontId="2" fillId="0" borderId="26" xfId="0" applyNumberFormat="1" applyFont="1" applyFill="1" applyBorder="1" applyAlignment="1" quotePrefix="1">
      <alignment horizontal="left"/>
    </xf>
    <xf numFmtId="180" fontId="5" fillId="0" borderId="16" xfId="0" applyNumberFormat="1" applyFont="1" applyFill="1" applyBorder="1" applyAlignment="1" applyProtection="1">
      <alignment horizontal="left"/>
      <protection/>
    </xf>
    <xf numFmtId="180" fontId="7" fillId="0" borderId="10" xfId="0" applyNumberFormat="1" applyFont="1" applyBorder="1" applyAlignment="1">
      <alignment/>
    </xf>
    <xf numFmtId="0" fontId="8" fillId="0" borderId="14" xfId="0" applyFont="1" applyBorder="1" applyAlignment="1">
      <alignment/>
    </xf>
    <xf numFmtId="180" fontId="7" fillId="0" borderId="10" xfId="0" applyNumberFormat="1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 shrinkToFit="1"/>
    </xf>
    <xf numFmtId="180" fontId="0" fillId="0" borderId="10" xfId="0" applyNumberFormat="1" applyFont="1" applyFill="1" applyBorder="1" applyAlignment="1">
      <alignment/>
    </xf>
    <xf numFmtId="180" fontId="2" fillId="0" borderId="28" xfId="0" applyNumberFormat="1" applyFont="1" applyFill="1" applyBorder="1" applyAlignment="1">
      <alignment/>
    </xf>
    <xf numFmtId="180" fontId="0" fillId="0" borderId="10" xfId="0" applyNumberFormat="1" applyFont="1" applyBorder="1" applyAlignment="1">
      <alignment/>
    </xf>
    <xf numFmtId="180" fontId="9" fillId="0" borderId="0" xfId="0" applyNumberFormat="1" applyFont="1" applyBorder="1" applyAlignment="1" quotePrefix="1">
      <alignment horizontal="right"/>
    </xf>
    <xf numFmtId="180" fontId="6" fillId="0" borderId="29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6" fillId="0" borderId="30" xfId="0" applyNumberFormat="1" applyFont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24" xfId="0" applyNumberFormat="1" applyFont="1" applyBorder="1" applyAlignment="1">
      <alignment/>
    </xf>
    <xf numFmtId="180" fontId="13" fillId="0" borderId="10" xfId="0" applyNumberFormat="1" applyFont="1" applyFill="1" applyBorder="1" applyAlignment="1">
      <alignment/>
    </xf>
    <xf numFmtId="0" fontId="5" fillId="0" borderId="31" xfId="0" applyFont="1" applyFill="1" applyBorder="1" applyAlignment="1">
      <alignment/>
    </xf>
    <xf numFmtId="181" fontId="0" fillId="0" borderId="32" xfId="0" applyNumberFormat="1" applyFont="1" applyBorder="1" applyAlignment="1">
      <alignment/>
    </xf>
    <xf numFmtId="180" fontId="2" fillId="0" borderId="10" xfId="0" applyNumberFormat="1" applyFont="1" applyBorder="1" applyAlignment="1" applyProtection="1">
      <alignment/>
      <protection locked="0"/>
    </xf>
    <xf numFmtId="180" fontId="0" fillId="0" borderId="10" xfId="0" applyNumberFormat="1" applyFont="1" applyBorder="1" applyAlignment="1" applyProtection="1">
      <alignment/>
      <protection locked="0"/>
    </xf>
    <xf numFmtId="180" fontId="13" fillId="0" borderId="10" xfId="0" applyNumberFormat="1" applyFont="1" applyBorder="1" applyAlignment="1">
      <alignment/>
    </xf>
    <xf numFmtId="180" fontId="13" fillId="0" borderId="28" xfId="0" applyNumberFormat="1" applyFont="1" applyFill="1" applyBorder="1" applyAlignment="1">
      <alignment/>
    </xf>
    <xf numFmtId="181" fontId="2" fillId="0" borderId="33" xfId="0" applyNumberFormat="1" applyFont="1" applyBorder="1" applyAlignment="1">
      <alignment/>
    </xf>
    <xf numFmtId="181" fontId="7" fillId="0" borderId="34" xfId="0" applyNumberFormat="1" applyFont="1" applyBorder="1" applyAlignment="1">
      <alignment/>
    </xf>
    <xf numFmtId="181" fontId="0" fillId="0" borderId="34" xfId="0" applyNumberFormat="1" applyFont="1" applyBorder="1" applyAlignment="1">
      <alignment/>
    </xf>
    <xf numFmtId="181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1" fontId="7" fillId="0" borderId="35" xfId="0" applyNumberFormat="1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180" fontId="2" fillId="0" borderId="10" xfId="0" applyNumberFormat="1" applyFont="1" applyFill="1" applyBorder="1" applyAlignment="1">
      <alignment/>
    </xf>
    <xf numFmtId="180" fontId="0" fillId="0" borderId="36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6"/>
  <sheetViews>
    <sheetView tabSelected="1" zoomScale="75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47" sqref="I47"/>
    </sheetView>
  </sheetViews>
  <sheetFormatPr defaultColWidth="9.00390625" defaultRowHeight="12.75"/>
  <cols>
    <col min="1" max="1" width="9.125" style="1" hidden="1" customWidth="1"/>
    <col min="2" max="2" width="85.00390625" style="2" customWidth="1"/>
    <col min="3" max="3" width="13.875" style="1" customWidth="1"/>
    <col min="4" max="4" width="16.125" style="1" customWidth="1"/>
    <col min="5" max="5" width="12.125" style="1" customWidth="1"/>
    <col min="6" max="6" width="11.875" style="1" customWidth="1"/>
    <col min="7" max="16384" width="9.125" style="1" customWidth="1"/>
  </cols>
  <sheetData>
    <row r="1" spans="2:5" ht="15">
      <c r="B1" s="97"/>
      <c r="C1" s="97"/>
      <c r="D1" s="97"/>
      <c r="E1" s="97"/>
    </row>
    <row r="2" spans="2:5" ht="15">
      <c r="B2" s="64"/>
      <c r="C2" s="64"/>
      <c r="D2" s="64"/>
      <c r="E2" s="64"/>
    </row>
    <row r="3" spans="2:5" ht="15">
      <c r="B3" s="97" t="s">
        <v>62</v>
      </c>
      <c r="C3" s="97"/>
      <c r="D3" s="97"/>
      <c r="E3" s="97"/>
    </row>
    <row r="4" spans="2:7" ht="13.5" thickBot="1">
      <c r="B4" s="61"/>
      <c r="C4" s="62"/>
      <c r="D4" s="63"/>
      <c r="E4" s="62"/>
      <c r="F4" s="3"/>
      <c r="G4" s="3"/>
    </row>
    <row r="5" spans="2:5" ht="13.5" thickTop="1">
      <c r="B5" s="36"/>
      <c r="C5" s="43"/>
      <c r="D5" s="41" t="s">
        <v>0</v>
      </c>
      <c r="E5" s="22"/>
    </row>
    <row r="6" spans="2:5" ht="15">
      <c r="B6" s="37"/>
      <c r="C6" s="44" t="s">
        <v>60</v>
      </c>
      <c r="D6" s="42" t="s">
        <v>61</v>
      </c>
      <c r="E6" s="71" t="s">
        <v>37</v>
      </c>
    </row>
    <row r="7" spans="2:5" ht="12.75">
      <c r="B7" s="38"/>
      <c r="C7" s="94" t="s">
        <v>50</v>
      </c>
      <c r="D7" s="94" t="s">
        <v>50</v>
      </c>
      <c r="E7" s="70"/>
    </row>
    <row r="8" spans="2:5" ht="13.5" thickBot="1">
      <c r="B8" s="39"/>
      <c r="C8" s="45"/>
      <c r="D8" s="45"/>
      <c r="E8" s="40"/>
    </row>
    <row r="9" spans="2:5" s="4" customFormat="1" ht="17.25" customHeight="1" thickTop="1">
      <c r="B9" s="65" t="s">
        <v>5</v>
      </c>
      <c r="C9" s="5">
        <f>C10+C19+C26</f>
        <v>18403.617000000002</v>
      </c>
      <c r="D9" s="5">
        <f>D10+D19+D26</f>
        <v>9006.817573</v>
      </c>
      <c r="E9" s="88">
        <f aca="true" t="shared" si="0" ref="E9:E20">D9/C9</f>
        <v>0.48940474978369736</v>
      </c>
    </row>
    <row r="10" spans="2:6" s="4" customFormat="1" ht="15.75" customHeight="1">
      <c r="B10" s="50" t="s">
        <v>34</v>
      </c>
      <c r="C10" s="67">
        <f>C11+C12+C13+C14+C15+C16+C17+C18</f>
        <v>16639.897</v>
      </c>
      <c r="D10" s="67">
        <f>D11+D12+D13+D14+D15+D16+D17+D18</f>
        <v>7743.815413</v>
      </c>
      <c r="E10" s="89">
        <f t="shared" si="0"/>
        <v>0.46537640305105255</v>
      </c>
      <c r="F10" s="6"/>
    </row>
    <row r="11" spans="2:5" ht="14.25">
      <c r="B11" s="28" t="s">
        <v>16</v>
      </c>
      <c r="C11" s="46">
        <v>1495.4</v>
      </c>
      <c r="D11" s="47">
        <v>905.868077</v>
      </c>
      <c r="E11" s="90">
        <f t="shared" si="0"/>
        <v>0.6057697452186706</v>
      </c>
    </row>
    <row r="12" spans="2:5" ht="14.25">
      <c r="B12" s="28" t="s">
        <v>47</v>
      </c>
      <c r="C12" s="46">
        <v>99.7</v>
      </c>
      <c r="D12" s="47">
        <v>38.828534</v>
      </c>
      <c r="E12" s="90">
        <f t="shared" si="0"/>
        <v>0.3894537011033099</v>
      </c>
    </row>
    <row r="13" spans="2:5" ht="14.25">
      <c r="B13" s="28" t="s">
        <v>17</v>
      </c>
      <c r="C13" s="46">
        <v>2516.697</v>
      </c>
      <c r="D13" s="47">
        <v>1215.423652</v>
      </c>
      <c r="E13" s="90">
        <f t="shared" si="0"/>
        <v>0.48294397458255794</v>
      </c>
    </row>
    <row r="14" spans="2:5" ht="14.25">
      <c r="B14" s="31" t="s">
        <v>18</v>
      </c>
      <c r="C14" s="46">
        <v>7884.2</v>
      </c>
      <c r="D14" s="47">
        <v>3638.976391</v>
      </c>
      <c r="E14" s="90">
        <f t="shared" si="0"/>
        <v>0.4615530289693311</v>
      </c>
    </row>
    <row r="15" spans="2:5" ht="14.25">
      <c r="B15" s="28" t="s">
        <v>44</v>
      </c>
      <c r="C15" s="46">
        <v>4310</v>
      </c>
      <c r="D15" s="47">
        <v>1806.348542</v>
      </c>
      <c r="E15" s="90">
        <f t="shared" si="0"/>
        <v>0.4191063902552204</v>
      </c>
    </row>
    <row r="16" spans="2:5" ht="14.25">
      <c r="B16" s="28" t="s">
        <v>55</v>
      </c>
      <c r="C16" s="46">
        <v>28.1</v>
      </c>
      <c r="D16" s="47">
        <v>9.826613</v>
      </c>
      <c r="E16" s="90">
        <f t="shared" si="0"/>
        <v>0.3497015302491103</v>
      </c>
    </row>
    <row r="17" spans="2:5" ht="14.25">
      <c r="B17" s="28" t="s">
        <v>19</v>
      </c>
      <c r="C17" s="46">
        <v>120</v>
      </c>
      <c r="D17" s="47">
        <v>66.316138</v>
      </c>
      <c r="E17" s="90">
        <f t="shared" si="0"/>
        <v>0.5526344833333333</v>
      </c>
    </row>
    <row r="18" spans="2:5" ht="14.25">
      <c r="B18" s="28" t="s">
        <v>20</v>
      </c>
      <c r="C18" s="46">
        <v>185.8</v>
      </c>
      <c r="D18" s="47">
        <v>62.227466</v>
      </c>
      <c r="E18" s="90">
        <f t="shared" si="0"/>
        <v>0.3349163939720129</v>
      </c>
    </row>
    <row r="19" spans="2:5" s="4" customFormat="1" ht="14.25">
      <c r="B19" s="49" t="s">
        <v>4</v>
      </c>
      <c r="C19" s="67">
        <f>C20+C21+C22+C24+C25</f>
        <v>1719.4650000000001</v>
      </c>
      <c r="D19" s="67">
        <f>D20+D21+D22+D24+D25</f>
        <v>1212.946411</v>
      </c>
      <c r="E19" s="89">
        <f t="shared" si="0"/>
        <v>0.7054208204296103</v>
      </c>
    </row>
    <row r="20" spans="2:5" ht="14.25">
      <c r="B20" s="28" t="s">
        <v>42</v>
      </c>
      <c r="C20" s="74">
        <v>696.855</v>
      </c>
      <c r="D20" s="47">
        <v>343.506056</v>
      </c>
      <c r="E20" s="90">
        <f t="shared" si="0"/>
        <v>0.4929376355195844</v>
      </c>
    </row>
    <row r="21" spans="2:5" ht="14.25">
      <c r="B21" s="28" t="s">
        <v>35</v>
      </c>
      <c r="C21" s="96">
        <v>120</v>
      </c>
      <c r="D21" s="47">
        <v>105.833838</v>
      </c>
      <c r="E21" s="90">
        <f>D21/C21</f>
        <v>0.88194865</v>
      </c>
    </row>
    <row r="22" spans="2:5" ht="14.25">
      <c r="B22" s="28" t="s">
        <v>41</v>
      </c>
      <c r="C22" s="46">
        <v>709.037</v>
      </c>
      <c r="D22" s="47">
        <v>467.18899</v>
      </c>
      <c r="E22" s="90">
        <f>D22/C22</f>
        <v>0.658906361727244</v>
      </c>
    </row>
    <row r="23" spans="2:5" ht="14.25" hidden="1">
      <c r="B23" s="28"/>
      <c r="C23" s="46"/>
      <c r="D23" s="47"/>
      <c r="E23" s="90"/>
    </row>
    <row r="24" spans="2:5" ht="14.25">
      <c r="B24" s="28" t="s">
        <v>40</v>
      </c>
      <c r="C24" s="46">
        <v>93.967</v>
      </c>
      <c r="D24" s="47">
        <v>27.784019</v>
      </c>
      <c r="E24" s="90">
        <f>D24/C24</f>
        <v>0.2956784722296125</v>
      </c>
    </row>
    <row r="25" spans="2:5" ht="14.25">
      <c r="B25" s="28" t="s">
        <v>39</v>
      </c>
      <c r="C25" s="46">
        <v>99.606</v>
      </c>
      <c r="D25" s="47">
        <v>268.633508</v>
      </c>
      <c r="E25" s="90">
        <f>D25/C25</f>
        <v>2.696961106760637</v>
      </c>
    </row>
    <row r="26" spans="2:5" ht="14.25">
      <c r="B26" s="48" t="s">
        <v>3</v>
      </c>
      <c r="C26" s="67">
        <v>44.255</v>
      </c>
      <c r="D26" s="67">
        <v>50.055749</v>
      </c>
      <c r="E26" s="89">
        <f>D26/C26</f>
        <v>1.1310755620833803</v>
      </c>
    </row>
    <row r="27" spans="2:5" s="4" customFormat="1" ht="15">
      <c r="B27" s="23" t="s">
        <v>1</v>
      </c>
      <c r="C27" s="5">
        <f>C28+C43</f>
        <v>18298.011070000004</v>
      </c>
      <c r="D27" s="5">
        <f>D28+D43+0.03</f>
        <v>8452.358804000001</v>
      </c>
      <c r="E27" s="91">
        <f aca="true" t="shared" si="1" ref="E27:E36">D27/C27</f>
        <v>0.4619277347502446</v>
      </c>
    </row>
    <row r="28" spans="2:6" s="4" customFormat="1" ht="14.25">
      <c r="B28" s="50" t="s">
        <v>9</v>
      </c>
      <c r="C28" s="67">
        <f>C29+C30+C31+C32+C35+C36+C37+C39</f>
        <v>8198.982870000002</v>
      </c>
      <c r="D28" s="67">
        <f>D29+D30+D31+D32+D35+D36+D37+D39</f>
        <v>3644.3064479999994</v>
      </c>
      <c r="E28" s="89">
        <f t="shared" si="1"/>
        <v>0.44448274935839677</v>
      </c>
      <c r="F28" s="7"/>
    </row>
    <row r="29" spans="2:6" s="4" customFormat="1" ht="14.25">
      <c r="B29" s="32" t="s">
        <v>25</v>
      </c>
      <c r="C29" s="47">
        <v>2094.06365</v>
      </c>
      <c r="D29" s="51">
        <v>993.927854</v>
      </c>
      <c r="E29" s="90">
        <f t="shared" si="1"/>
        <v>0.47464070827073473</v>
      </c>
      <c r="F29" s="7"/>
    </row>
    <row r="30" spans="2:6" s="4" customFormat="1" ht="14.25">
      <c r="B30" s="33" t="s">
        <v>26</v>
      </c>
      <c r="C30" s="47">
        <v>834.037</v>
      </c>
      <c r="D30" s="51">
        <v>391.570135</v>
      </c>
      <c r="E30" s="90">
        <f t="shared" si="1"/>
        <v>0.4694877265636896</v>
      </c>
      <c r="F30" s="7"/>
    </row>
    <row r="31" spans="2:6" s="4" customFormat="1" ht="14.25">
      <c r="B31" s="32" t="s">
        <v>27</v>
      </c>
      <c r="C31" s="47">
        <v>2016.1260300000001</v>
      </c>
      <c r="D31" s="51">
        <v>842.310338</v>
      </c>
      <c r="E31" s="90">
        <f t="shared" si="1"/>
        <v>0.417786549782307</v>
      </c>
      <c r="F31" s="7"/>
    </row>
    <row r="32" spans="2:6" s="4" customFormat="1" ht="15">
      <c r="B32" s="28" t="s">
        <v>28</v>
      </c>
      <c r="C32" s="81">
        <f>C33+C34</f>
        <v>841.1641000000001</v>
      </c>
      <c r="D32" s="81">
        <f>D33+D34</f>
        <v>361.28664399999997</v>
      </c>
      <c r="E32" s="89">
        <f t="shared" si="1"/>
        <v>0.4295079212248834</v>
      </c>
      <c r="F32" s="7"/>
    </row>
    <row r="33" spans="2:6" s="4" customFormat="1" ht="14.25">
      <c r="B33" s="66" t="s">
        <v>7</v>
      </c>
      <c r="C33" s="47">
        <v>594.0313000000001</v>
      </c>
      <c r="D33" s="47">
        <v>281.306806</v>
      </c>
      <c r="E33" s="90">
        <f t="shared" si="1"/>
        <v>0.47355552813462853</v>
      </c>
      <c r="F33" s="7"/>
    </row>
    <row r="34" spans="2:6" s="4" customFormat="1" ht="14.25">
      <c r="B34" s="53" t="s">
        <v>8</v>
      </c>
      <c r="C34" s="47">
        <v>247.13279999999997</v>
      </c>
      <c r="D34" s="47">
        <v>79.97983799999999</v>
      </c>
      <c r="E34" s="90">
        <f t="shared" si="1"/>
        <v>0.3236310113428893</v>
      </c>
      <c r="F34" s="7"/>
    </row>
    <row r="35" spans="2:6" s="4" customFormat="1" ht="14.25">
      <c r="B35" s="33" t="s">
        <v>29</v>
      </c>
      <c r="C35" s="47">
        <v>894.50028</v>
      </c>
      <c r="D35" s="47">
        <v>447.513137</v>
      </c>
      <c r="E35" s="90">
        <f t="shared" si="1"/>
        <v>0.5002940155591679</v>
      </c>
      <c r="F35" s="7"/>
    </row>
    <row r="36" spans="2:6" s="4" customFormat="1" ht="14.25">
      <c r="B36" s="32" t="s">
        <v>30</v>
      </c>
      <c r="C36" s="47">
        <v>460.73058000000003</v>
      </c>
      <c r="D36" s="47">
        <v>282.464971</v>
      </c>
      <c r="E36" s="90">
        <f t="shared" si="1"/>
        <v>0.613080579543906</v>
      </c>
      <c r="F36" s="7"/>
    </row>
    <row r="37" spans="2:6" s="4" customFormat="1" ht="14.25">
      <c r="B37" s="33" t="s">
        <v>49</v>
      </c>
      <c r="C37" s="47">
        <v>938.86123</v>
      </c>
      <c r="D37" s="47">
        <v>325.233369</v>
      </c>
      <c r="E37" s="90">
        <f>D37/C37</f>
        <v>0.34641260988058903</v>
      </c>
      <c r="F37" s="7"/>
    </row>
    <row r="38" spans="2:6" s="4" customFormat="1" ht="14.25" hidden="1">
      <c r="B38" s="34"/>
      <c r="C38" s="47"/>
      <c r="D38" s="47"/>
      <c r="E38" s="90"/>
      <c r="F38" s="7"/>
    </row>
    <row r="39" spans="2:6" s="4" customFormat="1" ht="12.75">
      <c r="B39" s="28" t="s">
        <v>43</v>
      </c>
      <c r="C39" s="72">
        <f>C40+C41+C42</f>
        <v>119.5</v>
      </c>
      <c r="D39" s="72"/>
      <c r="E39" s="90"/>
      <c r="F39" s="7"/>
    </row>
    <row r="40" spans="2:5" ht="12.75">
      <c r="B40" s="30" t="s">
        <v>54</v>
      </c>
      <c r="C40" s="72">
        <v>49.5</v>
      </c>
      <c r="D40" s="72"/>
      <c r="E40" s="90"/>
    </row>
    <row r="41" spans="2:5" ht="12.75">
      <c r="B41" s="24" t="s">
        <v>6</v>
      </c>
      <c r="C41" s="72">
        <v>70</v>
      </c>
      <c r="D41" s="9"/>
      <c r="E41" s="90"/>
    </row>
    <row r="42" spans="2:5" ht="12.75" hidden="1">
      <c r="B42" s="24"/>
      <c r="C42" s="72"/>
      <c r="D42" s="72"/>
      <c r="E42" s="90"/>
    </row>
    <row r="43" spans="2:5" s="4" customFormat="1" ht="15">
      <c r="B43" s="50" t="s">
        <v>58</v>
      </c>
      <c r="C43" s="95">
        <f>C44+C51</f>
        <v>10099.028200000002</v>
      </c>
      <c r="D43" s="84">
        <f>D44+D51-0.03</f>
        <v>4808.022356</v>
      </c>
      <c r="E43" s="91">
        <f aca="true" t="shared" si="2" ref="E43:E50">D43/C43</f>
        <v>0.4760876255400494</v>
      </c>
    </row>
    <row r="44" spans="2:5" ht="14.25">
      <c r="B44" s="48" t="s">
        <v>21</v>
      </c>
      <c r="C44" s="69">
        <f>C45+C46+C47+C48+C49+C50</f>
        <v>10116.053200000002</v>
      </c>
      <c r="D44" s="69">
        <f>D45+D46+D47+D48+D49+D50</f>
        <v>4814.050343</v>
      </c>
      <c r="E44" s="89">
        <f t="shared" si="2"/>
        <v>0.4758822682941208</v>
      </c>
    </row>
    <row r="45" spans="2:5" ht="14.25">
      <c r="B45" s="28" t="s">
        <v>59</v>
      </c>
      <c r="C45" s="46">
        <v>554.661</v>
      </c>
      <c r="D45" s="47">
        <v>312.013858</v>
      </c>
      <c r="E45" s="90">
        <f t="shared" si="2"/>
        <v>0.562530731383674</v>
      </c>
    </row>
    <row r="46" spans="2:6" ht="14.25">
      <c r="B46" s="28" t="s">
        <v>22</v>
      </c>
      <c r="C46" s="75">
        <v>2303.2836</v>
      </c>
      <c r="D46" s="47">
        <v>1397.341995</v>
      </c>
      <c r="E46" s="90">
        <f t="shared" si="2"/>
        <v>0.6066738785445266</v>
      </c>
      <c r="F46" s="8"/>
    </row>
    <row r="47" spans="2:6" ht="14.25">
      <c r="B47" s="28" t="s">
        <v>53</v>
      </c>
      <c r="C47" s="47">
        <v>5690.0545</v>
      </c>
      <c r="D47" s="47">
        <v>2842.6474030000004</v>
      </c>
      <c r="E47" s="90">
        <f t="shared" si="2"/>
        <v>0.4995817532151933</v>
      </c>
      <c r="F47" s="8"/>
    </row>
    <row r="48" spans="2:6" ht="14.25">
      <c r="B48" s="28" t="s">
        <v>23</v>
      </c>
      <c r="C48" s="47">
        <v>264</v>
      </c>
      <c r="D48" s="47">
        <v>132.81893</v>
      </c>
      <c r="E48" s="90">
        <f t="shared" si="2"/>
        <v>0.5031020075757575</v>
      </c>
      <c r="F48" s="8"/>
    </row>
    <row r="49" spans="2:6" ht="14.25">
      <c r="B49" s="28" t="s">
        <v>48</v>
      </c>
      <c r="C49" s="47">
        <v>50.813</v>
      </c>
      <c r="D49" s="47">
        <v>15.158657</v>
      </c>
      <c r="E49" s="90">
        <f t="shared" si="2"/>
        <v>0.2983224174915868</v>
      </c>
      <c r="F49" s="8"/>
    </row>
    <row r="50" spans="2:5" ht="14.25">
      <c r="B50" s="28" t="s">
        <v>56</v>
      </c>
      <c r="C50" s="7">
        <v>1253.2411000000002</v>
      </c>
      <c r="D50" s="47">
        <v>114.0695</v>
      </c>
      <c r="E50" s="90">
        <f t="shared" si="2"/>
        <v>0.09101959710705305</v>
      </c>
    </row>
    <row r="51" spans="2:5" ht="15">
      <c r="B51" s="48" t="s">
        <v>24</v>
      </c>
      <c r="C51" s="67">
        <f>C52+C53</f>
        <v>-17.025</v>
      </c>
      <c r="D51" s="67">
        <f>D52+D53</f>
        <v>-5.997986999999869</v>
      </c>
      <c r="E51" s="91">
        <f>D51/C51</f>
        <v>0.35230466960351653</v>
      </c>
    </row>
    <row r="52" spans="2:5" ht="14.25">
      <c r="B52" s="28" t="s">
        <v>22</v>
      </c>
      <c r="C52" s="46">
        <v>0</v>
      </c>
      <c r="D52" s="47">
        <v>-2.641</v>
      </c>
      <c r="E52" s="90"/>
    </row>
    <row r="53" spans="2:5" ht="14.25">
      <c r="B53" s="28" t="s">
        <v>57</v>
      </c>
      <c r="C53" s="46">
        <v>-17.025</v>
      </c>
      <c r="D53" s="47">
        <v>-3.3569869999998687</v>
      </c>
      <c r="E53" s="90">
        <f>D53/C53</f>
        <v>0.19717985315711417</v>
      </c>
    </row>
    <row r="54" spans="2:5" ht="14.25" hidden="1">
      <c r="B54" s="28"/>
      <c r="C54" s="46"/>
      <c r="D54" s="47"/>
      <c r="E54" s="90"/>
    </row>
    <row r="55" spans="2:5" ht="14.25" hidden="1">
      <c r="B55" s="28"/>
      <c r="C55" s="46"/>
      <c r="D55" s="47"/>
      <c r="E55" s="90"/>
    </row>
    <row r="56" spans="2:5" ht="15">
      <c r="B56" s="23" t="s">
        <v>51</v>
      </c>
      <c r="C56" s="86">
        <v>908.21481</v>
      </c>
      <c r="D56" s="5">
        <v>533.401265</v>
      </c>
      <c r="E56" s="91">
        <f>D56/C56</f>
        <v>0.5873073849126067</v>
      </c>
    </row>
    <row r="57" spans="2:5" ht="14.25">
      <c r="B57" s="25"/>
      <c r="C57" s="46"/>
      <c r="D57" s="46"/>
      <c r="E57" s="90"/>
    </row>
    <row r="58" spans="2:5" s="4" customFormat="1" ht="15">
      <c r="B58" s="27" t="s">
        <v>52</v>
      </c>
      <c r="C58" s="5">
        <f>C9-C27-C56</f>
        <v>-802.6088800000022</v>
      </c>
      <c r="D58" s="5">
        <f>D9-D27-D56</f>
        <v>21.05750399999897</v>
      </c>
      <c r="E58" s="91">
        <f>D58/C58</f>
        <v>-0.026236320734451524</v>
      </c>
    </row>
    <row r="59" spans="2:5" ht="12.75">
      <c r="B59" s="26"/>
      <c r="C59" s="74">
        <f>C58+C60</f>
        <v>-0.00011000000222338713</v>
      </c>
      <c r="D59" s="85">
        <f>D58+D60</f>
        <v>-0.030687000002188825</v>
      </c>
      <c r="E59" s="92"/>
    </row>
    <row r="60" spans="2:5" s="4" customFormat="1" ht="15">
      <c r="B60" s="27" t="s">
        <v>46</v>
      </c>
      <c r="C60" s="73">
        <f>C61+C66+C69</f>
        <v>802.6087699999999</v>
      </c>
      <c r="D60" s="73">
        <f>D61+D66+D69</f>
        <v>-21.08819100000116</v>
      </c>
      <c r="E60" s="91">
        <f>D60/C60</f>
        <v>-0.026274558400353837</v>
      </c>
    </row>
    <row r="61" spans="2:5" ht="14.25">
      <c r="B61" s="49" t="s">
        <v>10</v>
      </c>
      <c r="C61" s="67">
        <v>-1273.16565</v>
      </c>
      <c r="D61" s="67">
        <f>D62+D63+D64+D65</f>
        <v>-1355.388743</v>
      </c>
      <c r="E61" s="89">
        <f>D61/C61</f>
        <v>1.0645816143406006</v>
      </c>
    </row>
    <row r="62" spans="2:5" ht="14.25">
      <c r="B62" s="53" t="s">
        <v>11</v>
      </c>
      <c r="C62" s="67"/>
      <c r="D62" s="47">
        <v>197.381691</v>
      </c>
      <c r="E62" s="89"/>
    </row>
    <row r="63" spans="2:5" ht="14.25">
      <c r="B63" s="54" t="s">
        <v>12</v>
      </c>
      <c r="C63" s="76"/>
      <c r="D63" s="47">
        <v>0</v>
      </c>
      <c r="E63" s="89"/>
    </row>
    <row r="64" spans="2:5" ht="14.25">
      <c r="B64" s="53" t="s">
        <v>13</v>
      </c>
      <c r="C64" s="76"/>
      <c r="D64" s="47">
        <v>-1546.157387</v>
      </c>
      <c r="E64" s="89"/>
    </row>
    <row r="65" spans="2:5" ht="14.25">
      <c r="B65" s="53" t="s">
        <v>14</v>
      </c>
      <c r="C65" s="76"/>
      <c r="D65" s="47">
        <v>-6.613047</v>
      </c>
      <c r="E65" s="90"/>
    </row>
    <row r="66" spans="2:5" ht="14.25">
      <c r="B66" s="49" t="s">
        <v>15</v>
      </c>
      <c r="C66" s="67">
        <v>2288.22142</v>
      </c>
      <c r="D66" s="67">
        <v>1346.1239379999988</v>
      </c>
      <c r="E66" s="89">
        <f>D66/C66</f>
        <v>0.5882839511221772</v>
      </c>
    </row>
    <row r="67" spans="2:5" ht="12.75" customHeight="1" hidden="1">
      <c r="B67" s="35"/>
      <c r="C67" s="76"/>
      <c r="D67" s="47"/>
      <c r="E67" s="90"/>
    </row>
    <row r="68" spans="2:5" ht="12.75" customHeight="1" hidden="1">
      <c r="B68" s="35"/>
      <c r="C68" s="76"/>
      <c r="D68" s="47"/>
      <c r="E68" s="90"/>
    </row>
    <row r="69" spans="2:6" ht="15">
      <c r="B69" s="68" t="s">
        <v>33</v>
      </c>
      <c r="C69" s="77">
        <v>-212.447</v>
      </c>
      <c r="D69" s="87">
        <v>-11.823386</v>
      </c>
      <c r="E69" s="89">
        <f>D69/C69</f>
        <v>0.055653344128182555</v>
      </c>
      <c r="F69" s="8"/>
    </row>
    <row r="70" spans="2:5" ht="15" thickBot="1">
      <c r="B70" s="55" t="s">
        <v>36</v>
      </c>
      <c r="C70" s="78">
        <v>140.8</v>
      </c>
      <c r="D70" s="56">
        <v>0.9101</v>
      </c>
      <c r="E70" s="93">
        <f>D70/C70</f>
        <v>0.006463778409090909</v>
      </c>
    </row>
    <row r="71" spans="2:5" ht="15.75" hidden="1" thickBot="1" thickTop="1">
      <c r="B71" s="82" t="s">
        <v>38</v>
      </c>
      <c r="C71" s="78">
        <f>225000/1000</f>
        <v>225</v>
      </c>
      <c r="D71" s="56">
        <v>0</v>
      </c>
      <c r="E71" s="83"/>
    </row>
    <row r="72" spans="2:5" ht="15" thickTop="1">
      <c r="B72" s="59"/>
      <c r="C72" s="80"/>
      <c r="D72" s="79"/>
      <c r="E72" s="52"/>
    </row>
    <row r="73" spans="2:10" ht="12.75">
      <c r="B73" s="57" t="s">
        <v>2</v>
      </c>
      <c r="C73" s="2"/>
      <c r="D73" s="9"/>
      <c r="E73" s="52"/>
      <c r="F73"/>
      <c r="G73"/>
      <c r="H73"/>
      <c r="I73"/>
      <c r="J73"/>
    </row>
    <row r="74" spans="2:10" ht="12.75">
      <c r="B74" s="60" t="s">
        <v>45</v>
      </c>
      <c r="C74" s="3"/>
      <c r="D74" s="3"/>
      <c r="E74" s="3"/>
      <c r="F74"/>
      <c r="G74"/>
      <c r="H74"/>
      <c r="I74"/>
      <c r="J74"/>
    </row>
    <row r="75" spans="2:10" ht="12.75">
      <c r="B75" s="60" t="s">
        <v>31</v>
      </c>
      <c r="C75" s="3"/>
      <c r="D75" s="3"/>
      <c r="E75" s="3"/>
      <c r="F75"/>
      <c r="G75"/>
      <c r="H75"/>
      <c r="I75"/>
      <c r="J75"/>
    </row>
    <row r="76" spans="2:5" ht="12.75">
      <c r="B76" s="58" t="s">
        <v>32</v>
      </c>
      <c r="C76" s="2"/>
      <c r="D76" s="2"/>
      <c r="E76" s="52"/>
    </row>
    <row r="77" spans="2:5" ht="12.75">
      <c r="B77" s="12"/>
      <c r="C77" s="8"/>
      <c r="D77" s="8"/>
      <c r="E77" s="10"/>
    </row>
    <row r="78" spans="2:4" ht="12.75">
      <c r="B78" s="9"/>
      <c r="C78" s="8"/>
      <c r="D78" s="8"/>
    </row>
    <row r="79" spans="2:5" ht="12.75">
      <c r="B79" s="29"/>
      <c r="C79" s="8"/>
      <c r="D79" s="8"/>
      <c r="E79" s="8"/>
    </row>
    <row r="80" spans="2:5" ht="12.75">
      <c r="B80" s="9"/>
      <c r="C80" s="8"/>
      <c r="D80" s="8"/>
      <c r="E80" s="8"/>
    </row>
    <row r="81" spans="2:5" ht="12.75">
      <c r="B81" s="9"/>
      <c r="C81" s="8"/>
      <c r="D81" s="8"/>
      <c r="E81" s="8"/>
    </row>
    <row r="82" spans="2:5" ht="12.75">
      <c r="B82" s="9"/>
      <c r="C82" s="8"/>
      <c r="D82" s="8"/>
      <c r="E82" s="8"/>
    </row>
    <row r="83" spans="2:5" ht="12.75">
      <c r="B83" s="28"/>
      <c r="C83" s="8"/>
      <c r="D83" s="8"/>
      <c r="E83" s="8"/>
    </row>
    <row r="84" spans="2:5" ht="12.75">
      <c r="B84" s="9"/>
      <c r="C84" s="8"/>
      <c r="D84" s="8"/>
      <c r="E84" s="8"/>
    </row>
    <row r="85" spans="2:5" ht="12.75">
      <c r="B85" s="9"/>
      <c r="C85" s="8"/>
      <c r="D85" s="8"/>
      <c r="E85" s="8"/>
    </row>
    <row r="86" spans="2:5" ht="12.75">
      <c r="B86" s="9"/>
      <c r="C86" s="8"/>
      <c r="D86" s="8"/>
      <c r="E86" s="8"/>
    </row>
    <row r="87" spans="2:5" ht="12.75">
      <c r="B87" s="9"/>
      <c r="C87" s="8"/>
      <c r="D87" s="8"/>
      <c r="E87" s="8"/>
    </row>
    <row r="88" spans="2:5" ht="12.75">
      <c r="B88" s="9"/>
      <c r="C88" s="8"/>
      <c r="D88" s="8"/>
      <c r="E88" s="8"/>
    </row>
    <row r="89" spans="2:5" ht="12.75">
      <c r="B89" s="9"/>
      <c r="C89" s="8"/>
      <c r="D89" s="8"/>
      <c r="E89" s="8"/>
    </row>
    <row r="90" spans="2:5" ht="12.75">
      <c r="B90" s="9"/>
      <c r="C90" s="8"/>
      <c r="D90" s="8"/>
      <c r="E90" s="8"/>
    </row>
    <row r="91" spans="2:5" ht="12.75">
      <c r="B91" s="9"/>
      <c r="C91" s="8"/>
      <c r="D91" s="8"/>
      <c r="E91" s="8"/>
    </row>
    <row r="92" spans="2:5" ht="12.75">
      <c r="B92" s="9"/>
      <c r="C92" s="8"/>
      <c r="D92" s="8"/>
      <c r="E92" s="8"/>
    </row>
    <row r="93" spans="2:5" ht="12.75">
      <c r="B93" s="9"/>
      <c r="C93" s="8"/>
      <c r="D93" s="8"/>
      <c r="E93" s="8"/>
    </row>
    <row r="94" spans="2:5" ht="12.75">
      <c r="B94" s="9"/>
      <c r="C94" s="8"/>
      <c r="D94" s="8"/>
      <c r="E94" s="8"/>
    </row>
    <row r="95" spans="2:5" ht="12.75">
      <c r="B95" s="9"/>
      <c r="C95" s="8"/>
      <c r="D95" s="8"/>
      <c r="E95" s="8"/>
    </row>
    <row r="96" spans="2:5" ht="12.75">
      <c r="B96" s="13"/>
      <c r="C96" s="8"/>
      <c r="D96" s="8"/>
      <c r="E96" s="8"/>
    </row>
    <row r="97" spans="2:5" ht="12.75">
      <c r="B97" s="13"/>
      <c r="C97" s="8"/>
      <c r="D97" s="8"/>
      <c r="E97" s="8"/>
    </row>
    <row r="98" spans="2:5" ht="12.75">
      <c r="B98" s="13"/>
      <c r="C98" s="8"/>
      <c r="D98" s="8"/>
      <c r="E98" s="8"/>
    </row>
    <row r="99" spans="2:5" ht="12.75">
      <c r="B99" s="9"/>
      <c r="C99" s="8"/>
      <c r="D99" s="8"/>
      <c r="E99" s="8"/>
    </row>
    <row r="100" spans="2:5" ht="12.75">
      <c r="B100" s="13"/>
      <c r="C100" s="8"/>
      <c r="D100" s="8"/>
      <c r="E100" s="8"/>
    </row>
    <row r="101" spans="2:5" ht="12.75">
      <c r="B101" s="13"/>
      <c r="C101" s="8"/>
      <c r="D101" s="8"/>
      <c r="E101" s="8"/>
    </row>
    <row r="102" spans="2:5" ht="12.75">
      <c r="B102" s="13"/>
      <c r="C102" s="8"/>
      <c r="D102" s="8"/>
      <c r="E102" s="8"/>
    </row>
    <row r="103" spans="2:5" ht="12.75">
      <c r="B103" s="9"/>
      <c r="C103" s="8"/>
      <c r="D103" s="8"/>
      <c r="E103" s="8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13"/>
    </row>
    <row r="111" ht="12.75">
      <c r="B111" s="9"/>
    </row>
    <row r="112" ht="12.75">
      <c r="B112" s="13"/>
    </row>
    <row r="113" ht="12.75">
      <c r="B113" s="9"/>
    </row>
    <row r="114" ht="12.75">
      <c r="B114" s="9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1"/>
    </row>
    <row r="121" ht="12.75">
      <c r="B121" s="13"/>
    </row>
    <row r="122" ht="12.75">
      <c r="B122" s="9"/>
    </row>
    <row r="123" ht="12.75">
      <c r="B123" s="9"/>
    </row>
    <row r="124" ht="12.75">
      <c r="B124" s="13"/>
    </row>
    <row r="125" ht="12.75">
      <c r="B125" s="13"/>
    </row>
    <row r="126" ht="12.75">
      <c r="B126" s="9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9"/>
    </row>
    <row r="134" ht="12.75">
      <c r="B134" s="9"/>
    </row>
    <row r="135" ht="12.75">
      <c r="B135" s="9"/>
    </row>
    <row r="136" ht="12.75">
      <c r="B136" s="14"/>
    </row>
    <row r="137" ht="12.75">
      <c r="B137" s="9"/>
    </row>
    <row r="138" ht="12.75">
      <c r="B138" s="13"/>
    </row>
    <row r="139" ht="12.75">
      <c r="B139" s="9"/>
    </row>
    <row r="140" ht="12.75">
      <c r="B140" s="9"/>
    </row>
    <row r="141" ht="12.75">
      <c r="B141" s="9"/>
    </row>
    <row r="142" ht="12.75">
      <c r="B142" s="13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13"/>
    </row>
    <row r="150" ht="12.75">
      <c r="B150" s="9"/>
    </row>
    <row r="151" ht="12.75">
      <c r="B151" s="9"/>
    </row>
    <row r="152" ht="12.75">
      <c r="B152" s="13"/>
    </row>
    <row r="153" ht="12.75">
      <c r="B153" s="9"/>
    </row>
    <row r="154" ht="12.75">
      <c r="B154" s="9"/>
    </row>
    <row r="155" ht="12.75">
      <c r="B155" s="13"/>
    </row>
    <row r="156" ht="12.75">
      <c r="B156" s="9"/>
    </row>
    <row r="157" ht="12.75">
      <c r="B157" s="13"/>
    </row>
    <row r="158" ht="12.75">
      <c r="B158" s="13"/>
    </row>
    <row r="159" ht="12.75">
      <c r="B159" s="13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13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13"/>
    </row>
    <row r="191" ht="12.75">
      <c r="B191" s="9"/>
    </row>
    <row r="192" ht="12.75">
      <c r="B192" s="9"/>
    </row>
    <row r="193" ht="12.75">
      <c r="B193" s="13"/>
    </row>
    <row r="194" ht="12.75">
      <c r="B194" s="13"/>
    </row>
    <row r="195" ht="12.75">
      <c r="B195" s="9"/>
    </row>
    <row r="196" ht="12.75">
      <c r="B196" s="13"/>
    </row>
    <row r="197" ht="12.75">
      <c r="B197" s="13"/>
    </row>
    <row r="198" ht="12.75">
      <c r="B198" s="13"/>
    </row>
    <row r="199" ht="12.75">
      <c r="B199" s="9"/>
    </row>
    <row r="200" ht="12.75">
      <c r="B200" s="9"/>
    </row>
    <row r="201" ht="12.75">
      <c r="B201" s="13"/>
    </row>
    <row r="202" ht="12.75">
      <c r="B202" s="13"/>
    </row>
    <row r="203" ht="12.75">
      <c r="B203" s="13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11"/>
    </row>
    <row r="211" ht="12.75">
      <c r="B211" s="11"/>
    </row>
    <row r="212" ht="12.75">
      <c r="B212" s="9"/>
    </row>
    <row r="213" ht="12.75">
      <c r="B213" s="15"/>
    </row>
    <row r="214" ht="12.75">
      <c r="B214" s="9"/>
    </row>
    <row r="215" ht="12.75">
      <c r="B215" s="13"/>
    </row>
    <row r="216" ht="12.75">
      <c r="B216" s="13"/>
    </row>
    <row r="217" ht="12.75">
      <c r="B217" s="9"/>
    </row>
    <row r="218" ht="12.75">
      <c r="B218" s="13"/>
    </row>
    <row r="219" ht="12.75">
      <c r="B219" s="13"/>
    </row>
    <row r="220" ht="12.75">
      <c r="B220" s="9"/>
    </row>
    <row r="221" ht="12.75">
      <c r="B221" s="13"/>
    </row>
    <row r="222" ht="12.75">
      <c r="B222" s="13"/>
    </row>
    <row r="223" ht="12.75">
      <c r="B223" s="11"/>
    </row>
    <row r="224" ht="12.75">
      <c r="B224" s="11"/>
    </row>
    <row r="225" ht="12.75">
      <c r="B225" s="11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13"/>
    </row>
    <row r="239" ht="12.75">
      <c r="B239" s="13"/>
    </row>
    <row r="240" ht="12.75">
      <c r="B240" s="9"/>
    </row>
    <row r="241" ht="12.75">
      <c r="B241" s="9"/>
    </row>
    <row r="242" ht="12.75">
      <c r="B242" s="13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13"/>
    </row>
    <row r="248" ht="12.75">
      <c r="B248" s="13"/>
    </row>
    <row r="249" ht="12.75">
      <c r="B249" s="9"/>
    </row>
    <row r="250" ht="12.75">
      <c r="B250" s="9"/>
    </row>
    <row r="251" ht="12.75">
      <c r="B251" s="9"/>
    </row>
    <row r="252" ht="12.75">
      <c r="B252" s="13"/>
    </row>
    <row r="253" ht="12.75">
      <c r="B253" s="9"/>
    </row>
    <row r="254" ht="12.75">
      <c r="B254" s="9"/>
    </row>
    <row r="255" ht="12.75">
      <c r="B255" s="9"/>
    </row>
    <row r="256" ht="12.75">
      <c r="B256" s="13"/>
    </row>
    <row r="257" ht="12.75">
      <c r="B257" s="13"/>
    </row>
    <row r="258" ht="12.75">
      <c r="B258" s="9"/>
    </row>
    <row r="259" ht="12.75">
      <c r="B259" s="9"/>
    </row>
    <row r="260" ht="12.75">
      <c r="B260" s="13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13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13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13"/>
    </row>
    <row r="278" ht="12.75">
      <c r="B278" s="13"/>
    </row>
    <row r="279" ht="12.75">
      <c r="B279" s="9"/>
    </row>
    <row r="280" ht="12.75">
      <c r="B280" s="9"/>
    </row>
    <row r="281" ht="12.75">
      <c r="B281" s="13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13"/>
    </row>
    <row r="287" ht="12.75">
      <c r="B287" s="9"/>
    </row>
    <row r="288" ht="12.75">
      <c r="B288" s="9"/>
    </row>
    <row r="289" ht="12.75">
      <c r="B289" s="13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13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13"/>
    </row>
    <row r="306" ht="12.75">
      <c r="B306" s="13"/>
    </row>
    <row r="307" ht="12.75">
      <c r="B307" s="13"/>
    </row>
    <row r="308" ht="12.75">
      <c r="B308" s="9"/>
    </row>
    <row r="309" ht="12.75">
      <c r="B309" s="16"/>
    </row>
    <row r="310" ht="12.75">
      <c r="B310" s="16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13"/>
    </row>
    <row r="318" ht="12.75">
      <c r="B318" s="13"/>
    </row>
    <row r="319" ht="12.75">
      <c r="B319" s="13"/>
    </row>
    <row r="320" ht="12.75">
      <c r="B320" s="13"/>
    </row>
    <row r="321" ht="12.75">
      <c r="B321" s="9"/>
    </row>
    <row r="322" ht="12.75">
      <c r="B322" s="13"/>
    </row>
    <row r="323" ht="12.75">
      <c r="B323" s="13"/>
    </row>
    <row r="324" ht="12.75">
      <c r="B324" s="9"/>
    </row>
    <row r="325" ht="12.75">
      <c r="B325" s="13"/>
    </row>
    <row r="326" ht="12.75">
      <c r="B326" s="9"/>
    </row>
    <row r="327" ht="12.75">
      <c r="B327" s="9"/>
    </row>
    <row r="328" ht="12.75">
      <c r="B328" s="9"/>
    </row>
    <row r="329" ht="12.75">
      <c r="B329" s="9"/>
    </row>
    <row r="330" ht="12.75">
      <c r="B330" s="9"/>
    </row>
    <row r="331" ht="12.75">
      <c r="B331" s="9"/>
    </row>
    <row r="332" ht="12.75">
      <c r="B332" s="13"/>
    </row>
    <row r="333" ht="12.75">
      <c r="B333" s="11"/>
    </row>
    <row r="334" ht="12.75">
      <c r="B334" s="11"/>
    </row>
    <row r="335" ht="12.75">
      <c r="B335" s="11"/>
    </row>
    <row r="336" ht="12.75">
      <c r="B336" s="9"/>
    </row>
    <row r="337" ht="12.75">
      <c r="B337" s="13"/>
    </row>
    <row r="338" ht="12.75">
      <c r="B338" s="13"/>
    </row>
    <row r="339" ht="12.75">
      <c r="B339" s="9"/>
    </row>
    <row r="340" ht="12.75">
      <c r="B340" s="9"/>
    </row>
    <row r="341" ht="12.75">
      <c r="B341" s="9"/>
    </row>
    <row r="342" ht="12.75">
      <c r="B342" s="9"/>
    </row>
    <row r="343" ht="12.75">
      <c r="B343" s="13"/>
    </row>
    <row r="344" ht="12.75">
      <c r="B344" s="13"/>
    </row>
    <row r="345" ht="12.75">
      <c r="B345" s="13"/>
    </row>
    <row r="346" ht="12.75">
      <c r="B346" s="13"/>
    </row>
    <row r="347" ht="12.75">
      <c r="B347" s="13"/>
    </row>
    <row r="348" ht="12.75">
      <c r="B348" s="13"/>
    </row>
    <row r="349" ht="12.75">
      <c r="B349" s="13"/>
    </row>
    <row r="350" ht="12.75">
      <c r="B350" s="13"/>
    </row>
    <row r="351" ht="12.75">
      <c r="B351" s="11"/>
    </row>
    <row r="352" ht="12.75">
      <c r="B352" s="9"/>
    </row>
    <row r="353" ht="12.75">
      <c r="B353" s="9"/>
    </row>
    <row r="354" ht="12.75">
      <c r="B354" s="13"/>
    </row>
    <row r="355" ht="12.75">
      <c r="B355" s="13"/>
    </row>
    <row r="356" ht="12.75">
      <c r="B356" s="13"/>
    </row>
    <row r="357" ht="12.75">
      <c r="B357" s="9"/>
    </row>
    <row r="358" ht="12.75">
      <c r="B358" s="13"/>
    </row>
    <row r="359" ht="12.75">
      <c r="B359" s="9"/>
    </row>
    <row r="360" ht="12.75">
      <c r="B360" s="9"/>
    </row>
    <row r="361" ht="12.75">
      <c r="B361" s="13"/>
    </row>
    <row r="362" ht="12.75">
      <c r="B362" s="13"/>
    </row>
    <row r="363" ht="12.75">
      <c r="B363" s="13"/>
    </row>
    <row r="364" ht="12.75">
      <c r="B364" s="13"/>
    </row>
    <row r="365" ht="12.75">
      <c r="B365" s="13"/>
    </row>
    <row r="366" ht="12.75">
      <c r="B366" s="9"/>
    </row>
    <row r="367" ht="12.75">
      <c r="B367" s="9"/>
    </row>
    <row r="368" ht="12.75">
      <c r="B368" s="9"/>
    </row>
    <row r="369" ht="12.75">
      <c r="B369" s="13"/>
    </row>
    <row r="370" ht="12.75">
      <c r="B370" s="13"/>
    </row>
    <row r="371" ht="12.75">
      <c r="B371" s="9"/>
    </row>
    <row r="372" ht="12.75">
      <c r="B372" s="9"/>
    </row>
    <row r="373" ht="12.75">
      <c r="B373" s="13"/>
    </row>
    <row r="374" ht="12.75">
      <c r="B374" s="9"/>
    </row>
    <row r="375" ht="12.75">
      <c r="B375" s="13"/>
    </row>
    <row r="376" ht="12.75">
      <c r="B376" s="13"/>
    </row>
    <row r="377" ht="12.75">
      <c r="B377" s="9"/>
    </row>
    <row r="378" ht="12.75">
      <c r="B378" s="9"/>
    </row>
    <row r="379" ht="12.75">
      <c r="B379" s="13"/>
    </row>
    <row r="380" ht="12.75">
      <c r="B380" s="13"/>
    </row>
    <row r="381" ht="12.75">
      <c r="B381" s="9"/>
    </row>
    <row r="382" ht="12.75">
      <c r="B382" s="9"/>
    </row>
    <row r="383" ht="12.75">
      <c r="B383" s="13"/>
    </row>
    <row r="384" ht="12.75">
      <c r="B384" s="17"/>
    </row>
    <row r="385" ht="12.75">
      <c r="B385" s="13"/>
    </row>
    <row r="386" ht="12.75">
      <c r="B386" s="9"/>
    </row>
    <row r="387" ht="12.75">
      <c r="B387" s="9"/>
    </row>
    <row r="388" ht="12.75">
      <c r="B388" s="13"/>
    </row>
    <row r="389" ht="12.75">
      <c r="B389" s="13"/>
    </row>
    <row r="390" ht="12.75">
      <c r="B390" s="13"/>
    </row>
    <row r="391" ht="12.75">
      <c r="B391" s="13"/>
    </row>
    <row r="392" ht="12.75">
      <c r="B392" s="9"/>
    </row>
    <row r="393" ht="12.75">
      <c r="B393" s="9"/>
    </row>
    <row r="394" ht="12.75">
      <c r="B394" s="9"/>
    </row>
    <row r="395" ht="12.75">
      <c r="B395" s="13"/>
    </row>
    <row r="396" ht="12.75">
      <c r="B396" s="13"/>
    </row>
    <row r="397" ht="12.75">
      <c r="B397" s="13"/>
    </row>
    <row r="398" ht="12.75">
      <c r="B398" s="13"/>
    </row>
    <row r="399" ht="12.75">
      <c r="B399" s="13"/>
    </row>
    <row r="400" ht="12.75">
      <c r="B400" s="9"/>
    </row>
    <row r="401" ht="12.75">
      <c r="B401" s="9"/>
    </row>
    <row r="402" ht="12.75">
      <c r="B402" s="13"/>
    </row>
    <row r="403" ht="12.75">
      <c r="B403" s="13"/>
    </row>
    <row r="404" ht="12.75">
      <c r="B404" s="13"/>
    </row>
    <row r="405" ht="12.75">
      <c r="B405" s="9"/>
    </row>
    <row r="406" ht="12.75">
      <c r="B406" s="9"/>
    </row>
    <row r="407" ht="12.75">
      <c r="B407" s="9"/>
    </row>
    <row r="408" ht="12.75">
      <c r="B408" s="9"/>
    </row>
    <row r="409" ht="12.75">
      <c r="B409" s="13"/>
    </row>
    <row r="410" ht="12.75">
      <c r="B410" s="13"/>
    </row>
    <row r="411" ht="12.75">
      <c r="B411" s="13"/>
    </row>
    <row r="412" ht="12.75">
      <c r="B412" s="13"/>
    </row>
    <row r="413" ht="12.75">
      <c r="B413" s="13"/>
    </row>
    <row r="414" ht="12.75">
      <c r="B414" s="13"/>
    </row>
    <row r="415" ht="12.75">
      <c r="B415" s="13"/>
    </row>
    <row r="416" ht="12.75">
      <c r="B416" s="13"/>
    </row>
    <row r="417" ht="12.75">
      <c r="B417" s="13"/>
    </row>
    <row r="418" ht="12.75">
      <c r="B418" s="13"/>
    </row>
    <row r="419" ht="12.75">
      <c r="B419" s="13"/>
    </row>
    <row r="420" ht="12.75">
      <c r="B420" s="13"/>
    </row>
    <row r="421" ht="12.75">
      <c r="B421" s="11"/>
    </row>
    <row r="422" ht="12.75">
      <c r="B422" s="13"/>
    </row>
    <row r="423" ht="12.75">
      <c r="B423" s="9"/>
    </row>
    <row r="424" ht="12.75">
      <c r="B424" s="9"/>
    </row>
    <row r="425" ht="12.75">
      <c r="B425" s="9"/>
    </row>
    <row r="426" ht="12.75">
      <c r="B426" s="13"/>
    </row>
    <row r="427" ht="12.75">
      <c r="B427" s="9"/>
    </row>
    <row r="428" ht="12.75">
      <c r="B428" s="13"/>
    </row>
    <row r="431" ht="13.5" thickBot="1">
      <c r="B431" s="18"/>
    </row>
    <row r="434" ht="13.5" thickBot="1">
      <c r="B434" s="19"/>
    </row>
    <row r="438" ht="12.75">
      <c r="B438" s="20"/>
    </row>
    <row r="439" ht="12.75">
      <c r="B439" s="20"/>
    </row>
    <row r="445" ht="12.75">
      <c r="B445" s="20"/>
    </row>
    <row r="446" ht="12.75">
      <c r="B446" s="21"/>
    </row>
    <row r="449" ht="12.75">
      <c r="B449" s="20"/>
    </row>
    <row r="450" ht="12.75">
      <c r="B450" s="20"/>
    </row>
    <row r="456" ht="12.75">
      <c r="B456" s="20"/>
    </row>
    <row r="457" ht="12.75">
      <c r="B457" s="21"/>
    </row>
    <row r="462" ht="12.75">
      <c r="B462" s="20"/>
    </row>
    <row r="463" ht="12.75">
      <c r="B463" s="21"/>
    </row>
    <row r="479" ht="12.75">
      <c r="B479" s="20"/>
    </row>
    <row r="481" ht="12.75">
      <c r="B481" s="20"/>
    </row>
    <row r="482" ht="12.75">
      <c r="B482" s="20"/>
    </row>
    <row r="485" ht="12.75">
      <c r="B485" s="20"/>
    </row>
    <row r="488" ht="12.75">
      <c r="B488" s="20"/>
    </row>
    <row r="489" ht="12.75">
      <c r="B489" s="21"/>
    </row>
    <row r="492" ht="12.75">
      <c r="B492" s="20"/>
    </row>
    <row r="493" ht="12.75">
      <c r="B493" s="20"/>
    </row>
    <row r="499" ht="12.75">
      <c r="B499" s="20"/>
    </row>
    <row r="500" ht="12.75">
      <c r="B500" s="21"/>
    </row>
    <row r="505" ht="12.75">
      <c r="B505" s="20"/>
    </row>
    <row r="506" ht="12.75">
      <c r="B506" s="21"/>
    </row>
  </sheetData>
  <sheetProtection/>
  <mergeCells count="2">
    <mergeCell ref="B1:E1"/>
    <mergeCell ref="B3:E3"/>
  </mergeCells>
  <printOptions/>
  <pageMargins left="0.77" right="0.24" top="0.17" bottom="0.2" header="0.17" footer="0.17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VMihailova</dc:creator>
  <cp:keywords/>
  <dc:description/>
  <cp:lastModifiedBy>Мирела Йорданова Живкова</cp:lastModifiedBy>
  <cp:lastPrinted>2013-06-28T07:36:20Z</cp:lastPrinted>
  <dcterms:created xsi:type="dcterms:W3CDTF">2003-02-26T13:40:24Z</dcterms:created>
  <dcterms:modified xsi:type="dcterms:W3CDTF">2013-07-31T13:02:00Z</dcterms:modified>
  <cp:category/>
  <cp:version/>
  <cp:contentType/>
  <cp:contentStatus/>
</cp:coreProperties>
</file>