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2"/>
  </bookViews>
  <sheets>
    <sheet name="приходи" sheetId="1" r:id="rId1"/>
    <sheet name="разходи" sheetId="2" r:id="rId2"/>
    <sheet name="програма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<sst xmlns="http://schemas.openxmlformats.org/spreadsheetml/2006/main" count="327" uniqueCount="98">
  <si>
    <t>№</t>
  </si>
  <si>
    <t>Наименование на прихода</t>
  </si>
  <si>
    <t>(в лева)</t>
  </si>
  <si>
    <t xml:space="preserve">Закон </t>
  </si>
  <si>
    <t xml:space="preserve">Отчет </t>
  </si>
  <si>
    <t>към 30 септември</t>
  </si>
  <si>
    <t>към 31 декември</t>
  </si>
  <si>
    <t>1.</t>
  </si>
  <si>
    <t>Данъчни приходи</t>
  </si>
  <si>
    <t>1.1.</t>
  </si>
  <si>
    <t>...................................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</si>
  <si>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</si>
  <si>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</si>
  <si>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</si>
  <si>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</si>
  <si>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</si>
  <si>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</si>
  <si>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</si>
  <si>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</si>
  <si>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3.</t>
  </si>
  <si>
    <t>Помощи, дарения и други безвъзмездно получени суми</t>
  </si>
  <si>
    <t>Общо</t>
  </si>
  <si>
    <t>Наименование на политиките и програмите</t>
  </si>
  <si>
    <t>Други програми</t>
  </si>
  <si>
    <t>Общо разходи:</t>
  </si>
  <si>
    <t>Разходи по програмата</t>
  </si>
  <si>
    <t>I. Общо ведомствени разходи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</si>
  <si>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</si>
  <si>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</si>
  <si>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</si>
  <si>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</si>
  <si>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</si>
  <si>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</si>
  <si>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(I+II)</t>
  </si>
  <si>
    <t>Численост на щатния персонал</t>
  </si>
  <si>
    <t>към 30 юни</t>
  </si>
  <si>
    <t>към 31 март</t>
  </si>
  <si>
    <t>Уточнен план</t>
  </si>
  <si>
    <t xml:space="preserve">Уточнен </t>
  </si>
  <si>
    <t>план</t>
  </si>
  <si>
    <t xml:space="preserve">II. Отчет на разходите по бюджета на Министерство на финансите по политики и </t>
  </si>
  <si>
    <t>Програма "Бюджет и финансово управление"</t>
  </si>
  <si>
    <t>Програма "Защита на публичните финансови интереси"</t>
  </si>
  <si>
    <t>Политика в областта на "Устойчиви и прозрачни публични финанси"</t>
  </si>
  <si>
    <t>Политика в областта на "Ефективно събиране на всички държавни приходи"</t>
  </si>
  <si>
    <t>Програма "Администриране на държавните приходи"</t>
  </si>
  <si>
    <t>Политика в областта на "Защита на обществото и икономиката от финансови измами, контрабанда на стоки, трафик на хора, изпиране на пари и финансиране на тероризма"</t>
  </si>
  <si>
    <t>Програма "Интегриране на финансовата система във финансовата система на ЕС"</t>
  </si>
  <si>
    <t>Програма "Митнически контрол и надцзор (нефискален)"</t>
  </si>
  <si>
    <t>Програма "Контрол върху организацията и провеждането на хазартни игри"</t>
  </si>
  <si>
    <t>Политика в областта на "Управление на дълга"</t>
  </si>
  <si>
    <t>Програма "Управление на ликвидността"</t>
  </si>
  <si>
    <t>Програма "Оперативна програма "Административен капацитет"</t>
  </si>
  <si>
    <t>Програма "Национален компенсационен жилищен фонд"</t>
  </si>
  <si>
    <t>Програма "Администрация"</t>
  </si>
  <si>
    <t>Програма "Администриране на държавни приходи"</t>
  </si>
  <si>
    <t>Програма Митнически контрол и надзор (нефискален)"</t>
  </si>
  <si>
    <t>Програма  "Администрация"</t>
  </si>
  <si>
    <t>Изграждане и усъвършенстване на капацитета на администрацията в областта на  публичните финанси</t>
  </si>
  <si>
    <t>Информационно издание на министерството</t>
  </si>
  <si>
    <t>Европейско икономическо пространство</t>
  </si>
  <si>
    <t>Съдебни и арбитражни производства</t>
  </si>
  <si>
    <t>Обезщетения на наследници</t>
  </si>
  <si>
    <t xml:space="preserve">Лихви по ДИЗ № 46990-BUL за изпълнение на Проект за реформа в администрацията по приходите </t>
  </si>
  <si>
    <t>Проекти по ОПАК на НАП</t>
  </si>
  <si>
    <t>Програма "Фискалис - 2013"</t>
  </si>
  <si>
    <t>Програма "Фискалис - 2013" - дарения от минали години</t>
  </si>
  <si>
    <t>Програма "Митници - 2013"</t>
  </si>
  <si>
    <t>Програма "Митници - 2013" - дарения от минали години</t>
  </si>
  <si>
    <t>Концесионна дейност</t>
  </si>
  <si>
    <t>УТТЮЕ I</t>
  </si>
  <si>
    <t>УТТЮЕ II</t>
  </si>
  <si>
    <t>Споразумение "Japan Tabacco International /JTI/ "</t>
  </si>
  <si>
    <t>Споразумение "Japan Tabacco International /JTI/ " - от минали години</t>
  </si>
  <si>
    <t>Годишни такси за присъждане на държавен кредитен рейтинг на Република България</t>
  </si>
  <si>
    <t>Програма Оперативна програма  "Административен капацитет"</t>
  </si>
  <si>
    <t>Комуникационен план  и управление на ОПАК</t>
  </si>
  <si>
    <t>Проект "Подкрепа на реформата в държавната администрация чрез средства от ЕСФ"</t>
  </si>
  <si>
    <t>Програма  "Национален компенсационен жилищен фонд"</t>
  </si>
  <si>
    <t>Финансово компенсиране на граждани с многогодишни жилищно-спестовни влогове</t>
  </si>
  <si>
    <t xml:space="preserve"> Развитие и поддръжка на информационна система на МФ</t>
  </si>
  <si>
    <t>Отпечатване и контрол върху ценни книжа</t>
  </si>
  <si>
    <t>Кредитна линия за малки и средни предприятия</t>
  </si>
  <si>
    <t>Жилищни компенсаторни записи</t>
  </si>
  <si>
    <t>Закон         2011</t>
  </si>
  <si>
    <t>Държавни такси</t>
  </si>
  <si>
    <t>Внесен ДДС и други данъци в/у продажбите</t>
  </si>
  <si>
    <t>Постъпления от продажба на ДМА</t>
  </si>
  <si>
    <t>2.4.</t>
  </si>
  <si>
    <t>2.5.</t>
  </si>
  <si>
    <t>2.6.</t>
  </si>
  <si>
    <t>Инструмент за подкрепа на структурите, участващив координацията, управлението, сертифицирането, информирането, одита и оценката на усвояването на средства от структурните инструменти на ЕС-координация и управление</t>
  </si>
  <si>
    <t>Комуникационна стратегия</t>
  </si>
  <si>
    <t>Уведомление облигационери</t>
  </si>
  <si>
    <t>в това число:</t>
  </si>
  <si>
    <t>I. Отчет на приходите по бюджета на МИНИСТЕРСТВО НА ФИНАНСИТЕ към 31.12.2011 г.</t>
  </si>
  <si>
    <t>програми към 31.12. 2011 г.</t>
  </si>
  <si>
    <t>III. Отчет на ведомствените и администрираните разходи по програми към 31.12.2011 г.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</si>
</sst>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л_в_-;\-* #,##0\ _л_в_-;_-* &quot;-&quot;??\ _л_в_-;_-@_-"/>
    <numFmt numFmtId="177" formatCode="#,##0.0"/>
    <numFmt numFmtId="178" formatCode="_-* #,##0.0\ _л_в_-;\-* #,##0.0\ _л_в_-;_-* &quot;-&quot;??\ _л_в_-;_-@_-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16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vertical="top" wrapText="1" shrinkToFit="1"/>
    </xf>
    <xf numFmtId="0" fontId="1" fillId="0" borderId="4" xfId="0" applyNumberFormat="1" applyFont="1" applyBorder="1" applyAlignment="1">
      <alignment vertical="top" wrapText="1" shrinkToFit="1"/>
    </xf>
    <xf numFmtId="0" fontId="2" fillId="0" borderId="4" xfId="0" applyNumberFormat="1" applyFont="1" applyBorder="1" applyAlignment="1">
      <alignment horizontal="justify" vertical="top" wrapText="1" shrinkToFi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5" xfId="0" applyFont="1" applyBorder="1" applyAlignment="1">
      <alignment/>
    </xf>
    <xf numFmtId="176" fontId="0" fillId="0" borderId="0" xfId="15" applyNumberFormat="1" applyAlignment="1">
      <alignment/>
    </xf>
    <xf numFmtId="176" fontId="2" fillId="0" borderId="2" xfId="15" applyNumberFormat="1" applyFont="1" applyBorder="1" applyAlignment="1">
      <alignment horizontal="center" vertical="top" wrapText="1"/>
    </xf>
    <xf numFmtId="176" fontId="2" fillId="0" borderId="9" xfId="15" applyNumberFormat="1" applyFont="1" applyBorder="1" applyAlignment="1">
      <alignment horizontal="center" vertical="top" wrapText="1"/>
    </xf>
    <xf numFmtId="176" fontId="2" fillId="0" borderId="4" xfId="15" applyNumberFormat="1" applyFont="1" applyBorder="1" applyAlignment="1">
      <alignment horizontal="right" vertical="top" wrapText="1"/>
    </xf>
    <xf numFmtId="176" fontId="1" fillId="0" borderId="4" xfId="15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vertical="top" wrapText="1"/>
    </xf>
    <xf numFmtId="0" fontId="6" fillId="0" borderId="8" xfId="0" applyFont="1" applyFill="1" applyBorder="1" applyAlignment="1">
      <alignment wrapText="1"/>
    </xf>
    <xf numFmtId="177" fontId="6" fillId="0" borderId="5" xfId="0" applyNumberFormat="1" applyFont="1" applyFill="1" applyBorder="1" applyAlignment="1">
      <alignment horizontal="left" vertical="top" wrapText="1"/>
    </xf>
    <xf numFmtId="176" fontId="0" fillId="0" borderId="0" xfId="15" applyNumberFormat="1" applyFont="1" applyAlignment="1">
      <alignment/>
    </xf>
    <xf numFmtId="176" fontId="2" fillId="0" borderId="9" xfId="15" applyNumberFormat="1" applyFont="1" applyBorder="1" applyAlignment="1">
      <alignment vertical="top" wrapText="1"/>
    </xf>
    <xf numFmtId="0" fontId="2" fillId="0" borderId="9" xfId="15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76" fontId="8" fillId="0" borderId="4" xfId="15" applyNumberFormat="1" applyFont="1" applyBorder="1" applyAlignment="1">
      <alignment horizontal="right" vertical="top" wrapText="1"/>
    </xf>
    <xf numFmtId="176" fontId="9" fillId="0" borderId="4" xfId="15" applyNumberFormat="1" applyFont="1" applyBorder="1" applyAlignment="1">
      <alignment horizontal="right" vertical="top" wrapText="1"/>
    </xf>
    <xf numFmtId="0" fontId="7" fillId="0" borderId="8" xfId="0" applyFont="1" applyFill="1" applyBorder="1" applyAlignment="1">
      <alignment vertical="top" wrapText="1"/>
    </xf>
    <xf numFmtId="0" fontId="10" fillId="0" borderId="0" xfId="0" applyFont="1" applyAlignment="1">
      <alignment/>
    </xf>
    <xf numFmtId="176" fontId="1" fillId="0" borderId="0" xfId="15" applyNumberFormat="1" applyFont="1" applyAlignment="1">
      <alignment/>
    </xf>
    <xf numFmtId="176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botna_Report-trim-31.03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botna_Report-trim-30.06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abotna_Report-trim-30.09.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abotna_Report-trim-31.12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а"/>
      <sheetName val="MF-CA"/>
      <sheetName val="NAP"/>
      <sheetName val="AM"/>
      <sheetName val="ADFI"/>
      <sheetName val="AIAP"/>
      <sheetName val="DKX"/>
      <sheetName val="OSES"/>
      <sheetName val="NKJ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а"/>
      <sheetName val="MF-CA"/>
      <sheetName val="NAP"/>
      <sheetName val="AM"/>
      <sheetName val="ADFI"/>
      <sheetName val="DKX"/>
      <sheetName val="OSES"/>
      <sheetName val="NKJF"/>
      <sheetName val="AIAP"/>
    </sheetNames>
    <sheetDataSet>
      <sheetData sheetId="0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6">
          <cell r="C16">
            <v>47600</v>
          </cell>
          <cell r="D16">
            <v>47600</v>
          </cell>
          <cell r="E16">
            <v>9468</v>
          </cell>
          <cell r="F16">
            <v>17228</v>
          </cell>
        </row>
        <row r="184">
          <cell r="C184">
            <v>0</v>
          </cell>
        </row>
        <row r="188">
          <cell r="C188">
            <v>0</v>
          </cell>
          <cell r="D188">
            <v>13</v>
          </cell>
          <cell r="E188">
            <v>9</v>
          </cell>
          <cell r="F188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а"/>
      <sheetName val="MF-CA"/>
      <sheetName val="NAP"/>
      <sheetName val="AM"/>
      <sheetName val="ADFI"/>
      <sheetName val="DKX"/>
      <sheetName val="OSES"/>
      <sheetName val="NKJF"/>
      <sheetName val="AIAP"/>
    </sheetNames>
    <sheetDataSet>
      <sheetData sheetId="0">
        <row r="16">
          <cell r="G16">
            <v>25315</v>
          </cell>
        </row>
        <row r="188">
          <cell r="G188">
            <v>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а"/>
      <sheetName val="MF-CA"/>
      <sheetName val="NAP"/>
      <sheetName val="AM"/>
      <sheetName val="ADFI"/>
      <sheetName val="DKX"/>
      <sheetName val="OSES"/>
      <sheetName val="NKJF"/>
      <sheetName val="AIAP"/>
    </sheetNames>
    <sheetDataSet>
      <sheetData sheetId="0">
        <row r="9">
          <cell r="C9">
            <v>8479570</v>
          </cell>
          <cell r="D9">
            <v>7085988</v>
          </cell>
          <cell r="E9">
            <v>1671885</v>
          </cell>
          <cell r="F9">
            <v>3226354</v>
          </cell>
          <cell r="G9">
            <v>4723433</v>
          </cell>
          <cell r="H9">
            <v>6755825</v>
          </cell>
        </row>
        <row r="10">
          <cell r="C10">
            <v>2209430</v>
          </cell>
          <cell r="D10">
            <v>1032147</v>
          </cell>
          <cell r="E10">
            <v>221480</v>
          </cell>
          <cell r="F10">
            <v>551122</v>
          </cell>
          <cell r="G10">
            <v>707948</v>
          </cell>
          <cell r="H10">
            <v>860261</v>
          </cell>
        </row>
        <row r="13">
          <cell r="D13">
            <v>219440</v>
          </cell>
          <cell r="E13">
            <v>1138</v>
          </cell>
          <cell r="F13">
            <v>9657</v>
          </cell>
          <cell r="G13">
            <v>11780</v>
          </cell>
          <cell r="H13">
            <v>23101</v>
          </cell>
        </row>
        <row r="16">
          <cell r="H16">
            <v>33580</v>
          </cell>
        </row>
        <row r="21">
          <cell r="C21">
            <v>267</v>
          </cell>
          <cell r="D21">
            <v>257</v>
          </cell>
          <cell r="E21">
            <v>262</v>
          </cell>
          <cell r="F21">
            <v>263</v>
          </cell>
          <cell r="G21">
            <v>258</v>
          </cell>
          <cell r="H21">
            <v>239</v>
          </cell>
        </row>
        <row r="29">
          <cell r="C29">
            <v>5905000</v>
          </cell>
          <cell r="D29">
            <v>6842961</v>
          </cell>
          <cell r="E29">
            <v>1462064</v>
          </cell>
          <cell r="F29">
            <v>2916304</v>
          </cell>
          <cell r="G29">
            <v>4445839</v>
          </cell>
          <cell r="H29">
            <v>6151914</v>
          </cell>
        </row>
        <row r="30">
          <cell r="C30">
            <v>745200</v>
          </cell>
          <cell r="D30">
            <v>749607</v>
          </cell>
          <cell r="E30">
            <v>242574</v>
          </cell>
          <cell r="F30">
            <v>499993</v>
          </cell>
          <cell r="G30">
            <v>516044</v>
          </cell>
          <cell r="H30">
            <v>649233</v>
          </cell>
        </row>
        <row r="31">
          <cell r="C31">
            <v>40000</v>
          </cell>
          <cell r="D31">
            <v>43700</v>
          </cell>
          <cell r="G31">
            <v>368144</v>
          </cell>
          <cell r="H31">
            <v>42709</v>
          </cell>
        </row>
        <row r="33">
          <cell r="E33">
            <v>119367</v>
          </cell>
          <cell r="F33">
            <v>201442</v>
          </cell>
          <cell r="G33">
            <v>170404</v>
          </cell>
          <cell r="H33">
            <v>0</v>
          </cell>
        </row>
        <row r="34">
          <cell r="F34">
            <v>1229</v>
          </cell>
          <cell r="G34">
            <v>1515</v>
          </cell>
          <cell r="H34">
            <v>1515</v>
          </cell>
        </row>
        <row r="37">
          <cell r="D37">
            <v>9300000</v>
          </cell>
          <cell r="E37">
            <v>378595</v>
          </cell>
          <cell r="F37">
            <v>2518190</v>
          </cell>
          <cell r="G37">
            <v>5066366</v>
          </cell>
          <cell r="H37">
            <v>9278502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42">
          <cell r="C42">
            <v>284</v>
          </cell>
          <cell r="D42">
            <v>289</v>
          </cell>
          <cell r="E42">
            <v>255</v>
          </cell>
          <cell r="F42">
            <v>273</v>
          </cell>
          <cell r="G42">
            <v>272</v>
          </cell>
          <cell r="H42">
            <v>265</v>
          </cell>
        </row>
        <row r="50">
          <cell r="C50">
            <v>184324080</v>
          </cell>
          <cell r="D50">
            <v>186838289</v>
          </cell>
          <cell r="E50">
            <v>42646670</v>
          </cell>
          <cell r="F50">
            <v>85261882</v>
          </cell>
          <cell r="G50">
            <v>128252146</v>
          </cell>
          <cell r="H50">
            <v>180941114</v>
          </cell>
        </row>
        <row r="51">
          <cell r="C51">
            <v>18313175</v>
          </cell>
          <cell r="D51">
            <v>34254930</v>
          </cell>
          <cell r="E51">
            <v>7463055</v>
          </cell>
          <cell r="F51">
            <v>14941492</v>
          </cell>
          <cell r="G51">
            <v>21596890</v>
          </cell>
          <cell r="H51">
            <v>33980583</v>
          </cell>
        </row>
        <row r="52">
          <cell r="C52">
            <v>1718244</v>
          </cell>
          <cell r="D52">
            <v>3818244</v>
          </cell>
          <cell r="E52">
            <v>764508</v>
          </cell>
          <cell r="F52">
            <v>1063127</v>
          </cell>
          <cell r="G52">
            <v>1074719</v>
          </cell>
          <cell r="H52">
            <v>3782035</v>
          </cell>
        </row>
        <row r="54">
          <cell r="D54">
            <v>541028</v>
          </cell>
          <cell r="F54">
            <v>238393</v>
          </cell>
          <cell r="G54">
            <v>238393</v>
          </cell>
          <cell r="H54">
            <v>541028</v>
          </cell>
        </row>
        <row r="56">
          <cell r="D56">
            <v>266971</v>
          </cell>
          <cell r="F56">
            <v>52292</v>
          </cell>
          <cell r="G56">
            <v>83049</v>
          </cell>
          <cell r="H56">
            <v>164680</v>
          </cell>
        </row>
        <row r="57">
          <cell r="D57">
            <v>107272</v>
          </cell>
          <cell r="E57">
            <v>79019</v>
          </cell>
          <cell r="F57">
            <v>90776</v>
          </cell>
          <cell r="G57">
            <v>90776</v>
          </cell>
          <cell r="H57">
            <v>90776</v>
          </cell>
        </row>
        <row r="58">
          <cell r="B58" t="str">
            <v>Партньорство по програма "Прогрес"</v>
          </cell>
          <cell r="F58">
            <v>1888</v>
          </cell>
          <cell r="G58">
            <v>1888</v>
          </cell>
          <cell r="H58">
            <v>4587</v>
          </cell>
        </row>
        <row r="59">
          <cell r="D59">
            <v>393122</v>
          </cell>
          <cell r="E59">
            <v>29916</v>
          </cell>
          <cell r="F59">
            <v>125791</v>
          </cell>
          <cell r="G59">
            <v>192013</v>
          </cell>
          <cell r="H59">
            <v>276947</v>
          </cell>
        </row>
        <row r="60">
          <cell r="D60">
            <v>83376</v>
          </cell>
          <cell r="E60">
            <v>83376</v>
          </cell>
          <cell r="F60">
            <v>83376</v>
          </cell>
          <cell r="G60">
            <v>83376</v>
          </cell>
          <cell r="H60">
            <v>83376</v>
          </cell>
        </row>
        <row r="63">
          <cell r="C63">
            <v>9200000</v>
          </cell>
          <cell r="D63">
            <v>12608</v>
          </cell>
          <cell r="E63">
            <v>0</v>
          </cell>
          <cell r="F63">
            <v>3932</v>
          </cell>
          <cell r="G63">
            <v>3149</v>
          </cell>
          <cell r="H63">
            <v>3149</v>
          </cell>
        </row>
        <row r="68">
          <cell r="C68">
            <v>10040</v>
          </cell>
          <cell r="D68">
            <v>10039</v>
          </cell>
          <cell r="E68">
            <v>9717</v>
          </cell>
          <cell r="F68">
            <v>9751</v>
          </cell>
          <cell r="G68">
            <v>9704</v>
          </cell>
          <cell r="H68">
            <v>9677</v>
          </cell>
        </row>
        <row r="76">
          <cell r="C76">
            <v>219000</v>
          </cell>
          <cell r="D76">
            <v>209000</v>
          </cell>
          <cell r="E76">
            <v>39384</v>
          </cell>
          <cell r="F76">
            <v>77175</v>
          </cell>
          <cell r="G76">
            <v>118801</v>
          </cell>
          <cell r="H76">
            <v>163860</v>
          </cell>
        </row>
        <row r="77">
          <cell r="C77">
            <v>142300</v>
          </cell>
          <cell r="D77">
            <v>72300</v>
          </cell>
          <cell r="E77">
            <v>17170</v>
          </cell>
          <cell r="F77">
            <v>19142</v>
          </cell>
          <cell r="G77">
            <v>28027</v>
          </cell>
          <cell r="H77">
            <v>67372</v>
          </cell>
        </row>
        <row r="88">
          <cell r="C88">
            <v>7</v>
          </cell>
          <cell r="D88">
            <v>7</v>
          </cell>
          <cell r="E88">
            <v>7</v>
          </cell>
          <cell r="F88">
            <v>7</v>
          </cell>
          <cell r="G88">
            <v>7</v>
          </cell>
          <cell r="H88">
            <v>7</v>
          </cell>
        </row>
        <row r="96">
          <cell r="C96">
            <v>14465041</v>
          </cell>
          <cell r="D96">
            <v>16961826</v>
          </cell>
          <cell r="E96">
            <v>3367263</v>
          </cell>
          <cell r="F96">
            <v>7736807</v>
          </cell>
          <cell r="G96">
            <v>11865470</v>
          </cell>
          <cell r="H96">
            <v>16961339</v>
          </cell>
        </row>
        <row r="97">
          <cell r="C97">
            <v>2287000</v>
          </cell>
          <cell r="D97">
            <v>5774502</v>
          </cell>
          <cell r="E97">
            <v>1146901</v>
          </cell>
          <cell r="F97">
            <v>2689106</v>
          </cell>
          <cell r="G97">
            <v>3554229</v>
          </cell>
          <cell r="H97">
            <v>5774160</v>
          </cell>
        </row>
        <row r="98">
          <cell r="C98">
            <v>1453100</v>
          </cell>
          <cell r="D98">
            <v>20519989</v>
          </cell>
          <cell r="E98">
            <v>495355</v>
          </cell>
          <cell r="F98">
            <v>2761834</v>
          </cell>
          <cell r="G98">
            <v>3539683</v>
          </cell>
          <cell r="H98">
            <v>20519966</v>
          </cell>
        </row>
        <row r="100">
          <cell r="D100">
            <v>162183</v>
          </cell>
          <cell r="F100">
            <v>71056</v>
          </cell>
          <cell r="G100">
            <v>71056</v>
          </cell>
          <cell r="H100">
            <v>162183</v>
          </cell>
        </row>
        <row r="101">
          <cell r="D101">
            <v>10667862</v>
          </cell>
          <cell r="E101">
            <v>206339</v>
          </cell>
          <cell r="F101">
            <v>578362</v>
          </cell>
          <cell r="G101">
            <v>1285104</v>
          </cell>
          <cell r="H101">
            <v>10667862</v>
          </cell>
        </row>
        <row r="111">
          <cell r="C111">
            <v>1048</v>
          </cell>
          <cell r="D111">
            <v>1048</v>
          </cell>
          <cell r="E111">
            <v>959</v>
          </cell>
          <cell r="F111">
            <v>997</v>
          </cell>
          <cell r="G111">
            <v>994</v>
          </cell>
          <cell r="H111">
            <v>988</v>
          </cell>
        </row>
        <row r="119">
          <cell r="C119">
            <v>1321272</v>
          </cell>
          <cell r="D119">
            <v>1165000</v>
          </cell>
          <cell r="E119">
            <v>125997</v>
          </cell>
          <cell r="F119">
            <v>387548</v>
          </cell>
          <cell r="G119">
            <v>631901</v>
          </cell>
          <cell r="H119">
            <v>1071031</v>
          </cell>
        </row>
        <row r="120">
          <cell r="C120">
            <v>113728</v>
          </cell>
          <cell r="D120">
            <v>285000</v>
          </cell>
          <cell r="E120">
            <v>58770</v>
          </cell>
          <cell r="F120">
            <v>151301</v>
          </cell>
          <cell r="G120">
            <v>198423</v>
          </cell>
          <cell r="H120">
            <v>284894</v>
          </cell>
        </row>
        <row r="121">
          <cell r="C121">
            <v>15000</v>
          </cell>
        </row>
        <row r="131">
          <cell r="C131">
            <v>44</v>
          </cell>
          <cell r="D131">
            <v>44</v>
          </cell>
          <cell r="E131">
            <v>41</v>
          </cell>
          <cell r="F131">
            <v>39</v>
          </cell>
          <cell r="G131">
            <v>41</v>
          </cell>
          <cell r="H131">
            <v>39</v>
          </cell>
        </row>
        <row r="139">
          <cell r="C139">
            <v>902200</v>
          </cell>
          <cell r="D139">
            <v>859200</v>
          </cell>
          <cell r="E139">
            <v>194129</v>
          </cell>
          <cell r="F139">
            <v>389088</v>
          </cell>
          <cell r="G139">
            <v>578410</v>
          </cell>
          <cell r="H139">
            <v>719048</v>
          </cell>
        </row>
        <row r="140">
          <cell r="C140">
            <v>454700</v>
          </cell>
          <cell r="D140">
            <v>94700</v>
          </cell>
          <cell r="E140">
            <v>19836</v>
          </cell>
          <cell r="F140">
            <v>40731</v>
          </cell>
          <cell r="G140">
            <v>89791</v>
          </cell>
          <cell r="H140">
            <v>89170</v>
          </cell>
        </row>
        <row r="146">
          <cell r="D146">
            <v>551000</v>
          </cell>
          <cell r="E146">
            <v>341282</v>
          </cell>
          <cell r="F146">
            <v>341282</v>
          </cell>
          <cell r="G146">
            <v>341282</v>
          </cell>
          <cell r="H146">
            <v>458632</v>
          </cell>
        </row>
        <row r="147">
          <cell r="D147">
            <v>28000</v>
          </cell>
          <cell r="G147">
            <v>23680</v>
          </cell>
          <cell r="H147">
            <v>23680</v>
          </cell>
        </row>
        <row r="151">
          <cell r="C151">
            <v>30</v>
          </cell>
          <cell r="D151">
            <v>29</v>
          </cell>
          <cell r="E151">
            <v>33</v>
          </cell>
          <cell r="F151">
            <v>33</v>
          </cell>
          <cell r="G151">
            <v>32</v>
          </cell>
          <cell r="H151">
            <v>29</v>
          </cell>
        </row>
        <row r="159">
          <cell r="C159">
            <v>1073000</v>
          </cell>
          <cell r="D159">
            <v>974782</v>
          </cell>
          <cell r="E159">
            <v>223550</v>
          </cell>
          <cell r="F159">
            <v>501965</v>
          </cell>
          <cell r="G159">
            <v>565376</v>
          </cell>
          <cell r="H159">
            <v>825267</v>
          </cell>
        </row>
        <row r="160">
          <cell r="C160">
            <v>194000</v>
          </cell>
          <cell r="D160">
            <v>184553</v>
          </cell>
          <cell r="E160">
            <v>7598</v>
          </cell>
          <cell r="F160">
            <v>45157</v>
          </cell>
          <cell r="G160">
            <v>198904</v>
          </cell>
          <cell r="H160">
            <v>181655</v>
          </cell>
        </row>
        <row r="163">
          <cell r="E163">
            <v>43689</v>
          </cell>
          <cell r="F163">
            <v>124665</v>
          </cell>
          <cell r="G163">
            <v>82526</v>
          </cell>
          <cell r="H163">
            <v>38676</v>
          </cell>
        </row>
        <row r="164">
          <cell r="D164">
            <v>115195</v>
          </cell>
          <cell r="F164">
            <v>20212</v>
          </cell>
          <cell r="G164">
            <v>59760</v>
          </cell>
          <cell r="H164">
            <v>115168</v>
          </cell>
        </row>
        <row r="170">
          <cell r="C170">
            <v>40</v>
          </cell>
          <cell r="D170">
            <v>44</v>
          </cell>
          <cell r="E170">
            <v>36</v>
          </cell>
          <cell r="F170">
            <v>41</v>
          </cell>
          <cell r="G170">
            <v>44</v>
          </cell>
          <cell r="H170">
            <v>42</v>
          </cell>
        </row>
        <row r="178">
          <cell r="D178">
            <v>189479</v>
          </cell>
          <cell r="E178">
            <v>31535</v>
          </cell>
          <cell r="F178">
            <v>63675</v>
          </cell>
          <cell r="G178">
            <v>104816</v>
          </cell>
          <cell r="H178">
            <v>145660</v>
          </cell>
        </row>
        <row r="179">
          <cell r="D179">
            <v>39425</v>
          </cell>
          <cell r="E179">
            <v>9033</v>
          </cell>
          <cell r="F179">
            <v>17492</v>
          </cell>
          <cell r="G179">
            <v>25053</v>
          </cell>
          <cell r="H179">
            <v>39017</v>
          </cell>
        </row>
        <row r="185">
          <cell r="D185">
            <v>11149000</v>
          </cell>
          <cell r="E185">
            <v>2803618</v>
          </cell>
          <cell r="F185">
            <v>5592055</v>
          </cell>
          <cell r="G185">
            <v>8366849</v>
          </cell>
          <cell r="H185">
            <v>11148403</v>
          </cell>
        </row>
        <row r="189">
          <cell r="H189">
            <v>9</v>
          </cell>
        </row>
        <row r="197">
          <cell r="C197">
            <v>8719427</v>
          </cell>
          <cell r="D197">
            <v>6180145</v>
          </cell>
          <cell r="E197">
            <v>1260391</v>
          </cell>
          <cell r="F197">
            <v>2520739</v>
          </cell>
          <cell r="G197">
            <v>3810406</v>
          </cell>
          <cell r="H197">
            <v>5280754</v>
          </cell>
        </row>
        <row r="198">
          <cell r="C198">
            <v>5434277</v>
          </cell>
          <cell r="D198">
            <v>14597414</v>
          </cell>
          <cell r="E198">
            <v>3082928</v>
          </cell>
          <cell r="F198">
            <v>6963821</v>
          </cell>
          <cell r="G198">
            <v>10068311</v>
          </cell>
          <cell r="H198">
            <v>14589648</v>
          </cell>
        </row>
        <row r="199">
          <cell r="C199">
            <v>1479656</v>
          </cell>
          <cell r="D199">
            <v>5643785</v>
          </cell>
          <cell r="E199">
            <v>20138</v>
          </cell>
          <cell r="F199">
            <v>287786</v>
          </cell>
          <cell r="G199">
            <v>400886</v>
          </cell>
          <cell r="H199">
            <v>5488875</v>
          </cell>
        </row>
        <row r="201">
          <cell r="D201">
            <v>13283786</v>
          </cell>
          <cell r="E201">
            <v>406961</v>
          </cell>
          <cell r="F201">
            <v>3989273</v>
          </cell>
          <cell r="G201">
            <v>5929445</v>
          </cell>
          <cell r="H201">
            <v>13102847</v>
          </cell>
        </row>
        <row r="203">
          <cell r="C203">
            <v>35000</v>
          </cell>
          <cell r="D203">
            <v>813530</v>
          </cell>
          <cell r="E203">
            <v>42039</v>
          </cell>
          <cell r="F203">
            <v>350349</v>
          </cell>
          <cell r="G203">
            <v>414539</v>
          </cell>
          <cell r="H203">
            <v>802903</v>
          </cell>
        </row>
        <row r="205">
          <cell r="C205">
            <v>35000</v>
          </cell>
          <cell r="D205">
            <v>150000</v>
          </cell>
          <cell r="E205">
            <v>23122</v>
          </cell>
          <cell r="F205">
            <v>56958</v>
          </cell>
          <cell r="G205">
            <v>102469</v>
          </cell>
          <cell r="H205">
            <v>139373</v>
          </cell>
        </row>
        <row r="206">
          <cell r="D206">
            <v>123191</v>
          </cell>
          <cell r="E206">
            <v>18917</v>
          </cell>
          <cell r="F206">
            <v>63791</v>
          </cell>
          <cell r="G206">
            <v>82470</v>
          </cell>
          <cell r="H206">
            <v>123191</v>
          </cell>
        </row>
        <row r="207">
          <cell r="D207">
            <v>540339</v>
          </cell>
          <cell r="F207">
            <v>229600</v>
          </cell>
          <cell r="G207">
            <v>229600</v>
          </cell>
          <cell r="H207">
            <v>540339</v>
          </cell>
        </row>
        <row r="209">
          <cell r="C209">
            <v>15668360</v>
          </cell>
          <cell r="D209">
            <v>27234874</v>
          </cell>
          <cell r="E209">
            <v>4405496</v>
          </cell>
          <cell r="F209">
            <v>10122695</v>
          </cell>
          <cell r="G209">
            <v>14694142</v>
          </cell>
          <cell r="H209">
            <v>26162180</v>
          </cell>
        </row>
        <row r="211">
          <cell r="C211">
            <v>197</v>
          </cell>
          <cell r="D211">
            <v>200</v>
          </cell>
          <cell r="E211">
            <v>193</v>
          </cell>
          <cell r="F211">
            <v>199</v>
          </cell>
          <cell r="G211">
            <v>196</v>
          </cell>
          <cell r="H211">
            <v>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"/>
  <sheetViews>
    <sheetView workbookViewId="0" topLeftCell="A1">
      <selection activeCell="I16" sqref="I16"/>
    </sheetView>
  </sheetViews>
  <sheetFormatPr defaultColWidth="9.140625" defaultRowHeight="12.75"/>
  <cols>
    <col min="1" max="1" width="4.7109375" style="0" customWidth="1"/>
    <col min="3" max="3" width="30.8515625" style="0" customWidth="1"/>
    <col min="4" max="9" width="11.7109375" style="0" customWidth="1"/>
  </cols>
  <sheetData>
    <row r="2" ht="15.75">
      <c r="B2" s="10" t="s">
        <v>95</v>
      </c>
    </row>
    <row r="3" ht="13.5" thickBot="1"/>
    <row r="4" spans="2:9" ht="12.75">
      <c r="B4" s="46" t="s">
        <v>0</v>
      </c>
      <c r="C4" s="2" t="s">
        <v>1</v>
      </c>
      <c r="D4" s="2" t="s">
        <v>3</v>
      </c>
      <c r="E4" s="2" t="s">
        <v>38</v>
      </c>
      <c r="F4" s="2" t="s">
        <v>4</v>
      </c>
      <c r="G4" s="2" t="s">
        <v>4</v>
      </c>
      <c r="H4" s="2" t="s">
        <v>4</v>
      </c>
      <c r="I4" s="2" t="s">
        <v>4</v>
      </c>
    </row>
    <row r="5" spans="2:9" ht="25.5" customHeight="1">
      <c r="B5" s="47"/>
      <c r="C5" s="3" t="s">
        <v>2</v>
      </c>
      <c r="D5" s="3">
        <v>2011</v>
      </c>
      <c r="E5" s="3" t="s">
        <v>39</v>
      </c>
      <c r="F5" s="3" t="s">
        <v>36</v>
      </c>
      <c r="G5" s="3" t="s">
        <v>35</v>
      </c>
      <c r="H5" s="3" t="s">
        <v>5</v>
      </c>
      <c r="I5" s="3" t="s">
        <v>6</v>
      </c>
    </row>
    <row r="6" spans="2:9" ht="13.5" thickBot="1">
      <c r="B6" s="48"/>
      <c r="C6" s="4"/>
      <c r="D6" s="4"/>
      <c r="E6" s="4"/>
      <c r="F6" s="5"/>
      <c r="G6" s="4"/>
      <c r="H6" s="4"/>
      <c r="I6" s="4"/>
    </row>
    <row r="7" spans="2:9" ht="16.5" customHeight="1" thickBot="1">
      <c r="B7" s="6" t="s">
        <v>7</v>
      </c>
      <c r="C7" s="14" t="s">
        <v>8</v>
      </c>
      <c r="D7" s="7">
        <f aca="true" t="shared" si="0" ref="D7:I7">SUM(D8)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</row>
    <row r="8" spans="2:9" ht="16.5" customHeight="1" thickBot="1">
      <c r="B8" s="8" t="s">
        <v>9</v>
      </c>
      <c r="C8" s="15" t="s">
        <v>10</v>
      </c>
      <c r="D8" s="7"/>
      <c r="E8" s="7"/>
      <c r="F8" s="7"/>
      <c r="G8" s="7"/>
      <c r="H8" s="7"/>
      <c r="I8" s="7"/>
    </row>
    <row r="9" spans="2:9" ht="16.5" customHeight="1" thickBot="1">
      <c r="B9" s="6" t="s">
        <v>11</v>
      </c>
      <c r="C9" s="14" t="s">
        <v>12</v>
      </c>
      <c r="D9" s="26">
        <f aca="true" t="shared" si="1" ref="D9:I9">SUM(D10:D15)</f>
        <v>33592000</v>
      </c>
      <c r="E9" s="26">
        <f t="shared" si="1"/>
        <v>33824397</v>
      </c>
      <c r="F9" s="26">
        <f t="shared" si="1"/>
        <v>6396185</v>
      </c>
      <c r="G9" s="26">
        <f t="shared" si="1"/>
        <v>12384053</v>
      </c>
      <c r="H9" s="26">
        <f t="shared" si="1"/>
        <v>17418626</v>
      </c>
      <c r="I9" s="26">
        <f t="shared" si="1"/>
        <v>26683644</v>
      </c>
    </row>
    <row r="10" spans="2:9" ht="16.5" customHeight="1" thickBot="1">
      <c r="B10" s="8" t="s">
        <v>13</v>
      </c>
      <c r="C10" s="15" t="s">
        <v>14</v>
      </c>
      <c r="D10" s="26">
        <v>5875000</v>
      </c>
      <c r="E10" s="26">
        <v>2033997</v>
      </c>
      <c r="F10" s="26">
        <v>237941</v>
      </c>
      <c r="G10" s="26">
        <v>436807</v>
      </c>
      <c r="H10" s="26">
        <v>666857</v>
      </c>
      <c r="I10" s="26">
        <v>902285</v>
      </c>
    </row>
    <row r="11" spans="2:9" ht="13.5" thickBot="1">
      <c r="B11" s="8" t="s">
        <v>15</v>
      </c>
      <c r="C11" s="15" t="s">
        <v>85</v>
      </c>
      <c r="D11" s="26">
        <v>13899000</v>
      </c>
      <c r="E11" s="26">
        <v>15099000</v>
      </c>
      <c r="F11" s="26">
        <v>3863104</v>
      </c>
      <c r="G11" s="26">
        <v>7595240</v>
      </c>
      <c r="H11" s="26">
        <v>10936623</v>
      </c>
      <c r="I11" s="26">
        <v>14963827</v>
      </c>
    </row>
    <row r="12" spans="2:9" ht="16.5" customHeight="1" thickBot="1">
      <c r="B12" s="8" t="s">
        <v>17</v>
      </c>
      <c r="C12" s="15" t="s">
        <v>16</v>
      </c>
      <c r="D12" s="26">
        <v>6168000</v>
      </c>
      <c r="E12" s="26">
        <v>5312600</v>
      </c>
      <c r="F12" s="26">
        <v>1107275</v>
      </c>
      <c r="G12" s="26">
        <v>2906746</v>
      </c>
      <c r="H12" s="26">
        <v>3955913</v>
      </c>
      <c r="I12" s="26">
        <v>5429693</v>
      </c>
    </row>
    <row r="13" spans="2:9" ht="16.5" customHeight="1" thickBot="1">
      <c r="B13" s="8" t="s">
        <v>88</v>
      </c>
      <c r="C13" s="15" t="s">
        <v>18</v>
      </c>
      <c r="D13" s="26">
        <v>7650000</v>
      </c>
      <c r="E13" s="26">
        <v>11378800</v>
      </c>
      <c r="F13" s="26">
        <v>1806110</v>
      </c>
      <c r="G13" s="26">
        <v>3703601</v>
      </c>
      <c r="H13" s="26">
        <v>4477977</v>
      </c>
      <c r="I13" s="26">
        <v>8592852</v>
      </c>
    </row>
    <row r="14" spans="2:9" ht="26.25" thickBot="1">
      <c r="B14" s="8" t="s">
        <v>89</v>
      </c>
      <c r="C14" s="15" t="s">
        <v>86</v>
      </c>
      <c r="D14" s="26"/>
      <c r="E14" s="26"/>
      <c r="F14" s="26">
        <v>-618245</v>
      </c>
      <c r="G14" s="26">
        <v>-2258341</v>
      </c>
      <c r="H14" s="26">
        <v>-2618744</v>
      </c>
      <c r="I14" s="26">
        <v>-3299324</v>
      </c>
    </row>
    <row r="15" spans="2:9" ht="16.5" customHeight="1" thickBot="1">
      <c r="B15" s="8" t="s">
        <v>90</v>
      </c>
      <c r="C15" s="15" t="s">
        <v>87</v>
      </c>
      <c r="D15" s="26"/>
      <c r="E15" s="26"/>
      <c r="F15" s="26"/>
      <c r="G15" s="26"/>
      <c r="H15" s="26"/>
      <c r="I15" s="26">
        <v>94311</v>
      </c>
    </row>
    <row r="16" spans="2:9" ht="30.75" customHeight="1" thickBot="1">
      <c r="B16" s="6" t="s">
        <v>19</v>
      </c>
      <c r="C16" s="14" t="s">
        <v>20</v>
      </c>
      <c r="D16" s="26"/>
      <c r="E16" s="26">
        <v>713585</v>
      </c>
      <c r="F16" s="26">
        <v>270899</v>
      </c>
      <c r="G16" s="26">
        <v>866449</v>
      </c>
      <c r="H16" s="26">
        <v>912069</v>
      </c>
      <c r="I16" s="26">
        <v>1718215</v>
      </c>
    </row>
    <row r="17" spans="2:9" ht="16.5" customHeight="1" thickBot="1">
      <c r="B17" s="6"/>
      <c r="C17" s="16" t="s">
        <v>21</v>
      </c>
      <c r="D17" s="26">
        <f aca="true" t="shared" si="2" ref="D17:I17">SUM(D7,D9,D16)</f>
        <v>33592000</v>
      </c>
      <c r="E17" s="26">
        <f t="shared" si="2"/>
        <v>34537982</v>
      </c>
      <c r="F17" s="26">
        <f t="shared" si="2"/>
        <v>6667084</v>
      </c>
      <c r="G17" s="26">
        <f t="shared" si="2"/>
        <v>13250502</v>
      </c>
      <c r="H17" s="26">
        <f t="shared" si="2"/>
        <v>18330695</v>
      </c>
      <c r="I17" s="26">
        <f t="shared" si="2"/>
        <v>28401859</v>
      </c>
    </row>
  </sheetData>
  <mergeCells count="1">
    <mergeCell ref="B4:B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tabSelected="1" workbookViewId="0" topLeftCell="A16">
      <selection activeCell="H19" sqref="H19"/>
    </sheetView>
  </sheetViews>
  <sheetFormatPr defaultColWidth="9.140625" defaultRowHeight="12.75"/>
  <cols>
    <col min="1" max="1" width="4.7109375" style="19" customWidth="1"/>
    <col min="2" max="2" width="40.8515625" style="19" customWidth="1"/>
    <col min="3" max="3" width="11.7109375" style="19" customWidth="1"/>
    <col min="4" max="4" width="13.57421875" style="19" customWidth="1"/>
    <col min="5" max="8" width="11.7109375" style="19" customWidth="1"/>
    <col min="9" max="16384" width="9.140625" style="19" customWidth="1"/>
  </cols>
  <sheetData>
    <row r="2" spans="2:8" ht="12.75">
      <c r="B2" s="49" t="s">
        <v>40</v>
      </c>
      <c r="C2" s="50"/>
      <c r="D2" s="50"/>
      <c r="E2" s="50"/>
      <c r="F2" s="50"/>
      <c r="G2" s="50"/>
      <c r="H2" s="50"/>
    </row>
    <row r="3" spans="2:8" ht="12.75">
      <c r="B3" s="49" t="s">
        <v>96</v>
      </c>
      <c r="C3" s="50"/>
      <c r="D3" s="50"/>
      <c r="E3" s="50"/>
      <c r="F3" s="50"/>
      <c r="G3" s="50"/>
      <c r="H3" s="50"/>
    </row>
    <row r="4" ht="13.5" thickBot="1"/>
    <row r="5" spans="2:8" ht="36.75" customHeight="1">
      <c r="B5" s="1" t="s">
        <v>22</v>
      </c>
      <c r="C5" s="46" t="s">
        <v>84</v>
      </c>
      <c r="D5" s="2" t="s">
        <v>37</v>
      </c>
      <c r="E5" s="2" t="s">
        <v>4</v>
      </c>
      <c r="F5" s="2" t="s">
        <v>4</v>
      </c>
      <c r="G5" s="2" t="s">
        <v>4</v>
      </c>
      <c r="H5" s="2" t="s">
        <v>4</v>
      </c>
    </row>
    <row r="6" spans="2:8" ht="24.75" customHeight="1">
      <c r="B6" s="9" t="s">
        <v>2</v>
      </c>
      <c r="C6" s="47"/>
      <c r="D6" s="3"/>
      <c r="E6" s="3" t="s">
        <v>36</v>
      </c>
      <c r="F6" s="3" t="s">
        <v>35</v>
      </c>
      <c r="G6" s="3" t="s">
        <v>5</v>
      </c>
      <c r="H6" s="3" t="s">
        <v>6</v>
      </c>
    </row>
    <row r="7" spans="2:8" ht="13.5" thickBot="1">
      <c r="B7" s="12"/>
      <c r="C7" s="48"/>
      <c r="D7" s="20"/>
      <c r="E7" s="5"/>
      <c r="F7" s="5"/>
      <c r="G7" s="20"/>
      <c r="H7" s="20"/>
    </row>
    <row r="8" spans="2:8" ht="27" customHeight="1" thickBot="1">
      <c r="B8" s="11" t="s">
        <v>43</v>
      </c>
      <c r="C8" s="34">
        <f aca="true" t="shared" si="0" ref="C8:H8">SUM(C9:C10)</f>
        <v>17426800</v>
      </c>
      <c r="D8" s="34">
        <f t="shared" si="0"/>
        <v>25102003</v>
      </c>
      <c r="E8" s="34">
        <f t="shared" si="0"/>
        <v>3986066</v>
      </c>
      <c r="F8" s="34">
        <f t="shared" si="0"/>
        <v>9729191</v>
      </c>
      <c r="G8" s="34">
        <f t="shared" si="0"/>
        <v>15853089</v>
      </c>
      <c r="H8" s="34">
        <f t="shared" si="0"/>
        <v>23772024</v>
      </c>
    </row>
    <row r="9" spans="2:8" ht="27" customHeight="1" thickBot="1">
      <c r="B9" s="12" t="s">
        <v>41</v>
      </c>
      <c r="C9" s="35">
        <f>+програма!C19</f>
        <v>10736600</v>
      </c>
      <c r="D9" s="35">
        <f>+програма!D19</f>
        <v>8165735</v>
      </c>
      <c r="E9" s="35">
        <f>+програма!E19</f>
        <v>1902833</v>
      </c>
      <c r="F9" s="35">
        <f>+програма!F19</f>
        <v>3794704</v>
      </c>
      <c r="G9" s="35">
        <f>+програма!G19</f>
        <v>5456696</v>
      </c>
      <c r="H9" s="35">
        <f>+програма!H19</f>
        <v>7649666</v>
      </c>
    </row>
    <row r="10" spans="2:8" ht="27" customHeight="1" thickBot="1">
      <c r="B10" s="12" t="s">
        <v>42</v>
      </c>
      <c r="C10" s="35">
        <f>+програма!C40</f>
        <v>6690200</v>
      </c>
      <c r="D10" s="35">
        <f>+програма!D40</f>
        <v>16936268</v>
      </c>
      <c r="E10" s="35">
        <f>+програма!E40</f>
        <v>2083233</v>
      </c>
      <c r="F10" s="35">
        <f>+програма!F40</f>
        <v>5934487</v>
      </c>
      <c r="G10" s="35">
        <f>+програма!G40</f>
        <v>10396393</v>
      </c>
      <c r="H10" s="35">
        <f>+програма!H40</f>
        <v>16122358</v>
      </c>
    </row>
    <row r="11" spans="2:8" ht="27" customHeight="1" thickBot="1">
      <c r="B11" s="12"/>
      <c r="C11" s="35"/>
      <c r="D11" s="35"/>
      <c r="E11" s="35"/>
      <c r="F11" s="35"/>
      <c r="G11" s="35"/>
      <c r="H11" s="35"/>
    </row>
    <row r="12" spans="2:8" ht="27" customHeight="1" thickBot="1">
      <c r="B12" s="11" t="s">
        <v>44</v>
      </c>
      <c r="C12" s="34">
        <f aca="true" t="shared" si="1" ref="C12:H12">SUM(C13:C13)</f>
        <v>213555499</v>
      </c>
      <c r="D12" s="34">
        <f t="shared" si="1"/>
        <v>224924071</v>
      </c>
      <c r="E12" s="34">
        <f t="shared" si="1"/>
        <v>50874233</v>
      </c>
      <c r="F12" s="34">
        <f t="shared" si="1"/>
        <v>101270433</v>
      </c>
      <c r="G12" s="34">
        <f t="shared" si="1"/>
        <v>150926904</v>
      </c>
      <c r="H12" s="34">
        <f t="shared" si="1"/>
        <v>218706881</v>
      </c>
    </row>
    <row r="13" spans="2:8" ht="27" customHeight="1" thickBot="1">
      <c r="B13" s="12" t="s">
        <v>45</v>
      </c>
      <c r="C13" s="35">
        <f>+програма!C66</f>
        <v>213555499</v>
      </c>
      <c r="D13" s="35">
        <f>+програма!D66</f>
        <v>224924071</v>
      </c>
      <c r="E13" s="35">
        <f>+програма!E66</f>
        <v>50874233</v>
      </c>
      <c r="F13" s="35">
        <f>+програма!F66</f>
        <v>101270433</v>
      </c>
      <c r="G13" s="35">
        <f>+програма!G66</f>
        <v>150926904</v>
      </c>
      <c r="H13" s="35">
        <f>+програма!H66</f>
        <v>218706881</v>
      </c>
    </row>
    <row r="14" spans="2:8" ht="27" customHeight="1" thickBot="1">
      <c r="B14" s="12"/>
      <c r="C14" s="35"/>
      <c r="D14" s="35"/>
      <c r="E14" s="35"/>
      <c r="F14" s="35"/>
      <c r="G14" s="35"/>
      <c r="H14" s="35"/>
    </row>
    <row r="15" spans="2:8" ht="27" customHeight="1" thickBot="1">
      <c r="B15" s="11" t="s">
        <v>46</v>
      </c>
      <c r="C15" s="34">
        <f aca="true" t="shared" si="2" ref="C15:H15">SUM(C16:C18)</f>
        <v>20016441</v>
      </c>
      <c r="D15" s="34">
        <f t="shared" si="2"/>
        <v>44987617</v>
      </c>
      <c r="E15" s="34">
        <f t="shared" si="2"/>
        <v>5250840</v>
      </c>
      <c r="F15" s="34">
        <f t="shared" si="2"/>
        <v>13822913</v>
      </c>
      <c r="G15" s="34">
        <f t="shared" si="2"/>
        <v>19936534</v>
      </c>
      <c r="H15" s="34">
        <f t="shared" si="2"/>
        <v>44842622</v>
      </c>
    </row>
    <row r="16" spans="2:8" ht="27" customHeight="1" thickBot="1">
      <c r="B16" s="12" t="s">
        <v>47</v>
      </c>
      <c r="C16" s="35">
        <f>+програма!C86</f>
        <v>361300</v>
      </c>
      <c r="D16" s="35">
        <f>+програма!D86</f>
        <v>281300</v>
      </c>
      <c r="E16" s="35">
        <f>+програма!E86</f>
        <v>56554</v>
      </c>
      <c r="F16" s="35">
        <f>+програма!F86</f>
        <v>96317</v>
      </c>
      <c r="G16" s="35">
        <f>+програма!G86</f>
        <v>146828</v>
      </c>
      <c r="H16" s="35">
        <f>+програма!H86</f>
        <v>231232</v>
      </c>
    </row>
    <row r="17" spans="2:8" ht="27" customHeight="1" thickBot="1">
      <c r="B17" s="12" t="s">
        <v>48</v>
      </c>
      <c r="C17" s="35">
        <f>+програма!C109</f>
        <v>18205141</v>
      </c>
      <c r="D17" s="35">
        <f>+програма!D109</f>
        <v>43256317</v>
      </c>
      <c r="E17" s="35">
        <f>+програма!E109</f>
        <v>5009519</v>
      </c>
      <c r="F17" s="35">
        <f>+програма!F109</f>
        <v>13187747</v>
      </c>
      <c r="G17" s="35">
        <f>+програма!G109</f>
        <v>18959382</v>
      </c>
      <c r="H17" s="35">
        <f>+програма!H109</f>
        <v>43255465</v>
      </c>
    </row>
    <row r="18" spans="2:8" ht="27" customHeight="1" thickBot="1">
      <c r="B18" s="12" t="s">
        <v>49</v>
      </c>
      <c r="C18" s="35">
        <f>+програма!C129</f>
        <v>1450000</v>
      </c>
      <c r="D18" s="35">
        <f>+програма!D129</f>
        <v>1450000</v>
      </c>
      <c r="E18" s="35">
        <f>+програма!E129</f>
        <v>184767</v>
      </c>
      <c r="F18" s="35">
        <f>+програма!F129</f>
        <v>538849</v>
      </c>
      <c r="G18" s="35">
        <f>+програма!G129</f>
        <v>830324</v>
      </c>
      <c r="H18" s="35">
        <f>+програма!H129</f>
        <v>1355925</v>
      </c>
    </row>
    <row r="19" spans="2:8" ht="27" customHeight="1" thickBot="1">
      <c r="B19" s="17"/>
      <c r="C19" s="36"/>
      <c r="D19" s="36"/>
      <c r="E19" s="36"/>
      <c r="F19" s="36"/>
      <c r="G19" s="36"/>
      <c r="H19" s="36"/>
    </row>
    <row r="20" spans="2:8" s="21" customFormat="1" ht="27" customHeight="1" thickBot="1">
      <c r="B20" s="18" t="s">
        <v>50</v>
      </c>
      <c r="C20" s="37">
        <f aca="true" t="shared" si="3" ref="C20:H20">SUM(C21)</f>
        <v>1356900</v>
      </c>
      <c r="D20" s="37">
        <f t="shared" si="3"/>
        <v>1532900</v>
      </c>
      <c r="E20" s="37">
        <f t="shared" si="3"/>
        <v>555247</v>
      </c>
      <c r="F20" s="37">
        <f t="shared" si="3"/>
        <v>771101</v>
      </c>
      <c r="G20" s="37">
        <f t="shared" si="3"/>
        <v>1033163</v>
      </c>
      <c r="H20" s="37">
        <f t="shared" si="3"/>
        <v>1290530</v>
      </c>
    </row>
    <row r="21" spans="2:8" ht="27" customHeight="1" thickBot="1">
      <c r="B21" s="12" t="s">
        <v>51</v>
      </c>
      <c r="C21" s="38">
        <f>+програма!C149</f>
        <v>1356900</v>
      </c>
      <c r="D21" s="38">
        <f>+програма!D149</f>
        <v>1532900</v>
      </c>
      <c r="E21" s="38">
        <f>+програма!E149</f>
        <v>555247</v>
      </c>
      <c r="F21" s="38">
        <f>+програма!F149</f>
        <v>771101</v>
      </c>
      <c r="G21" s="38">
        <f>+програма!G149</f>
        <v>1033163</v>
      </c>
      <c r="H21" s="38">
        <f>+програма!H149</f>
        <v>1290530</v>
      </c>
    </row>
    <row r="22" spans="2:8" ht="27" customHeight="1" thickBot="1">
      <c r="B22" s="22"/>
      <c r="C22" s="38"/>
      <c r="D22" s="38"/>
      <c r="E22" s="38"/>
      <c r="F22" s="38"/>
      <c r="G22" s="38"/>
      <c r="H22" s="38"/>
    </row>
    <row r="23" spans="2:8" ht="27" customHeight="1" thickBot="1">
      <c r="B23" s="11" t="s">
        <v>23</v>
      </c>
      <c r="C23" s="39">
        <f aca="true" t="shared" si="4" ref="C23:H23">SUM(C24:C26)</f>
        <v>16935360</v>
      </c>
      <c r="D23" s="39">
        <f t="shared" si="4"/>
        <v>39772113</v>
      </c>
      <c r="E23" s="39">
        <f t="shared" si="4"/>
        <v>7480830</v>
      </c>
      <c r="F23" s="39">
        <f t="shared" si="4"/>
        <v>16343039</v>
      </c>
      <c r="G23" s="39">
        <f t="shared" si="4"/>
        <v>23955140</v>
      </c>
      <c r="H23" s="39">
        <f t="shared" si="4"/>
        <v>38502182</v>
      </c>
    </row>
    <row r="24" spans="2:8" ht="27" customHeight="1" thickBot="1">
      <c r="B24" s="12" t="s">
        <v>52</v>
      </c>
      <c r="C24" s="38">
        <f>+програма!C168</f>
        <v>1267000</v>
      </c>
      <c r="D24" s="38">
        <f>+програма!D168</f>
        <v>1159335</v>
      </c>
      <c r="E24" s="38">
        <f>+програма!E168</f>
        <v>231148</v>
      </c>
      <c r="F24" s="38">
        <f>+програма!F168</f>
        <v>547122</v>
      </c>
      <c r="G24" s="38">
        <f>+програма!G168</f>
        <v>764280</v>
      </c>
      <c r="H24" s="38">
        <f>+програма!H168</f>
        <v>1006922</v>
      </c>
    </row>
    <row r="25" spans="2:8" ht="27" customHeight="1" thickBot="1">
      <c r="B25" s="12" t="s">
        <v>53</v>
      </c>
      <c r="C25" s="38"/>
      <c r="D25" s="38">
        <f>+програма!D187</f>
        <v>11377904</v>
      </c>
      <c r="E25" s="38">
        <f>+програма!E187</f>
        <v>2844186</v>
      </c>
      <c r="F25" s="38">
        <f>+програма!F187</f>
        <v>5673222</v>
      </c>
      <c r="G25" s="38">
        <f>+програма!G187</f>
        <v>8496718</v>
      </c>
      <c r="H25" s="38">
        <f>+програма!H187</f>
        <v>11333080</v>
      </c>
    </row>
    <row r="26" spans="2:8" ht="27" customHeight="1" thickBot="1">
      <c r="B26" s="12" t="s">
        <v>54</v>
      </c>
      <c r="C26" s="38">
        <f>+програма!C209</f>
        <v>15668360</v>
      </c>
      <c r="D26" s="38">
        <f>+програма!D209</f>
        <v>27234874</v>
      </c>
      <c r="E26" s="38">
        <f>+програма!E209</f>
        <v>4405496</v>
      </c>
      <c r="F26" s="38">
        <f>+програма!F209</f>
        <v>10122695</v>
      </c>
      <c r="G26" s="38">
        <f>+програма!G209</f>
        <v>14694142</v>
      </c>
      <c r="H26" s="38">
        <f>+програма!H209</f>
        <v>26162180</v>
      </c>
    </row>
    <row r="27" spans="2:8" s="21" customFormat="1" ht="27" customHeight="1" thickBot="1">
      <c r="B27" s="11" t="s">
        <v>24</v>
      </c>
      <c r="C27" s="39">
        <f aca="true" t="shared" si="5" ref="C27:H27">+C8+C12+C15+C20+C23</f>
        <v>269291000</v>
      </c>
      <c r="D27" s="39">
        <f t="shared" si="5"/>
        <v>336318704</v>
      </c>
      <c r="E27" s="39">
        <f t="shared" si="5"/>
        <v>68147216</v>
      </c>
      <c r="F27" s="39">
        <f t="shared" si="5"/>
        <v>141936677</v>
      </c>
      <c r="G27" s="39">
        <f t="shared" si="5"/>
        <v>211704830</v>
      </c>
      <c r="H27" s="39">
        <f t="shared" si="5"/>
        <v>327114239</v>
      </c>
    </row>
    <row r="29" ht="12.75">
      <c r="D29" s="44"/>
    </row>
    <row r="30" ht="12.75">
      <c r="D30" s="45"/>
    </row>
  </sheetData>
  <mergeCells count="3">
    <mergeCell ref="C5:C7"/>
    <mergeCell ref="B2:H2"/>
    <mergeCell ref="B3:H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16"/>
  <sheetViews>
    <sheetView tabSelected="1" workbookViewId="0" topLeftCell="B199">
      <selection activeCell="H19" sqref="H19"/>
    </sheetView>
  </sheetViews>
  <sheetFormatPr defaultColWidth="9.140625" defaultRowHeight="12.75"/>
  <cols>
    <col min="1" max="1" width="4.7109375" style="0" customWidth="1"/>
    <col min="2" max="2" width="61.140625" style="0" bestFit="1" customWidth="1"/>
    <col min="3" max="8" width="12.7109375" style="23" customWidth="1"/>
  </cols>
  <sheetData>
    <row r="2" spans="2:8" ht="13.5">
      <c r="B2" s="51" t="s">
        <v>97</v>
      </c>
      <c r="C2" s="52"/>
      <c r="D2" s="52"/>
      <c r="E2" s="52"/>
      <c r="F2" s="52"/>
      <c r="G2" s="52"/>
      <c r="H2" s="52"/>
    </row>
    <row r="3" spans="2:8" ht="13.5">
      <c r="B3" s="51" t="s">
        <v>41</v>
      </c>
      <c r="C3" s="53"/>
      <c r="D3" s="53"/>
      <c r="E3" s="53"/>
      <c r="F3" s="53"/>
      <c r="G3" s="53"/>
      <c r="H3" s="53"/>
    </row>
    <row r="4" ht="14.25" customHeight="1" thickBot="1">
      <c r="B4" s="10"/>
    </row>
    <row r="5" spans="2:8" ht="22.5" customHeight="1">
      <c r="B5" s="1" t="s">
        <v>25</v>
      </c>
      <c r="C5" s="24" t="s">
        <v>3</v>
      </c>
      <c r="D5" s="24" t="s">
        <v>37</v>
      </c>
      <c r="E5" s="24" t="s">
        <v>4</v>
      </c>
      <c r="F5" s="24" t="s">
        <v>4</v>
      </c>
      <c r="G5" s="24" t="s">
        <v>4</v>
      </c>
      <c r="H5" s="24" t="s">
        <v>4</v>
      </c>
    </row>
    <row r="6" spans="2:8" ht="25.5">
      <c r="B6" s="13" t="s">
        <v>2</v>
      </c>
      <c r="C6" s="33">
        <v>2011</v>
      </c>
      <c r="D6" s="32"/>
      <c r="E6" s="32" t="s">
        <v>36</v>
      </c>
      <c r="F6" s="32" t="s">
        <v>35</v>
      </c>
      <c r="G6" s="25" t="s">
        <v>5</v>
      </c>
      <c r="H6" s="25" t="s">
        <v>6</v>
      </c>
    </row>
    <row r="7" spans="2:8" ht="18.75" customHeight="1" thickBot="1">
      <c r="B7" s="11" t="s">
        <v>26</v>
      </c>
      <c r="C7" s="26">
        <f aca="true" t="shared" si="0" ref="C7:H7">SUM(C9:C11)</f>
        <v>10689000</v>
      </c>
      <c r="D7" s="26">
        <f t="shared" si="0"/>
        <v>8118135</v>
      </c>
      <c r="E7" s="26">
        <f t="shared" si="0"/>
        <v>1893365</v>
      </c>
      <c r="F7" s="26">
        <f t="shared" si="0"/>
        <v>3777476</v>
      </c>
      <c r="G7" s="26">
        <f t="shared" si="0"/>
        <v>5431381</v>
      </c>
      <c r="H7" s="26">
        <f t="shared" si="0"/>
        <v>7616086</v>
      </c>
    </row>
    <row r="8" spans="2:8" ht="18.75" customHeight="1" thickBot="1">
      <c r="B8" s="12" t="s">
        <v>27</v>
      </c>
      <c r="C8" s="27"/>
      <c r="D8" s="27"/>
      <c r="E8" s="27"/>
      <c r="F8" s="27"/>
      <c r="G8" s="27"/>
      <c r="H8" s="27"/>
    </row>
    <row r="9" spans="2:8" ht="18.75" customHeight="1" thickBot="1">
      <c r="B9" s="12" t="s">
        <v>28</v>
      </c>
      <c r="C9" s="27">
        <f>+'[4]програма'!C9</f>
        <v>8479570</v>
      </c>
      <c r="D9" s="27">
        <f>+'[4]програма'!D9</f>
        <v>7085988</v>
      </c>
      <c r="E9" s="27">
        <f>+'[4]програма'!E9</f>
        <v>1671885</v>
      </c>
      <c r="F9" s="27">
        <f>+'[4]програма'!F9</f>
        <v>3226354</v>
      </c>
      <c r="G9" s="27">
        <f>+'[4]програма'!G9</f>
        <v>4723433</v>
      </c>
      <c r="H9" s="27">
        <f>+'[4]програма'!H9</f>
        <v>6755825</v>
      </c>
    </row>
    <row r="10" spans="2:8" ht="18.75" customHeight="1" thickBot="1">
      <c r="B10" s="12" t="s">
        <v>29</v>
      </c>
      <c r="C10" s="27">
        <f>+'[4]програма'!C10</f>
        <v>2209430</v>
      </c>
      <c r="D10" s="27">
        <f>+'[4]програма'!D10</f>
        <v>1032147</v>
      </c>
      <c r="E10" s="27">
        <f>+'[4]програма'!E10</f>
        <v>221480</v>
      </c>
      <c r="F10" s="27">
        <f>+'[4]програма'!F10</f>
        <v>551122</v>
      </c>
      <c r="G10" s="27">
        <f>+'[4]програма'!G10</f>
        <v>707948</v>
      </c>
      <c r="H10" s="27">
        <f>+'[4]програма'!H10</f>
        <v>860261</v>
      </c>
    </row>
    <row r="11" spans="2:8" ht="18.75" customHeight="1" thickBot="1">
      <c r="B11" s="12" t="s">
        <v>30</v>
      </c>
      <c r="C11" s="40">
        <f>+'[2]програма'!C11</f>
        <v>0</v>
      </c>
      <c r="D11" s="40">
        <f>+'[2]програма'!D11</f>
        <v>0</v>
      </c>
      <c r="E11" s="40">
        <f>+'[2]програма'!E11</f>
        <v>0</v>
      </c>
      <c r="F11" s="40">
        <f>+'[2]програма'!F11</f>
        <v>0</v>
      </c>
      <c r="G11" s="40">
        <f>+'[2]програма'!G11</f>
        <v>0</v>
      </c>
      <c r="H11" s="27"/>
    </row>
    <row r="12" spans="2:8" ht="18.75" customHeight="1" thickBot="1">
      <c r="B12" s="28" t="s">
        <v>94</v>
      </c>
      <c r="C12" s="40"/>
      <c r="D12" s="27"/>
      <c r="E12" s="27"/>
      <c r="F12" s="27"/>
      <c r="G12" s="27"/>
      <c r="H12" s="27"/>
    </row>
    <row r="13" spans="2:8" ht="26.25" thickBot="1">
      <c r="B13" s="42" t="s">
        <v>58</v>
      </c>
      <c r="C13" s="27"/>
      <c r="D13" s="27">
        <f>+'[4]програма'!D13</f>
        <v>219440</v>
      </c>
      <c r="E13" s="27">
        <f>+'[4]програма'!E13</f>
        <v>1138</v>
      </c>
      <c r="F13" s="27">
        <f>+'[4]програма'!F13</f>
        <v>9657</v>
      </c>
      <c r="G13" s="27">
        <f>+'[4]програма'!G13</f>
        <v>11780</v>
      </c>
      <c r="H13" s="27">
        <f>+'[4]програма'!H13</f>
        <v>23101</v>
      </c>
    </row>
    <row r="14" spans="2:8" ht="28.5" customHeight="1" thickBot="1">
      <c r="B14" s="11" t="s">
        <v>31</v>
      </c>
      <c r="C14" s="26">
        <f aca="true" t="shared" si="1" ref="C14:H14">SUM(C16:C18)</f>
        <v>47600</v>
      </c>
      <c r="D14" s="26">
        <f t="shared" si="1"/>
        <v>47600</v>
      </c>
      <c r="E14" s="26">
        <f t="shared" si="1"/>
        <v>9468</v>
      </c>
      <c r="F14" s="26">
        <f t="shared" si="1"/>
        <v>17228</v>
      </c>
      <c r="G14" s="26">
        <f t="shared" si="1"/>
        <v>25315</v>
      </c>
      <c r="H14" s="26">
        <f t="shared" si="1"/>
        <v>33580</v>
      </c>
    </row>
    <row r="15" spans="2:8" ht="18.75" customHeight="1" thickBot="1">
      <c r="B15" s="12" t="s">
        <v>27</v>
      </c>
      <c r="C15" s="27"/>
      <c r="D15" s="27"/>
      <c r="E15" s="27"/>
      <c r="F15" s="27"/>
      <c r="G15" s="27"/>
      <c r="H15" s="27"/>
    </row>
    <row r="16" spans="2:8" ht="18.75" customHeight="1" thickBot="1">
      <c r="B16" s="42" t="s">
        <v>59</v>
      </c>
      <c r="C16" s="27">
        <f>+'[2]програма'!C16</f>
        <v>47600</v>
      </c>
      <c r="D16" s="27">
        <f>+'[2]програма'!D16</f>
        <v>47600</v>
      </c>
      <c r="E16" s="27">
        <f>+'[2]програма'!E16</f>
        <v>9468</v>
      </c>
      <c r="F16" s="27">
        <f>+'[2]програма'!F16</f>
        <v>17228</v>
      </c>
      <c r="G16" s="27">
        <f>+'[3]програма'!G16</f>
        <v>25315</v>
      </c>
      <c r="H16" s="27">
        <f>+'[4]програма'!H16</f>
        <v>33580</v>
      </c>
    </row>
    <row r="17" spans="2:8" ht="18.75" customHeight="1" thickBot="1">
      <c r="B17" s="42" t="s">
        <v>92</v>
      </c>
      <c r="C17" s="27"/>
      <c r="D17" s="27"/>
      <c r="E17" s="27"/>
      <c r="F17" s="27"/>
      <c r="G17" s="27"/>
      <c r="H17" s="27"/>
    </row>
    <row r="18" spans="2:8" ht="18.75" customHeight="1" thickBot="1">
      <c r="B18" s="12"/>
      <c r="C18" s="27"/>
      <c r="D18" s="27"/>
      <c r="E18" s="27"/>
      <c r="F18" s="27"/>
      <c r="G18" s="27"/>
      <c r="H18" s="27"/>
    </row>
    <row r="19" spans="2:8" ht="18.75" customHeight="1" thickBot="1">
      <c r="B19" s="11" t="s">
        <v>33</v>
      </c>
      <c r="C19" s="26">
        <f aca="true" t="shared" si="2" ref="C19:H19">SUM(C7,C14)</f>
        <v>10736600</v>
      </c>
      <c r="D19" s="26">
        <f t="shared" si="2"/>
        <v>8165735</v>
      </c>
      <c r="E19" s="26">
        <f t="shared" si="2"/>
        <v>1902833</v>
      </c>
      <c r="F19" s="26">
        <f t="shared" si="2"/>
        <v>3794704</v>
      </c>
      <c r="G19" s="26">
        <f t="shared" si="2"/>
        <v>5456696</v>
      </c>
      <c r="H19" s="26">
        <f t="shared" si="2"/>
        <v>7649666</v>
      </c>
    </row>
    <row r="20" spans="2:8" ht="18.75" customHeight="1" thickBot="1">
      <c r="B20" s="12"/>
      <c r="C20" s="27"/>
      <c r="D20" s="27"/>
      <c r="E20" s="27"/>
      <c r="F20" s="27"/>
      <c r="G20" s="27"/>
      <c r="H20" s="27">
        <f>+'[4]програма'!H20</f>
        <v>0</v>
      </c>
    </row>
    <row r="21" spans="2:8" ht="18.75" customHeight="1" thickBot="1">
      <c r="B21" s="12" t="s">
        <v>34</v>
      </c>
      <c r="C21" s="27">
        <f>+'[4]програма'!C21</f>
        <v>267</v>
      </c>
      <c r="D21" s="27">
        <f>+'[4]програма'!D21</f>
        <v>257</v>
      </c>
      <c r="E21" s="27">
        <f>+'[4]програма'!E21</f>
        <v>262</v>
      </c>
      <c r="F21" s="27">
        <f>+'[4]програма'!F21</f>
        <v>263</v>
      </c>
      <c r="G21" s="27">
        <f>+'[4]програма'!G21</f>
        <v>258</v>
      </c>
      <c r="H21" s="27">
        <f>+'[4]програма'!H21</f>
        <v>239</v>
      </c>
    </row>
    <row r="23" spans="2:8" ht="13.5">
      <c r="B23" s="51" t="s">
        <v>42</v>
      </c>
      <c r="C23" s="53"/>
      <c r="D23" s="53"/>
      <c r="E23" s="53"/>
      <c r="F23" s="53"/>
      <c r="G23" s="53"/>
      <c r="H23" s="53"/>
    </row>
    <row r="24" ht="14.25" customHeight="1" thickBot="1">
      <c r="B24" s="10"/>
    </row>
    <row r="25" spans="2:8" ht="26.25" customHeight="1">
      <c r="B25" s="1" t="s">
        <v>25</v>
      </c>
      <c r="C25" s="24" t="s">
        <v>3</v>
      </c>
      <c r="D25" s="24" t="s">
        <v>37</v>
      </c>
      <c r="E25" s="24" t="s">
        <v>4</v>
      </c>
      <c r="F25" s="24" t="s">
        <v>4</v>
      </c>
      <c r="G25" s="24" t="s">
        <v>4</v>
      </c>
      <c r="H25" s="24" t="s">
        <v>4</v>
      </c>
    </row>
    <row r="26" spans="2:8" ht="25.5">
      <c r="B26" s="13" t="s">
        <v>2</v>
      </c>
      <c r="C26" s="33">
        <v>2011</v>
      </c>
      <c r="D26" s="25"/>
      <c r="E26" s="25" t="s">
        <v>36</v>
      </c>
      <c r="F26" s="25" t="s">
        <v>35</v>
      </c>
      <c r="G26" s="25" t="s">
        <v>5</v>
      </c>
      <c r="H26" s="25" t="s">
        <v>6</v>
      </c>
    </row>
    <row r="27" spans="2:8" ht="18.75" customHeight="1" thickBot="1">
      <c r="B27" s="11" t="s">
        <v>26</v>
      </c>
      <c r="C27" s="26">
        <f aca="true" t="shared" si="3" ref="C27:H27">SUM(C29:C31)</f>
        <v>6690200</v>
      </c>
      <c r="D27" s="26">
        <f t="shared" si="3"/>
        <v>7636268</v>
      </c>
      <c r="E27" s="26">
        <f t="shared" si="3"/>
        <v>1704638</v>
      </c>
      <c r="F27" s="26">
        <f t="shared" si="3"/>
        <v>3416297</v>
      </c>
      <c r="G27" s="26">
        <f t="shared" si="3"/>
        <v>5330027</v>
      </c>
      <c r="H27" s="26">
        <f t="shared" si="3"/>
        <v>6843856</v>
      </c>
    </row>
    <row r="28" spans="2:8" ht="18.75" customHeight="1" thickBot="1">
      <c r="B28" s="12" t="s">
        <v>27</v>
      </c>
      <c r="C28" s="40" t="e">
        <f>+'[1]програма'!C28</f>
        <v>#REF!</v>
      </c>
      <c r="D28" s="40" t="e">
        <f>+'[1]програма'!D28</f>
        <v>#REF!</v>
      </c>
      <c r="E28" s="40" t="e">
        <f>+'[1]програма'!E28</f>
        <v>#REF!</v>
      </c>
      <c r="F28" s="40" t="e">
        <f>+'[1]програма'!F28</f>
        <v>#REF!</v>
      </c>
      <c r="G28" s="27"/>
      <c r="H28" s="27"/>
    </row>
    <row r="29" spans="2:8" ht="18.75" customHeight="1" thickBot="1">
      <c r="B29" s="12" t="s">
        <v>28</v>
      </c>
      <c r="C29" s="27">
        <f>+'[4]програма'!C29</f>
        <v>5905000</v>
      </c>
      <c r="D29" s="27">
        <f>+'[4]програма'!D29</f>
        <v>6842961</v>
      </c>
      <c r="E29" s="27">
        <f>+'[4]програма'!E29</f>
        <v>1462064</v>
      </c>
      <c r="F29" s="27">
        <f>+'[4]програма'!F29</f>
        <v>2916304</v>
      </c>
      <c r="G29" s="27">
        <f>+'[4]програма'!G29</f>
        <v>4445839</v>
      </c>
      <c r="H29" s="27">
        <f>+'[4]програма'!H29</f>
        <v>6151914</v>
      </c>
    </row>
    <row r="30" spans="2:8" ht="18.75" customHeight="1" thickBot="1">
      <c r="B30" s="12" t="s">
        <v>29</v>
      </c>
      <c r="C30" s="27">
        <f>+'[4]програма'!C30</f>
        <v>745200</v>
      </c>
      <c r="D30" s="27">
        <f>+'[4]програма'!D30</f>
        <v>749607</v>
      </c>
      <c r="E30" s="27">
        <f>+'[4]програма'!E30</f>
        <v>242574</v>
      </c>
      <c r="F30" s="27">
        <f>+'[4]програма'!F30</f>
        <v>499993</v>
      </c>
      <c r="G30" s="27">
        <f>+'[4]програма'!G30</f>
        <v>516044</v>
      </c>
      <c r="H30" s="27">
        <f>+'[4]програма'!H30</f>
        <v>649233</v>
      </c>
    </row>
    <row r="31" spans="2:8" ht="18.75" customHeight="1" thickBot="1">
      <c r="B31" s="12" t="s">
        <v>30</v>
      </c>
      <c r="C31" s="27">
        <f>+'[4]програма'!C31</f>
        <v>40000</v>
      </c>
      <c r="D31" s="27">
        <f>+'[4]програма'!D31</f>
        <v>43700</v>
      </c>
      <c r="E31" s="27"/>
      <c r="F31" s="27"/>
      <c r="G31" s="27">
        <f>+'[4]програма'!G31</f>
        <v>368144</v>
      </c>
      <c r="H31" s="27">
        <f>+'[4]програма'!H31</f>
        <v>42709</v>
      </c>
    </row>
    <row r="32" spans="2:8" ht="18.75" customHeight="1" thickBot="1">
      <c r="B32" s="28" t="s">
        <v>94</v>
      </c>
      <c r="C32" s="27"/>
      <c r="D32" s="27"/>
      <c r="E32" s="27"/>
      <c r="F32" s="27"/>
      <c r="G32" s="27"/>
      <c r="H32" s="27"/>
    </row>
    <row r="33" spans="2:8" ht="51.75" thickBot="1">
      <c r="B33" s="42" t="s">
        <v>91</v>
      </c>
      <c r="C33" s="27"/>
      <c r="D33" s="27"/>
      <c r="E33" s="27">
        <f>+'[4]програма'!E33</f>
        <v>119367</v>
      </c>
      <c r="F33" s="27">
        <f>+'[4]програма'!F33</f>
        <v>201442</v>
      </c>
      <c r="G33" s="27">
        <f>+'[4]програма'!G33</f>
        <v>170404</v>
      </c>
      <c r="H33" s="27">
        <f>+'[4]програма'!H33</f>
        <v>0</v>
      </c>
    </row>
    <row r="34" spans="2:8" ht="13.5" thickBot="1">
      <c r="B34" s="42" t="s">
        <v>60</v>
      </c>
      <c r="C34" s="27"/>
      <c r="D34" s="27"/>
      <c r="E34" s="27"/>
      <c r="F34" s="27">
        <f>+'[4]програма'!F34</f>
        <v>1229</v>
      </c>
      <c r="G34" s="27">
        <f>+'[4]програма'!G34</f>
        <v>1515</v>
      </c>
      <c r="H34" s="27">
        <f>+'[4]програма'!H34</f>
        <v>1515</v>
      </c>
    </row>
    <row r="35" spans="2:8" ht="28.5" customHeight="1" thickBot="1">
      <c r="B35" s="11" t="s">
        <v>31</v>
      </c>
      <c r="C35" s="41">
        <f aca="true" t="shared" si="4" ref="C35:H35">SUM(C37:C39)</f>
        <v>0</v>
      </c>
      <c r="D35" s="26">
        <f t="shared" si="4"/>
        <v>9300000</v>
      </c>
      <c r="E35" s="26">
        <f t="shared" si="4"/>
        <v>378595</v>
      </c>
      <c r="F35" s="26">
        <f t="shared" si="4"/>
        <v>2518190</v>
      </c>
      <c r="G35" s="26">
        <f t="shared" si="4"/>
        <v>5066366</v>
      </c>
      <c r="H35" s="26">
        <f t="shared" si="4"/>
        <v>9278502</v>
      </c>
    </row>
    <row r="36" spans="2:8" ht="18.75" customHeight="1" thickBot="1">
      <c r="B36" s="12" t="s">
        <v>27</v>
      </c>
      <c r="C36" s="27"/>
      <c r="D36" s="27"/>
      <c r="E36" s="27"/>
      <c r="F36" s="27"/>
      <c r="G36" s="27"/>
      <c r="H36" s="27"/>
    </row>
    <row r="37" spans="2:8" ht="18.75" customHeight="1" thickBot="1">
      <c r="B37" s="42" t="s">
        <v>61</v>
      </c>
      <c r="C37" s="27"/>
      <c r="D37" s="27">
        <f>+'[4]програма'!D37</f>
        <v>9300000</v>
      </c>
      <c r="E37" s="27">
        <f>+'[4]програма'!E37</f>
        <v>378595</v>
      </c>
      <c r="F37" s="27">
        <f>+'[4]програма'!F37</f>
        <v>2518190</v>
      </c>
      <c r="G37" s="27">
        <f>+'[4]програма'!G37</f>
        <v>5066366</v>
      </c>
      <c r="H37" s="27">
        <f>+'[4]програма'!H37</f>
        <v>9278502</v>
      </c>
    </row>
    <row r="38" spans="2:8" ht="18.75" customHeight="1" hidden="1" thickBot="1">
      <c r="B38" s="28" t="s">
        <v>62</v>
      </c>
      <c r="C38" s="27"/>
      <c r="D38" s="27">
        <f>+'[4]програма'!D38</f>
        <v>0</v>
      </c>
      <c r="E38" s="27">
        <f>+'[4]програма'!E38</f>
        <v>0</v>
      </c>
      <c r="F38" s="27">
        <f>+'[4]програма'!F38</f>
        <v>0</v>
      </c>
      <c r="G38" s="27">
        <f>+'[4]програма'!G38</f>
        <v>0</v>
      </c>
      <c r="H38" s="27">
        <f>+'[4]програма'!H38</f>
        <v>0</v>
      </c>
    </row>
    <row r="39" spans="2:8" ht="18.75" customHeight="1" thickBot="1">
      <c r="B39" s="12"/>
      <c r="C39" s="27"/>
      <c r="D39" s="27"/>
      <c r="E39" s="27"/>
      <c r="F39" s="27"/>
      <c r="G39" s="27"/>
      <c r="H39" s="27"/>
    </row>
    <row r="40" spans="2:8" ht="18.75" customHeight="1" thickBot="1">
      <c r="B40" s="11" t="s">
        <v>33</v>
      </c>
      <c r="C40" s="26">
        <f aca="true" t="shared" si="5" ref="C40:H40">+C27+C35</f>
        <v>6690200</v>
      </c>
      <c r="D40" s="26">
        <f t="shared" si="5"/>
        <v>16936268</v>
      </c>
      <c r="E40" s="26">
        <f t="shared" si="5"/>
        <v>2083233</v>
      </c>
      <c r="F40" s="26">
        <f t="shared" si="5"/>
        <v>5934487</v>
      </c>
      <c r="G40" s="26">
        <f t="shared" si="5"/>
        <v>10396393</v>
      </c>
      <c r="H40" s="26">
        <f t="shared" si="5"/>
        <v>16122358</v>
      </c>
    </row>
    <row r="41" spans="2:8" ht="18.75" customHeight="1" thickBot="1">
      <c r="B41" s="12"/>
      <c r="C41" s="27"/>
      <c r="D41" s="27"/>
      <c r="E41" s="27"/>
      <c r="F41" s="27"/>
      <c r="G41" s="27"/>
      <c r="H41" s="27"/>
    </row>
    <row r="42" spans="2:8" ht="18.75" customHeight="1" thickBot="1">
      <c r="B42" s="12" t="s">
        <v>34</v>
      </c>
      <c r="C42" s="27">
        <f>+'[4]програма'!C42</f>
        <v>284</v>
      </c>
      <c r="D42" s="27">
        <f>+'[4]програма'!D42</f>
        <v>289</v>
      </c>
      <c r="E42" s="27">
        <f>+'[4]програма'!E42</f>
        <v>255</v>
      </c>
      <c r="F42" s="27">
        <f>+'[4]програма'!F42</f>
        <v>273</v>
      </c>
      <c r="G42" s="27">
        <f>+'[4]програма'!G42</f>
        <v>272</v>
      </c>
      <c r="H42" s="27">
        <f>+'[4]програма'!H42</f>
        <v>265</v>
      </c>
    </row>
    <row r="44" spans="2:8" ht="13.5">
      <c r="B44" s="51" t="s">
        <v>55</v>
      </c>
      <c r="C44" s="53"/>
      <c r="D44" s="53"/>
      <c r="E44" s="53"/>
      <c r="F44" s="53"/>
      <c r="G44" s="53"/>
      <c r="H44" s="53"/>
    </row>
    <row r="45" ht="14.25" customHeight="1" thickBot="1">
      <c r="B45" s="10"/>
    </row>
    <row r="46" spans="2:8" ht="26.25" customHeight="1">
      <c r="B46" s="1" t="s">
        <v>25</v>
      </c>
      <c r="C46" s="24" t="s">
        <v>3</v>
      </c>
      <c r="D46" s="24" t="s">
        <v>37</v>
      </c>
      <c r="E46" s="24" t="s">
        <v>4</v>
      </c>
      <c r="F46" s="24" t="s">
        <v>4</v>
      </c>
      <c r="G46" s="24" t="s">
        <v>4</v>
      </c>
      <c r="H46" s="24" t="s">
        <v>4</v>
      </c>
    </row>
    <row r="47" spans="2:8" ht="25.5">
      <c r="B47" s="13" t="s">
        <v>2</v>
      </c>
      <c r="C47" s="33">
        <v>2011</v>
      </c>
      <c r="D47" s="25"/>
      <c r="E47" s="25" t="s">
        <v>36</v>
      </c>
      <c r="F47" s="25" t="s">
        <v>35</v>
      </c>
      <c r="G47" s="25" t="s">
        <v>5</v>
      </c>
      <c r="H47" s="25" t="s">
        <v>6</v>
      </c>
    </row>
    <row r="48" spans="2:8" ht="18.75" customHeight="1" thickBot="1">
      <c r="B48" s="11" t="s">
        <v>26</v>
      </c>
      <c r="C48" s="26">
        <f aca="true" t="shared" si="6" ref="C48:H48">SUM(C50:C52)</f>
        <v>204355499</v>
      </c>
      <c r="D48" s="26">
        <f t="shared" si="6"/>
        <v>224911463</v>
      </c>
      <c r="E48" s="26">
        <f t="shared" si="6"/>
        <v>50874233</v>
      </c>
      <c r="F48" s="26">
        <f t="shared" si="6"/>
        <v>101266501</v>
      </c>
      <c r="G48" s="26">
        <f t="shared" si="6"/>
        <v>150923755</v>
      </c>
      <c r="H48" s="26">
        <f t="shared" si="6"/>
        <v>218703732</v>
      </c>
    </row>
    <row r="49" spans="2:8" ht="18.75" customHeight="1" thickBot="1">
      <c r="B49" s="12" t="s">
        <v>27</v>
      </c>
      <c r="C49" s="40" t="e">
        <f>+'[1]програма'!C49</f>
        <v>#REF!</v>
      </c>
      <c r="D49" s="40" t="e">
        <f>+'[1]програма'!D49</f>
        <v>#REF!</v>
      </c>
      <c r="E49" s="40" t="e">
        <f>+'[1]програма'!E49</f>
        <v>#REF!</v>
      </c>
      <c r="F49" s="40" t="e">
        <f>+'[1]програма'!F49</f>
        <v>#REF!</v>
      </c>
      <c r="G49" s="27"/>
      <c r="H49" s="27"/>
    </row>
    <row r="50" spans="2:8" ht="18.75" customHeight="1" thickBot="1">
      <c r="B50" s="12" t="s">
        <v>28</v>
      </c>
      <c r="C50" s="27">
        <f>+'[4]програма'!C50</f>
        <v>184324080</v>
      </c>
      <c r="D50" s="27">
        <f>+'[4]програма'!D50</f>
        <v>186838289</v>
      </c>
      <c r="E50" s="27">
        <f>+'[4]програма'!E50</f>
        <v>42646670</v>
      </c>
      <c r="F50" s="27">
        <f>+'[4]програма'!F50</f>
        <v>85261882</v>
      </c>
      <c r="G50" s="27">
        <f>+'[4]програма'!G50</f>
        <v>128252146</v>
      </c>
      <c r="H50" s="27">
        <f>+'[4]програма'!H50</f>
        <v>180941114</v>
      </c>
    </row>
    <row r="51" spans="2:8" ht="18.75" customHeight="1" thickBot="1">
      <c r="B51" s="12" t="s">
        <v>29</v>
      </c>
      <c r="C51" s="27">
        <f>+'[4]програма'!C51</f>
        <v>18313175</v>
      </c>
      <c r="D51" s="27">
        <f>+'[4]програма'!D51</f>
        <v>34254930</v>
      </c>
      <c r="E51" s="27">
        <f>+'[4]програма'!E51</f>
        <v>7463055</v>
      </c>
      <c r="F51" s="27">
        <f>+'[4]програма'!F51</f>
        <v>14941492</v>
      </c>
      <c r="G51" s="27">
        <f>+'[4]програма'!G51</f>
        <v>21596890</v>
      </c>
      <c r="H51" s="27">
        <f>+'[4]програма'!H51</f>
        <v>33980583</v>
      </c>
    </row>
    <row r="52" spans="2:8" ht="18.75" customHeight="1" thickBot="1">
      <c r="B52" s="12" t="s">
        <v>30</v>
      </c>
      <c r="C52" s="27">
        <f>+'[4]програма'!C52</f>
        <v>1718244</v>
      </c>
      <c r="D52" s="27">
        <f>+'[4]програма'!D52</f>
        <v>3818244</v>
      </c>
      <c r="E52" s="27">
        <f>+'[4]програма'!E52</f>
        <v>764508</v>
      </c>
      <c r="F52" s="27">
        <f>+'[4]програма'!F52</f>
        <v>1063127</v>
      </c>
      <c r="G52" s="27">
        <f>+'[4]програма'!G52</f>
        <v>1074719</v>
      </c>
      <c r="H52" s="27">
        <f>+'[4]програма'!H52</f>
        <v>3782035</v>
      </c>
    </row>
    <row r="53" spans="2:8" ht="18.75" customHeight="1" thickBot="1">
      <c r="B53" s="28" t="s">
        <v>94</v>
      </c>
      <c r="C53" s="27"/>
      <c r="D53" s="27"/>
      <c r="E53" s="27"/>
      <c r="F53" s="27"/>
      <c r="G53" s="27"/>
      <c r="H53" s="27"/>
    </row>
    <row r="54" spans="2:8" ht="26.25" thickBot="1">
      <c r="B54" s="42" t="s">
        <v>63</v>
      </c>
      <c r="C54" s="27"/>
      <c r="D54" s="27">
        <f>+'[4]програма'!D54</f>
        <v>541028</v>
      </c>
      <c r="E54" s="27"/>
      <c r="F54" s="27">
        <f>+'[4]програма'!F54</f>
        <v>238393</v>
      </c>
      <c r="G54" s="27">
        <f>+'[4]програма'!G54</f>
        <v>238393</v>
      </c>
      <c r="H54" s="27">
        <f>+'[4]програма'!H54</f>
        <v>541028</v>
      </c>
    </row>
    <row r="55" spans="2:8" ht="13.5" thickBot="1">
      <c r="B55" s="42" t="s">
        <v>64</v>
      </c>
      <c r="C55" s="27"/>
      <c r="D55" s="27"/>
      <c r="E55" s="27"/>
      <c r="F55" s="27"/>
      <c r="G55" s="27"/>
      <c r="H55" s="27"/>
    </row>
    <row r="56" spans="2:8" ht="13.5" thickBot="1">
      <c r="B56" s="42" t="s">
        <v>65</v>
      </c>
      <c r="C56" s="27"/>
      <c r="D56" s="27">
        <f>+'[4]програма'!D56</f>
        <v>266971</v>
      </c>
      <c r="E56" s="27"/>
      <c r="F56" s="27">
        <f>+'[4]програма'!F56</f>
        <v>52292</v>
      </c>
      <c r="G56" s="27">
        <f>+'[4]програма'!G56</f>
        <v>83049</v>
      </c>
      <c r="H56" s="27">
        <f>+'[4]програма'!H56</f>
        <v>164680</v>
      </c>
    </row>
    <row r="57" spans="2:8" ht="13.5" thickBot="1">
      <c r="B57" s="42" t="s">
        <v>66</v>
      </c>
      <c r="C57" s="27"/>
      <c r="D57" s="27">
        <f>+'[4]програма'!D57</f>
        <v>107272</v>
      </c>
      <c r="E57" s="27">
        <f>+'[4]програма'!E57</f>
        <v>79019</v>
      </c>
      <c r="F57" s="27">
        <f>+'[4]програма'!F57</f>
        <v>90776</v>
      </c>
      <c r="G57" s="27">
        <f>+'[4]програма'!G57</f>
        <v>90776</v>
      </c>
      <c r="H57" s="27">
        <f>+'[4]програма'!H57</f>
        <v>90776</v>
      </c>
    </row>
    <row r="58" spans="2:8" ht="13.5" thickBot="1">
      <c r="B58" s="42" t="str">
        <f>+'[4]програма'!$B$58</f>
        <v>Партньорство по програма "Прогрес"</v>
      </c>
      <c r="C58" s="27"/>
      <c r="D58" s="27"/>
      <c r="E58" s="27"/>
      <c r="F58" s="27">
        <f>+'[4]програма'!F58</f>
        <v>1888</v>
      </c>
      <c r="G58" s="27">
        <f>+'[4]програма'!G58</f>
        <v>1888</v>
      </c>
      <c r="H58" s="27">
        <f>+'[4]програма'!H58</f>
        <v>4587</v>
      </c>
    </row>
    <row r="59" spans="2:8" ht="13.5" thickBot="1">
      <c r="B59" s="42" t="s">
        <v>67</v>
      </c>
      <c r="C59" s="27"/>
      <c r="D59" s="27">
        <f>+'[4]програма'!D59</f>
        <v>393122</v>
      </c>
      <c r="E59" s="27">
        <f>+'[4]програма'!E59</f>
        <v>29916</v>
      </c>
      <c r="F59" s="27">
        <f>+'[4]програма'!F59</f>
        <v>125791</v>
      </c>
      <c r="G59" s="27">
        <f>+'[4]програма'!G59</f>
        <v>192013</v>
      </c>
      <c r="H59" s="27">
        <f>+'[4]програма'!H59</f>
        <v>276947</v>
      </c>
    </row>
    <row r="60" spans="2:8" ht="13.5" thickBot="1">
      <c r="B60" s="42" t="s">
        <v>68</v>
      </c>
      <c r="C60" s="27"/>
      <c r="D60" s="27">
        <f>+'[4]програма'!D60</f>
        <v>83376</v>
      </c>
      <c r="E60" s="27">
        <f>+'[4]програма'!E60</f>
        <v>83376</v>
      </c>
      <c r="F60" s="27">
        <f>+'[4]програма'!F60</f>
        <v>83376</v>
      </c>
      <c r="G60" s="27">
        <f>+'[4]програма'!G60</f>
        <v>83376</v>
      </c>
      <c r="H60" s="27">
        <f>+'[4]програма'!H60</f>
        <v>83376</v>
      </c>
    </row>
    <row r="61" spans="2:8" ht="28.5" customHeight="1" thickBot="1">
      <c r="B61" s="11" t="s">
        <v>31</v>
      </c>
      <c r="C61" s="26">
        <f aca="true" t="shared" si="7" ref="C61:H61">SUM(C63:C65)</f>
        <v>9200000</v>
      </c>
      <c r="D61" s="26">
        <f t="shared" si="7"/>
        <v>12608</v>
      </c>
      <c r="E61" s="26">
        <f t="shared" si="7"/>
        <v>0</v>
      </c>
      <c r="F61" s="26">
        <f t="shared" si="7"/>
        <v>3932</v>
      </c>
      <c r="G61" s="26">
        <f t="shared" si="7"/>
        <v>3149</v>
      </c>
      <c r="H61" s="26">
        <f t="shared" si="7"/>
        <v>3149</v>
      </c>
    </row>
    <row r="62" spans="2:8" ht="18.75" customHeight="1" thickBot="1">
      <c r="B62" s="12" t="s">
        <v>27</v>
      </c>
      <c r="C62" s="27"/>
      <c r="D62" s="27"/>
      <c r="E62" s="40"/>
      <c r="F62" s="27"/>
      <c r="G62" s="27"/>
      <c r="H62" s="27"/>
    </row>
    <row r="63" spans="2:8" ht="18.75" customHeight="1" thickBot="1">
      <c r="B63" s="42" t="s">
        <v>69</v>
      </c>
      <c r="C63" s="27">
        <f>+'[4]програма'!C63</f>
        <v>9200000</v>
      </c>
      <c r="D63" s="27">
        <f>+'[4]програма'!D63</f>
        <v>12608</v>
      </c>
      <c r="E63" s="27">
        <f>+'[4]програма'!E63</f>
        <v>0</v>
      </c>
      <c r="F63" s="27">
        <f>+'[4]програма'!F63</f>
        <v>3932</v>
      </c>
      <c r="G63" s="27">
        <f>+'[4]програма'!G63</f>
        <v>3149</v>
      </c>
      <c r="H63" s="27">
        <f>+'[4]програма'!H63</f>
        <v>3149</v>
      </c>
    </row>
    <row r="64" spans="2:8" ht="18.75" customHeight="1" thickBot="1">
      <c r="B64" s="12" t="s">
        <v>32</v>
      </c>
      <c r="C64" s="27"/>
      <c r="D64" s="27"/>
      <c r="E64" s="27"/>
      <c r="F64" s="27"/>
      <c r="G64" s="27"/>
      <c r="H64" s="27"/>
    </row>
    <row r="65" spans="2:8" ht="18.75" customHeight="1" thickBot="1">
      <c r="B65" s="12"/>
      <c r="C65" s="27"/>
      <c r="D65" s="27"/>
      <c r="E65" s="27"/>
      <c r="F65" s="27"/>
      <c r="G65" s="27"/>
      <c r="H65" s="27"/>
    </row>
    <row r="66" spans="2:8" ht="18.75" customHeight="1" thickBot="1">
      <c r="B66" s="11" t="s">
        <v>33</v>
      </c>
      <c r="C66" s="26">
        <f aca="true" t="shared" si="8" ref="C66:H66">SUM(C48,C61)</f>
        <v>213555499</v>
      </c>
      <c r="D66" s="26">
        <f t="shared" si="8"/>
        <v>224924071</v>
      </c>
      <c r="E66" s="26">
        <f t="shared" si="8"/>
        <v>50874233</v>
      </c>
      <c r="F66" s="26">
        <f t="shared" si="8"/>
        <v>101270433</v>
      </c>
      <c r="G66" s="26">
        <f t="shared" si="8"/>
        <v>150926904</v>
      </c>
      <c r="H66" s="26">
        <f t="shared" si="8"/>
        <v>218706881</v>
      </c>
    </row>
    <row r="67" spans="2:8" ht="18.75" customHeight="1" thickBot="1">
      <c r="B67" s="12"/>
      <c r="C67" s="27"/>
      <c r="D67" s="27"/>
      <c r="E67" s="27"/>
      <c r="F67" s="27"/>
      <c r="G67" s="27"/>
      <c r="H67" s="27">
        <f>+'[4]програма'!H67</f>
        <v>0</v>
      </c>
    </row>
    <row r="68" spans="2:8" ht="18.75" customHeight="1" thickBot="1">
      <c r="B68" s="12" t="s">
        <v>34</v>
      </c>
      <c r="C68" s="27">
        <f>+'[4]програма'!C68</f>
        <v>10040</v>
      </c>
      <c r="D68" s="27">
        <f>+'[4]програма'!D68</f>
        <v>10039</v>
      </c>
      <c r="E68" s="27">
        <f>+'[4]програма'!E68</f>
        <v>9717</v>
      </c>
      <c r="F68" s="27">
        <f>+'[4]програма'!F68</f>
        <v>9751</v>
      </c>
      <c r="G68" s="27">
        <f>+'[4]програма'!G68</f>
        <v>9704</v>
      </c>
      <c r="H68" s="27">
        <f>+'[4]програма'!H68</f>
        <v>9677</v>
      </c>
    </row>
    <row r="70" spans="2:8" ht="13.5">
      <c r="B70" s="51" t="s">
        <v>47</v>
      </c>
      <c r="C70" s="53"/>
      <c r="D70" s="53"/>
      <c r="E70" s="53"/>
      <c r="F70" s="53"/>
      <c r="G70" s="53"/>
      <c r="H70" s="53"/>
    </row>
    <row r="71" ht="14.25" customHeight="1" thickBot="1">
      <c r="B71" s="10"/>
    </row>
    <row r="72" spans="2:8" ht="26.25" customHeight="1">
      <c r="B72" s="1" t="s">
        <v>25</v>
      </c>
      <c r="C72" s="24" t="s">
        <v>3</v>
      </c>
      <c r="D72" s="24" t="s">
        <v>37</v>
      </c>
      <c r="E72" s="24" t="s">
        <v>4</v>
      </c>
      <c r="F72" s="24" t="s">
        <v>4</v>
      </c>
      <c r="G72" s="24" t="s">
        <v>4</v>
      </c>
      <c r="H72" s="24" t="s">
        <v>4</v>
      </c>
    </row>
    <row r="73" spans="2:8" ht="25.5">
      <c r="B73" s="13" t="s">
        <v>2</v>
      </c>
      <c r="C73" s="33">
        <v>2011</v>
      </c>
      <c r="D73" s="25"/>
      <c r="E73" s="25" t="s">
        <v>36</v>
      </c>
      <c r="F73" s="25" t="s">
        <v>35</v>
      </c>
      <c r="G73" s="25" t="s">
        <v>5</v>
      </c>
      <c r="H73" s="25" t="s">
        <v>6</v>
      </c>
    </row>
    <row r="74" spans="2:8" ht="18.75" customHeight="1" thickBot="1">
      <c r="B74" s="11" t="s">
        <v>26</v>
      </c>
      <c r="C74" s="26">
        <f aca="true" t="shared" si="9" ref="C74:H74">SUM(C76:C78)</f>
        <v>361300</v>
      </c>
      <c r="D74" s="26">
        <f t="shared" si="9"/>
        <v>281300</v>
      </c>
      <c r="E74" s="26">
        <f t="shared" si="9"/>
        <v>56554</v>
      </c>
      <c r="F74" s="26">
        <f t="shared" si="9"/>
        <v>96317</v>
      </c>
      <c r="G74" s="26">
        <f t="shared" si="9"/>
        <v>146828</v>
      </c>
      <c r="H74" s="26">
        <f t="shared" si="9"/>
        <v>231232</v>
      </c>
    </row>
    <row r="75" spans="2:8" ht="18.75" customHeight="1" thickBot="1">
      <c r="B75" s="12" t="s">
        <v>27</v>
      </c>
      <c r="C75" s="40" t="e">
        <f>+'[1]програма'!C74</f>
        <v>#REF!</v>
      </c>
      <c r="D75" s="40" t="e">
        <f>+'[1]програма'!D74</f>
        <v>#REF!</v>
      </c>
      <c r="E75" s="40" t="e">
        <f>+'[1]програма'!E74</f>
        <v>#REF!</v>
      </c>
      <c r="F75" s="40" t="e">
        <f>+'[1]програма'!F74</f>
        <v>#REF!</v>
      </c>
      <c r="G75" s="27"/>
      <c r="H75" s="27"/>
    </row>
    <row r="76" spans="2:8" ht="18.75" customHeight="1" thickBot="1">
      <c r="B76" s="12" t="s">
        <v>28</v>
      </c>
      <c r="C76" s="27">
        <f>+'[4]програма'!C76</f>
        <v>219000</v>
      </c>
      <c r="D76" s="27">
        <f>+'[4]програма'!D76</f>
        <v>209000</v>
      </c>
      <c r="E76" s="27">
        <f>+'[4]програма'!E76</f>
        <v>39384</v>
      </c>
      <c r="F76" s="27">
        <f>+'[4]програма'!F76</f>
        <v>77175</v>
      </c>
      <c r="G76" s="27">
        <f>+'[4]програма'!G76</f>
        <v>118801</v>
      </c>
      <c r="H76" s="27">
        <f>+'[4]програма'!H76</f>
        <v>163860</v>
      </c>
    </row>
    <row r="77" spans="2:8" ht="18.75" customHeight="1" thickBot="1">
      <c r="B77" s="12" t="s">
        <v>29</v>
      </c>
      <c r="C77" s="27">
        <f>+'[4]програма'!C77</f>
        <v>142300</v>
      </c>
      <c r="D77" s="27">
        <f>+'[4]програма'!D77</f>
        <v>72300</v>
      </c>
      <c r="E77" s="27">
        <f>+'[4]програма'!E77</f>
        <v>17170</v>
      </c>
      <c r="F77" s="27">
        <f>+'[4]програма'!F77</f>
        <v>19142</v>
      </c>
      <c r="G77" s="27">
        <f>+'[4]програма'!G77</f>
        <v>28027</v>
      </c>
      <c r="H77" s="27">
        <f>+'[4]програма'!H77</f>
        <v>67372</v>
      </c>
    </row>
    <row r="78" spans="2:8" ht="18.75" customHeight="1" thickBot="1">
      <c r="B78" s="12" t="s">
        <v>30</v>
      </c>
      <c r="C78" s="27"/>
      <c r="D78" s="27"/>
      <c r="E78" s="27"/>
      <c r="F78" s="27"/>
      <c r="G78" s="27"/>
      <c r="H78" s="27"/>
    </row>
    <row r="79" spans="2:8" ht="18.75" customHeight="1" thickBot="1">
      <c r="B79" s="12"/>
      <c r="C79" s="27"/>
      <c r="D79" s="27"/>
      <c r="E79" s="27"/>
      <c r="F79" s="27"/>
      <c r="G79" s="27"/>
      <c r="H79" s="27"/>
    </row>
    <row r="80" spans="2:8" ht="18.75" customHeight="1" thickBot="1">
      <c r="B80" s="12"/>
      <c r="C80" s="27"/>
      <c r="D80" s="27"/>
      <c r="E80" s="27"/>
      <c r="F80" s="27"/>
      <c r="G80" s="27"/>
      <c r="H80" s="27"/>
    </row>
    <row r="81" spans="2:8" ht="28.5" customHeight="1" thickBot="1">
      <c r="B81" s="11" t="s">
        <v>31</v>
      </c>
      <c r="C81" s="27"/>
      <c r="D81" s="27"/>
      <c r="E81" s="27"/>
      <c r="F81" s="27"/>
      <c r="G81" s="27"/>
      <c r="H81" s="27"/>
    </row>
    <row r="82" spans="2:8" ht="18.75" customHeight="1" thickBot="1">
      <c r="B82" s="12" t="s">
        <v>27</v>
      </c>
      <c r="C82" s="27"/>
      <c r="D82" s="27"/>
      <c r="E82" s="27"/>
      <c r="F82" s="27"/>
      <c r="G82" s="27"/>
      <c r="H82" s="27"/>
    </row>
    <row r="83" spans="2:8" ht="18.75" customHeight="1" thickBot="1">
      <c r="B83" s="12" t="s">
        <v>32</v>
      </c>
      <c r="C83" s="27"/>
      <c r="D83" s="27"/>
      <c r="E83" s="27"/>
      <c r="F83" s="27"/>
      <c r="G83" s="27"/>
      <c r="H83" s="27"/>
    </row>
    <row r="84" spans="2:8" ht="18.75" customHeight="1" thickBot="1">
      <c r="B84" s="12" t="s">
        <v>32</v>
      </c>
      <c r="C84" s="27"/>
      <c r="D84" s="27"/>
      <c r="E84" s="27"/>
      <c r="F84" s="27"/>
      <c r="G84" s="27"/>
      <c r="H84" s="27"/>
    </row>
    <row r="85" spans="2:8" ht="18.75" customHeight="1" thickBot="1">
      <c r="B85" s="12"/>
      <c r="C85" s="27"/>
      <c r="D85" s="27"/>
      <c r="E85" s="27"/>
      <c r="F85" s="27"/>
      <c r="G85" s="27"/>
      <c r="H85" s="27"/>
    </row>
    <row r="86" spans="2:8" ht="18.75" customHeight="1" thickBot="1">
      <c r="B86" s="11" t="s">
        <v>33</v>
      </c>
      <c r="C86" s="26">
        <f aca="true" t="shared" si="10" ref="C86:H86">SUM(C74,C81)</f>
        <v>361300</v>
      </c>
      <c r="D86" s="26">
        <f t="shared" si="10"/>
        <v>281300</v>
      </c>
      <c r="E86" s="26">
        <f t="shared" si="10"/>
        <v>56554</v>
      </c>
      <c r="F86" s="26">
        <f t="shared" si="10"/>
        <v>96317</v>
      </c>
      <c r="G86" s="26">
        <f t="shared" si="10"/>
        <v>146828</v>
      </c>
      <c r="H86" s="26">
        <f t="shared" si="10"/>
        <v>231232</v>
      </c>
    </row>
    <row r="87" spans="2:8" ht="18.75" customHeight="1" thickBot="1">
      <c r="B87" s="12"/>
      <c r="C87" s="27"/>
      <c r="D87" s="27"/>
      <c r="E87" s="27"/>
      <c r="F87" s="27"/>
      <c r="G87" s="27"/>
      <c r="H87" s="27"/>
    </row>
    <row r="88" spans="2:8" ht="18.75" customHeight="1" thickBot="1">
      <c r="B88" s="12" t="s">
        <v>34</v>
      </c>
      <c r="C88" s="27">
        <f>+'[4]програма'!C88</f>
        <v>7</v>
      </c>
      <c r="D88" s="27">
        <f>+'[4]програма'!D88</f>
        <v>7</v>
      </c>
      <c r="E88" s="27">
        <f>+'[4]програма'!E88</f>
        <v>7</v>
      </c>
      <c r="F88" s="27">
        <f>+'[4]програма'!F88</f>
        <v>7</v>
      </c>
      <c r="G88" s="27">
        <f>+'[4]програма'!G88</f>
        <v>7</v>
      </c>
      <c r="H88" s="27">
        <f>+'[4]програма'!H88</f>
        <v>7</v>
      </c>
    </row>
    <row r="90" spans="2:8" ht="13.5">
      <c r="B90" s="51" t="s">
        <v>56</v>
      </c>
      <c r="C90" s="53"/>
      <c r="D90" s="53"/>
      <c r="E90" s="53"/>
      <c r="F90" s="53"/>
      <c r="G90" s="53"/>
      <c r="H90" s="53"/>
    </row>
    <row r="91" ht="14.25" customHeight="1" thickBot="1">
      <c r="B91" s="10"/>
    </row>
    <row r="92" spans="2:8" ht="26.25" customHeight="1">
      <c r="B92" s="1" t="s">
        <v>25</v>
      </c>
      <c r="C92" s="24" t="s">
        <v>3</v>
      </c>
      <c r="D92" s="24" t="s">
        <v>37</v>
      </c>
      <c r="E92" s="24" t="s">
        <v>4</v>
      </c>
      <c r="F92" s="24" t="s">
        <v>4</v>
      </c>
      <c r="G92" s="24" t="s">
        <v>4</v>
      </c>
      <c r="H92" s="24" t="s">
        <v>4</v>
      </c>
    </row>
    <row r="93" spans="2:8" ht="25.5">
      <c r="B93" s="13" t="s">
        <v>2</v>
      </c>
      <c r="C93" s="33">
        <v>2011</v>
      </c>
      <c r="D93" s="25"/>
      <c r="E93" s="25" t="s">
        <v>36</v>
      </c>
      <c r="F93" s="25" t="s">
        <v>35</v>
      </c>
      <c r="G93" s="25" t="s">
        <v>5</v>
      </c>
      <c r="H93" s="25" t="s">
        <v>6</v>
      </c>
    </row>
    <row r="94" spans="2:8" ht="18.75" customHeight="1" thickBot="1">
      <c r="B94" s="11" t="s">
        <v>26</v>
      </c>
      <c r="C94" s="26">
        <f aca="true" t="shared" si="11" ref="C94:H94">SUM(C96:C98)</f>
        <v>18205141</v>
      </c>
      <c r="D94" s="26">
        <f t="shared" si="11"/>
        <v>43256317</v>
      </c>
      <c r="E94" s="26">
        <f t="shared" si="11"/>
        <v>5009519</v>
      </c>
      <c r="F94" s="26">
        <f t="shared" si="11"/>
        <v>13187747</v>
      </c>
      <c r="G94" s="26">
        <f t="shared" si="11"/>
        <v>18959382</v>
      </c>
      <c r="H94" s="26">
        <f t="shared" si="11"/>
        <v>43255465</v>
      </c>
    </row>
    <row r="95" spans="2:8" ht="18.75" customHeight="1" thickBot="1">
      <c r="B95" s="12" t="s">
        <v>27</v>
      </c>
      <c r="C95" s="40" t="e">
        <f>+'[1]програма'!C94</f>
        <v>#REF!</v>
      </c>
      <c r="D95" s="40" t="e">
        <f>+'[1]програма'!D94</f>
        <v>#REF!</v>
      </c>
      <c r="E95" s="40" t="e">
        <f>+'[1]програма'!E94</f>
        <v>#REF!</v>
      </c>
      <c r="F95" s="40" t="e">
        <f>+'[1]програма'!F94</f>
        <v>#REF!</v>
      </c>
      <c r="G95" s="27"/>
      <c r="H95" s="27"/>
    </row>
    <row r="96" spans="2:8" ht="18.75" customHeight="1" thickBot="1">
      <c r="B96" s="12" t="s">
        <v>28</v>
      </c>
      <c r="C96" s="27">
        <f>+'[4]програма'!C96</f>
        <v>14465041</v>
      </c>
      <c r="D96" s="27">
        <f>+'[4]програма'!D96</f>
        <v>16961826</v>
      </c>
      <c r="E96" s="27">
        <f>+'[4]програма'!E96</f>
        <v>3367263</v>
      </c>
      <c r="F96" s="27">
        <f>+'[4]програма'!F96</f>
        <v>7736807</v>
      </c>
      <c r="G96" s="27">
        <f>+'[4]програма'!G96</f>
        <v>11865470</v>
      </c>
      <c r="H96" s="27">
        <f>+'[4]програма'!H96</f>
        <v>16961339</v>
      </c>
    </row>
    <row r="97" spans="2:8" ht="18.75" customHeight="1" thickBot="1">
      <c r="B97" s="12" t="s">
        <v>29</v>
      </c>
      <c r="C97" s="27">
        <f>+'[4]програма'!C97</f>
        <v>2287000</v>
      </c>
      <c r="D97" s="27">
        <f>+'[4]програма'!D97</f>
        <v>5774502</v>
      </c>
      <c r="E97" s="27">
        <f>+'[4]програма'!E97</f>
        <v>1146901</v>
      </c>
      <c r="F97" s="27">
        <f>+'[4]програма'!F97</f>
        <v>2689106</v>
      </c>
      <c r="G97" s="27">
        <f>+'[4]програма'!G97</f>
        <v>3554229</v>
      </c>
      <c r="H97" s="27">
        <f>+'[4]програма'!H97</f>
        <v>5774160</v>
      </c>
    </row>
    <row r="98" spans="2:8" ht="18.75" customHeight="1" thickBot="1">
      <c r="B98" s="12" t="s">
        <v>30</v>
      </c>
      <c r="C98" s="27">
        <f>+'[4]програма'!C98</f>
        <v>1453100</v>
      </c>
      <c r="D98" s="27">
        <f>+'[4]програма'!D98</f>
        <v>20519989</v>
      </c>
      <c r="E98" s="27">
        <f>+'[4]програма'!E98</f>
        <v>495355</v>
      </c>
      <c r="F98" s="27">
        <f>+'[4]програма'!F98</f>
        <v>2761834</v>
      </c>
      <c r="G98" s="27">
        <f>+'[4]програма'!G98</f>
        <v>3539683</v>
      </c>
      <c r="H98" s="27">
        <f>+'[4]програма'!H98</f>
        <v>20519966</v>
      </c>
    </row>
    <row r="99" spans="2:8" ht="18.75" customHeight="1" thickBot="1">
      <c r="B99" s="28" t="s">
        <v>94</v>
      </c>
      <c r="C99" s="27"/>
      <c r="D99" s="27"/>
      <c r="E99" s="27"/>
      <c r="F99" s="27"/>
      <c r="G99" s="27"/>
      <c r="H99" s="27"/>
    </row>
    <row r="100" spans="2:8" ht="18.75" customHeight="1" thickBot="1">
      <c r="B100" s="42" t="s">
        <v>70</v>
      </c>
      <c r="C100" s="27"/>
      <c r="D100" s="27">
        <f>+'[4]програма'!D100</f>
        <v>162183</v>
      </c>
      <c r="E100" s="27"/>
      <c r="F100" s="27">
        <f>+'[4]програма'!F100</f>
        <v>71056</v>
      </c>
      <c r="G100" s="27">
        <f>+'[4]програма'!G100</f>
        <v>71056</v>
      </c>
      <c r="H100" s="27">
        <f>+'[4]програма'!H100</f>
        <v>162183</v>
      </c>
    </row>
    <row r="101" spans="2:8" ht="18.75" customHeight="1" thickBot="1">
      <c r="B101" s="42" t="s">
        <v>71</v>
      </c>
      <c r="C101" s="27"/>
      <c r="D101" s="27">
        <f>+'[4]програма'!D101</f>
        <v>10667862</v>
      </c>
      <c r="E101" s="27">
        <f>+'[4]програма'!E101</f>
        <v>206339</v>
      </c>
      <c r="F101" s="27">
        <f>+'[4]програма'!F101</f>
        <v>578362</v>
      </c>
      <c r="G101" s="27">
        <f>+'[4]програма'!G101</f>
        <v>1285104</v>
      </c>
      <c r="H101" s="27">
        <f>+'[4]програма'!H101</f>
        <v>10667862</v>
      </c>
    </row>
    <row r="102" spans="2:8" ht="18.75" customHeight="1" thickBot="1">
      <c r="B102" s="42" t="s">
        <v>72</v>
      </c>
      <c r="C102" s="27"/>
      <c r="D102" s="27"/>
      <c r="E102" s="27"/>
      <c r="F102" s="27"/>
      <c r="G102" s="27"/>
      <c r="H102" s="27"/>
    </row>
    <row r="103" spans="2:8" ht="13.5" thickBot="1">
      <c r="B103" s="42" t="s">
        <v>73</v>
      </c>
      <c r="C103" s="27"/>
      <c r="D103" s="27"/>
      <c r="E103" s="27"/>
      <c r="F103" s="27"/>
      <c r="G103" s="27"/>
      <c r="H103" s="27"/>
    </row>
    <row r="104" spans="2:8" ht="28.5" customHeight="1" thickBot="1">
      <c r="B104" s="11" t="s">
        <v>31</v>
      </c>
      <c r="C104" s="27"/>
      <c r="D104" s="27"/>
      <c r="E104" s="27"/>
      <c r="F104" s="27"/>
      <c r="G104" s="27"/>
      <c r="H104" s="27"/>
    </row>
    <row r="105" spans="2:8" ht="18.75" customHeight="1" thickBot="1">
      <c r="B105" s="12" t="s">
        <v>27</v>
      </c>
      <c r="C105" s="27"/>
      <c r="D105" s="27"/>
      <c r="E105" s="27"/>
      <c r="F105" s="27"/>
      <c r="G105" s="27"/>
      <c r="H105" s="27"/>
    </row>
    <row r="106" spans="2:8" ht="18.75" customHeight="1" thickBot="1">
      <c r="B106" s="12" t="s">
        <v>32</v>
      </c>
      <c r="C106" s="27"/>
      <c r="D106" s="27"/>
      <c r="E106" s="27"/>
      <c r="F106" s="27"/>
      <c r="G106" s="27"/>
      <c r="H106" s="27"/>
    </row>
    <row r="107" spans="2:8" ht="18.75" customHeight="1" thickBot="1">
      <c r="B107" s="12" t="s">
        <v>32</v>
      </c>
      <c r="C107" s="27"/>
      <c r="D107" s="27"/>
      <c r="E107" s="27"/>
      <c r="F107" s="27"/>
      <c r="G107" s="27"/>
      <c r="H107" s="27"/>
    </row>
    <row r="108" spans="2:8" ht="18.75" customHeight="1" thickBot="1">
      <c r="B108" s="12"/>
      <c r="C108" s="27"/>
      <c r="D108" s="27"/>
      <c r="E108" s="27"/>
      <c r="F108" s="27"/>
      <c r="G108" s="27"/>
      <c r="H108" s="27"/>
    </row>
    <row r="109" spans="2:8" ht="18.75" customHeight="1" thickBot="1">
      <c r="B109" s="11" t="s">
        <v>33</v>
      </c>
      <c r="C109" s="26">
        <f aca="true" t="shared" si="12" ref="C109:H109">SUM(C94,C104)</f>
        <v>18205141</v>
      </c>
      <c r="D109" s="26">
        <f t="shared" si="12"/>
        <v>43256317</v>
      </c>
      <c r="E109" s="26">
        <f t="shared" si="12"/>
        <v>5009519</v>
      </c>
      <c r="F109" s="26">
        <f t="shared" si="12"/>
        <v>13187747</v>
      </c>
      <c r="G109" s="26">
        <f t="shared" si="12"/>
        <v>18959382</v>
      </c>
      <c r="H109" s="26">
        <f t="shared" si="12"/>
        <v>43255465</v>
      </c>
    </row>
    <row r="110" spans="2:8" ht="18.75" customHeight="1" thickBot="1">
      <c r="B110" s="12"/>
      <c r="C110" s="27"/>
      <c r="D110" s="27"/>
      <c r="E110" s="27"/>
      <c r="F110" s="27"/>
      <c r="G110" s="27"/>
      <c r="H110" s="27">
        <f>+'[4]програма'!H110</f>
        <v>0</v>
      </c>
    </row>
    <row r="111" spans="2:8" ht="18.75" customHeight="1" thickBot="1">
      <c r="B111" s="12" t="s">
        <v>34</v>
      </c>
      <c r="C111" s="27">
        <f>+'[4]програма'!C111</f>
        <v>1048</v>
      </c>
      <c r="D111" s="27">
        <f>+'[4]програма'!D111</f>
        <v>1048</v>
      </c>
      <c r="E111" s="27">
        <f>+'[4]програма'!E111</f>
        <v>959</v>
      </c>
      <c r="F111" s="27">
        <f>+'[4]програма'!F111</f>
        <v>997</v>
      </c>
      <c r="G111" s="27">
        <f>+'[4]програма'!G111</f>
        <v>994</v>
      </c>
      <c r="H111" s="27">
        <f>+'[4]програма'!H111</f>
        <v>988</v>
      </c>
    </row>
    <row r="113" spans="2:8" ht="13.5">
      <c r="B113" s="51" t="s">
        <v>49</v>
      </c>
      <c r="C113" s="53"/>
      <c r="D113" s="53"/>
      <c r="E113" s="53"/>
      <c r="F113" s="53"/>
      <c r="G113" s="53"/>
      <c r="H113" s="53"/>
    </row>
    <row r="114" ht="14.25" customHeight="1" thickBot="1">
      <c r="B114" s="10"/>
    </row>
    <row r="115" spans="2:8" ht="26.25" customHeight="1">
      <c r="B115" s="1" t="s">
        <v>25</v>
      </c>
      <c r="C115" s="24" t="s">
        <v>3</v>
      </c>
      <c r="D115" s="24" t="s">
        <v>37</v>
      </c>
      <c r="E115" s="24" t="s">
        <v>4</v>
      </c>
      <c r="F115" s="24" t="s">
        <v>4</v>
      </c>
      <c r="G115" s="24" t="s">
        <v>4</v>
      </c>
      <c r="H115" s="24" t="s">
        <v>4</v>
      </c>
    </row>
    <row r="116" spans="2:8" ht="25.5">
      <c r="B116" s="13" t="s">
        <v>2</v>
      </c>
      <c r="C116" s="33">
        <v>2011</v>
      </c>
      <c r="D116" s="25"/>
      <c r="E116" s="25" t="s">
        <v>36</v>
      </c>
      <c r="F116" s="25" t="s">
        <v>35</v>
      </c>
      <c r="G116" s="25" t="s">
        <v>5</v>
      </c>
      <c r="H116" s="25" t="s">
        <v>6</v>
      </c>
    </row>
    <row r="117" spans="2:8" ht="18.75" customHeight="1" thickBot="1">
      <c r="B117" s="11" t="s">
        <v>26</v>
      </c>
      <c r="C117" s="26">
        <f aca="true" t="shared" si="13" ref="C117:H117">SUM(C119:C121)</f>
        <v>1450000</v>
      </c>
      <c r="D117" s="26">
        <f t="shared" si="13"/>
        <v>1450000</v>
      </c>
      <c r="E117" s="26">
        <f t="shared" si="13"/>
        <v>184767</v>
      </c>
      <c r="F117" s="26">
        <f t="shared" si="13"/>
        <v>538849</v>
      </c>
      <c r="G117" s="26">
        <f t="shared" si="13"/>
        <v>830324</v>
      </c>
      <c r="H117" s="26">
        <f t="shared" si="13"/>
        <v>1355925</v>
      </c>
    </row>
    <row r="118" spans="2:8" ht="18.75" customHeight="1" thickBot="1">
      <c r="B118" s="12" t="s">
        <v>27</v>
      </c>
      <c r="C118" s="40" t="e">
        <f>+'[1]програма'!C117</f>
        <v>#REF!</v>
      </c>
      <c r="D118" s="40" t="e">
        <f>+'[1]програма'!D117</f>
        <v>#REF!</v>
      </c>
      <c r="E118" s="40" t="e">
        <f>+'[1]програма'!E117</f>
        <v>#REF!</v>
      </c>
      <c r="F118" s="40" t="e">
        <f>+'[1]програма'!F117</f>
        <v>#REF!</v>
      </c>
      <c r="G118" s="27"/>
      <c r="H118" s="27"/>
    </row>
    <row r="119" spans="2:8" ht="18.75" customHeight="1" thickBot="1">
      <c r="B119" s="12" t="s">
        <v>28</v>
      </c>
      <c r="C119" s="27">
        <f>+'[4]програма'!C119</f>
        <v>1321272</v>
      </c>
      <c r="D119" s="27">
        <f>+'[4]програма'!D119</f>
        <v>1165000</v>
      </c>
      <c r="E119" s="27">
        <f>+'[4]програма'!E119</f>
        <v>125997</v>
      </c>
      <c r="F119" s="27">
        <f>+'[4]програма'!F119</f>
        <v>387548</v>
      </c>
      <c r="G119" s="27">
        <f>+'[4]програма'!G119</f>
        <v>631901</v>
      </c>
      <c r="H119" s="27">
        <f>+'[4]програма'!H119</f>
        <v>1071031</v>
      </c>
    </row>
    <row r="120" spans="2:8" ht="18.75" customHeight="1" thickBot="1">
      <c r="B120" s="12" t="s">
        <v>29</v>
      </c>
      <c r="C120" s="27">
        <f>+'[4]програма'!C120</f>
        <v>113728</v>
      </c>
      <c r="D120" s="27">
        <f>+'[4]програма'!D120</f>
        <v>285000</v>
      </c>
      <c r="E120" s="27">
        <f>+'[4]програма'!E120</f>
        <v>58770</v>
      </c>
      <c r="F120" s="27">
        <f>+'[4]програма'!F120</f>
        <v>151301</v>
      </c>
      <c r="G120" s="27">
        <f>+'[4]програма'!G120</f>
        <v>198423</v>
      </c>
      <c r="H120" s="27">
        <f>+'[4]програма'!H120</f>
        <v>284894</v>
      </c>
    </row>
    <row r="121" spans="2:8" ht="18.75" customHeight="1" thickBot="1">
      <c r="B121" s="12" t="s">
        <v>30</v>
      </c>
      <c r="C121" s="27">
        <f>+'[4]програма'!C121</f>
        <v>15000</v>
      </c>
      <c r="D121" s="27"/>
      <c r="E121" s="27"/>
      <c r="F121" s="27"/>
      <c r="G121" s="27"/>
      <c r="H121" s="27"/>
    </row>
    <row r="122" spans="2:8" ht="18.75" customHeight="1" thickBot="1">
      <c r="B122" s="12"/>
      <c r="C122" s="27"/>
      <c r="D122" s="27"/>
      <c r="E122" s="27"/>
      <c r="F122" s="27"/>
      <c r="G122" s="27"/>
      <c r="H122" s="27"/>
    </row>
    <row r="123" spans="2:8" ht="18.75" customHeight="1" thickBot="1">
      <c r="B123" s="12"/>
      <c r="C123" s="27"/>
      <c r="D123" s="27"/>
      <c r="E123" s="27"/>
      <c r="F123" s="27"/>
      <c r="G123" s="27"/>
      <c r="H123" s="27"/>
    </row>
    <row r="124" spans="2:8" ht="28.5" customHeight="1" thickBot="1">
      <c r="B124" s="11" t="s">
        <v>31</v>
      </c>
      <c r="C124" s="27"/>
      <c r="D124" s="27"/>
      <c r="E124" s="27"/>
      <c r="F124" s="27"/>
      <c r="G124" s="27"/>
      <c r="H124" s="27"/>
    </row>
    <row r="125" spans="2:8" ht="18.75" customHeight="1" thickBot="1">
      <c r="B125" s="12" t="s">
        <v>27</v>
      </c>
      <c r="C125" s="27"/>
      <c r="D125" s="27"/>
      <c r="E125" s="27"/>
      <c r="F125" s="27"/>
      <c r="G125" s="27"/>
      <c r="H125" s="27"/>
    </row>
    <row r="126" spans="2:8" ht="18.75" customHeight="1" thickBot="1">
      <c r="B126" s="12" t="s">
        <v>32</v>
      </c>
      <c r="C126" s="27"/>
      <c r="D126" s="27"/>
      <c r="E126" s="27"/>
      <c r="F126" s="27"/>
      <c r="G126" s="27"/>
      <c r="H126" s="27"/>
    </row>
    <row r="127" spans="2:8" ht="18.75" customHeight="1" thickBot="1">
      <c r="B127" s="12" t="s">
        <v>32</v>
      </c>
      <c r="C127" s="27"/>
      <c r="D127" s="27"/>
      <c r="E127" s="27"/>
      <c r="F127" s="27"/>
      <c r="G127" s="27"/>
      <c r="H127" s="27"/>
    </row>
    <row r="128" spans="2:8" ht="18.75" customHeight="1" thickBot="1">
      <c r="B128" s="12"/>
      <c r="C128" s="27"/>
      <c r="D128" s="27"/>
      <c r="E128" s="27"/>
      <c r="F128" s="27"/>
      <c r="G128" s="27"/>
      <c r="H128" s="27"/>
    </row>
    <row r="129" spans="2:8" ht="18.75" customHeight="1" thickBot="1">
      <c r="B129" s="11" t="s">
        <v>33</v>
      </c>
      <c r="C129" s="26">
        <f aca="true" t="shared" si="14" ref="C129:H129">SUM(C117,C124)</f>
        <v>1450000</v>
      </c>
      <c r="D129" s="26">
        <f t="shared" si="14"/>
        <v>1450000</v>
      </c>
      <c r="E129" s="26">
        <f t="shared" si="14"/>
        <v>184767</v>
      </c>
      <c r="F129" s="26">
        <f t="shared" si="14"/>
        <v>538849</v>
      </c>
      <c r="G129" s="26">
        <f t="shared" si="14"/>
        <v>830324</v>
      </c>
      <c r="H129" s="26">
        <f t="shared" si="14"/>
        <v>1355925</v>
      </c>
    </row>
    <row r="130" spans="2:8" ht="18.75" customHeight="1" thickBot="1">
      <c r="B130" s="12"/>
      <c r="C130" s="27"/>
      <c r="D130" s="27"/>
      <c r="E130" s="27"/>
      <c r="F130" s="27"/>
      <c r="G130" s="27"/>
      <c r="H130" s="27">
        <f>+'[4]програма'!H130</f>
        <v>0</v>
      </c>
    </row>
    <row r="131" spans="2:8" ht="18.75" customHeight="1" thickBot="1">
      <c r="B131" s="12" t="s">
        <v>34</v>
      </c>
      <c r="C131" s="27">
        <f>+'[4]програма'!C131</f>
        <v>44</v>
      </c>
      <c r="D131" s="27">
        <f>+'[4]програма'!D131</f>
        <v>44</v>
      </c>
      <c r="E131" s="27">
        <f>+'[4]програма'!E131</f>
        <v>41</v>
      </c>
      <c r="F131" s="27">
        <f>+'[4]програма'!F131</f>
        <v>39</v>
      </c>
      <c r="G131" s="27">
        <f>+'[4]програма'!G131</f>
        <v>41</v>
      </c>
      <c r="H131" s="27">
        <f>+'[4]програма'!H131</f>
        <v>39</v>
      </c>
    </row>
    <row r="133" spans="2:8" ht="13.5">
      <c r="B133" s="51" t="s">
        <v>51</v>
      </c>
      <c r="C133" s="53"/>
      <c r="D133" s="53"/>
      <c r="E133" s="53"/>
      <c r="F133" s="53"/>
      <c r="G133" s="53"/>
      <c r="H133" s="53"/>
    </row>
    <row r="134" ht="14.25" customHeight="1" thickBot="1">
      <c r="B134" s="10"/>
    </row>
    <row r="135" spans="2:8" ht="26.25" customHeight="1">
      <c r="B135" s="1" t="s">
        <v>25</v>
      </c>
      <c r="C135" s="24" t="s">
        <v>3</v>
      </c>
      <c r="D135" s="24" t="s">
        <v>37</v>
      </c>
      <c r="E135" s="24" t="s">
        <v>4</v>
      </c>
      <c r="F135" s="24" t="s">
        <v>4</v>
      </c>
      <c r="G135" s="24" t="s">
        <v>4</v>
      </c>
      <c r="H135" s="24" t="s">
        <v>4</v>
      </c>
    </row>
    <row r="136" spans="2:8" ht="25.5">
      <c r="B136" s="13" t="s">
        <v>2</v>
      </c>
      <c r="C136" s="33">
        <v>2011</v>
      </c>
      <c r="D136" s="25"/>
      <c r="E136" s="25" t="s">
        <v>36</v>
      </c>
      <c r="F136" s="25" t="s">
        <v>35</v>
      </c>
      <c r="G136" s="25" t="s">
        <v>5</v>
      </c>
      <c r="H136" s="25" t="s">
        <v>6</v>
      </c>
    </row>
    <row r="137" spans="2:8" ht="18.75" customHeight="1" thickBot="1">
      <c r="B137" s="11" t="s">
        <v>26</v>
      </c>
      <c r="C137" s="26">
        <f aca="true" t="shared" si="15" ref="C137:H137">SUM(C139:C141)</f>
        <v>1356900</v>
      </c>
      <c r="D137" s="26">
        <f t="shared" si="15"/>
        <v>953900</v>
      </c>
      <c r="E137" s="26">
        <f t="shared" si="15"/>
        <v>213965</v>
      </c>
      <c r="F137" s="26">
        <f t="shared" si="15"/>
        <v>429819</v>
      </c>
      <c r="G137" s="26">
        <f t="shared" si="15"/>
        <v>668201</v>
      </c>
      <c r="H137" s="26">
        <f t="shared" si="15"/>
        <v>808218</v>
      </c>
    </row>
    <row r="138" spans="2:8" ht="18.75" customHeight="1" thickBot="1">
      <c r="B138" s="12" t="s">
        <v>27</v>
      </c>
      <c r="C138" s="40" t="e">
        <f>+'[1]програма'!C117</f>
        <v>#REF!</v>
      </c>
      <c r="D138" s="40" t="e">
        <f>+'[1]програма'!D117</f>
        <v>#REF!</v>
      </c>
      <c r="E138" s="40" t="e">
        <f>+'[1]програма'!E117</f>
        <v>#REF!</v>
      </c>
      <c r="F138" s="40" t="e">
        <f>+'[1]програма'!F117</f>
        <v>#REF!</v>
      </c>
      <c r="G138" s="27"/>
      <c r="H138" s="27"/>
    </row>
    <row r="139" spans="2:8" ht="18.75" customHeight="1" thickBot="1">
      <c r="B139" s="12" t="s">
        <v>28</v>
      </c>
      <c r="C139" s="27">
        <f>+'[4]програма'!C139</f>
        <v>902200</v>
      </c>
      <c r="D139" s="27">
        <f>+'[4]програма'!D139</f>
        <v>859200</v>
      </c>
      <c r="E139" s="27">
        <f>+'[4]програма'!E139</f>
        <v>194129</v>
      </c>
      <c r="F139" s="27">
        <f>+'[4]програма'!F139</f>
        <v>389088</v>
      </c>
      <c r="G139" s="27">
        <f>+'[4]програма'!G139</f>
        <v>578410</v>
      </c>
      <c r="H139" s="27">
        <f>+'[4]програма'!H139</f>
        <v>719048</v>
      </c>
    </row>
    <row r="140" spans="2:8" ht="18.75" customHeight="1" thickBot="1">
      <c r="B140" s="12" t="s">
        <v>29</v>
      </c>
      <c r="C140" s="27">
        <f>+'[4]програма'!C140</f>
        <v>454700</v>
      </c>
      <c r="D140" s="27">
        <f>+'[4]програма'!D140</f>
        <v>94700</v>
      </c>
      <c r="E140" s="27">
        <f>+'[4]програма'!E140</f>
        <v>19836</v>
      </c>
      <c r="F140" s="27">
        <f>+'[4]програма'!F140</f>
        <v>40731</v>
      </c>
      <c r="G140" s="27">
        <f>+'[4]програма'!G140</f>
        <v>89791</v>
      </c>
      <c r="H140" s="27">
        <f>+'[4]програма'!H140</f>
        <v>89170</v>
      </c>
    </row>
    <row r="141" spans="2:8" ht="18.75" customHeight="1" thickBot="1">
      <c r="B141" s="12" t="s">
        <v>30</v>
      </c>
      <c r="C141" s="27"/>
      <c r="D141" s="27"/>
      <c r="E141" s="27"/>
      <c r="F141" s="27"/>
      <c r="G141" s="27"/>
      <c r="H141" s="27"/>
    </row>
    <row r="142" spans="2:8" ht="18.75" customHeight="1" thickBot="1">
      <c r="B142" s="12"/>
      <c r="C142" s="27"/>
      <c r="D142" s="27"/>
      <c r="E142" s="27"/>
      <c r="F142" s="27"/>
      <c r="G142" s="27"/>
      <c r="H142" s="27"/>
    </row>
    <row r="143" spans="2:8" ht="18.75" customHeight="1" thickBot="1">
      <c r="B143" s="12"/>
      <c r="C143" s="27"/>
      <c r="D143" s="27"/>
      <c r="E143" s="27"/>
      <c r="F143" s="27"/>
      <c r="G143" s="27"/>
      <c r="H143" s="27"/>
    </row>
    <row r="144" spans="2:8" ht="28.5" customHeight="1" thickBot="1">
      <c r="B144" s="11" t="s">
        <v>31</v>
      </c>
      <c r="C144" s="41">
        <f aca="true" t="shared" si="16" ref="C144:H144">SUM(C146:C147)</f>
        <v>0</v>
      </c>
      <c r="D144" s="26">
        <f t="shared" si="16"/>
        <v>579000</v>
      </c>
      <c r="E144" s="26">
        <f t="shared" si="16"/>
        <v>341282</v>
      </c>
      <c r="F144" s="26">
        <f t="shared" si="16"/>
        <v>341282</v>
      </c>
      <c r="G144" s="26">
        <f t="shared" si="16"/>
        <v>364962</v>
      </c>
      <c r="H144" s="26">
        <f t="shared" si="16"/>
        <v>482312</v>
      </c>
    </row>
    <row r="145" spans="2:8" ht="18.75" customHeight="1" thickBot="1">
      <c r="B145" s="12" t="s">
        <v>27</v>
      </c>
      <c r="C145" s="40"/>
      <c r="D145" s="27"/>
      <c r="E145" s="27"/>
      <c r="F145" s="27"/>
      <c r="G145" s="27"/>
      <c r="H145" s="27"/>
    </row>
    <row r="146" spans="2:8" ht="27.75" customHeight="1" thickBot="1">
      <c r="B146" s="42" t="s">
        <v>74</v>
      </c>
      <c r="C146" s="27"/>
      <c r="D146" s="27">
        <f>+'[4]програма'!D146</f>
        <v>551000</v>
      </c>
      <c r="E146" s="27">
        <f>+'[4]програма'!E146</f>
        <v>341282</v>
      </c>
      <c r="F146" s="27">
        <f>+'[4]програма'!F146</f>
        <v>341282</v>
      </c>
      <c r="G146" s="27">
        <f>+'[4]програма'!G146</f>
        <v>341282</v>
      </c>
      <c r="H146" s="27">
        <f>+'[4]програма'!H146</f>
        <v>458632</v>
      </c>
    </row>
    <row r="147" spans="2:8" ht="18.75" customHeight="1" thickBot="1">
      <c r="B147" s="42" t="s">
        <v>93</v>
      </c>
      <c r="C147" s="27"/>
      <c r="D147" s="27">
        <f>+'[4]програма'!D147</f>
        <v>28000</v>
      </c>
      <c r="E147" s="27"/>
      <c r="F147" s="27"/>
      <c r="G147" s="27">
        <f>+'[4]програма'!G147</f>
        <v>23680</v>
      </c>
      <c r="H147" s="27">
        <f>+'[4]програма'!H147</f>
        <v>23680</v>
      </c>
    </row>
    <row r="148" spans="2:8" ht="18.75" customHeight="1" thickBot="1">
      <c r="B148" s="12"/>
      <c r="C148" s="40" t="e">
        <f>+'[1]програма'!C147</f>
        <v>#REF!</v>
      </c>
      <c r="D148" s="40" t="e">
        <f>+'[1]програма'!D147</f>
        <v>#REF!</v>
      </c>
      <c r="E148" s="40" t="e">
        <f>+'[1]програма'!E147</f>
        <v>#REF!</v>
      </c>
      <c r="F148" s="40" t="e">
        <f>+'[1]програма'!F147</f>
        <v>#REF!</v>
      </c>
      <c r="G148" s="27"/>
      <c r="H148" s="27">
        <f>+'[4]програма'!H148</f>
        <v>0</v>
      </c>
    </row>
    <row r="149" spans="2:8" ht="18.75" customHeight="1" thickBot="1">
      <c r="B149" s="11" t="s">
        <v>33</v>
      </c>
      <c r="C149" s="26">
        <f aca="true" t="shared" si="17" ref="C149:H149">SUM(C137,C144)</f>
        <v>1356900</v>
      </c>
      <c r="D149" s="26">
        <f t="shared" si="17"/>
        <v>1532900</v>
      </c>
      <c r="E149" s="26">
        <f t="shared" si="17"/>
        <v>555247</v>
      </c>
      <c r="F149" s="26">
        <f t="shared" si="17"/>
        <v>771101</v>
      </c>
      <c r="G149" s="26">
        <f t="shared" si="17"/>
        <v>1033163</v>
      </c>
      <c r="H149" s="26">
        <f t="shared" si="17"/>
        <v>1290530</v>
      </c>
    </row>
    <row r="150" spans="2:8" ht="18.75" customHeight="1" thickBot="1">
      <c r="B150" s="12"/>
      <c r="C150" s="27"/>
      <c r="D150" s="27"/>
      <c r="E150" s="27"/>
      <c r="F150" s="27"/>
      <c r="G150" s="27"/>
      <c r="H150" s="27"/>
    </row>
    <row r="151" spans="2:8" ht="18.75" customHeight="1" thickBot="1">
      <c r="B151" s="12" t="s">
        <v>34</v>
      </c>
      <c r="C151" s="27">
        <f>+'[4]програма'!C151</f>
        <v>30</v>
      </c>
      <c r="D151" s="27">
        <f>+'[4]програма'!D151</f>
        <v>29</v>
      </c>
      <c r="E151" s="27">
        <f>+'[4]програма'!E151</f>
        <v>33</v>
      </c>
      <c r="F151" s="27">
        <f>+'[4]програма'!F151</f>
        <v>33</v>
      </c>
      <c r="G151" s="27">
        <f>+'[4]програма'!G151</f>
        <v>32</v>
      </c>
      <c r="H151" s="27">
        <f>+'[4]програма'!H151</f>
        <v>29</v>
      </c>
    </row>
    <row r="153" spans="2:8" ht="13.5">
      <c r="B153" s="51" t="s">
        <v>75</v>
      </c>
      <c r="C153" s="53"/>
      <c r="D153" s="53"/>
      <c r="E153" s="53"/>
      <c r="F153" s="53"/>
      <c r="G153" s="53"/>
      <c r="H153" s="53"/>
    </row>
    <row r="154" ht="14.25" customHeight="1" thickBot="1">
      <c r="B154" s="10"/>
    </row>
    <row r="155" spans="2:8" ht="26.25" customHeight="1">
      <c r="B155" s="1" t="s">
        <v>25</v>
      </c>
      <c r="C155" s="24" t="s">
        <v>3</v>
      </c>
      <c r="D155" s="24" t="s">
        <v>37</v>
      </c>
      <c r="E155" s="24" t="s">
        <v>4</v>
      </c>
      <c r="F155" s="24" t="s">
        <v>4</v>
      </c>
      <c r="G155" s="24" t="s">
        <v>4</v>
      </c>
      <c r="H155" s="24" t="s">
        <v>4</v>
      </c>
    </row>
    <row r="156" spans="2:8" ht="25.5">
      <c r="B156" s="13" t="s">
        <v>2</v>
      </c>
      <c r="C156" s="33">
        <v>2011</v>
      </c>
      <c r="D156" s="25"/>
      <c r="E156" s="25" t="s">
        <v>36</v>
      </c>
      <c r="F156" s="25" t="s">
        <v>35</v>
      </c>
      <c r="G156" s="25" t="s">
        <v>5</v>
      </c>
      <c r="H156" s="25" t="s">
        <v>6</v>
      </c>
    </row>
    <row r="157" spans="2:8" ht="18.75" customHeight="1" thickBot="1">
      <c r="B157" s="11" t="s">
        <v>26</v>
      </c>
      <c r="C157" s="26">
        <f aca="true" t="shared" si="18" ref="C157:H157">SUM(C159:C161)</f>
        <v>1267000</v>
      </c>
      <c r="D157" s="26">
        <f t="shared" si="18"/>
        <v>1159335</v>
      </c>
      <c r="E157" s="26">
        <f t="shared" si="18"/>
        <v>231148</v>
      </c>
      <c r="F157" s="26">
        <f t="shared" si="18"/>
        <v>547122</v>
      </c>
      <c r="G157" s="26">
        <f t="shared" si="18"/>
        <v>764280</v>
      </c>
      <c r="H157" s="26">
        <f t="shared" si="18"/>
        <v>1006922</v>
      </c>
    </row>
    <row r="158" spans="2:8" ht="18.75" customHeight="1" thickBot="1">
      <c r="B158" s="12" t="s">
        <v>27</v>
      </c>
      <c r="C158" s="40" t="e">
        <f>+'[1]програма'!C157</f>
        <v>#REF!</v>
      </c>
      <c r="D158" s="40" t="e">
        <f>+'[1]програма'!D157</f>
        <v>#REF!</v>
      </c>
      <c r="E158" s="40" t="e">
        <f>+'[1]програма'!E157</f>
        <v>#REF!</v>
      </c>
      <c r="F158" s="40" t="e">
        <f>+'[1]програма'!F157</f>
        <v>#REF!</v>
      </c>
      <c r="G158" s="27"/>
      <c r="H158" s="27"/>
    </row>
    <row r="159" spans="2:8" ht="18.75" customHeight="1" thickBot="1">
      <c r="B159" s="12" t="s">
        <v>28</v>
      </c>
      <c r="C159" s="27">
        <f>+'[4]програма'!C159</f>
        <v>1073000</v>
      </c>
      <c r="D159" s="27">
        <f>+'[4]програма'!D159</f>
        <v>974782</v>
      </c>
      <c r="E159" s="27">
        <f>+'[4]програма'!E159</f>
        <v>223550</v>
      </c>
      <c r="F159" s="27">
        <f>+'[4]програма'!F159</f>
        <v>501965</v>
      </c>
      <c r="G159" s="27">
        <f>+'[4]програма'!G159</f>
        <v>565376</v>
      </c>
      <c r="H159" s="27">
        <f>+'[4]програма'!H159</f>
        <v>825267</v>
      </c>
    </row>
    <row r="160" spans="2:8" ht="18.75" customHeight="1" thickBot="1">
      <c r="B160" s="12" t="s">
        <v>29</v>
      </c>
      <c r="C160" s="27">
        <f>+'[4]програма'!C160</f>
        <v>194000</v>
      </c>
      <c r="D160" s="27">
        <f>+'[4]програма'!D160</f>
        <v>184553</v>
      </c>
      <c r="E160" s="27">
        <f>+'[4]програма'!E160</f>
        <v>7598</v>
      </c>
      <c r="F160" s="27">
        <f>+'[4]програма'!F160</f>
        <v>45157</v>
      </c>
      <c r="G160" s="27">
        <f>+'[4]програма'!G160</f>
        <v>198904</v>
      </c>
      <c r="H160" s="27">
        <f>+'[4]програма'!H160</f>
        <v>181655</v>
      </c>
    </row>
    <row r="161" spans="2:8" ht="18.75" customHeight="1" thickBot="1">
      <c r="B161" s="12" t="s">
        <v>30</v>
      </c>
      <c r="C161" s="27"/>
      <c r="D161" s="27"/>
      <c r="E161" s="27"/>
      <c r="F161" s="27"/>
      <c r="G161" s="27"/>
      <c r="H161" s="27"/>
    </row>
    <row r="162" spans="2:8" ht="18.75" customHeight="1" thickBot="1">
      <c r="B162" s="28" t="s">
        <v>94</v>
      </c>
      <c r="C162" s="27"/>
      <c r="D162" s="27"/>
      <c r="E162" s="27"/>
      <c r="F162" s="27"/>
      <c r="G162" s="27"/>
      <c r="H162" s="27"/>
    </row>
    <row r="163" spans="2:8" ht="13.5" thickBot="1">
      <c r="B163" s="42" t="s">
        <v>76</v>
      </c>
      <c r="C163" s="27"/>
      <c r="D163" s="27"/>
      <c r="E163" s="27">
        <f>+'[4]програма'!E163</f>
        <v>43689</v>
      </c>
      <c r="F163" s="27">
        <f>+'[4]програма'!F163</f>
        <v>124665</v>
      </c>
      <c r="G163" s="27">
        <f>+'[4]програма'!G163</f>
        <v>82526</v>
      </c>
      <c r="H163" s="27">
        <f>+'[4]програма'!H163</f>
        <v>38676</v>
      </c>
    </row>
    <row r="164" spans="2:8" ht="26.25" thickBot="1">
      <c r="B164" s="42" t="s">
        <v>77</v>
      </c>
      <c r="C164" s="27"/>
      <c r="D164" s="27">
        <f>+'[4]програма'!D164</f>
        <v>115195</v>
      </c>
      <c r="E164" s="27"/>
      <c r="F164" s="27">
        <f>+'[4]програма'!F164</f>
        <v>20212</v>
      </c>
      <c r="G164" s="27">
        <f>+'[4]програма'!G164</f>
        <v>59760</v>
      </c>
      <c r="H164" s="27">
        <f>+'[4]програма'!H164</f>
        <v>115168</v>
      </c>
    </row>
    <row r="165" spans="2:8" ht="28.5" customHeight="1" thickBot="1">
      <c r="B165" s="11" t="s">
        <v>31</v>
      </c>
      <c r="C165" s="27"/>
      <c r="D165" s="27"/>
      <c r="E165" s="27"/>
      <c r="F165" s="27"/>
      <c r="G165" s="27"/>
      <c r="H165" s="27"/>
    </row>
    <row r="166" spans="2:8" ht="18.75" customHeight="1" thickBot="1">
      <c r="B166" s="12" t="s">
        <v>27</v>
      </c>
      <c r="C166" s="27"/>
      <c r="D166" s="27"/>
      <c r="E166" s="27"/>
      <c r="F166" s="27"/>
      <c r="G166" s="27"/>
      <c r="H166" s="27"/>
    </row>
    <row r="167" spans="2:8" ht="18.75" customHeight="1" thickBot="1">
      <c r="B167" s="29"/>
      <c r="C167" s="27"/>
      <c r="D167" s="27"/>
      <c r="E167" s="27"/>
      <c r="F167" s="27"/>
      <c r="G167" s="27"/>
      <c r="H167" s="27"/>
    </row>
    <row r="168" spans="2:8" ht="18.75" customHeight="1" thickBot="1">
      <c r="B168" s="11" t="s">
        <v>33</v>
      </c>
      <c r="C168" s="26">
        <f aca="true" t="shared" si="19" ref="C168:H168">SUM(C157,C165)</f>
        <v>1267000</v>
      </c>
      <c r="D168" s="26">
        <f t="shared" si="19"/>
        <v>1159335</v>
      </c>
      <c r="E168" s="26">
        <f t="shared" si="19"/>
        <v>231148</v>
      </c>
      <c r="F168" s="26">
        <f t="shared" si="19"/>
        <v>547122</v>
      </c>
      <c r="G168" s="26">
        <f t="shared" si="19"/>
        <v>764280</v>
      </c>
      <c r="H168" s="26">
        <f t="shared" si="19"/>
        <v>1006922</v>
      </c>
    </row>
    <row r="169" spans="2:8" ht="18.75" customHeight="1" thickBot="1">
      <c r="B169" s="12"/>
      <c r="C169" s="27"/>
      <c r="D169" s="27"/>
      <c r="E169" s="27"/>
      <c r="F169" s="27"/>
      <c r="G169" s="27"/>
      <c r="H169" s="27">
        <f>+'[4]програма'!H169</f>
        <v>0</v>
      </c>
    </row>
    <row r="170" spans="2:8" ht="18.75" customHeight="1" thickBot="1">
      <c r="B170" s="12" t="s">
        <v>34</v>
      </c>
      <c r="C170" s="27">
        <f>+'[4]програма'!C170</f>
        <v>40</v>
      </c>
      <c r="D170" s="27">
        <f>+'[4]програма'!D170</f>
        <v>44</v>
      </c>
      <c r="E170" s="27">
        <f>+'[4]програма'!E170</f>
        <v>36</v>
      </c>
      <c r="F170" s="27">
        <f>+'[4]програма'!F170</f>
        <v>41</v>
      </c>
      <c r="G170" s="27">
        <f>+'[4]програма'!G170</f>
        <v>44</v>
      </c>
      <c r="H170" s="27">
        <f>+'[4]програма'!H170</f>
        <v>42</v>
      </c>
    </row>
    <row r="172" spans="2:8" ht="13.5">
      <c r="B172" s="51" t="s">
        <v>78</v>
      </c>
      <c r="C172" s="53"/>
      <c r="D172" s="53"/>
      <c r="E172" s="53"/>
      <c r="F172" s="53"/>
      <c r="G172" s="53"/>
      <c r="H172" s="53"/>
    </row>
    <row r="173" ht="14.25" customHeight="1" thickBot="1">
      <c r="B173" s="10"/>
    </row>
    <row r="174" spans="2:8" ht="26.25" customHeight="1">
      <c r="B174" s="1" t="s">
        <v>25</v>
      </c>
      <c r="C174" s="24" t="s">
        <v>3</v>
      </c>
      <c r="D174" s="24" t="s">
        <v>37</v>
      </c>
      <c r="E174" s="24" t="s">
        <v>4</v>
      </c>
      <c r="F174" s="24" t="s">
        <v>4</v>
      </c>
      <c r="G174" s="24" t="s">
        <v>4</v>
      </c>
      <c r="H174" s="24" t="s">
        <v>4</v>
      </c>
    </row>
    <row r="175" spans="2:8" ht="25.5">
      <c r="B175" s="13" t="s">
        <v>2</v>
      </c>
      <c r="C175" s="33">
        <v>2011</v>
      </c>
      <c r="D175" s="25"/>
      <c r="E175" s="25" t="s">
        <v>36</v>
      </c>
      <c r="F175" s="25" t="s">
        <v>35</v>
      </c>
      <c r="G175" s="25" t="s">
        <v>5</v>
      </c>
      <c r="H175" s="25" t="s">
        <v>6</v>
      </c>
    </row>
    <row r="176" spans="2:8" ht="18.75" customHeight="1" thickBot="1">
      <c r="B176" s="11" t="s">
        <v>26</v>
      </c>
      <c r="C176" s="41" t="e">
        <f>SUM(C177:C180)</f>
        <v>#REF!</v>
      </c>
      <c r="D176" s="26">
        <f>SUM(D178:D180)</f>
        <v>228904</v>
      </c>
      <c r="E176" s="26">
        <f>SUM(E178:E180)</f>
        <v>40568</v>
      </c>
      <c r="F176" s="26">
        <f>SUM(F178:F180)</f>
        <v>81167</v>
      </c>
      <c r="G176" s="26">
        <f>SUM(G178:G180)</f>
        <v>129869</v>
      </c>
      <c r="H176" s="26">
        <f>SUM(H178:H180)</f>
        <v>184677</v>
      </c>
    </row>
    <row r="177" spans="2:8" ht="18.75" customHeight="1" thickBot="1">
      <c r="B177" s="12" t="s">
        <v>27</v>
      </c>
      <c r="C177" s="40" t="e">
        <f>+'[1]програма'!C176</f>
        <v>#REF!</v>
      </c>
      <c r="D177" s="40" t="e">
        <f>+'[1]програма'!D176</f>
        <v>#REF!</v>
      </c>
      <c r="E177" s="40" t="e">
        <f>+'[1]програма'!E176</f>
        <v>#REF!</v>
      </c>
      <c r="F177" s="40" t="e">
        <f>+'[1]програма'!F176</f>
        <v>#REF!</v>
      </c>
      <c r="G177" s="27"/>
      <c r="H177" s="27"/>
    </row>
    <row r="178" spans="2:8" ht="18.75" customHeight="1" thickBot="1">
      <c r="B178" s="12" t="s">
        <v>28</v>
      </c>
      <c r="C178" s="27"/>
      <c r="D178" s="27">
        <f>+'[4]програма'!D178</f>
        <v>189479</v>
      </c>
      <c r="E178" s="27">
        <f>+'[4]програма'!E178</f>
        <v>31535</v>
      </c>
      <c r="F178" s="27">
        <f>+'[4]програма'!F178</f>
        <v>63675</v>
      </c>
      <c r="G178" s="27">
        <f>+'[4]програма'!G178</f>
        <v>104816</v>
      </c>
      <c r="H178" s="27">
        <f>+'[4]програма'!H178</f>
        <v>145660</v>
      </c>
    </row>
    <row r="179" spans="2:8" ht="18.75" customHeight="1" thickBot="1">
      <c r="B179" s="12" t="s">
        <v>29</v>
      </c>
      <c r="C179" s="27"/>
      <c r="D179" s="27">
        <f>+'[4]програма'!D179</f>
        <v>39425</v>
      </c>
      <c r="E179" s="27">
        <f>+'[4]програма'!E179</f>
        <v>9033</v>
      </c>
      <c r="F179" s="27">
        <f>+'[4]програма'!F179</f>
        <v>17492</v>
      </c>
      <c r="G179" s="27">
        <f>+'[4]програма'!G179</f>
        <v>25053</v>
      </c>
      <c r="H179" s="27">
        <f>+'[4]програма'!H179</f>
        <v>39017</v>
      </c>
    </row>
    <row r="180" spans="2:8" ht="18.75" customHeight="1" thickBot="1">
      <c r="B180" s="12" t="s">
        <v>30</v>
      </c>
      <c r="C180" s="27"/>
      <c r="D180" s="27"/>
      <c r="E180" s="27"/>
      <c r="F180" s="27"/>
      <c r="G180" s="27"/>
      <c r="H180" s="27"/>
    </row>
    <row r="181" spans="2:8" ht="18.75" customHeight="1" thickBot="1">
      <c r="B181" s="12"/>
      <c r="C181" s="40" t="e">
        <f>+'[1]програма'!C180</f>
        <v>#REF!</v>
      </c>
      <c r="D181" s="27"/>
      <c r="E181" s="27"/>
      <c r="F181" s="27"/>
      <c r="G181" s="27"/>
      <c r="H181" s="27"/>
    </row>
    <row r="182" spans="2:8" ht="13.5" thickBot="1">
      <c r="B182" s="30"/>
      <c r="C182" s="40"/>
      <c r="D182" s="27"/>
      <c r="E182" s="27"/>
      <c r="F182" s="27"/>
      <c r="G182" s="27"/>
      <c r="H182" s="27"/>
    </row>
    <row r="183" spans="2:8" ht="28.5" customHeight="1" thickBot="1">
      <c r="B183" s="11" t="s">
        <v>31</v>
      </c>
      <c r="C183" s="41" t="e">
        <f aca="true" t="shared" si="20" ref="C183:H183">SUM(C185:C186)</f>
        <v>#REF!</v>
      </c>
      <c r="D183" s="26">
        <f t="shared" si="20"/>
        <v>11149000</v>
      </c>
      <c r="E183" s="26">
        <f t="shared" si="20"/>
        <v>2803618</v>
      </c>
      <c r="F183" s="26">
        <f t="shared" si="20"/>
        <v>5592055</v>
      </c>
      <c r="G183" s="26">
        <f t="shared" si="20"/>
        <v>8366849</v>
      </c>
      <c r="H183" s="26">
        <f t="shared" si="20"/>
        <v>11148403</v>
      </c>
    </row>
    <row r="184" spans="2:8" ht="18.75" customHeight="1" thickBot="1">
      <c r="B184" s="12" t="s">
        <v>27</v>
      </c>
      <c r="C184" s="40"/>
      <c r="D184" s="27"/>
      <c r="E184" s="27"/>
      <c r="F184" s="27"/>
      <c r="G184" s="27"/>
      <c r="H184" s="27"/>
    </row>
    <row r="185" spans="2:8" ht="26.25" thickBot="1">
      <c r="B185" s="42" t="s">
        <v>79</v>
      </c>
      <c r="C185" s="40">
        <f>+'[2]програма'!C184</f>
        <v>0</v>
      </c>
      <c r="D185" s="27">
        <f>+'[4]програма'!D185</f>
        <v>11149000</v>
      </c>
      <c r="E185" s="27">
        <f>+'[4]програма'!E185</f>
        <v>2803618</v>
      </c>
      <c r="F185" s="27">
        <f>+'[4]програма'!F185</f>
        <v>5592055</v>
      </c>
      <c r="G185" s="27">
        <f>+'[4]програма'!G185</f>
        <v>8366849</v>
      </c>
      <c r="H185" s="27">
        <f>+'[4]програма'!H185</f>
        <v>11148403</v>
      </c>
    </row>
    <row r="186" spans="2:8" ht="18.75" customHeight="1" thickBot="1">
      <c r="B186" s="12"/>
      <c r="C186" s="40" t="e">
        <f>+'[1]програма'!C185</f>
        <v>#REF!</v>
      </c>
      <c r="D186" s="27"/>
      <c r="E186" s="27"/>
      <c r="F186" s="27"/>
      <c r="G186" s="27"/>
      <c r="H186" s="27"/>
    </row>
    <row r="187" spans="2:8" ht="18.75" customHeight="1" thickBot="1">
      <c r="B187" s="11" t="s">
        <v>33</v>
      </c>
      <c r="C187" s="41" t="e">
        <f>SUM(C176,C183)</f>
        <v>#REF!</v>
      </c>
      <c r="D187" s="26">
        <f>+D176+D183</f>
        <v>11377904</v>
      </c>
      <c r="E187" s="26">
        <f>SUM(E176,E183)</f>
        <v>2844186</v>
      </c>
      <c r="F187" s="26">
        <f>SUM(F176,F183)</f>
        <v>5673222</v>
      </c>
      <c r="G187" s="26">
        <f>SUM(G176,G183)</f>
        <v>8496718</v>
      </c>
      <c r="H187" s="26">
        <f>SUM(H176,H183)</f>
        <v>11333080</v>
      </c>
    </row>
    <row r="188" spans="2:8" ht="18.75" customHeight="1" thickBot="1">
      <c r="B188" s="12"/>
      <c r="C188" s="40"/>
      <c r="D188" s="27"/>
      <c r="E188" s="27"/>
      <c r="F188" s="27"/>
      <c r="G188" s="27"/>
      <c r="H188" s="27"/>
    </row>
    <row r="189" spans="2:8" ht="18.75" customHeight="1" thickBot="1">
      <c r="B189" s="12" t="s">
        <v>34</v>
      </c>
      <c r="C189" s="40">
        <f>+'[2]програма'!C188</f>
        <v>0</v>
      </c>
      <c r="D189" s="27">
        <f>+'[2]програма'!D188</f>
        <v>13</v>
      </c>
      <c r="E189" s="27">
        <f>+'[2]програма'!E188</f>
        <v>9</v>
      </c>
      <c r="F189" s="27">
        <f>+'[2]програма'!F188</f>
        <v>9</v>
      </c>
      <c r="G189" s="27">
        <f>+'[3]програма'!G188</f>
        <v>9</v>
      </c>
      <c r="H189" s="27">
        <f>+'[4]програма'!H189</f>
        <v>9</v>
      </c>
    </row>
    <row r="191" spans="2:8" ht="13.5">
      <c r="B191" s="51" t="s">
        <v>57</v>
      </c>
      <c r="C191" s="53"/>
      <c r="D191" s="53"/>
      <c r="E191" s="53"/>
      <c r="F191" s="53"/>
      <c r="G191" s="53"/>
      <c r="H191" s="53"/>
    </row>
    <row r="192" ht="14.25" customHeight="1" thickBot="1">
      <c r="B192" s="10"/>
    </row>
    <row r="193" spans="2:8" ht="26.25" customHeight="1">
      <c r="B193" s="1" t="s">
        <v>25</v>
      </c>
      <c r="C193" s="24" t="s">
        <v>3</v>
      </c>
      <c r="D193" s="24" t="s">
        <v>37</v>
      </c>
      <c r="E193" s="24" t="s">
        <v>4</v>
      </c>
      <c r="F193" s="24" t="s">
        <v>4</v>
      </c>
      <c r="G193" s="24" t="s">
        <v>4</v>
      </c>
      <c r="H193" s="24" t="s">
        <v>4</v>
      </c>
    </row>
    <row r="194" spans="2:8" ht="25.5">
      <c r="B194" s="13" t="s">
        <v>2</v>
      </c>
      <c r="C194" s="33">
        <v>2011</v>
      </c>
      <c r="D194" s="25"/>
      <c r="E194" s="25" t="s">
        <v>36</v>
      </c>
      <c r="F194" s="25" t="s">
        <v>35</v>
      </c>
      <c r="G194" s="25" t="s">
        <v>5</v>
      </c>
      <c r="H194" s="25" t="s">
        <v>6</v>
      </c>
    </row>
    <row r="195" spans="2:8" ht="18.75" customHeight="1" thickBot="1">
      <c r="B195" s="11" t="s">
        <v>26</v>
      </c>
      <c r="C195" s="26">
        <f aca="true" t="shared" si="21" ref="C195:H195">SUM(C197:C199)</f>
        <v>15633360</v>
      </c>
      <c r="D195" s="26">
        <f t="shared" si="21"/>
        <v>26421344</v>
      </c>
      <c r="E195" s="26">
        <f t="shared" si="21"/>
        <v>4363457</v>
      </c>
      <c r="F195" s="26">
        <f t="shared" si="21"/>
        <v>9772346</v>
      </c>
      <c r="G195" s="26">
        <f t="shared" si="21"/>
        <v>14279603</v>
      </c>
      <c r="H195" s="26">
        <f t="shared" si="21"/>
        <v>25359277</v>
      </c>
    </row>
    <row r="196" spans="2:8" ht="18.75" customHeight="1" thickBot="1">
      <c r="B196" s="12" t="s">
        <v>27</v>
      </c>
      <c r="C196" s="27"/>
      <c r="D196" s="27"/>
      <c r="E196" s="27"/>
      <c r="F196" s="27"/>
      <c r="G196" s="27"/>
      <c r="H196" s="27"/>
    </row>
    <row r="197" spans="2:8" ht="18.75" customHeight="1" thickBot="1">
      <c r="B197" s="12" t="s">
        <v>28</v>
      </c>
      <c r="C197" s="27">
        <f>+'[4]програма'!C197</f>
        <v>8719427</v>
      </c>
      <c r="D197" s="27">
        <f>+'[4]програма'!D197</f>
        <v>6180145</v>
      </c>
      <c r="E197" s="27">
        <f>+'[4]програма'!E197</f>
        <v>1260391</v>
      </c>
      <c r="F197" s="27">
        <f>+'[4]програма'!F197</f>
        <v>2520739</v>
      </c>
      <c r="G197" s="27">
        <f>+'[4]програма'!G197</f>
        <v>3810406</v>
      </c>
      <c r="H197" s="27">
        <f>+'[4]програма'!H197</f>
        <v>5280754</v>
      </c>
    </row>
    <row r="198" spans="2:8" ht="18.75" customHeight="1" thickBot="1">
      <c r="B198" s="12" t="s">
        <v>29</v>
      </c>
      <c r="C198" s="27">
        <f>+'[4]програма'!C198</f>
        <v>5434277</v>
      </c>
      <c r="D198" s="27">
        <f>+'[4]програма'!D198</f>
        <v>14597414</v>
      </c>
      <c r="E198" s="27">
        <f>+'[4]програма'!E198</f>
        <v>3082928</v>
      </c>
      <c r="F198" s="27">
        <f>+'[4]програма'!F198</f>
        <v>6963821</v>
      </c>
      <c r="G198" s="27">
        <f>+'[4]програма'!G198</f>
        <v>10068311</v>
      </c>
      <c r="H198" s="27">
        <f>+'[4]програма'!H198</f>
        <v>14589648</v>
      </c>
    </row>
    <row r="199" spans="2:8" ht="18.75" customHeight="1" thickBot="1">
      <c r="B199" s="12" t="s">
        <v>30</v>
      </c>
      <c r="C199" s="27">
        <f>+'[4]програма'!C199</f>
        <v>1479656</v>
      </c>
      <c r="D199" s="27">
        <f>+'[4]програма'!D199</f>
        <v>5643785</v>
      </c>
      <c r="E199" s="27">
        <f>+'[4]програма'!E199</f>
        <v>20138</v>
      </c>
      <c r="F199" s="27">
        <f>+'[4]програма'!F199</f>
        <v>287786</v>
      </c>
      <c r="G199" s="27">
        <f>+'[4]програма'!G199</f>
        <v>400886</v>
      </c>
      <c r="H199" s="27">
        <f>+'[4]програма'!H199</f>
        <v>5488875</v>
      </c>
    </row>
    <row r="200" spans="2:8" ht="18.75" customHeight="1" thickBot="1">
      <c r="B200" s="28" t="s">
        <v>94</v>
      </c>
      <c r="C200" s="27"/>
      <c r="D200" s="27"/>
      <c r="E200" s="27"/>
      <c r="F200" s="27"/>
      <c r="G200" s="27"/>
      <c r="H200" s="27"/>
    </row>
    <row r="201" spans="2:8" ht="13.5" thickBot="1">
      <c r="B201" s="42" t="s">
        <v>80</v>
      </c>
      <c r="C201" s="27"/>
      <c r="D201" s="27">
        <f>+'[4]програма'!D201</f>
        <v>13283786</v>
      </c>
      <c r="E201" s="27">
        <f>+'[4]програма'!E201</f>
        <v>406961</v>
      </c>
      <c r="F201" s="27">
        <f>+'[4]програма'!F201</f>
        <v>3989273</v>
      </c>
      <c r="G201" s="27">
        <f>+'[4]програма'!G201</f>
        <v>5929445</v>
      </c>
      <c r="H201" s="27">
        <f>+'[4]програма'!H201</f>
        <v>13102847</v>
      </c>
    </row>
    <row r="202" spans="2:8" ht="18.75" customHeight="1" thickBot="1">
      <c r="B202" s="12"/>
      <c r="C202" s="27"/>
      <c r="D202" s="27"/>
      <c r="E202" s="27"/>
      <c r="F202" s="27"/>
      <c r="G202" s="27"/>
      <c r="H202" s="27"/>
    </row>
    <row r="203" spans="2:8" ht="28.5" customHeight="1" thickBot="1">
      <c r="B203" s="11" t="s">
        <v>31</v>
      </c>
      <c r="C203" s="26">
        <f>+'[4]програма'!C203</f>
        <v>35000</v>
      </c>
      <c r="D203" s="26">
        <f>+'[4]програма'!D203</f>
        <v>813530</v>
      </c>
      <c r="E203" s="26">
        <f>+'[4]програма'!E203</f>
        <v>42039</v>
      </c>
      <c r="F203" s="26">
        <f>+'[4]програма'!F203</f>
        <v>350349</v>
      </c>
      <c r="G203" s="26">
        <f>+'[4]програма'!G203</f>
        <v>414539</v>
      </c>
      <c r="H203" s="26">
        <f>+'[4]програма'!H203</f>
        <v>802903</v>
      </c>
    </row>
    <row r="204" spans="2:8" ht="18.75" customHeight="1" thickBot="1">
      <c r="B204" s="12" t="s">
        <v>27</v>
      </c>
      <c r="C204" s="27"/>
      <c r="D204" s="27"/>
      <c r="E204" s="27"/>
      <c r="F204" s="27"/>
      <c r="G204" s="27"/>
      <c r="H204" s="27"/>
    </row>
    <row r="205" spans="2:8" ht="18.75" customHeight="1" thickBot="1">
      <c r="B205" s="42" t="s">
        <v>81</v>
      </c>
      <c r="C205" s="27">
        <f>+'[4]програма'!C205</f>
        <v>35000</v>
      </c>
      <c r="D205" s="27">
        <f>+'[4]програма'!D205</f>
        <v>150000</v>
      </c>
      <c r="E205" s="27">
        <f>+'[4]програма'!E205</f>
        <v>23122</v>
      </c>
      <c r="F205" s="27">
        <f>+'[4]програма'!F205</f>
        <v>56958</v>
      </c>
      <c r="G205" s="27">
        <f>+'[4]програма'!G205</f>
        <v>102469</v>
      </c>
      <c r="H205" s="27">
        <f>+'[4]програма'!H205</f>
        <v>139373</v>
      </c>
    </row>
    <row r="206" spans="2:8" ht="18.75" customHeight="1" thickBot="1">
      <c r="B206" s="42" t="s">
        <v>82</v>
      </c>
      <c r="C206" s="27"/>
      <c r="D206" s="27">
        <f>+'[4]програма'!D206</f>
        <v>123191</v>
      </c>
      <c r="E206" s="27">
        <f>+'[4]програма'!E206</f>
        <v>18917</v>
      </c>
      <c r="F206" s="27">
        <f>+'[4]програма'!F206</f>
        <v>63791</v>
      </c>
      <c r="G206" s="27">
        <f>+'[4]програма'!G206</f>
        <v>82470</v>
      </c>
      <c r="H206" s="27">
        <f>+'[4]програма'!H206</f>
        <v>123191</v>
      </c>
    </row>
    <row r="207" spans="2:8" ht="18.75" customHeight="1" thickBot="1">
      <c r="B207" s="42" t="s">
        <v>83</v>
      </c>
      <c r="C207" s="27"/>
      <c r="D207" s="27">
        <f>+'[4]програма'!D207</f>
        <v>540339</v>
      </c>
      <c r="E207" s="27"/>
      <c r="F207" s="27">
        <f>+'[4]програма'!F207</f>
        <v>229600</v>
      </c>
      <c r="G207" s="27">
        <f>+'[4]програма'!G207</f>
        <v>229600</v>
      </c>
      <c r="H207" s="27">
        <f>+'[4]програма'!H207</f>
        <v>540339</v>
      </c>
    </row>
    <row r="208" spans="2:8" ht="18.75" customHeight="1" thickBot="1">
      <c r="B208" s="12"/>
      <c r="C208" s="27"/>
      <c r="D208" s="27"/>
      <c r="E208" s="27"/>
      <c r="F208" s="27"/>
      <c r="G208" s="27"/>
      <c r="H208" s="27"/>
    </row>
    <row r="209" spans="2:8" s="43" customFormat="1" ht="18.75" customHeight="1" thickBot="1">
      <c r="B209" s="11" t="s">
        <v>33</v>
      </c>
      <c r="C209" s="26">
        <f>+'[4]програма'!C209</f>
        <v>15668360</v>
      </c>
      <c r="D209" s="26">
        <f>+'[4]програма'!D209</f>
        <v>27234874</v>
      </c>
      <c r="E209" s="26">
        <f>+'[4]програма'!E209</f>
        <v>4405496</v>
      </c>
      <c r="F209" s="26">
        <f>+'[4]програма'!F209</f>
        <v>10122695</v>
      </c>
      <c r="G209" s="26">
        <f>+'[4]програма'!G209</f>
        <v>14694142</v>
      </c>
      <c r="H209" s="26">
        <f>+'[4]програма'!H209</f>
        <v>26162180</v>
      </c>
    </row>
    <row r="210" spans="2:8" ht="18.75" customHeight="1" thickBot="1">
      <c r="B210" s="12"/>
      <c r="C210" s="27"/>
      <c r="D210" s="27"/>
      <c r="E210" s="27"/>
      <c r="F210" s="27"/>
      <c r="G210" s="27"/>
      <c r="H210" s="27"/>
    </row>
    <row r="211" spans="2:8" ht="18.75" customHeight="1" thickBot="1">
      <c r="B211" s="12" t="s">
        <v>34</v>
      </c>
      <c r="C211" s="27">
        <f>+'[4]програма'!C211</f>
        <v>197</v>
      </c>
      <c r="D211" s="27">
        <f>+'[4]програма'!D211</f>
        <v>200</v>
      </c>
      <c r="E211" s="27">
        <f>+'[4]програма'!E211</f>
        <v>193</v>
      </c>
      <c r="F211" s="27">
        <f>+'[4]програма'!F211</f>
        <v>199</v>
      </c>
      <c r="G211" s="27">
        <f>+'[4]програма'!G211</f>
        <v>196</v>
      </c>
      <c r="H211" s="27">
        <f>+'[4]програма'!H211</f>
        <v>192</v>
      </c>
    </row>
    <row r="216" ht="12.75">
      <c r="H216" s="31"/>
    </row>
  </sheetData>
  <mergeCells count="11">
    <mergeCell ref="B172:H172"/>
    <mergeCell ref="B2:H2"/>
    <mergeCell ref="B3:H3"/>
    <mergeCell ref="B23:H23"/>
    <mergeCell ref="B191:H191"/>
    <mergeCell ref="B44:H44"/>
    <mergeCell ref="B70:H70"/>
    <mergeCell ref="B90:H90"/>
    <mergeCell ref="B113:H113"/>
    <mergeCell ref="B133:H133"/>
    <mergeCell ref="B153:H153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66" r:id="rId1"/>
  <rowBreaks count="10" manualBreakCount="10">
    <brk id="21" max="255" man="1"/>
    <brk id="42" max="255" man="1"/>
    <brk id="68" max="255" man="1"/>
    <brk id="88" max="255" man="1"/>
    <brk id="111" max="255" man="1"/>
    <brk id="131" max="255" man="1"/>
    <brk id="151" max="255" man="1"/>
    <brk id="170" max="255" man="1"/>
    <brk id="189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svkostova</cp:lastModifiedBy>
  <cp:lastPrinted>2012-03-21T07:29:47Z</cp:lastPrinted>
  <dcterms:created xsi:type="dcterms:W3CDTF">2007-04-19T11:40:07Z</dcterms:created>
  <dcterms:modified xsi:type="dcterms:W3CDTF">2012-03-21T07:31:49Z</dcterms:modified>
  <cp:category/>
  <cp:version/>
  <cp:contentType/>
  <cp:contentStatus/>
</cp:coreProperties>
</file>