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приходи" sheetId="1" r:id="rId1"/>
    <sheet name="разходи" sheetId="2" r:id="rId2"/>
    <sheet name="програма" sheetId="3" r:id="rId3"/>
  </sheets>
  <externalReferences>
    <externalReference r:id="rId6"/>
  </externalReferences>
  <definedNames>
    <definedName name="_xlnm.Print_Area" localSheetId="2">'програма'!$A$1:$H$183</definedName>
  </definedNames>
  <calcPr fullCalcOnLoad="1"/>
</workbook>
</file>

<file path=xl/sharedStrings.xml><?xml version="1.0" encoding="utf-8"?>
<sst xmlns="http://schemas.openxmlformats.org/spreadsheetml/2006/main" count="292" uniqueCount="84">
  <si>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</si>
  <si>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</si>
  <si>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</si>
  <si>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</si>
  <si>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</si>
  <si>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</si>
  <si>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</si>
  <si>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</si>
  <si>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</si>
  <si>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</si>
  <si>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</si>
  <si>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</si>
  <si>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</si>
  <si>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</si>
  <si>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</si>
  <si>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</si>
  <si>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</si>
  <si>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</si>
  <si>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</si>
  <si>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</si>
  <si>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</si>
  <si>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</si>
  <si>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</si>
  <si>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Други програми</t>
  </si>
  <si>
    <t>Програма «Администрация»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</si>
  <si>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</si>
  <si>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</si>
  <si>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</si>
  <si>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</si>
  <si>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</si>
  <si>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</si>
  <si>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</si>
  <si>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</si>
  <si>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</si>
  <si>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</si>
  <si>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</si>
  <si>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</si>
  <si>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</si>
  <si>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</si>
  <si>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</si>
  <si>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</si>
  <si>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Програма "Бюджет и финансово управление"</t>
  </si>
  <si>
    <t>Програма "Защита на публичните финансови интереси"</t>
  </si>
  <si>
    <t>Програма "Администриране на държавните приходи"</t>
  </si>
  <si>
    <t>Програма "Интегриране на финансовата система във финансовата система на ЕС"</t>
  </si>
  <si>
    <t>Програма Митнически контрол и надзор (нефискален)"</t>
  </si>
  <si>
    <t>Програма "Контрол върху организацията и провеждането на хазартни игри"</t>
  </si>
  <si>
    <t>Програма "Управление на ликвидността"</t>
  </si>
  <si>
    <t>Програма  "Администрация"</t>
  </si>
  <si>
    <t>2.4.</t>
  </si>
  <si>
    <t>Държавни такси</t>
  </si>
  <si>
    <t>2.5.</t>
  </si>
  <si>
    <t>Приходи от концесии</t>
  </si>
  <si>
    <t>Политика в областта на "Устойчиви и прозрачни публични финанси"</t>
  </si>
  <si>
    <t>Политика в областта на "Ефективно събиране на всички държавни приходи"</t>
  </si>
  <si>
    <t>Политика в областта на "Защита на обществото и икономиката от финансови измами, контрабанда на стоки, трафик на хора, изпиране на пари и финансиране на тероризма"</t>
  </si>
  <si>
    <t>Програма "Митнически контрол и надцзор (нефискален)"</t>
  </si>
  <si>
    <t>Политика в областта на "Управление на дълга"</t>
  </si>
  <si>
    <t xml:space="preserve">II. Отчет на разходите по бюджета на МИНИСТЕРСТВО НА ФИНАНСИТЕ по политики и </t>
  </si>
  <si>
    <t>Внесен ДДС и други данъци в/у продажбите</t>
  </si>
  <si>
    <t>Изграждане и усъвършенстване на капацитета на администрацията в областта на управлението на публичните финанси</t>
  </si>
  <si>
    <t>Информационно издание на министерството</t>
  </si>
  <si>
    <t>Съдебни и арбитражни пройзводства</t>
  </si>
  <si>
    <t>Изграждане на административна сграда на Национална агенция за приходите</t>
  </si>
  <si>
    <t>Концесионна дейност</t>
  </si>
  <si>
    <t>Мерки в помощ на модернизацията на българската финансова администрация</t>
  </si>
  <si>
    <t>УТТЮЕ I</t>
  </si>
  <si>
    <t>УТТЮЕ II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</si>
  <si>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</si>
  <si>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</si>
  <si>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</si>
  <si>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Програма Оперативна програма "Административен капацитет"</t>
  </si>
  <si>
    <t>2.6.</t>
  </si>
  <si>
    <t xml:space="preserve"> Развитие  и поддръжка на информационна система на МФ</t>
  </si>
  <si>
    <t>Програма «Оперативна програма "Административен капацитет»</t>
  </si>
  <si>
    <t>Постъпления от продажба на ДМА</t>
  </si>
  <si>
    <t>Информационни системи за финансово управление (ИСФУ)</t>
  </si>
  <si>
    <t>Норвежка програма</t>
  </si>
  <si>
    <t>Закон 2010</t>
  </si>
  <si>
    <t>I. Отчет на приходите по бюджета на МИНИСТЕРСТВО НА ФИНАНСИТЕ към 30.06.2010 г.</t>
  </si>
  <si>
    <t>програми към 30.06.2010 г.</t>
  </si>
  <si>
    <t>III. Отчет на ведомствените и администрираните разходи по програми към 30.06.2010 г.</t>
  </si>
  <si>
    <t>Програма "Администриране на държавни приходи"</t>
  </si>
  <si>
    <t>Годишни такси за присъждане на държавен кредитен рейтинг на Република България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</si>
</sst>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#,##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2" fillId="0" borderId="4" xfId="0" applyNumberFormat="1" applyFont="1" applyBorder="1" applyAlignment="1">
      <alignment horizontal="justify" vertical="top" wrapText="1" shrinkToFit="1"/>
    </xf>
    <xf numFmtId="0" fontId="4" fillId="0" borderId="0" xfId="0" applyFont="1" applyAlignment="1">
      <alignment horizontal="left" wrapText="1"/>
    </xf>
    <xf numFmtId="177" fontId="0" fillId="0" borderId="0" xfId="15" applyNumberFormat="1" applyAlignment="1">
      <alignment/>
    </xf>
    <xf numFmtId="177" fontId="2" fillId="0" borderId="2" xfId="15" applyNumberFormat="1" applyFont="1" applyBorder="1" applyAlignment="1">
      <alignment horizontal="center" vertical="top" wrapText="1"/>
    </xf>
    <xf numFmtId="177" fontId="2" fillId="0" borderId="3" xfId="15" applyNumberFormat="1" applyFont="1" applyBorder="1" applyAlignment="1">
      <alignment horizontal="center" vertical="top" wrapText="1"/>
    </xf>
    <xf numFmtId="177" fontId="0" fillId="0" borderId="4" xfId="15" applyNumberFormat="1" applyBorder="1" applyAlignment="1">
      <alignment vertical="top" wrapText="1"/>
    </xf>
    <xf numFmtId="177" fontId="2" fillId="0" borderId="4" xfId="15" applyNumberFormat="1" applyFont="1" applyBorder="1" applyAlignment="1">
      <alignment horizontal="center" vertical="top" wrapText="1"/>
    </xf>
    <xf numFmtId="177" fontId="2" fillId="0" borderId="4" xfId="15" applyNumberFormat="1" applyFont="1" applyBorder="1" applyAlignment="1">
      <alignment horizontal="right" vertical="top" wrapText="1"/>
    </xf>
    <xf numFmtId="177" fontId="1" fillId="0" borderId="4" xfId="15" applyNumberFormat="1" applyFont="1" applyBorder="1" applyAlignment="1">
      <alignment horizontal="right" vertical="top" wrapText="1"/>
    </xf>
    <xf numFmtId="0" fontId="6" fillId="0" borderId="8" xfId="0" applyFont="1" applyFill="1" applyBorder="1" applyAlignment="1">
      <alignment vertical="top" wrapText="1"/>
    </xf>
    <xf numFmtId="177" fontId="2" fillId="0" borderId="9" xfId="15" applyNumberFormat="1" applyFont="1" applyBorder="1" applyAlignment="1">
      <alignment horizontal="center" vertical="top" wrapText="1"/>
    </xf>
    <xf numFmtId="177" fontId="1" fillId="0" borderId="4" xfId="15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Fill="1" applyBorder="1" applyAlignment="1">
      <alignment wrapText="1"/>
    </xf>
    <xf numFmtId="178" fontId="6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49" fontId="2" fillId="0" borderId="9" xfId="15" applyNumberFormat="1" applyFont="1" applyBorder="1" applyAlignment="1">
      <alignment horizontal="center" vertical="top" wrapText="1"/>
    </xf>
    <xf numFmtId="0" fontId="2" fillId="0" borderId="3" xfId="15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77" fontId="2" fillId="0" borderId="1" xfId="15" applyNumberFormat="1" applyFont="1" applyBorder="1" applyAlignment="1">
      <alignment horizontal="center" vertical="top" wrapText="1"/>
    </xf>
    <xf numFmtId="177" fontId="2" fillId="0" borderId="6" xfId="15" applyNumberFormat="1" applyFont="1" applyBorder="1" applyAlignment="1">
      <alignment horizontal="center" vertical="top" wrapText="1"/>
    </xf>
    <xf numFmtId="177" fontId="2" fillId="0" borderId="5" xfId="15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_Report-trim-06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и"/>
      <sheetName val="разходи"/>
      <sheetName val="програма"/>
      <sheetName val="MF-CA"/>
      <sheetName val="NAP"/>
      <sheetName val="AM"/>
      <sheetName val="ADFI"/>
      <sheetName val="AIAP"/>
      <sheetName val="DKX"/>
      <sheetName val="OSES"/>
      <sheetName val="ADV"/>
    </sheetNames>
    <sheetDataSet>
      <sheetData sheetId="2">
        <row r="9">
          <cell r="C9">
            <v>9314939</v>
          </cell>
          <cell r="D9">
            <v>9165665</v>
          </cell>
          <cell r="E9">
            <v>1955626</v>
          </cell>
          <cell r="F9">
            <v>3658530</v>
          </cell>
          <cell r="G9">
            <v>0</v>
          </cell>
          <cell r="H9">
            <v>0</v>
          </cell>
        </row>
        <row r="10">
          <cell r="C10">
            <v>2319918</v>
          </cell>
          <cell r="D10">
            <v>2319918</v>
          </cell>
          <cell r="E10">
            <v>869312</v>
          </cell>
          <cell r="F10">
            <v>1532069</v>
          </cell>
          <cell r="G10">
            <v>0</v>
          </cell>
          <cell r="H10">
            <v>0</v>
          </cell>
        </row>
        <row r="11">
          <cell r="C11">
            <v>86400</v>
          </cell>
          <cell r="D11">
            <v>86400</v>
          </cell>
          <cell r="E11">
            <v>2998</v>
          </cell>
          <cell r="F11">
            <v>2998</v>
          </cell>
          <cell r="G11">
            <v>0</v>
          </cell>
          <cell r="H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1004</v>
          </cell>
          <cell r="F14">
            <v>8141</v>
          </cell>
          <cell r="G14">
            <v>0</v>
          </cell>
          <cell r="H14">
            <v>0</v>
          </cell>
        </row>
        <row r="17">
          <cell r="C17">
            <v>47600</v>
          </cell>
          <cell r="D17">
            <v>47600</v>
          </cell>
          <cell r="E17">
            <v>9378</v>
          </cell>
          <cell r="F17">
            <v>16258</v>
          </cell>
          <cell r="G17">
            <v>0</v>
          </cell>
          <cell r="H17">
            <v>0</v>
          </cell>
        </row>
        <row r="22">
          <cell r="C22">
            <v>316</v>
          </cell>
          <cell r="D22">
            <v>316</v>
          </cell>
          <cell r="E22">
            <v>308</v>
          </cell>
          <cell r="F22">
            <v>312</v>
          </cell>
          <cell r="G22">
            <v>0</v>
          </cell>
          <cell r="H22">
            <v>0</v>
          </cell>
        </row>
        <row r="30">
          <cell r="C30">
            <v>6909034</v>
          </cell>
          <cell r="D30">
            <v>7254467</v>
          </cell>
          <cell r="E30">
            <v>1557988</v>
          </cell>
          <cell r="F30">
            <v>2872543</v>
          </cell>
          <cell r="G30">
            <v>0</v>
          </cell>
          <cell r="H30">
            <v>0</v>
          </cell>
        </row>
        <row r="31">
          <cell r="C31">
            <v>4337590</v>
          </cell>
          <cell r="D31">
            <v>4537590</v>
          </cell>
          <cell r="E31">
            <v>197078</v>
          </cell>
          <cell r="F31">
            <v>379317</v>
          </cell>
          <cell r="G31">
            <v>0</v>
          </cell>
          <cell r="H31">
            <v>0</v>
          </cell>
        </row>
        <row r="32">
          <cell r="C32">
            <v>116000</v>
          </cell>
          <cell r="D32">
            <v>116000</v>
          </cell>
          <cell r="E32">
            <v>0</v>
          </cell>
          <cell r="F32">
            <v>3734</v>
          </cell>
          <cell r="G32">
            <v>0</v>
          </cell>
          <cell r="H32">
            <v>0</v>
          </cell>
        </row>
        <row r="36">
          <cell r="C36">
            <v>0</v>
          </cell>
          <cell r="D36">
            <v>7000000</v>
          </cell>
          <cell r="E36">
            <v>304940</v>
          </cell>
          <cell r="F36">
            <v>2702117</v>
          </cell>
          <cell r="G36">
            <v>0</v>
          </cell>
          <cell r="H36">
            <v>0</v>
          </cell>
        </row>
        <row r="41">
          <cell r="C41">
            <v>259</v>
          </cell>
          <cell r="D41">
            <v>259</v>
          </cell>
          <cell r="E41">
            <v>251</v>
          </cell>
          <cell r="F41">
            <v>245</v>
          </cell>
          <cell r="G41">
            <v>0</v>
          </cell>
          <cell r="H41">
            <v>0</v>
          </cell>
        </row>
        <row r="49">
          <cell r="C49">
            <v>199929146</v>
          </cell>
          <cell r="D49">
            <v>197143895</v>
          </cell>
          <cell r="E49">
            <v>50127262</v>
          </cell>
          <cell r="F49">
            <v>93462452</v>
          </cell>
          <cell r="G49">
            <v>0</v>
          </cell>
          <cell r="H49">
            <v>0</v>
          </cell>
        </row>
        <row r="50">
          <cell r="C50">
            <v>19984070</v>
          </cell>
          <cell r="D50">
            <v>22408050</v>
          </cell>
          <cell r="E50">
            <v>8273524</v>
          </cell>
          <cell r="F50">
            <v>15695165</v>
          </cell>
          <cell r="G50">
            <v>0</v>
          </cell>
          <cell r="H50">
            <v>0</v>
          </cell>
        </row>
        <row r="51">
          <cell r="C51">
            <v>6282232</v>
          </cell>
          <cell r="D51">
            <v>6282232</v>
          </cell>
          <cell r="E51">
            <v>58869</v>
          </cell>
          <cell r="F51">
            <v>64345</v>
          </cell>
          <cell r="G51">
            <v>0</v>
          </cell>
          <cell r="H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204360</v>
          </cell>
          <cell r="G53">
            <v>0</v>
          </cell>
          <cell r="H53">
            <v>0</v>
          </cell>
        </row>
        <row r="56">
          <cell r="C56">
            <v>9150000</v>
          </cell>
          <cell r="D56">
            <v>5295800</v>
          </cell>
          <cell r="E56">
            <v>0</v>
          </cell>
          <cell r="F56">
            <v>563</v>
          </cell>
          <cell r="G56">
            <v>0</v>
          </cell>
          <cell r="H56">
            <v>0</v>
          </cell>
        </row>
        <row r="61">
          <cell r="C61">
            <v>10093</v>
          </cell>
          <cell r="D61">
            <v>10093</v>
          </cell>
          <cell r="E61">
            <v>9881</v>
          </cell>
          <cell r="F61">
            <v>9866</v>
          </cell>
          <cell r="G61">
            <v>0</v>
          </cell>
          <cell r="H61">
            <v>0</v>
          </cell>
        </row>
        <row r="69">
          <cell r="C69">
            <v>359100</v>
          </cell>
          <cell r="D69">
            <v>359100</v>
          </cell>
          <cell r="E69">
            <v>50842</v>
          </cell>
          <cell r="F69">
            <v>93710</v>
          </cell>
          <cell r="G69">
            <v>0</v>
          </cell>
          <cell r="H69">
            <v>0</v>
          </cell>
        </row>
        <row r="70">
          <cell r="C70">
            <v>241440</v>
          </cell>
          <cell r="D70">
            <v>241440</v>
          </cell>
          <cell r="E70">
            <v>21072</v>
          </cell>
          <cell r="F70">
            <v>36488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80">
          <cell r="C80">
            <v>14</v>
          </cell>
          <cell r="D80">
            <v>14</v>
          </cell>
          <cell r="E80">
            <v>8</v>
          </cell>
          <cell r="F80">
            <v>8</v>
          </cell>
          <cell r="G80">
            <v>0</v>
          </cell>
          <cell r="H80">
            <v>0</v>
          </cell>
        </row>
        <row r="88">
          <cell r="C88">
            <v>16608041</v>
          </cell>
          <cell r="D88">
            <v>16608041</v>
          </cell>
          <cell r="E88">
            <v>2527291</v>
          </cell>
          <cell r="F88">
            <v>6226320</v>
          </cell>
          <cell r="G88">
            <v>0</v>
          </cell>
          <cell r="H88">
            <v>0</v>
          </cell>
        </row>
        <row r="89">
          <cell r="C89">
            <v>944000</v>
          </cell>
          <cell r="D89">
            <v>944000</v>
          </cell>
          <cell r="E89">
            <v>1035344</v>
          </cell>
          <cell r="F89">
            <v>1844239</v>
          </cell>
          <cell r="G89">
            <v>0</v>
          </cell>
          <cell r="H89">
            <v>0</v>
          </cell>
        </row>
        <row r="90">
          <cell r="C90">
            <v>4601100</v>
          </cell>
          <cell r="D90">
            <v>4601100</v>
          </cell>
          <cell r="E90">
            <v>1769947</v>
          </cell>
          <cell r="F90">
            <v>1848502</v>
          </cell>
          <cell r="G90">
            <v>0</v>
          </cell>
          <cell r="H90">
            <v>0</v>
          </cell>
        </row>
        <row r="92">
          <cell r="C92">
            <v>0</v>
          </cell>
          <cell r="D92">
            <v>2081000</v>
          </cell>
          <cell r="E92">
            <v>1556290</v>
          </cell>
          <cell r="F92">
            <v>3723318</v>
          </cell>
          <cell r="G92">
            <v>0</v>
          </cell>
          <cell r="H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59790</v>
          </cell>
          <cell r="G93">
            <v>0</v>
          </cell>
          <cell r="H93">
            <v>0</v>
          </cell>
        </row>
        <row r="94">
          <cell r="C94">
            <v>0</v>
          </cell>
          <cell r="D94">
            <v>0</v>
          </cell>
          <cell r="E94">
            <v>1216872</v>
          </cell>
          <cell r="F94">
            <v>2669687</v>
          </cell>
          <cell r="G94">
            <v>0</v>
          </cell>
          <cell r="H94">
            <v>0</v>
          </cell>
        </row>
        <row r="103">
          <cell r="C103">
            <v>1065</v>
          </cell>
          <cell r="D103">
            <v>1065</v>
          </cell>
          <cell r="E103">
            <v>939</v>
          </cell>
          <cell r="F103">
            <v>900</v>
          </cell>
          <cell r="G103">
            <v>0</v>
          </cell>
          <cell r="H103">
            <v>0</v>
          </cell>
        </row>
        <row r="111">
          <cell r="C111">
            <v>1315104</v>
          </cell>
          <cell r="D111">
            <v>1315104</v>
          </cell>
          <cell r="E111">
            <v>217680</v>
          </cell>
          <cell r="F111">
            <v>471769</v>
          </cell>
          <cell r="G111">
            <v>0</v>
          </cell>
          <cell r="H111">
            <v>0</v>
          </cell>
        </row>
        <row r="112">
          <cell r="C112">
            <v>159646</v>
          </cell>
          <cell r="D112">
            <v>159646</v>
          </cell>
          <cell r="E112">
            <v>56688</v>
          </cell>
          <cell r="F112">
            <v>126403</v>
          </cell>
          <cell r="G112">
            <v>0</v>
          </cell>
          <cell r="H112">
            <v>0</v>
          </cell>
        </row>
        <row r="113">
          <cell r="C113">
            <v>120000</v>
          </cell>
          <cell r="D113">
            <v>120000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22">
          <cell r="C122">
            <v>44</v>
          </cell>
          <cell r="D122">
            <v>44</v>
          </cell>
          <cell r="E122">
            <v>43</v>
          </cell>
          <cell r="F122">
            <v>41</v>
          </cell>
          <cell r="G122">
            <v>0</v>
          </cell>
          <cell r="H122">
            <v>0</v>
          </cell>
        </row>
        <row r="130">
          <cell r="C130">
            <v>1407100</v>
          </cell>
          <cell r="D130">
            <v>1407100</v>
          </cell>
          <cell r="E130">
            <v>184271</v>
          </cell>
          <cell r="F130">
            <v>354609</v>
          </cell>
          <cell r="G130">
            <v>0</v>
          </cell>
          <cell r="H130">
            <v>0</v>
          </cell>
        </row>
        <row r="131">
          <cell r="C131">
            <v>1086483</v>
          </cell>
          <cell r="D131">
            <v>1086483</v>
          </cell>
          <cell r="E131">
            <v>76386</v>
          </cell>
          <cell r="F131">
            <v>141391</v>
          </cell>
          <cell r="G131">
            <v>0</v>
          </cell>
          <cell r="H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6">
          <cell r="C136">
            <v>0</v>
          </cell>
          <cell r="D136">
            <v>360000</v>
          </cell>
          <cell r="E136">
            <v>0</v>
          </cell>
          <cell r="F136">
            <v>146687</v>
          </cell>
          <cell r="G136">
            <v>0</v>
          </cell>
          <cell r="H136">
            <v>0</v>
          </cell>
        </row>
        <row r="141">
          <cell r="C141">
            <v>34</v>
          </cell>
          <cell r="D141">
            <v>34</v>
          </cell>
          <cell r="E141">
            <v>29</v>
          </cell>
          <cell r="F141">
            <v>31</v>
          </cell>
          <cell r="G141">
            <v>0</v>
          </cell>
          <cell r="H141">
            <v>0</v>
          </cell>
        </row>
        <row r="149">
          <cell r="C149">
            <v>1099834</v>
          </cell>
          <cell r="D149">
            <v>1099834</v>
          </cell>
          <cell r="E149">
            <v>201966</v>
          </cell>
          <cell r="F149">
            <v>377379</v>
          </cell>
          <cell r="G149">
            <v>0</v>
          </cell>
          <cell r="H149">
            <v>0</v>
          </cell>
        </row>
        <row r="150">
          <cell r="C150">
            <v>772609</v>
          </cell>
          <cell r="D150">
            <v>772609</v>
          </cell>
          <cell r="E150">
            <v>79020</v>
          </cell>
          <cell r="F150">
            <v>145952</v>
          </cell>
          <cell r="G150">
            <v>0</v>
          </cell>
          <cell r="H150">
            <v>0</v>
          </cell>
        </row>
        <row r="165">
          <cell r="C165">
            <v>32</v>
          </cell>
          <cell r="D165">
            <v>32</v>
          </cell>
          <cell r="E165">
            <v>30</v>
          </cell>
          <cell r="F165">
            <v>32</v>
          </cell>
          <cell r="G165">
            <v>0</v>
          </cell>
          <cell r="H165">
            <v>0</v>
          </cell>
        </row>
        <row r="174">
          <cell r="C174">
            <v>6734733</v>
          </cell>
          <cell r="D174">
            <v>6759361</v>
          </cell>
          <cell r="E174">
            <v>1265020</v>
          </cell>
          <cell r="F174">
            <v>2314171</v>
          </cell>
          <cell r="G174">
            <v>0</v>
          </cell>
          <cell r="H174">
            <v>0</v>
          </cell>
        </row>
        <row r="175">
          <cell r="C175">
            <v>4265081</v>
          </cell>
          <cell r="D175">
            <v>4303981</v>
          </cell>
          <cell r="E175">
            <v>708563</v>
          </cell>
          <cell r="F175">
            <v>1437128</v>
          </cell>
          <cell r="G175">
            <v>0</v>
          </cell>
          <cell r="H175">
            <v>0</v>
          </cell>
        </row>
        <row r="176">
          <cell r="C176">
            <v>1910800</v>
          </cell>
          <cell r="D176">
            <v>2210800</v>
          </cell>
          <cell r="E176">
            <v>133123</v>
          </cell>
          <cell r="F176">
            <v>192617</v>
          </cell>
          <cell r="G176">
            <v>0</v>
          </cell>
          <cell r="H176">
            <v>0</v>
          </cell>
        </row>
        <row r="178">
          <cell r="C178">
            <v>0</v>
          </cell>
          <cell r="D178">
            <v>7200000</v>
          </cell>
          <cell r="E178">
            <v>3999329</v>
          </cell>
          <cell r="F178">
            <v>7095959</v>
          </cell>
          <cell r="G178">
            <v>0</v>
          </cell>
          <cell r="H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3">
          <cell r="C183">
            <v>0</v>
          </cell>
          <cell r="D183">
            <v>0</v>
          </cell>
          <cell r="E183">
            <v>7561</v>
          </cell>
          <cell r="F183">
            <v>17358</v>
          </cell>
          <cell r="G183">
            <v>0</v>
          </cell>
          <cell r="H183">
            <v>0</v>
          </cell>
        </row>
        <row r="184">
          <cell r="C184">
            <v>0</v>
          </cell>
          <cell r="D184">
            <v>0</v>
          </cell>
          <cell r="E184">
            <v>19392</v>
          </cell>
          <cell r="F184">
            <v>62021</v>
          </cell>
          <cell r="G184">
            <v>0</v>
          </cell>
          <cell r="H184">
            <v>0</v>
          </cell>
        </row>
        <row r="185">
          <cell r="C185">
            <v>0</v>
          </cell>
          <cell r="D185">
            <v>262500</v>
          </cell>
          <cell r="E185">
            <v>0</v>
          </cell>
          <cell r="F185">
            <v>262500</v>
          </cell>
          <cell r="G185">
            <v>0</v>
          </cell>
          <cell r="H185">
            <v>0</v>
          </cell>
        </row>
        <row r="190">
          <cell r="C190">
            <v>179</v>
          </cell>
          <cell r="D190">
            <v>179</v>
          </cell>
          <cell r="E190">
            <v>172</v>
          </cell>
          <cell r="F190">
            <v>169</v>
          </cell>
          <cell r="G190">
            <v>0</v>
          </cell>
          <cell r="H1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4" width="14.57421875" style="17" bestFit="1" customWidth="1"/>
    <col min="5" max="5" width="12.00390625" style="17" bestFit="1" customWidth="1"/>
    <col min="6" max="6" width="11.7109375" style="17" customWidth="1"/>
    <col min="7" max="8" width="12.00390625" style="17" bestFit="1" customWidth="1"/>
    <col min="9" max="9" width="13.140625" style="17" customWidth="1"/>
  </cols>
  <sheetData>
    <row r="2" ht="15.75">
      <c r="B2" s="8" t="s">
        <v>79</v>
      </c>
    </row>
    <row r="3" ht="13.5" thickBot="1"/>
    <row r="4" spans="2:9" ht="12.75">
      <c r="B4" s="33" t="s">
        <v>0</v>
      </c>
      <c r="C4" s="2" t="s">
        <v>1</v>
      </c>
      <c r="D4" s="18" t="s">
        <v>3</v>
      </c>
      <c r="E4" s="18" t="s">
        <v>39</v>
      </c>
      <c r="F4" s="18" t="s">
        <v>4</v>
      </c>
      <c r="G4" s="18" t="s">
        <v>4</v>
      </c>
      <c r="H4" s="18" t="s">
        <v>4</v>
      </c>
      <c r="I4" s="18" t="s">
        <v>4</v>
      </c>
    </row>
    <row r="5" spans="2:9" ht="25.5" customHeight="1">
      <c r="B5" s="34"/>
      <c r="C5" s="3" t="s">
        <v>2</v>
      </c>
      <c r="D5" s="32">
        <v>2010</v>
      </c>
      <c r="E5" s="19" t="s">
        <v>40</v>
      </c>
      <c r="F5" s="19" t="s">
        <v>37</v>
      </c>
      <c r="G5" s="19" t="s">
        <v>36</v>
      </c>
      <c r="H5" s="19" t="s">
        <v>5</v>
      </c>
      <c r="I5" s="19" t="s">
        <v>6</v>
      </c>
    </row>
    <row r="6" spans="2:9" ht="13.5" thickBot="1">
      <c r="B6" s="35"/>
      <c r="C6" s="4"/>
      <c r="D6" s="20"/>
      <c r="E6" s="20"/>
      <c r="F6" s="21"/>
      <c r="G6" s="20"/>
      <c r="H6" s="20"/>
      <c r="I6" s="20"/>
    </row>
    <row r="7" spans="2:9" ht="16.5" customHeight="1" thickBot="1">
      <c r="B7" s="5" t="s">
        <v>7</v>
      </c>
      <c r="C7" s="13" t="s">
        <v>8</v>
      </c>
      <c r="D7" s="22">
        <f aca="true" t="shared" si="0" ref="D7:I7">SUM(D8)</f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</row>
    <row r="8" spans="2:9" ht="16.5" customHeight="1" thickBot="1">
      <c r="B8" s="6" t="s">
        <v>9</v>
      </c>
      <c r="C8" s="14" t="s">
        <v>10</v>
      </c>
      <c r="D8" s="22"/>
      <c r="E8" s="22"/>
      <c r="F8" s="22"/>
      <c r="G8" s="22"/>
      <c r="H8" s="22"/>
      <c r="I8" s="22"/>
    </row>
    <row r="9" spans="2:9" ht="16.5" customHeight="1" thickBot="1">
      <c r="B9" s="5" t="s">
        <v>11</v>
      </c>
      <c r="C9" s="13" t="s">
        <v>12</v>
      </c>
      <c r="D9" s="22">
        <f aca="true" t="shared" si="1" ref="D9:I9">SUM(D10:D16)</f>
        <v>45200000</v>
      </c>
      <c r="E9" s="22">
        <f>SUM(E10:E16)</f>
        <v>36050000</v>
      </c>
      <c r="F9" s="22">
        <f t="shared" si="1"/>
        <v>6422281</v>
      </c>
      <c r="G9" s="22">
        <f t="shared" si="1"/>
        <v>11548562</v>
      </c>
      <c r="H9" s="22">
        <f>SUM(H10:H16)</f>
        <v>0</v>
      </c>
      <c r="I9" s="22">
        <f t="shared" si="1"/>
        <v>0</v>
      </c>
    </row>
    <row r="10" spans="2:9" ht="16.5" customHeight="1" thickBot="1">
      <c r="B10" s="6" t="s">
        <v>13</v>
      </c>
      <c r="C10" s="14" t="s">
        <v>14</v>
      </c>
      <c r="D10" s="22">
        <v>20237400</v>
      </c>
      <c r="E10" s="22">
        <v>20237400</v>
      </c>
      <c r="F10" s="22">
        <v>249851</v>
      </c>
      <c r="G10" s="22">
        <v>454826</v>
      </c>
      <c r="H10" s="22"/>
      <c r="I10" s="22"/>
    </row>
    <row r="11" spans="2:9" ht="16.5" customHeight="1" thickBot="1">
      <c r="B11" s="6" t="s">
        <v>15</v>
      </c>
      <c r="C11" s="14" t="s">
        <v>16</v>
      </c>
      <c r="D11" s="22">
        <v>6203000</v>
      </c>
      <c r="E11" s="22">
        <v>6203000</v>
      </c>
      <c r="F11" s="22">
        <v>856349</v>
      </c>
      <c r="G11" s="22">
        <v>1213049</v>
      </c>
      <c r="H11" s="22"/>
      <c r="I11" s="22"/>
    </row>
    <row r="12" spans="2:9" ht="16.5" customHeight="1" thickBot="1">
      <c r="B12" s="6" t="s">
        <v>17</v>
      </c>
      <c r="C12" s="14" t="s">
        <v>18</v>
      </c>
      <c r="D12" s="22">
        <v>2759600</v>
      </c>
      <c r="E12" s="22">
        <v>2759600</v>
      </c>
      <c r="F12" s="22">
        <v>969553</v>
      </c>
      <c r="G12" s="22">
        <v>2227209</v>
      </c>
      <c r="H12" s="22"/>
      <c r="I12" s="22"/>
    </row>
    <row r="13" spans="2:9" ht="16.5" customHeight="1" thickBot="1">
      <c r="B13" s="6" t="s">
        <v>49</v>
      </c>
      <c r="C13" s="14" t="s">
        <v>50</v>
      </c>
      <c r="D13" s="22">
        <v>6850000</v>
      </c>
      <c r="E13" s="22">
        <v>6850000</v>
      </c>
      <c r="F13" s="22">
        <v>3544189</v>
      </c>
      <c r="G13" s="22">
        <v>7373400</v>
      </c>
      <c r="H13" s="22"/>
      <c r="I13" s="22"/>
    </row>
    <row r="14" spans="2:9" ht="26.25" thickBot="1">
      <c r="B14" s="6" t="s">
        <v>51</v>
      </c>
      <c r="C14" s="14" t="s">
        <v>59</v>
      </c>
      <c r="D14" s="22"/>
      <c r="E14" s="22"/>
      <c r="F14" s="22">
        <v>802339</v>
      </c>
      <c r="G14" s="22">
        <v>280078</v>
      </c>
      <c r="H14" s="22"/>
      <c r="I14" s="22"/>
    </row>
    <row r="15" spans="2:9" ht="16.5" customHeight="1" thickBot="1">
      <c r="B15" s="6" t="s">
        <v>51</v>
      </c>
      <c r="C15" s="14" t="s">
        <v>52</v>
      </c>
      <c r="D15" s="22">
        <v>9150000</v>
      </c>
      <c r="E15" s="22">
        <f>9150000-9150000</f>
        <v>0</v>
      </c>
      <c r="F15" s="22"/>
      <c r="G15" s="22"/>
      <c r="H15" s="22"/>
      <c r="I15" s="22"/>
    </row>
    <row r="16" spans="2:9" ht="16.5" customHeight="1" thickBot="1">
      <c r="B16" s="6" t="s">
        <v>72</v>
      </c>
      <c r="C16" s="14" t="s">
        <v>75</v>
      </c>
      <c r="D16" s="22"/>
      <c r="E16" s="22"/>
      <c r="F16" s="22"/>
      <c r="G16" s="22"/>
      <c r="H16" s="22"/>
      <c r="I16" s="22"/>
    </row>
    <row r="17" spans="2:9" ht="30.75" customHeight="1" thickBot="1">
      <c r="B17" s="5" t="s">
        <v>19</v>
      </c>
      <c r="C17" s="13" t="s">
        <v>20</v>
      </c>
      <c r="D17" s="22"/>
      <c r="E17" s="22"/>
      <c r="F17" s="22">
        <v>234700</v>
      </c>
      <c r="G17" s="22">
        <v>762396</v>
      </c>
      <c r="H17" s="22"/>
      <c r="I17" s="22"/>
    </row>
    <row r="18" spans="2:9" ht="16.5" customHeight="1" thickBot="1">
      <c r="B18" s="5"/>
      <c r="C18" s="15" t="s">
        <v>21</v>
      </c>
      <c r="D18" s="22">
        <f aca="true" t="shared" si="2" ref="D18:I18">SUM(D7,D9,D17)</f>
        <v>45200000</v>
      </c>
      <c r="E18" s="22">
        <f t="shared" si="2"/>
        <v>36050000</v>
      </c>
      <c r="F18" s="22">
        <f t="shared" si="2"/>
        <v>6656981</v>
      </c>
      <c r="G18" s="22">
        <f t="shared" si="2"/>
        <v>12310958</v>
      </c>
      <c r="H18" s="22">
        <f t="shared" si="2"/>
        <v>0</v>
      </c>
      <c r="I18" s="22">
        <f t="shared" si="2"/>
        <v>0</v>
      </c>
    </row>
  </sheetData>
  <mergeCells count="1">
    <mergeCell ref="B4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view="pageBreakPreview" zoomScale="75" zoomScaleSheetLayoutView="75" workbookViewId="0" topLeftCell="A13">
      <selection activeCell="F25" sqref="F25"/>
    </sheetView>
  </sheetViews>
  <sheetFormatPr defaultColWidth="9.140625" defaultRowHeight="12.75"/>
  <cols>
    <col min="1" max="1" width="4.7109375" style="0" customWidth="1"/>
    <col min="2" max="2" width="40.8515625" style="0" customWidth="1"/>
    <col min="3" max="4" width="14.28125" style="17" bestFit="1" customWidth="1"/>
    <col min="5" max="5" width="13.140625" style="17" bestFit="1" customWidth="1"/>
    <col min="6" max="6" width="13.8515625" style="17" bestFit="1" customWidth="1"/>
    <col min="7" max="7" width="16.57421875" style="17" bestFit="1" customWidth="1"/>
    <col min="8" max="8" width="15.8515625" style="17" bestFit="1" customWidth="1"/>
  </cols>
  <sheetData>
    <row r="2" spans="2:8" ht="13.5">
      <c r="B2" s="39" t="s">
        <v>58</v>
      </c>
      <c r="C2" s="40"/>
      <c r="D2" s="40"/>
      <c r="E2" s="40"/>
      <c r="F2" s="40"/>
      <c r="G2" s="40"/>
      <c r="H2" s="40"/>
    </row>
    <row r="3" spans="2:8" ht="13.5">
      <c r="B3" s="39" t="s">
        <v>80</v>
      </c>
      <c r="C3" s="40"/>
      <c r="D3" s="40"/>
      <c r="E3" s="40"/>
      <c r="F3" s="40"/>
      <c r="G3" s="40"/>
      <c r="H3" s="40"/>
    </row>
    <row r="4" ht="13.5" thickBot="1"/>
    <row r="5" spans="2:8" ht="36.75" customHeight="1">
      <c r="B5" s="1" t="s">
        <v>22</v>
      </c>
      <c r="C5" s="36" t="s">
        <v>78</v>
      </c>
      <c r="D5" s="18" t="s">
        <v>38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4.75" customHeight="1">
      <c r="B6" s="7" t="s">
        <v>2</v>
      </c>
      <c r="C6" s="37"/>
      <c r="D6" s="19"/>
      <c r="E6" s="19" t="s">
        <v>37</v>
      </c>
      <c r="F6" s="19" t="s">
        <v>36</v>
      </c>
      <c r="G6" s="19" t="s">
        <v>5</v>
      </c>
      <c r="H6" s="19" t="s">
        <v>6</v>
      </c>
    </row>
    <row r="7" spans="2:8" ht="13.5" thickBot="1">
      <c r="B7" s="9"/>
      <c r="C7" s="38"/>
      <c r="D7" s="20"/>
      <c r="E7" s="21"/>
      <c r="F7" s="21"/>
      <c r="G7" s="20"/>
      <c r="H7" s="20"/>
    </row>
    <row r="8" spans="2:8" ht="30.75" customHeight="1" thickBot="1">
      <c r="B8" s="10" t="s">
        <v>53</v>
      </c>
      <c r="C8" s="22">
        <f aca="true" t="shared" si="0" ref="C8:H8">SUM(C9:C10)</f>
        <v>23131481</v>
      </c>
      <c r="D8" s="22">
        <f t="shared" si="0"/>
        <v>30527640</v>
      </c>
      <c r="E8" s="22">
        <f t="shared" si="0"/>
        <v>4898324</v>
      </c>
      <c r="F8" s="22">
        <f t="shared" si="0"/>
        <v>11175707</v>
      </c>
      <c r="G8" s="22">
        <f t="shared" si="0"/>
        <v>0</v>
      </c>
      <c r="H8" s="22">
        <f t="shared" si="0"/>
        <v>0</v>
      </c>
    </row>
    <row r="9" spans="2:8" ht="30.75" customHeight="1" thickBot="1">
      <c r="B9" s="11" t="s">
        <v>41</v>
      </c>
      <c r="C9" s="23">
        <f>програма!C21</f>
        <v>11768857</v>
      </c>
      <c r="D9" s="23">
        <f>програма!D21</f>
        <v>11619583</v>
      </c>
      <c r="E9" s="23">
        <f>програма!E21</f>
        <v>2838318</v>
      </c>
      <c r="F9" s="23">
        <f>програма!F21</f>
        <v>5217996</v>
      </c>
      <c r="G9" s="23">
        <f>програма!G21</f>
        <v>0</v>
      </c>
      <c r="H9" s="23">
        <f>програма!H21</f>
        <v>0</v>
      </c>
    </row>
    <row r="10" spans="2:8" ht="30.75" customHeight="1" thickBot="1">
      <c r="B10" s="11" t="s">
        <v>42</v>
      </c>
      <c r="C10" s="23">
        <f>програма!C40</f>
        <v>11362624</v>
      </c>
      <c r="D10" s="23">
        <f>програма!D40</f>
        <v>18908057</v>
      </c>
      <c r="E10" s="23">
        <f>програма!E40</f>
        <v>2060006</v>
      </c>
      <c r="F10" s="23">
        <f>програма!F40</f>
        <v>5957711</v>
      </c>
      <c r="G10" s="23">
        <f>програма!G40</f>
        <v>0</v>
      </c>
      <c r="H10" s="23">
        <f>програма!H40</f>
        <v>0</v>
      </c>
    </row>
    <row r="11" spans="2:8" ht="30.75" customHeight="1" thickBot="1">
      <c r="B11" s="11"/>
      <c r="C11" s="23"/>
      <c r="D11" s="23"/>
      <c r="E11" s="23"/>
      <c r="F11" s="23"/>
      <c r="G11" s="23"/>
      <c r="H11" s="23"/>
    </row>
    <row r="12" spans="2:8" ht="30.75" customHeight="1" thickBot="1">
      <c r="B12" s="10" t="s">
        <v>54</v>
      </c>
      <c r="C12" s="22">
        <f aca="true" t="shared" si="1" ref="C12:H12">C13</f>
        <v>235345448</v>
      </c>
      <c r="D12" s="22">
        <f t="shared" si="1"/>
        <v>231129977</v>
      </c>
      <c r="E12" s="22">
        <f t="shared" si="1"/>
        <v>58459655</v>
      </c>
      <c r="F12" s="22">
        <f t="shared" si="1"/>
        <v>109426885</v>
      </c>
      <c r="G12" s="22">
        <f t="shared" si="1"/>
        <v>0</v>
      </c>
      <c r="H12" s="22">
        <f t="shared" si="1"/>
        <v>0</v>
      </c>
    </row>
    <row r="13" spans="2:8" ht="30.75" customHeight="1" thickBot="1">
      <c r="B13" s="11" t="s">
        <v>43</v>
      </c>
      <c r="C13" s="23">
        <f>програма!C60</f>
        <v>235345448</v>
      </c>
      <c r="D13" s="23">
        <f>програма!D60</f>
        <v>231129977</v>
      </c>
      <c r="E13" s="23">
        <f>програма!E60</f>
        <v>58459655</v>
      </c>
      <c r="F13" s="23">
        <f>програма!F60</f>
        <v>109426885</v>
      </c>
      <c r="G13" s="23">
        <f>програма!G60</f>
        <v>0</v>
      </c>
      <c r="H13" s="23">
        <f>програма!H60</f>
        <v>0</v>
      </c>
    </row>
    <row r="14" spans="2:8" ht="30.75" customHeight="1" thickBot="1">
      <c r="B14" s="11"/>
      <c r="C14" s="23"/>
      <c r="D14" s="23"/>
      <c r="E14" s="23"/>
      <c r="F14" s="23"/>
      <c r="G14" s="23"/>
      <c r="H14" s="23"/>
    </row>
    <row r="15" spans="2:8" ht="30.75" customHeight="1" thickBot="1">
      <c r="B15" s="10" t="s">
        <v>55</v>
      </c>
      <c r="C15" s="22">
        <f aca="true" t="shared" si="2" ref="C15:H15">SUM(C16:C18)</f>
        <v>24348431</v>
      </c>
      <c r="D15" s="22">
        <f t="shared" si="2"/>
        <v>26429431</v>
      </c>
      <c r="E15" s="22">
        <f t="shared" si="2"/>
        <v>8452026</v>
      </c>
      <c r="F15" s="22">
        <f t="shared" si="2"/>
        <v>17100226</v>
      </c>
      <c r="G15" s="22">
        <f t="shared" si="2"/>
        <v>0</v>
      </c>
      <c r="H15" s="22">
        <f t="shared" si="2"/>
        <v>0</v>
      </c>
    </row>
    <row r="16" spans="2:8" ht="30.75" customHeight="1" thickBot="1">
      <c r="B16" s="11" t="s">
        <v>44</v>
      </c>
      <c r="C16" s="23">
        <f>програма!C79</f>
        <v>600540</v>
      </c>
      <c r="D16" s="23">
        <f>програма!D79</f>
        <v>600540</v>
      </c>
      <c r="E16" s="23">
        <f>програма!E79</f>
        <v>71914</v>
      </c>
      <c r="F16" s="23">
        <f>програма!F79</f>
        <v>130198</v>
      </c>
      <c r="G16" s="23">
        <f>програма!G79</f>
        <v>0</v>
      </c>
      <c r="H16" s="23">
        <f>програма!H79</f>
        <v>0</v>
      </c>
    </row>
    <row r="17" spans="2:8" ht="30.75" customHeight="1" thickBot="1">
      <c r="B17" s="11" t="s">
        <v>56</v>
      </c>
      <c r="C17" s="23">
        <f>програма!C101</f>
        <v>22153141</v>
      </c>
      <c r="D17" s="23">
        <f>програма!D101</f>
        <v>24234141</v>
      </c>
      <c r="E17" s="23">
        <f>програма!E101</f>
        <v>8105744</v>
      </c>
      <c r="F17" s="23">
        <f>програма!F101</f>
        <v>16371856</v>
      </c>
      <c r="G17" s="23">
        <f>програма!G101</f>
        <v>0</v>
      </c>
      <c r="H17" s="23">
        <f>програма!H101</f>
        <v>0</v>
      </c>
    </row>
    <row r="18" spans="2:8" ht="30.75" customHeight="1" thickBot="1">
      <c r="B18" s="11" t="s">
        <v>46</v>
      </c>
      <c r="C18" s="23">
        <f>програма!C120</f>
        <v>1594750</v>
      </c>
      <c r="D18" s="23">
        <f>програма!D120</f>
        <v>1594750</v>
      </c>
      <c r="E18" s="23">
        <f>програма!E120</f>
        <v>274368</v>
      </c>
      <c r="F18" s="23">
        <f>програма!F120</f>
        <v>598172</v>
      </c>
      <c r="G18" s="23">
        <f>програма!G120</f>
        <v>0</v>
      </c>
      <c r="H18" s="23">
        <f>програма!H120</f>
        <v>0</v>
      </c>
    </row>
    <row r="19" spans="2:8" ht="30.75" customHeight="1" thickBot="1">
      <c r="B19" s="11"/>
      <c r="C19" s="23"/>
      <c r="D19" s="23"/>
      <c r="E19" s="23"/>
      <c r="F19" s="23"/>
      <c r="G19" s="23"/>
      <c r="H19" s="23"/>
    </row>
    <row r="20" spans="2:8" ht="30.75" customHeight="1" thickBot="1">
      <c r="B20" s="10" t="s">
        <v>57</v>
      </c>
      <c r="C20" s="22">
        <f aca="true" t="shared" si="3" ref="C20:H20">C21</f>
        <v>2493583</v>
      </c>
      <c r="D20" s="22">
        <f t="shared" si="3"/>
        <v>2853583</v>
      </c>
      <c r="E20" s="22">
        <f t="shared" si="3"/>
        <v>260657</v>
      </c>
      <c r="F20" s="22">
        <f t="shared" si="3"/>
        <v>642687</v>
      </c>
      <c r="G20" s="22">
        <f t="shared" si="3"/>
        <v>0</v>
      </c>
      <c r="H20" s="22">
        <f t="shared" si="3"/>
        <v>0</v>
      </c>
    </row>
    <row r="21" spans="2:8" ht="30.75" customHeight="1" thickBot="1">
      <c r="B21" s="11" t="s">
        <v>47</v>
      </c>
      <c r="C21" s="23">
        <f>програма!C139</f>
        <v>2493583</v>
      </c>
      <c r="D21" s="23">
        <f>програма!D139</f>
        <v>2853583</v>
      </c>
      <c r="E21" s="23">
        <f>програма!E139</f>
        <v>260657</v>
      </c>
      <c r="F21" s="23">
        <f>програма!F139</f>
        <v>642687</v>
      </c>
      <c r="G21" s="23">
        <f>програма!G139</f>
        <v>0</v>
      </c>
      <c r="H21" s="23">
        <f>програма!H139</f>
        <v>0</v>
      </c>
    </row>
    <row r="22" spans="2:8" ht="30.75" customHeight="1" thickBot="1">
      <c r="B22" s="11"/>
      <c r="C22" s="23"/>
      <c r="D22" s="23"/>
      <c r="E22" s="23"/>
      <c r="F22" s="23"/>
      <c r="G22" s="23"/>
      <c r="H22" s="23"/>
    </row>
    <row r="23" spans="2:8" ht="30.75" customHeight="1" thickBot="1">
      <c r="B23" s="10" t="s">
        <v>23</v>
      </c>
      <c r="C23" s="22">
        <f aca="true" t="shared" si="4" ref="C23:H23">SUM(C24:C25)</f>
        <v>14783057</v>
      </c>
      <c r="D23" s="22">
        <f t="shared" si="4"/>
        <v>22609085</v>
      </c>
      <c r="E23" s="22">
        <f t="shared" si="4"/>
        <v>6413974</v>
      </c>
      <c r="F23" s="22">
        <f t="shared" si="4"/>
        <v>11905085</v>
      </c>
      <c r="G23" s="22">
        <f t="shared" si="4"/>
        <v>0</v>
      </c>
      <c r="H23" s="22">
        <f t="shared" si="4"/>
        <v>0</v>
      </c>
    </row>
    <row r="24" spans="2:8" ht="30.75" customHeight="1" thickBot="1">
      <c r="B24" s="11" t="s">
        <v>74</v>
      </c>
      <c r="C24" s="23">
        <f>програма!C158</f>
        <v>1872443</v>
      </c>
      <c r="D24" s="23">
        <f>програма!D158</f>
        <v>1872443</v>
      </c>
      <c r="E24" s="23">
        <f>програма!E158</f>
        <v>280986</v>
      </c>
      <c r="F24" s="23">
        <f>програма!F158</f>
        <v>523331</v>
      </c>
      <c r="G24" s="23">
        <f>програма!G158</f>
        <v>0</v>
      </c>
      <c r="H24" s="22">
        <f>програма!H158</f>
        <v>0</v>
      </c>
    </row>
    <row r="25" spans="2:8" ht="30.75" customHeight="1" thickBot="1">
      <c r="B25" s="11" t="s">
        <v>24</v>
      </c>
      <c r="C25" s="23">
        <f>програма!C181</f>
        <v>12910614</v>
      </c>
      <c r="D25" s="23">
        <f>програма!D181</f>
        <v>20736642</v>
      </c>
      <c r="E25" s="23">
        <f>програма!E181</f>
        <v>6132988</v>
      </c>
      <c r="F25" s="23">
        <f>програма!F181</f>
        <v>11381754</v>
      </c>
      <c r="G25" s="23">
        <f>програма!G181</f>
        <v>0</v>
      </c>
      <c r="H25" s="23">
        <f>програма!H181</f>
        <v>0</v>
      </c>
    </row>
    <row r="26" spans="2:8" ht="30.75" customHeight="1" thickBot="1">
      <c r="B26" s="10" t="s">
        <v>25</v>
      </c>
      <c r="C26" s="22">
        <f aca="true" t="shared" si="5" ref="C26:H26">C8+C12+C15+C20+C23</f>
        <v>300102000</v>
      </c>
      <c r="D26" s="22">
        <f>D8+D12+D15+D20+D23</f>
        <v>313549716</v>
      </c>
      <c r="E26" s="22">
        <f t="shared" si="5"/>
        <v>78484636</v>
      </c>
      <c r="F26" s="22">
        <f t="shared" si="5"/>
        <v>150250590</v>
      </c>
      <c r="G26" s="22">
        <f t="shared" si="5"/>
        <v>0</v>
      </c>
      <c r="H26" s="22">
        <f t="shared" si="5"/>
        <v>0</v>
      </c>
    </row>
  </sheetData>
  <mergeCells count="3">
    <mergeCell ref="C5:C7"/>
    <mergeCell ref="B2:H2"/>
    <mergeCell ref="B3:H3"/>
  </mergeCells>
  <printOptions/>
  <pageMargins left="0.22" right="0.14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3"/>
  <sheetViews>
    <sheetView view="pageBreakPreview" zoomScale="85" zoomScaleSheetLayoutView="85" workbookViewId="0" topLeftCell="A4">
      <selection activeCell="F23" activeCellId="8" sqref="F183 F160 F141 F122 F103 F81 F62 F42 F2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15.00390625" style="17" bestFit="1" customWidth="1"/>
    <col min="5" max="5" width="14.00390625" style="17" bestFit="1" customWidth="1"/>
    <col min="6" max="8" width="13.8515625" style="17" bestFit="1" customWidth="1"/>
  </cols>
  <sheetData>
    <row r="2" spans="2:8" ht="13.5">
      <c r="B2" s="41" t="s">
        <v>81</v>
      </c>
      <c r="C2" s="42"/>
      <c r="D2" s="42"/>
      <c r="E2" s="42"/>
      <c r="F2" s="42"/>
      <c r="G2" s="42"/>
      <c r="H2" s="42"/>
    </row>
    <row r="3" ht="15.75">
      <c r="B3" s="16"/>
    </row>
    <row r="4" spans="2:8" ht="13.5" customHeight="1">
      <c r="B4" s="39" t="s">
        <v>41</v>
      </c>
      <c r="C4" s="40"/>
      <c r="D4" s="40"/>
      <c r="E4" s="40"/>
      <c r="F4" s="40"/>
      <c r="G4" s="40"/>
      <c r="H4" s="40"/>
    </row>
    <row r="5" ht="14.25" customHeight="1" thickBot="1">
      <c r="B5" s="8"/>
    </row>
    <row r="6" spans="2:8" ht="26.25" customHeight="1">
      <c r="B6" s="1" t="s">
        <v>26</v>
      </c>
      <c r="C6" s="18" t="s">
        <v>3</v>
      </c>
      <c r="D6" s="18" t="s">
        <v>38</v>
      </c>
      <c r="E6" s="18" t="s">
        <v>4</v>
      </c>
      <c r="F6" s="18" t="s">
        <v>4</v>
      </c>
      <c r="G6" s="18" t="s">
        <v>4</v>
      </c>
      <c r="H6" s="18" t="s">
        <v>4</v>
      </c>
    </row>
    <row r="7" spans="2:8" ht="25.5">
      <c r="B7" s="12" t="s">
        <v>2</v>
      </c>
      <c r="C7" s="31">
        <v>2010</v>
      </c>
      <c r="D7" s="25"/>
      <c r="E7" s="25" t="s">
        <v>37</v>
      </c>
      <c r="F7" s="25" t="s">
        <v>36</v>
      </c>
      <c r="G7" s="25" t="s">
        <v>5</v>
      </c>
      <c r="H7" s="25" t="s">
        <v>6</v>
      </c>
    </row>
    <row r="8" spans="2:8" ht="18.75" customHeight="1" thickBot="1">
      <c r="B8" s="10" t="s">
        <v>27</v>
      </c>
      <c r="C8" s="22">
        <f aca="true" t="shared" si="0" ref="C8:H8">SUM(C10:C15)</f>
        <v>11721257</v>
      </c>
      <c r="D8" s="22">
        <f t="shared" si="0"/>
        <v>11571983</v>
      </c>
      <c r="E8" s="22">
        <f t="shared" si="0"/>
        <v>2828940</v>
      </c>
      <c r="F8" s="22">
        <f>SUM(F10:F15)</f>
        <v>5201738</v>
      </c>
      <c r="G8" s="22">
        <f t="shared" si="0"/>
        <v>0</v>
      </c>
      <c r="H8" s="22">
        <f t="shared" si="0"/>
        <v>0</v>
      </c>
    </row>
    <row r="9" spans="2:8" ht="18.75" customHeight="1" thickBot="1">
      <c r="B9" s="11" t="s">
        <v>28</v>
      </c>
      <c r="C9" s="23"/>
      <c r="D9" s="23"/>
      <c r="E9" s="23"/>
      <c r="F9" s="23"/>
      <c r="G9" s="23"/>
      <c r="H9" s="23"/>
    </row>
    <row r="10" spans="2:8" ht="18.75" customHeight="1" thickBot="1">
      <c r="B10" s="11" t="s">
        <v>29</v>
      </c>
      <c r="C10" s="23">
        <f>+'[1]програма'!C9</f>
        <v>9314939</v>
      </c>
      <c r="D10" s="23">
        <f>+'[1]програма'!D9</f>
        <v>9165665</v>
      </c>
      <c r="E10" s="23">
        <f>+'[1]програма'!E9</f>
        <v>1955626</v>
      </c>
      <c r="F10" s="23">
        <f>+'[1]програма'!F9</f>
        <v>3658530</v>
      </c>
      <c r="G10" s="23">
        <f>+'[1]програма'!G9</f>
        <v>0</v>
      </c>
      <c r="H10" s="23">
        <f>+'[1]програма'!H9</f>
        <v>0</v>
      </c>
    </row>
    <row r="11" spans="2:8" ht="18.75" customHeight="1" thickBot="1">
      <c r="B11" s="11" t="s">
        <v>30</v>
      </c>
      <c r="C11" s="23">
        <f>+'[1]програма'!C10</f>
        <v>2319918</v>
      </c>
      <c r="D11" s="23">
        <f>+'[1]програма'!D10</f>
        <v>2319918</v>
      </c>
      <c r="E11" s="23">
        <f>+'[1]програма'!E10</f>
        <v>869312</v>
      </c>
      <c r="F11" s="23">
        <f>+'[1]програма'!F10</f>
        <v>1532069</v>
      </c>
      <c r="G11" s="23">
        <f>+'[1]програма'!G10</f>
        <v>0</v>
      </c>
      <c r="H11" s="23">
        <f>+'[1]програма'!H10</f>
        <v>0</v>
      </c>
    </row>
    <row r="12" spans="2:8" ht="18.75" customHeight="1" thickBot="1">
      <c r="B12" s="11" t="s">
        <v>31</v>
      </c>
      <c r="C12" s="23">
        <f>+'[1]програма'!C11</f>
        <v>86400</v>
      </c>
      <c r="D12" s="23">
        <f>+'[1]програма'!D11</f>
        <v>86400</v>
      </c>
      <c r="E12" s="23">
        <f>+'[1]програма'!E11</f>
        <v>2998</v>
      </c>
      <c r="F12" s="23">
        <f>+'[1]програма'!F11</f>
        <v>2998</v>
      </c>
      <c r="G12" s="23">
        <f>+'[1]програма'!G11</f>
        <v>0</v>
      </c>
      <c r="H12" s="23">
        <f>+'[1]програма'!H11</f>
        <v>0</v>
      </c>
    </row>
    <row r="13" spans="2:8" ht="18.75" customHeight="1" thickBot="1">
      <c r="B13" s="11"/>
      <c r="C13" s="23"/>
      <c r="D13" s="23"/>
      <c r="E13" s="23"/>
      <c r="F13" s="23"/>
      <c r="G13" s="23"/>
      <c r="H13" s="23"/>
    </row>
    <row r="14" spans="2:8" ht="18.75" customHeight="1" thickBot="1">
      <c r="B14" s="24" t="s">
        <v>77</v>
      </c>
      <c r="C14" s="23">
        <f>+'[1]програма'!C13</f>
        <v>0</v>
      </c>
      <c r="D14" s="23">
        <f>+'[1]програма'!D13</f>
        <v>0</v>
      </c>
      <c r="E14" s="23">
        <f>+'[1]програма'!E13</f>
        <v>0</v>
      </c>
      <c r="F14" s="23">
        <f>+'[1]програма'!F13</f>
        <v>0</v>
      </c>
      <c r="G14" s="23">
        <f>+'[1]програма'!G13</f>
        <v>0</v>
      </c>
      <c r="H14" s="23">
        <f>+'[1]програма'!H13</f>
        <v>0</v>
      </c>
    </row>
    <row r="15" spans="2:8" ht="38.25" customHeight="1" thickBot="1">
      <c r="B15" s="24" t="s">
        <v>60</v>
      </c>
      <c r="C15" s="23">
        <f>+'[1]програма'!C14</f>
        <v>0</v>
      </c>
      <c r="D15" s="23">
        <f>+'[1]програма'!D14</f>
        <v>0</v>
      </c>
      <c r="E15" s="23">
        <f>+'[1]програма'!E14</f>
        <v>1004</v>
      </c>
      <c r="F15" s="23">
        <f>+'[1]програма'!F14</f>
        <v>8141</v>
      </c>
      <c r="G15" s="23">
        <f>+'[1]програма'!G14</f>
        <v>0</v>
      </c>
      <c r="H15" s="23">
        <f>+'[1]програма'!H14</f>
        <v>0</v>
      </c>
    </row>
    <row r="16" spans="2:8" ht="28.5" customHeight="1" thickBot="1">
      <c r="B16" s="10" t="s">
        <v>32</v>
      </c>
      <c r="C16" s="22">
        <f aca="true" t="shared" si="1" ref="C16:H16">SUM(C18:C19)</f>
        <v>47600</v>
      </c>
      <c r="D16" s="22">
        <f t="shared" si="1"/>
        <v>47600</v>
      </c>
      <c r="E16" s="22">
        <f t="shared" si="1"/>
        <v>9378</v>
      </c>
      <c r="F16" s="22">
        <f t="shared" si="1"/>
        <v>16258</v>
      </c>
      <c r="G16" s="22">
        <f t="shared" si="1"/>
        <v>0</v>
      </c>
      <c r="H16" s="22">
        <f t="shared" si="1"/>
        <v>0</v>
      </c>
    </row>
    <row r="17" spans="2:8" ht="18.75" customHeight="1" thickBot="1">
      <c r="B17" s="11" t="s">
        <v>28</v>
      </c>
      <c r="C17" s="23"/>
      <c r="D17" s="23"/>
      <c r="E17" s="23"/>
      <c r="F17" s="23"/>
      <c r="G17" s="23"/>
      <c r="H17" s="23"/>
    </row>
    <row r="18" spans="2:8" ht="18.75" customHeight="1" thickBot="1">
      <c r="B18" s="27" t="s">
        <v>61</v>
      </c>
      <c r="C18" s="23">
        <f>+'[1]програма'!C17</f>
        <v>47600</v>
      </c>
      <c r="D18" s="23">
        <f>+'[1]програма'!D17</f>
        <v>47600</v>
      </c>
      <c r="E18" s="23">
        <f>+'[1]програма'!E17</f>
        <v>9378</v>
      </c>
      <c r="F18" s="23">
        <f>+'[1]програма'!F17</f>
        <v>16258</v>
      </c>
      <c r="G18" s="23">
        <f>+'[1]програма'!G17</f>
        <v>0</v>
      </c>
      <c r="H18" s="23">
        <f>+'[1]програма'!H17</f>
        <v>0</v>
      </c>
    </row>
    <row r="19" spans="2:8" ht="18.75" customHeight="1" thickBot="1">
      <c r="B19" s="11" t="s">
        <v>33</v>
      </c>
      <c r="C19" s="23"/>
      <c r="D19" s="23"/>
      <c r="E19" s="23"/>
      <c r="F19" s="23"/>
      <c r="G19" s="23"/>
      <c r="H19" s="23"/>
    </row>
    <row r="20" spans="2:8" ht="18.75" customHeight="1" thickBot="1">
      <c r="B20" s="11"/>
      <c r="C20" s="23"/>
      <c r="D20" s="23"/>
      <c r="E20" s="23"/>
      <c r="F20" s="23"/>
      <c r="G20" s="23"/>
      <c r="H20" s="23"/>
    </row>
    <row r="21" spans="2:8" ht="18.75" customHeight="1" thickBot="1">
      <c r="B21" s="10" t="s">
        <v>34</v>
      </c>
      <c r="C21" s="22">
        <f aca="true" t="shared" si="2" ref="C21:H21">SUM(C8,C16)</f>
        <v>11768857</v>
      </c>
      <c r="D21" s="22">
        <f t="shared" si="2"/>
        <v>11619583</v>
      </c>
      <c r="E21" s="22">
        <f t="shared" si="2"/>
        <v>2838318</v>
      </c>
      <c r="F21" s="22">
        <f t="shared" si="2"/>
        <v>5217996</v>
      </c>
      <c r="G21" s="22">
        <f t="shared" si="2"/>
        <v>0</v>
      </c>
      <c r="H21" s="22">
        <f t="shared" si="2"/>
        <v>0</v>
      </c>
    </row>
    <row r="22" spans="2:8" ht="18.75" customHeight="1" thickBot="1">
      <c r="B22" s="11"/>
      <c r="C22" s="23"/>
      <c r="D22" s="23"/>
      <c r="E22" s="23"/>
      <c r="F22" s="23"/>
      <c r="G22" s="23"/>
      <c r="H22" s="23"/>
    </row>
    <row r="23" spans="2:8" ht="18.75" customHeight="1" thickBot="1">
      <c r="B23" s="11" t="s">
        <v>35</v>
      </c>
      <c r="C23" s="26">
        <f>+'[1]програма'!C22</f>
        <v>316</v>
      </c>
      <c r="D23" s="26">
        <f>+'[1]програма'!D22</f>
        <v>316</v>
      </c>
      <c r="E23" s="26">
        <f>+'[1]програма'!E22</f>
        <v>308</v>
      </c>
      <c r="F23" s="26">
        <f>+'[1]програма'!F22</f>
        <v>312</v>
      </c>
      <c r="G23" s="26">
        <f>+'[1]програма'!G22</f>
        <v>0</v>
      </c>
      <c r="H23" s="26">
        <f>+'[1]програма'!H22</f>
        <v>0</v>
      </c>
    </row>
    <row r="25" spans="2:8" ht="13.5" customHeight="1">
      <c r="B25" s="39" t="s">
        <v>42</v>
      </c>
      <c r="C25" s="40"/>
      <c r="D25" s="40"/>
      <c r="E25" s="40"/>
      <c r="F25" s="40"/>
      <c r="G25" s="40"/>
      <c r="H25" s="40"/>
    </row>
    <row r="26" ht="14.25" customHeight="1" thickBot="1">
      <c r="B26" s="8"/>
    </row>
    <row r="27" spans="2:8" ht="26.25" customHeight="1">
      <c r="B27" s="1" t="s">
        <v>26</v>
      </c>
      <c r="C27" s="18" t="s">
        <v>3</v>
      </c>
      <c r="D27" s="18" t="s">
        <v>38</v>
      </c>
      <c r="E27" s="18" t="s">
        <v>4</v>
      </c>
      <c r="F27" s="18" t="s">
        <v>4</v>
      </c>
      <c r="G27" s="18" t="s">
        <v>4</v>
      </c>
      <c r="H27" s="18" t="s">
        <v>4</v>
      </c>
    </row>
    <row r="28" spans="2:8" ht="25.5">
      <c r="B28" s="12" t="s">
        <v>2</v>
      </c>
      <c r="C28" s="31">
        <v>2010</v>
      </c>
      <c r="D28" s="25"/>
      <c r="E28" s="25" t="s">
        <v>37</v>
      </c>
      <c r="F28" s="25" t="s">
        <v>36</v>
      </c>
      <c r="G28" s="25" t="s">
        <v>5</v>
      </c>
      <c r="H28" s="25" t="s">
        <v>6</v>
      </c>
    </row>
    <row r="29" spans="2:8" ht="18.75" customHeight="1" thickBot="1">
      <c r="B29" s="10" t="s">
        <v>27</v>
      </c>
      <c r="C29" s="22">
        <f aca="true" t="shared" si="3" ref="C29:H29">SUM(C31:C33)</f>
        <v>11362624</v>
      </c>
      <c r="D29" s="22">
        <f t="shared" si="3"/>
        <v>11908057</v>
      </c>
      <c r="E29" s="22">
        <f t="shared" si="3"/>
        <v>1755066</v>
      </c>
      <c r="F29" s="22">
        <f t="shared" si="3"/>
        <v>3255594</v>
      </c>
      <c r="G29" s="22">
        <f t="shared" si="3"/>
        <v>0</v>
      </c>
      <c r="H29" s="22">
        <f t="shared" si="3"/>
        <v>0</v>
      </c>
    </row>
    <row r="30" spans="2:8" ht="18.75" customHeight="1" thickBot="1">
      <c r="B30" s="11" t="s">
        <v>28</v>
      </c>
      <c r="C30" s="23"/>
      <c r="D30" s="23"/>
      <c r="E30" s="23"/>
      <c r="F30" s="23"/>
      <c r="G30" s="23"/>
      <c r="H30" s="23"/>
    </row>
    <row r="31" spans="2:8" ht="18.75" customHeight="1" thickBot="1">
      <c r="B31" s="11" t="s">
        <v>29</v>
      </c>
      <c r="C31" s="23">
        <f>+'[1]програма'!C30</f>
        <v>6909034</v>
      </c>
      <c r="D31" s="23">
        <f>+'[1]програма'!D30</f>
        <v>7254467</v>
      </c>
      <c r="E31" s="23">
        <f>+'[1]програма'!E30</f>
        <v>1557988</v>
      </c>
      <c r="F31" s="23">
        <f>+'[1]програма'!F30</f>
        <v>2872543</v>
      </c>
      <c r="G31" s="23">
        <f>+'[1]програма'!G30</f>
        <v>0</v>
      </c>
      <c r="H31" s="23">
        <f>+'[1]програма'!H30</f>
        <v>0</v>
      </c>
    </row>
    <row r="32" spans="2:8" ht="18.75" customHeight="1" thickBot="1">
      <c r="B32" s="11" t="s">
        <v>30</v>
      </c>
      <c r="C32" s="23">
        <f>+'[1]програма'!C31</f>
        <v>4337590</v>
      </c>
      <c r="D32" s="23">
        <f>+'[1]програма'!D31</f>
        <v>4537590</v>
      </c>
      <c r="E32" s="23">
        <f>+'[1]програма'!E31</f>
        <v>197078</v>
      </c>
      <c r="F32" s="23">
        <f>+'[1]програма'!F31</f>
        <v>379317</v>
      </c>
      <c r="G32" s="23">
        <f>+'[1]програма'!G31</f>
        <v>0</v>
      </c>
      <c r="H32" s="23">
        <f>+'[1]програма'!H31</f>
        <v>0</v>
      </c>
    </row>
    <row r="33" spans="2:8" ht="18.75" customHeight="1" thickBot="1">
      <c r="B33" s="11" t="s">
        <v>31</v>
      </c>
      <c r="C33" s="23">
        <f>+'[1]програма'!C32</f>
        <v>116000</v>
      </c>
      <c r="D33" s="23">
        <f>+'[1]програма'!D32</f>
        <v>116000</v>
      </c>
      <c r="E33" s="23">
        <f>+'[1]програма'!E32</f>
        <v>0</v>
      </c>
      <c r="F33" s="23">
        <f>+'[1]програма'!F32</f>
        <v>3734</v>
      </c>
      <c r="G33" s="23">
        <f>+'[1]програма'!G32</f>
        <v>0</v>
      </c>
      <c r="H33" s="23">
        <f>+'[1]програма'!H32</f>
        <v>0</v>
      </c>
    </row>
    <row r="34" spans="2:8" ht="18.75" customHeight="1" thickBot="1">
      <c r="B34" s="11"/>
      <c r="C34" s="23"/>
      <c r="D34" s="23"/>
      <c r="E34" s="23"/>
      <c r="F34" s="23"/>
      <c r="G34" s="23"/>
      <c r="H34" s="23"/>
    </row>
    <row r="35" spans="2:8" ht="28.5" customHeight="1" thickBot="1">
      <c r="B35" s="10" t="s">
        <v>32</v>
      </c>
      <c r="C35" s="22">
        <f aca="true" t="shared" si="4" ref="C35:H35">SUM(C37:C38)</f>
        <v>0</v>
      </c>
      <c r="D35" s="22">
        <f t="shared" si="4"/>
        <v>7000000</v>
      </c>
      <c r="E35" s="22">
        <f t="shared" si="4"/>
        <v>304940</v>
      </c>
      <c r="F35" s="22">
        <f t="shared" si="4"/>
        <v>2702117</v>
      </c>
      <c r="G35" s="22">
        <f t="shared" si="4"/>
        <v>0</v>
      </c>
      <c r="H35" s="22">
        <f t="shared" si="4"/>
        <v>0</v>
      </c>
    </row>
    <row r="36" spans="2:8" ht="18.75" customHeight="1" thickBot="1">
      <c r="B36" s="11" t="s">
        <v>28</v>
      </c>
      <c r="C36" s="23"/>
      <c r="D36" s="23"/>
      <c r="E36" s="23"/>
      <c r="F36" s="23"/>
      <c r="G36" s="23"/>
      <c r="H36" s="23"/>
    </row>
    <row r="37" spans="2:8" ht="18.75" customHeight="1" thickBot="1">
      <c r="B37" s="27" t="s">
        <v>62</v>
      </c>
      <c r="C37" s="23">
        <f>+'[1]програма'!C36</f>
        <v>0</v>
      </c>
      <c r="D37" s="23">
        <f>+'[1]програма'!D36</f>
        <v>7000000</v>
      </c>
      <c r="E37" s="23">
        <f>+'[1]програма'!E36</f>
        <v>304940</v>
      </c>
      <c r="F37" s="23">
        <f>+'[1]програма'!F36</f>
        <v>2702117</v>
      </c>
      <c r="G37" s="23">
        <f>+'[1]програма'!G36</f>
        <v>0</v>
      </c>
      <c r="H37" s="23">
        <f>+'[1]програма'!H36</f>
        <v>0</v>
      </c>
    </row>
    <row r="38" spans="2:8" ht="18.75" customHeight="1" hidden="1" thickBot="1">
      <c r="B38" s="30"/>
      <c r="C38" s="23"/>
      <c r="D38" s="23"/>
      <c r="E38" s="23"/>
      <c r="F38" s="23"/>
      <c r="G38" s="23"/>
      <c r="H38" s="23"/>
    </row>
    <row r="39" spans="2:8" ht="18.75" customHeight="1" thickBot="1">
      <c r="B39" s="11"/>
      <c r="C39" s="23"/>
      <c r="D39" s="23"/>
      <c r="E39" s="23"/>
      <c r="F39" s="23"/>
      <c r="G39" s="23"/>
      <c r="H39" s="23"/>
    </row>
    <row r="40" spans="2:8" ht="18.75" customHeight="1" thickBot="1">
      <c r="B40" s="10" t="s">
        <v>34</v>
      </c>
      <c r="C40" s="22">
        <f aca="true" t="shared" si="5" ref="C40:H40">SUM(C29,C35)</f>
        <v>11362624</v>
      </c>
      <c r="D40" s="22">
        <f t="shared" si="5"/>
        <v>18908057</v>
      </c>
      <c r="E40" s="22">
        <f t="shared" si="5"/>
        <v>2060006</v>
      </c>
      <c r="F40" s="22">
        <f t="shared" si="5"/>
        <v>5957711</v>
      </c>
      <c r="G40" s="22">
        <f t="shared" si="5"/>
        <v>0</v>
      </c>
      <c r="H40" s="22">
        <f t="shared" si="5"/>
        <v>0</v>
      </c>
    </row>
    <row r="41" spans="2:8" ht="18.75" customHeight="1" thickBot="1">
      <c r="B41" s="11"/>
      <c r="C41" s="23"/>
      <c r="D41" s="23"/>
      <c r="E41" s="23"/>
      <c r="F41" s="23"/>
      <c r="G41" s="23"/>
      <c r="H41" s="23"/>
    </row>
    <row r="42" spans="2:8" ht="18.75" customHeight="1" thickBot="1">
      <c r="B42" s="11" t="s">
        <v>35</v>
      </c>
      <c r="C42" s="26">
        <f>+'[1]програма'!C41</f>
        <v>259</v>
      </c>
      <c r="D42" s="26">
        <f>+'[1]програма'!D41</f>
        <v>259</v>
      </c>
      <c r="E42" s="26">
        <f>+'[1]програма'!E41</f>
        <v>251</v>
      </c>
      <c r="F42" s="26">
        <f>+'[1]програма'!F41</f>
        <v>245</v>
      </c>
      <c r="G42" s="26">
        <f>+'[1]програма'!G41</f>
        <v>0</v>
      </c>
      <c r="H42" s="26">
        <f>+'[1]програма'!H41</f>
        <v>0</v>
      </c>
    </row>
    <row r="44" spans="2:8" ht="13.5" customHeight="1">
      <c r="B44" s="39" t="s">
        <v>82</v>
      </c>
      <c r="C44" s="40"/>
      <c r="D44" s="40"/>
      <c r="E44" s="40"/>
      <c r="F44" s="40"/>
      <c r="G44" s="40"/>
      <c r="H44" s="40"/>
    </row>
    <row r="45" ht="14.25" customHeight="1" thickBot="1">
      <c r="B45" s="8"/>
    </row>
    <row r="46" spans="2:8" ht="26.25" customHeight="1">
      <c r="B46" s="1" t="s">
        <v>26</v>
      </c>
      <c r="C46" s="18" t="s">
        <v>3</v>
      </c>
      <c r="D46" s="18" t="s">
        <v>38</v>
      </c>
      <c r="E46" s="18" t="s">
        <v>4</v>
      </c>
      <c r="F46" s="18" t="s">
        <v>4</v>
      </c>
      <c r="G46" s="18" t="s">
        <v>4</v>
      </c>
      <c r="H46" s="18" t="s">
        <v>4</v>
      </c>
    </row>
    <row r="47" spans="2:8" ht="25.5">
      <c r="B47" s="12" t="s">
        <v>2</v>
      </c>
      <c r="C47" s="31">
        <v>2010</v>
      </c>
      <c r="D47" s="25"/>
      <c r="E47" s="25" t="s">
        <v>37</v>
      </c>
      <c r="F47" s="25" t="s">
        <v>36</v>
      </c>
      <c r="G47" s="25" t="s">
        <v>5</v>
      </c>
      <c r="H47" s="25" t="s">
        <v>6</v>
      </c>
    </row>
    <row r="48" spans="2:8" ht="18.75" customHeight="1" thickBot="1">
      <c r="B48" s="10" t="s">
        <v>27</v>
      </c>
      <c r="C48" s="22">
        <f aca="true" t="shared" si="6" ref="C48:H48">SUM(C49:C54)</f>
        <v>226195448</v>
      </c>
      <c r="D48" s="22">
        <f t="shared" si="6"/>
        <v>225834177</v>
      </c>
      <c r="E48" s="22">
        <f t="shared" si="6"/>
        <v>58459655</v>
      </c>
      <c r="F48" s="22">
        <f t="shared" si="6"/>
        <v>109426322</v>
      </c>
      <c r="G48" s="22">
        <f t="shared" si="6"/>
        <v>0</v>
      </c>
      <c r="H48" s="22">
        <f t="shared" si="6"/>
        <v>0</v>
      </c>
    </row>
    <row r="49" spans="2:8" ht="18.75" customHeight="1" thickBot="1">
      <c r="B49" s="11" t="s">
        <v>28</v>
      </c>
      <c r="C49" s="23"/>
      <c r="D49" s="23"/>
      <c r="E49" s="23"/>
      <c r="F49" s="23"/>
      <c r="G49" s="23"/>
      <c r="H49" s="23"/>
    </row>
    <row r="50" spans="2:8" ht="18.75" customHeight="1" thickBot="1">
      <c r="B50" s="11" t="s">
        <v>29</v>
      </c>
      <c r="C50" s="23">
        <f>+'[1]програма'!C49</f>
        <v>199929146</v>
      </c>
      <c r="D50" s="23">
        <f>+'[1]програма'!D49</f>
        <v>197143895</v>
      </c>
      <c r="E50" s="23">
        <f>+'[1]програма'!E49</f>
        <v>50127262</v>
      </c>
      <c r="F50" s="23">
        <f>+'[1]програма'!F49</f>
        <v>93462452</v>
      </c>
      <c r="G50" s="23">
        <f>+'[1]програма'!G49</f>
        <v>0</v>
      </c>
      <c r="H50" s="23">
        <f>+'[1]програма'!H49</f>
        <v>0</v>
      </c>
    </row>
    <row r="51" spans="2:8" ht="18.75" customHeight="1" thickBot="1">
      <c r="B51" s="11" t="s">
        <v>30</v>
      </c>
      <c r="C51" s="23">
        <f>+'[1]програма'!C50</f>
        <v>19984070</v>
      </c>
      <c r="D51" s="23">
        <f>+'[1]програма'!D50</f>
        <v>22408050</v>
      </c>
      <c r="E51" s="23">
        <f>+'[1]програма'!E50</f>
        <v>8273524</v>
      </c>
      <c r="F51" s="23">
        <f>+'[1]програма'!F50</f>
        <v>15695165</v>
      </c>
      <c r="G51" s="23">
        <f>+'[1]програма'!G50</f>
        <v>0</v>
      </c>
      <c r="H51" s="23">
        <f>+'[1]програма'!H50</f>
        <v>0</v>
      </c>
    </row>
    <row r="52" spans="2:8" ht="18.75" customHeight="1" thickBot="1">
      <c r="B52" s="11" t="s">
        <v>31</v>
      </c>
      <c r="C52" s="23">
        <f>+'[1]програма'!C51</f>
        <v>6282232</v>
      </c>
      <c r="D52" s="23">
        <f>+'[1]програма'!D51</f>
        <v>6282232</v>
      </c>
      <c r="E52" s="23">
        <f>+'[1]програма'!E51</f>
        <v>58869</v>
      </c>
      <c r="F52" s="23">
        <f>+'[1]програма'!F51</f>
        <v>64345</v>
      </c>
      <c r="G52" s="23">
        <f>+'[1]програма'!G51</f>
        <v>0</v>
      </c>
      <c r="H52" s="23">
        <f>+'[1]програма'!H51</f>
        <v>0</v>
      </c>
    </row>
    <row r="53" spans="2:8" ht="18.75" customHeight="1" thickBot="1">
      <c r="B53" s="11"/>
      <c r="C53" s="23"/>
      <c r="D53" s="23"/>
      <c r="E53" s="23"/>
      <c r="F53" s="23"/>
      <c r="G53" s="23"/>
      <c r="H53" s="23"/>
    </row>
    <row r="54" spans="2:8" ht="23.25" thickBot="1">
      <c r="B54" s="28" t="s">
        <v>63</v>
      </c>
      <c r="C54" s="23">
        <f>+'[1]програма'!C53</f>
        <v>0</v>
      </c>
      <c r="D54" s="23">
        <f>+'[1]програма'!D53</f>
        <v>0</v>
      </c>
      <c r="E54" s="23">
        <f>+'[1]програма'!E53</f>
        <v>0</v>
      </c>
      <c r="F54" s="23">
        <f>+'[1]програма'!F53</f>
        <v>204360</v>
      </c>
      <c r="G54" s="23">
        <f>+'[1]програма'!G53</f>
        <v>0</v>
      </c>
      <c r="H54" s="23">
        <f>+'[1]програма'!H53</f>
        <v>0</v>
      </c>
    </row>
    <row r="55" spans="2:8" ht="28.5" customHeight="1" thickBot="1">
      <c r="B55" s="10" t="s">
        <v>32</v>
      </c>
      <c r="C55" s="22">
        <f aca="true" t="shared" si="7" ref="C55:H55">SUM(C57:C58)</f>
        <v>9150000</v>
      </c>
      <c r="D55" s="22">
        <f t="shared" si="7"/>
        <v>5295800</v>
      </c>
      <c r="E55" s="22">
        <f t="shared" si="7"/>
        <v>0</v>
      </c>
      <c r="F55" s="22">
        <f t="shared" si="7"/>
        <v>563</v>
      </c>
      <c r="G55" s="22">
        <f t="shared" si="7"/>
        <v>0</v>
      </c>
      <c r="H55" s="22">
        <f t="shared" si="7"/>
        <v>0</v>
      </c>
    </row>
    <row r="56" spans="2:8" ht="18.75" customHeight="1" thickBot="1">
      <c r="B56" s="11" t="s">
        <v>28</v>
      </c>
      <c r="C56" s="23"/>
      <c r="D56" s="23"/>
      <c r="E56" s="23"/>
      <c r="F56" s="23"/>
      <c r="G56" s="23"/>
      <c r="H56" s="23"/>
    </row>
    <row r="57" spans="2:8" ht="18.75" customHeight="1" thickBot="1">
      <c r="B57" s="27" t="s">
        <v>64</v>
      </c>
      <c r="C57" s="23">
        <f>+'[1]програма'!C56</f>
        <v>9150000</v>
      </c>
      <c r="D57" s="23">
        <f>+'[1]програма'!D56</f>
        <v>5295800</v>
      </c>
      <c r="E57" s="23">
        <f>+'[1]програма'!E56</f>
        <v>0</v>
      </c>
      <c r="F57" s="23">
        <f>+'[1]програма'!F56</f>
        <v>563</v>
      </c>
      <c r="G57" s="23">
        <f>+'[1]програма'!G56</f>
        <v>0</v>
      </c>
      <c r="H57" s="23">
        <f>+'[1]програма'!H56</f>
        <v>0</v>
      </c>
    </row>
    <row r="58" spans="2:8" ht="18.75" customHeight="1" thickBot="1">
      <c r="B58" s="11" t="s">
        <v>33</v>
      </c>
      <c r="C58" s="23"/>
      <c r="D58" s="23"/>
      <c r="E58" s="23"/>
      <c r="F58" s="23"/>
      <c r="G58" s="23"/>
      <c r="H58" s="23"/>
    </row>
    <row r="59" spans="2:8" ht="18.75" customHeight="1" thickBot="1">
      <c r="B59" s="11"/>
      <c r="C59" s="23"/>
      <c r="D59" s="23"/>
      <c r="E59" s="23"/>
      <c r="F59" s="23"/>
      <c r="G59" s="23"/>
      <c r="H59" s="23"/>
    </row>
    <row r="60" spans="2:8" ht="18.75" customHeight="1" thickBot="1">
      <c r="B60" s="10" t="s">
        <v>34</v>
      </c>
      <c r="C60" s="22">
        <f aca="true" t="shared" si="8" ref="C60:H60">SUM(C48,C55)</f>
        <v>235345448</v>
      </c>
      <c r="D60" s="22">
        <f t="shared" si="8"/>
        <v>231129977</v>
      </c>
      <c r="E60" s="22">
        <f t="shared" si="8"/>
        <v>58459655</v>
      </c>
      <c r="F60" s="22">
        <f t="shared" si="8"/>
        <v>109426885</v>
      </c>
      <c r="G60" s="22">
        <f t="shared" si="8"/>
        <v>0</v>
      </c>
      <c r="H60" s="22">
        <f t="shared" si="8"/>
        <v>0</v>
      </c>
    </row>
    <row r="61" spans="2:8" ht="18.75" customHeight="1" thickBot="1">
      <c r="B61" s="11"/>
      <c r="C61" s="23"/>
      <c r="D61" s="23"/>
      <c r="E61" s="23"/>
      <c r="F61" s="23"/>
      <c r="G61" s="23"/>
      <c r="H61" s="23"/>
    </row>
    <row r="62" spans="2:8" ht="18.75" customHeight="1" thickBot="1">
      <c r="B62" s="11" t="s">
        <v>35</v>
      </c>
      <c r="C62" s="26">
        <f>+'[1]програма'!C61</f>
        <v>10093</v>
      </c>
      <c r="D62" s="26">
        <f>+'[1]програма'!D61</f>
        <v>10093</v>
      </c>
      <c r="E62" s="26">
        <f>+'[1]програма'!E61</f>
        <v>9881</v>
      </c>
      <c r="F62" s="26">
        <f>+'[1]програма'!F61</f>
        <v>9866</v>
      </c>
      <c r="G62" s="26">
        <f>+'[1]програма'!G61</f>
        <v>0</v>
      </c>
      <c r="H62" s="26">
        <f>+'[1]програма'!H61</f>
        <v>0</v>
      </c>
    </row>
    <row r="64" spans="2:8" ht="13.5" customHeight="1">
      <c r="B64" s="39" t="s">
        <v>44</v>
      </c>
      <c r="C64" s="40"/>
      <c r="D64" s="40"/>
      <c r="E64" s="40"/>
      <c r="F64" s="40"/>
      <c r="G64" s="40"/>
      <c r="H64" s="40"/>
    </row>
    <row r="65" ht="14.25" customHeight="1" thickBot="1">
      <c r="B65" s="8"/>
    </row>
    <row r="66" spans="2:8" ht="26.25" customHeight="1">
      <c r="B66" s="1" t="s">
        <v>26</v>
      </c>
      <c r="C66" s="18" t="s">
        <v>3</v>
      </c>
      <c r="D66" s="18" t="s">
        <v>38</v>
      </c>
      <c r="E66" s="18" t="s">
        <v>4</v>
      </c>
      <c r="F66" s="18" t="s">
        <v>4</v>
      </c>
      <c r="G66" s="18" t="s">
        <v>4</v>
      </c>
      <c r="H66" s="18" t="s">
        <v>4</v>
      </c>
    </row>
    <row r="67" spans="2:8" ht="25.5">
      <c r="B67" s="12" t="s">
        <v>2</v>
      </c>
      <c r="C67" s="31">
        <v>2010</v>
      </c>
      <c r="D67" s="25"/>
      <c r="E67" s="25" t="s">
        <v>37</v>
      </c>
      <c r="F67" s="25" t="s">
        <v>36</v>
      </c>
      <c r="G67" s="25" t="s">
        <v>5</v>
      </c>
      <c r="H67" s="25" t="s">
        <v>6</v>
      </c>
    </row>
    <row r="68" spans="2:8" ht="18.75" customHeight="1" thickBot="1">
      <c r="B68" s="10" t="s">
        <v>27</v>
      </c>
      <c r="C68" s="22">
        <f aca="true" t="shared" si="9" ref="C68:H68">SUM(C70:C72)</f>
        <v>600540</v>
      </c>
      <c r="D68" s="22">
        <f t="shared" si="9"/>
        <v>600540</v>
      </c>
      <c r="E68" s="22">
        <f t="shared" si="9"/>
        <v>71914</v>
      </c>
      <c r="F68" s="22">
        <f t="shared" si="9"/>
        <v>130198</v>
      </c>
      <c r="G68" s="22">
        <f t="shared" si="9"/>
        <v>0</v>
      </c>
      <c r="H68" s="22">
        <f t="shared" si="9"/>
        <v>0</v>
      </c>
    </row>
    <row r="69" spans="2:8" ht="18.75" customHeight="1" thickBot="1">
      <c r="B69" s="11" t="s">
        <v>28</v>
      </c>
      <c r="C69" s="23"/>
      <c r="D69" s="23"/>
      <c r="E69" s="23"/>
      <c r="F69" s="23"/>
      <c r="G69" s="23"/>
      <c r="H69" s="23"/>
    </row>
    <row r="70" spans="2:8" ht="18.75" customHeight="1" thickBot="1">
      <c r="B70" s="11" t="s">
        <v>29</v>
      </c>
      <c r="C70" s="23">
        <f>+'[1]програма'!C69</f>
        <v>359100</v>
      </c>
      <c r="D70" s="23">
        <f>+'[1]програма'!D69</f>
        <v>359100</v>
      </c>
      <c r="E70" s="23">
        <f>+'[1]програма'!E69</f>
        <v>50842</v>
      </c>
      <c r="F70" s="23">
        <f>+'[1]програма'!F69</f>
        <v>93710</v>
      </c>
      <c r="G70" s="23">
        <f>+'[1]програма'!G69</f>
        <v>0</v>
      </c>
      <c r="H70" s="23">
        <f>+'[1]програма'!H69</f>
        <v>0</v>
      </c>
    </row>
    <row r="71" spans="2:8" ht="18.75" customHeight="1" thickBot="1">
      <c r="B71" s="11" t="s">
        <v>30</v>
      </c>
      <c r="C71" s="23">
        <f>+'[1]програма'!C70</f>
        <v>241440</v>
      </c>
      <c r="D71" s="23">
        <f>+'[1]програма'!D70</f>
        <v>241440</v>
      </c>
      <c r="E71" s="23">
        <f>+'[1]програма'!E70</f>
        <v>21072</v>
      </c>
      <c r="F71" s="23">
        <f>+'[1]програма'!F70</f>
        <v>36488</v>
      </c>
      <c r="G71" s="23">
        <f>+'[1]програма'!G70</f>
        <v>0</v>
      </c>
      <c r="H71" s="23">
        <f>+'[1]програма'!H70</f>
        <v>0</v>
      </c>
    </row>
    <row r="72" spans="2:8" ht="18.75" customHeight="1" thickBot="1">
      <c r="B72" s="11" t="s">
        <v>31</v>
      </c>
      <c r="C72" s="23">
        <f>+'[1]програма'!C71</f>
        <v>0</v>
      </c>
      <c r="D72" s="23">
        <f>+'[1]програма'!D71</f>
        <v>0</v>
      </c>
      <c r="E72" s="23">
        <f>+'[1]програма'!E71</f>
        <v>0</v>
      </c>
      <c r="F72" s="23">
        <f>+'[1]програма'!F71</f>
        <v>0</v>
      </c>
      <c r="G72" s="23">
        <f>+'[1]програма'!G71</f>
        <v>0</v>
      </c>
      <c r="H72" s="23">
        <f>+'[1]програма'!H71</f>
        <v>0</v>
      </c>
    </row>
    <row r="73" spans="2:8" ht="18.75" customHeight="1" thickBot="1">
      <c r="B73" s="11"/>
      <c r="C73" s="23"/>
      <c r="D73" s="23"/>
      <c r="E73" s="23"/>
      <c r="F73" s="23"/>
      <c r="G73" s="23"/>
      <c r="H73" s="23"/>
    </row>
    <row r="74" spans="2:8" ht="28.5" customHeight="1" thickBot="1">
      <c r="B74" s="10" t="s">
        <v>32</v>
      </c>
      <c r="C74" s="22">
        <f aca="true" t="shared" si="10" ref="C74:H74">SUM(C76:C77)</f>
        <v>0</v>
      </c>
      <c r="D74" s="22">
        <f t="shared" si="10"/>
        <v>0</v>
      </c>
      <c r="E74" s="22">
        <f t="shared" si="10"/>
        <v>0</v>
      </c>
      <c r="F74" s="22">
        <f t="shared" si="10"/>
        <v>0</v>
      </c>
      <c r="G74" s="22">
        <f t="shared" si="10"/>
        <v>0</v>
      </c>
      <c r="H74" s="22">
        <f t="shared" si="10"/>
        <v>0</v>
      </c>
    </row>
    <row r="75" spans="2:8" ht="18.75" customHeight="1" thickBot="1">
      <c r="B75" s="11" t="s">
        <v>28</v>
      </c>
      <c r="C75" s="23"/>
      <c r="D75" s="23"/>
      <c r="E75" s="23"/>
      <c r="F75" s="23"/>
      <c r="G75" s="23"/>
      <c r="H75" s="23"/>
    </row>
    <row r="76" spans="2:8" ht="18.75" customHeight="1" thickBot="1">
      <c r="B76" s="11" t="s">
        <v>33</v>
      </c>
      <c r="C76" s="23"/>
      <c r="D76" s="23"/>
      <c r="E76" s="23"/>
      <c r="F76" s="23"/>
      <c r="G76" s="23"/>
      <c r="H76" s="23"/>
    </row>
    <row r="77" spans="2:8" ht="18.75" customHeight="1" thickBot="1">
      <c r="B77" s="11" t="s">
        <v>33</v>
      </c>
      <c r="C77" s="23"/>
      <c r="D77" s="23"/>
      <c r="E77" s="23"/>
      <c r="F77" s="23"/>
      <c r="G77" s="23"/>
      <c r="H77" s="23"/>
    </row>
    <row r="78" spans="2:8" ht="18.75" customHeight="1" thickBot="1">
      <c r="B78" s="11"/>
      <c r="C78" s="23"/>
      <c r="D78" s="23"/>
      <c r="E78" s="23"/>
      <c r="F78" s="23"/>
      <c r="G78" s="23"/>
      <c r="H78" s="23"/>
    </row>
    <row r="79" spans="2:8" ht="18.75" customHeight="1" thickBot="1">
      <c r="B79" s="10" t="s">
        <v>34</v>
      </c>
      <c r="C79" s="22">
        <f aca="true" t="shared" si="11" ref="C79:H79">SUM(C68,C74)</f>
        <v>600540</v>
      </c>
      <c r="D79" s="22">
        <f t="shared" si="11"/>
        <v>600540</v>
      </c>
      <c r="E79" s="22">
        <f t="shared" si="11"/>
        <v>71914</v>
      </c>
      <c r="F79" s="22">
        <f t="shared" si="11"/>
        <v>130198</v>
      </c>
      <c r="G79" s="22">
        <f t="shared" si="11"/>
        <v>0</v>
      </c>
      <c r="H79" s="22">
        <f t="shared" si="11"/>
        <v>0</v>
      </c>
    </row>
    <row r="80" spans="2:8" ht="18.75" customHeight="1" thickBot="1">
      <c r="B80" s="11"/>
      <c r="C80" s="23"/>
      <c r="D80" s="23"/>
      <c r="E80" s="23"/>
      <c r="F80" s="23"/>
      <c r="G80" s="23"/>
      <c r="H80" s="23"/>
    </row>
    <row r="81" spans="2:8" ht="18.75" customHeight="1" thickBot="1">
      <c r="B81" s="11" t="s">
        <v>35</v>
      </c>
      <c r="C81" s="26">
        <f>+'[1]програма'!C80</f>
        <v>14</v>
      </c>
      <c r="D81" s="26">
        <f>+'[1]програма'!D80</f>
        <v>14</v>
      </c>
      <c r="E81" s="26">
        <f>+'[1]програма'!E80</f>
        <v>8</v>
      </c>
      <c r="F81" s="26">
        <f>+'[1]програма'!F80</f>
        <v>8</v>
      </c>
      <c r="G81" s="26">
        <f>+'[1]програма'!G80</f>
        <v>0</v>
      </c>
      <c r="H81" s="26">
        <f>+'[1]програма'!H80</f>
        <v>0</v>
      </c>
    </row>
    <row r="83" spans="2:8" ht="13.5" customHeight="1">
      <c r="B83" s="39" t="s">
        <v>45</v>
      </c>
      <c r="C83" s="40"/>
      <c r="D83" s="40"/>
      <c r="E83" s="40"/>
      <c r="F83" s="40"/>
      <c r="G83" s="40"/>
      <c r="H83" s="40"/>
    </row>
    <row r="84" ht="14.25" customHeight="1" thickBot="1">
      <c r="B84" s="8"/>
    </row>
    <row r="85" spans="2:8" ht="26.25" customHeight="1">
      <c r="B85" s="1" t="s">
        <v>26</v>
      </c>
      <c r="C85" s="18" t="s">
        <v>3</v>
      </c>
      <c r="D85" s="18" t="s">
        <v>38</v>
      </c>
      <c r="E85" s="18" t="s">
        <v>4</v>
      </c>
      <c r="F85" s="18" t="s">
        <v>4</v>
      </c>
      <c r="G85" s="18" t="s">
        <v>4</v>
      </c>
      <c r="H85" s="18" t="s">
        <v>4</v>
      </c>
    </row>
    <row r="86" spans="2:8" ht="25.5">
      <c r="B86" s="12" t="s">
        <v>2</v>
      </c>
      <c r="C86" s="31">
        <v>2010</v>
      </c>
      <c r="D86" s="25"/>
      <c r="E86" s="25" t="s">
        <v>37</v>
      </c>
      <c r="F86" s="25" t="s">
        <v>36</v>
      </c>
      <c r="G86" s="25" t="s">
        <v>5</v>
      </c>
      <c r="H86" s="25" t="s">
        <v>6</v>
      </c>
    </row>
    <row r="87" spans="2:8" ht="18.75" customHeight="1" thickBot="1">
      <c r="B87" s="10" t="s">
        <v>27</v>
      </c>
      <c r="C87" s="22">
        <f aca="true" t="shared" si="12" ref="C87:H87">SUM(C89:C95)</f>
        <v>22153141</v>
      </c>
      <c r="D87" s="22">
        <f t="shared" si="12"/>
        <v>24234141</v>
      </c>
      <c r="E87" s="22">
        <f t="shared" si="12"/>
        <v>8105744</v>
      </c>
      <c r="F87" s="22">
        <f t="shared" si="12"/>
        <v>16371856</v>
      </c>
      <c r="G87" s="22">
        <f t="shared" si="12"/>
        <v>0</v>
      </c>
      <c r="H87" s="22">
        <f t="shared" si="12"/>
        <v>0</v>
      </c>
    </row>
    <row r="88" spans="2:8" ht="18.75" customHeight="1" thickBot="1">
      <c r="B88" s="11" t="s">
        <v>28</v>
      </c>
      <c r="C88" s="23"/>
      <c r="D88" s="23"/>
      <c r="E88" s="23"/>
      <c r="F88" s="23"/>
      <c r="G88" s="23"/>
      <c r="H88" s="23"/>
    </row>
    <row r="89" spans="2:8" ht="18.75" customHeight="1" thickBot="1">
      <c r="B89" s="11" t="s">
        <v>29</v>
      </c>
      <c r="C89" s="23">
        <f>+'[1]програма'!C88</f>
        <v>16608041</v>
      </c>
      <c r="D89" s="23">
        <f>+'[1]програма'!D88</f>
        <v>16608041</v>
      </c>
      <c r="E89" s="23">
        <f>+'[1]програма'!E88</f>
        <v>2527291</v>
      </c>
      <c r="F89" s="23">
        <f>+'[1]програма'!F88</f>
        <v>6226320</v>
      </c>
      <c r="G89" s="23">
        <f>+'[1]програма'!G88</f>
        <v>0</v>
      </c>
      <c r="H89" s="23">
        <f>+'[1]програма'!H88</f>
        <v>0</v>
      </c>
    </row>
    <row r="90" spans="2:8" ht="18.75" customHeight="1" thickBot="1">
      <c r="B90" s="11" t="s">
        <v>30</v>
      </c>
      <c r="C90" s="23">
        <f>+'[1]програма'!C89</f>
        <v>944000</v>
      </c>
      <c r="D90" s="23">
        <f>+'[1]програма'!D89</f>
        <v>944000</v>
      </c>
      <c r="E90" s="23">
        <f>+'[1]програма'!E89</f>
        <v>1035344</v>
      </c>
      <c r="F90" s="23">
        <f>+'[1]програма'!F89</f>
        <v>1844239</v>
      </c>
      <c r="G90" s="23">
        <f>+'[1]програма'!G89</f>
        <v>0</v>
      </c>
      <c r="H90" s="23">
        <f>+'[1]програма'!H89</f>
        <v>0</v>
      </c>
    </row>
    <row r="91" spans="2:8" ht="18.75" customHeight="1" thickBot="1">
      <c r="B91" s="11" t="s">
        <v>31</v>
      </c>
      <c r="C91" s="23">
        <f>+'[1]програма'!C90</f>
        <v>4601100</v>
      </c>
      <c r="D91" s="23">
        <f>+'[1]програма'!D90</f>
        <v>4601100</v>
      </c>
      <c r="E91" s="23">
        <f>+'[1]програма'!E90</f>
        <v>1769947</v>
      </c>
      <c r="F91" s="23">
        <f>+'[1]програма'!F90</f>
        <v>1848502</v>
      </c>
      <c r="G91" s="23">
        <f>+'[1]програма'!G90</f>
        <v>0</v>
      </c>
      <c r="H91" s="23">
        <f>+'[1]програма'!H90</f>
        <v>0</v>
      </c>
    </row>
    <row r="92" spans="2:8" ht="18.75" customHeight="1" thickBot="1">
      <c r="B92" s="11"/>
      <c r="C92" s="23"/>
      <c r="D92" s="23"/>
      <c r="E92" s="23"/>
      <c r="F92" s="23"/>
      <c r="G92" s="23"/>
      <c r="H92" s="23"/>
    </row>
    <row r="93" spans="2:8" ht="23.25" thickBot="1">
      <c r="B93" s="27" t="s">
        <v>65</v>
      </c>
      <c r="C93" s="23">
        <f>+'[1]програма'!C92</f>
        <v>0</v>
      </c>
      <c r="D93" s="23">
        <f>+'[1]програма'!D92</f>
        <v>2081000</v>
      </c>
      <c r="E93" s="23">
        <f>+'[1]програма'!E92</f>
        <v>1556290</v>
      </c>
      <c r="F93" s="23">
        <f>+'[1]програма'!F92</f>
        <v>3723318</v>
      </c>
      <c r="G93" s="23">
        <f>+'[1]програма'!G92</f>
        <v>0</v>
      </c>
      <c r="H93" s="23">
        <f>+'[1]програма'!H92</f>
        <v>0</v>
      </c>
    </row>
    <row r="94" spans="2:8" ht="18.75" customHeight="1" thickBot="1">
      <c r="B94" s="27" t="s">
        <v>66</v>
      </c>
      <c r="C94" s="23">
        <f>+'[1]програма'!C93</f>
        <v>0</v>
      </c>
      <c r="D94" s="23">
        <f>+'[1]програма'!D93</f>
        <v>0</v>
      </c>
      <c r="E94" s="23">
        <f>+'[1]програма'!E93</f>
        <v>0</v>
      </c>
      <c r="F94" s="23">
        <f>+'[1]програма'!F93</f>
        <v>59790</v>
      </c>
      <c r="G94" s="23">
        <f>+'[1]програма'!G93</f>
        <v>0</v>
      </c>
      <c r="H94" s="23">
        <f>+'[1]програма'!H93</f>
        <v>0</v>
      </c>
    </row>
    <row r="95" spans="2:8" ht="18.75" customHeight="1" thickBot="1">
      <c r="B95" s="27" t="s">
        <v>67</v>
      </c>
      <c r="C95" s="23">
        <f>+'[1]програма'!C94</f>
        <v>0</v>
      </c>
      <c r="D95" s="23">
        <f>+'[1]програма'!D94</f>
        <v>0</v>
      </c>
      <c r="E95" s="23">
        <f>+'[1]програма'!E94</f>
        <v>1216872</v>
      </c>
      <c r="F95" s="23">
        <f>+'[1]програма'!F94</f>
        <v>2669687</v>
      </c>
      <c r="G95" s="23">
        <f>+'[1]програма'!G94</f>
        <v>0</v>
      </c>
      <c r="H95" s="23">
        <f>+'[1]програма'!H94</f>
        <v>0</v>
      </c>
    </row>
    <row r="96" spans="2:8" ht="28.5" customHeight="1" thickBot="1">
      <c r="B96" s="10" t="s">
        <v>32</v>
      </c>
      <c r="C96" s="22">
        <f aca="true" t="shared" si="13" ref="C96:H96">SUM(C98:C99)</f>
        <v>0</v>
      </c>
      <c r="D96" s="22">
        <f t="shared" si="13"/>
        <v>0</v>
      </c>
      <c r="E96" s="22">
        <f t="shared" si="13"/>
        <v>0</v>
      </c>
      <c r="F96" s="22">
        <f t="shared" si="13"/>
        <v>0</v>
      </c>
      <c r="G96" s="22">
        <f t="shared" si="13"/>
        <v>0</v>
      </c>
      <c r="H96" s="22">
        <f t="shared" si="13"/>
        <v>0</v>
      </c>
    </row>
    <row r="97" spans="2:8" ht="18.75" customHeight="1" thickBot="1">
      <c r="B97" s="11" t="s">
        <v>28</v>
      </c>
      <c r="C97" s="23"/>
      <c r="D97" s="23"/>
      <c r="E97" s="23"/>
      <c r="F97" s="23"/>
      <c r="G97" s="23"/>
      <c r="H97" s="23"/>
    </row>
    <row r="98" spans="2:8" ht="18.75" customHeight="1" thickBot="1">
      <c r="B98" s="11" t="s">
        <v>33</v>
      </c>
      <c r="C98" s="23"/>
      <c r="D98" s="23"/>
      <c r="E98" s="23"/>
      <c r="F98" s="23"/>
      <c r="G98" s="23"/>
      <c r="H98" s="23"/>
    </row>
    <row r="99" spans="2:8" ht="18.75" customHeight="1" thickBot="1">
      <c r="B99" s="11" t="s">
        <v>33</v>
      </c>
      <c r="C99" s="23"/>
      <c r="D99" s="23"/>
      <c r="E99" s="23"/>
      <c r="F99" s="23"/>
      <c r="G99" s="23"/>
      <c r="H99" s="23"/>
    </row>
    <row r="100" spans="2:8" ht="18.75" customHeight="1" thickBot="1">
      <c r="B100" s="11"/>
      <c r="C100" s="23"/>
      <c r="D100" s="23"/>
      <c r="E100" s="23"/>
      <c r="F100" s="23"/>
      <c r="G100" s="23"/>
      <c r="H100" s="23"/>
    </row>
    <row r="101" spans="2:8" ht="18.75" customHeight="1" thickBot="1">
      <c r="B101" s="10" t="s">
        <v>34</v>
      </c>
      <c r="C101" s="22">
        <f aca="true" t="shared" si="14" ref="C101:H101">SUM(C87,C96)</f>
        <v>22153141</v>
      </c>
      <c r="D101" s="22">
        <f t="shared" si="14"/>
        <v>24234141</v>
      </c>
      <c r="E101" s="22">
        <f t="shared" si="14"/>
        <v>8105744</v>
      </c>
      <c r="F101" s="22">
        <f t="shared" si="14"/>
        <v>16371856</v>
      </c>
      <c r="G101" s="22">
        <f t="shared" si="14"/>
        <v>0</v>
      </c>
      <c r="H101" s="22">
        <f t="shared" si="14"/>
        <v>0</v>
      </c>
    </row>
    <row r="102" spans="2:8" ht="18.75" customHeight="1" thickBot="1">
      <c r="B102" s="11"/>
      <c r="C102" s="23"/>
      <c r="D102" s="23"/>
      <c r="E102" s="23"/>
      <c r="F102" s="23"/>
      <c r="G102" s="23"/>
      <c r="H102" s="23"/>
    </row>
    <row r="103" spans="2:8" ht="18.75" customHeight="1" thickBot="1">
      <c r="B103" s="11" t="s">
        <v>35</v>
      </c>
      <c r="C103" s="26">
        <f>+'[1]програма'!C103</f>
        <v>1065</v>
      </c>
      <c r="D103" s="26">
        <f>+'[1]програма'!D103</f>
        <v>1065</v>
      </c>
      <c r="E103" s="26">
        <f>+'[1]програма'!E103</f>
        <v>939</v>
      </c>
      <c r="F103" s="26">
        <f>+'[1]програма'!F103</f>
        <v>900</v>
      </c>
      <c r="G103" s="26">
        <f>+'[1]програма'!G103</f>
        <v>0</v>
      </c>
      <c r="H103" s="26">
        <f>+'[1]програма'!H103</f>
        <v>0</v>
      </c>
    </row>
    <row r="105" spans="2:8" ht="13.5" customHeight="1">
      <c r="B105" s="39" t="s">
        <v>46</v>
      </c>
      <c r="C105" s="40"/>
      <c r="D105" s="40"/>
      <c r="E105" s="40"/>
      <c r="F105" s="40"/>
      <c r="G105" s="40"/>
      <c r="H105" s="40"/>
    </row>
    <row r="106" ht="14.25" customHeight="1" thickBot="1">
      <c r="B106" s="8"/>
    </row>
    <row r="107" spans="2:8" ht="26.25" customHeight="1">
      <c r="B107" s="1" t="s">
        <v>26</v>
      </c>
      <c r="C107" s="18" t="s">
        <v>3</v>
      </c>
      <c r="D107" s="18" t="s">
        <v>38</v>
      </c>
      <c r="E107" s="18" t="s">
        <v>4</v>
      </c>
      <c r="F107" s="18" t="s">
        <v>4</v>
      </c>
      <c r="G107" s="18" t="s">
        <v>4</v>
      </c>
      <c r="H107" s="18" t="s">
        <v>4</v>
      </c>
    </row>
    <row r="108" spans="2:8" ht="25.5">
      <c r="B108" s="12" t="s">
        <v>2</v>
      </c>
      <c r="C108" s="31">
        <v>2010</v>
      </c>
      <c r="D108" s="25"/>
      <c r="E108" s="25" t="s">
        <v>37</v>
      </c>
      <c r="F108" s="25" t="s">
        <v>36</v>
      </c>
      <c r="G108" s="25" t="s">
        <v>5</v>
      </c>
      <c r="H108" s="25" t="s">
        <v>6</v>
      </c>
    </row>
    <row r="109" spans="2:8" ht="18.75" customHeight="1" thickBot="1">
      <c r="B109" s="10" t="s">
        <v>27</v>
      </c>
      <c r="C109" s="22">
        <f aca="true" t="shared" si="15" ref="C109:H109">SUM(C111:C113)</f>
        <v>1594750</v>
      </c>
      <c r="D109" s="22">
        <f t="shared" si="15"/>
        <v>1594750</v>
      </c>
      <c r="E109" s="22">
        <f t="shared" si="15"/>
        <v>274368</v>
      </c>
      <c r="F109" s="22">
        <f t="shared" si="15"/>
        <v>598172</v>
      </c>
      <c r="G109" s="22">
        <f t="shared" si="15"/>
        <v>0</v>
      </c>
      <c r="H109" s="22">
        <f t="shared" si="15"/>
        <v>0</v>
      </c>
    </row>
    <row r="110" spans="2:8" ht="18.75" customHeight="1" thickBot="1">
      <c r="B110" s="11" t="s">
        <v>28</v>
      </c>
      <c r="C110" s="23"/>
      <c r="D110" s="23"/>
      <c r="E110" s="23"/>
      <c r="F110" s="23"/>
      <c r="G110" s="23"/>
      <c r="H110" s="23"/>
    </row>
    <row r="111" spans="2:8" ht="18.75" customHeight="1" thickBot="1">
      <c r="B111" s="11" t="s">
        <v>29</v>
      </c>
      <c r="C111" s="23">
        <f>+'[1]програма'!C111</f>
        <v>1315104</v>
      </c>
      <c r="D111" s="23">
        <f>+'[1]програма'!D111</f>
        <v>1315104</v>
      </c>
      <c r="E111" s="23">
        <f>+'[1]програма'!E111</f>
        <v>217680</v>
      </c>
      <c r="F111" s="23">
        <f>+'[1]програма'!F111</f>
        <v>471769</v>
      </c>
      <c r="G111" s="23">
        <f>+'[1]програма'!G111</f>
        <v>0</v>
      </c>
      <c r="H111" s="23">
        <f>+'[1]програма'!H111</f>
        <v>0</v>
      </c>
    </row>
    <row r="112" spans="2:8" ht="18.75" customHeight="1" thickBot="1">
      <c r="B112" s="11" t="s">
        <v>30</v>
      </c>
      <c r="C112" s="23">
        <f>+'[1]програма'!C112</f>
        <v>159646</v>
      </c>
      <c r="D112" s="23">
        <f>+'[1]програма'!D112</f>
        <v>159646</v>
      </c>
      <c r="E112" s="23">
        <f>+'[1]програма'!E112</f>
        <v>56688</v>
      </c>
      <c r="F112" s="23">
        <f>+'[1]програма'!F112</f>
        <v>126403</v>
      </c>
      <c r="G112" s="23">
        <f>+'[1]програма'!G112</f>
        <v>0</v>
      </c>
      <c r="H112" s="23">
        <f>+'[1]програма'!H112</f>
        <v>0</v>
      </c>
    </row>
    <row r="113" spans="2:8" ht="18.75" customHeight="1" thickBot="1">
      <c r="B113" s="11" t="s">
        <v>31</v>
      </c>
      <c r="C113" s="23">
        <f>+'[1]програма'!C113</f>
        <v>120000</v>
      </c>
      <c r="D113" s="23">
        <f>+'[1]програма'!D113</f>
        <v>120000</v>
      </c>
      <c r="E113" s="23">
        <f>+'[1]програма'!E113</f>
        <v>0</v>
      </c>
      <c r="F113" s="23">
        <f>+'[1]програма'!F113</f>
        <v>0</v>
      </c>
      <c r="G113" s="23">
        <f>+'[1]програма'!G113</f>
        <v>0</v>
      </c>
      <c r="H113" s="23">
        <f>+'[1]програма'!H113</f>
        <v>0</v>
      </c>
    </row>
    <row r="114" spans="2:8" ht="18.75" customHeight="1" thickBot="1">
      <c r="B114" s="11"/>
      <c r="C114" s="23"/>
      <c r="D114" s="23"/>
      <c r="E114" s="23"/>
      <c r="F114" s="23"/>
      <c r="G114" s="23"/>
      <c r="H114" s="23"/>
    </row>
    <row r="115" spans="2:8" ht="28.5" customHeight="1" thickBot="1">
      <c r="B115" s="10" t="s">
        <v>32</v>
      </c>
      <c r="C115" s="22">
        <f aca="true" t="shared" si="16" ref="C115:H115">SUM(C117:C118)</f>
        <v>0</v>
      </c>
      <c r="D115" s="22">
        <f t="shared" si="16"/>
        <v>0</v>
      </c>
      <c r="E115" s="22">
        <f t="shared" si="16"/>
        <v>0</v>
      </c>
      <c r="F115" s="22">
        <f t="shared" si="16"/>
        <v>0</v>
      </c>
      <c r="G115" s="22">
        <f t="shared" si="16"/>
        <v>0</v>
      </c>
      <c r="H115" s="22">
        <f t="shared" si="16"/>
        <v>0</v>
      </c>
    </row>
    <row r="116" spans="2:8" ht="18.75" customHeight="1" thickBot="1">
      <c r="B116" s="11" t="s">
        <v>28</v>
      </c>
      <c r="C116" s="23"/>
      <c r="D116" s="23"/>
      <c r="E116" s="23"/>
      <c r="F116" s="23"/>
      <c r="G116" s="23"/>
      <c r="H116" s="23"/>
    </row>
    <row r="117" spans="2:8" ht="18.75" customHeight="1" thickBot="1">
      <c r="B117" s="11" t="s">
        <v>33</v>
      </c>
      <c r="C117" s="23"/>
      <c r="D117" s="23"/>
      <c r="E117" s="23"/>
      <c r="F117" s="23"/>
      <c r="G117" s="23"/>
      <c r="H117" s="23"/>
    </row>
    <row r="118" spans="2:8" ht="18.75" customHeight="1" thickBot="1">
      <c r="B118" s="11" t="s">
        <v>33</v>
      </c>
      <c r="C118" s="23"/>
      <c r="D118" s="23"/>
      <c r="E118" s="23"/>
      <c r="F118" s="23"/>
      <c r="G118" s="23"/>
      <c r="H118" s="23"/>
    </row>
    <row r="119" spans="2:8" ht="18.75" customHeight="1" thickBot="1">
      <c r="B119" s="11"/>
      <c r="C119" s="23"/>
      <c r="D119" s="23"/>
      <c r="E119" s="23"/>
      <c r="F119" s="23"/>
      <c r="G119" s="23"/>
      <c r="H119" s="23"/>
    </row>
    <row r="120" spans="2:8" ht="18.75" customHeight="1" thickBot="1">
      <c r="B120" s="10" t="s">
        <v>34</v>
      </c>
      <c r="C120" s="22">
        <f aca="true" t="shared" si="17" ref="C120:H120">SUM(C109,C115)</f>
        <v>1594750</v>
      </c>
      <c r="D120" s="22">
        <f t="shared" si="17"/>
        <v>1594750</v>
      </c>
      <c r="E120" s="22">
        <f t="shared" si="17"/>
        <v>274368</v>
      </c>
      <c r="F120" s="22">
        <f t="shared" si="17"/>
        <v>598172</v>
      </c>
      <c r="G120" s="22">
        <f t="shared" si="17"/>
        <v>0</v>
      </c>
      <c r="H120" s="22">
        <f t="shared" si="17"/>
        <v>0</v>
      </c>
    </row>
    <row r="121" spans="2:8" ht="18.75" customHeight="1" thickBot="1">
      <c r="B121" s="11"/>
      <c r="C121" s="23"/>
      <c r="D121" s="23"/>
      <c r="E121" s="23"/>
      <c r="F121" s="23"/>
      <c r="G121" s="23"/>
      <c r="H121" s="23"/>
    </row>
    <row r="122" spans="2:8" ht="18.75" customHeight="1" thickBot="1">
      <c r="B122" s="11" t="s">
        <v>35</v>
      </c>
      <c r="C122" s="26">
        <f>+'[1]програма'!C122</f>
        <v>44</v>
      </c>
      <c r="D122" s="26">
        <f>+'[1]програма'!D122</f>
        <v>44</v>
      </c>
      <c r="E122" s="26">
        <f>+'[1]програма'!E122</f>
        <v>43</v>
      </c>
      <c r="F122" s="26">
        <f>+'[1]програма'!F122</f>
        <v>41</v>
      </c>
      <c r="G122" s="26">
        <f>+'[1]програма'!G122</f>
        <v>0</v>
      </c>
      <c r="H122" s="26">
        <f>+'[1]програма'!H122</f>
        <v>0</v>
      </c>
    </row>
    <row r="124" spans="2:8" ht="13.5" customHeight="1">
      <c r="B124" s="39" t="s">
        <v>47</v>
      </c>
      <c r="C124" s="40"/>
      <c r="D124" s="40"/>
      <c r="E124" s="40"/>
      <c r="F124" s="40"/>
      <c r="G124" s="40"/>
      <c r="H124" s="40"/>
    </row>
    <row r="125" ht="14.25" customHeight="1" thickBot="1">
      <c r="B125" s="8"/>
    </row>
    <row r="126" spans="2:8" ht="26.25" customHeight="1">
      <c r="B126" s="1" t="s">
        <v>26</v>
      </c>
      <c r="C126" s="18" t="s">
        <v>3</v>
      </c>
      <c r="D126" s="18" t="s">
        <v>38</v>
      </c>
      <c r="E126" s="18" t="s">
        <v>4</v>
      </c>
      <c r="F126" s="18" t="s">
        <v>4</v>
      </c>
      <c r="G126" s="18" t="s">
        <v>4</v>
      </c>
      <c r="H126" s="18" t="s">
        <v>4</v>
      </c>
    </row>
    <row r="127" spans="2:8" ht="25.5">
      <c r="B127" s="12" t="s">
        <v>2</v>
      </c>
      <c r="C127" s="31">
        <v>2010</v>
      </c>
      <c r="D127" s="25"/>
      <c r="E127" s="25" t="s">
        <v>37</v>
      </c>
      <c r="F127" s="25" t="s">
        <v>36</v>
      </c>
      <c r="G127" s="25" t="s">
        <v>5</v>
      </c>
      <c r="H127" s="25" t="s">
        <v>6</v>
      </c>
    </row>
    <row r="128" spans="2:8" ht="18.75" customHeight="1" thickBot="1">
      <c r="B128" s="10" t="s">
        <v>27</v>
      </c>
      <c r="C128" s="22">
        <f aca="true" t="shared" si="18" ref="C128:H128">SUM(C130:C132)</f>
        <v>2493583</v>
      </c>
      <c r="D128" s="22">
        <f t="shared" si="18"/>
        <v>2493583</v>
      </c>
      <c r="E128" s="22">
        <f t="shared" si="18"/>
        <v>260657</v>
      </c>
      <c r="F128" s="22">
        <f t="shared" si="18"/>
        <v>496000</v>
      </c>
      <c r="G128" s="22">
        <f t="shared" si="18"/>
        <v>0</v>
      </c>
      <c r="H128" s="22">
        <f t="shared" si="18"/>
        <v>0</v>
      </c>
    </row>
    <row r="129" spans="2:8" ht="18.75" customHeight="1" thickBot="1">
      <c r="B129" s="11" t="s">
        <v>28</v>
      </c>
      <c r="C129" s="23"/>
      <c r="D129" s="23"/>
      <c r="E129" s="23"/>
      <c r="F129" s="23"/>
      <c r="G129" s="23"/>
      <c r="H129" s="23"/>
    </row>
    <row r="130" spans="2:8" ht="18.75" customHeight="1" thickBot="1">
      <c r="B130" s="11" t="s">
        <v>29</v>
      </c>
      <c r="C130" s="23">
        <f>+'[1]програма'!C130</f>
        <v>1407100</v>
      </c>
      <c r="D130" s="23">
        <f>+'[1]програма'!D130</f>
        <v>1407100</v>
      </c>
      <c r="E130" s="23">
        <f>+'[1]програма'!E130</f>
        <v>184271</v>
      </c>
      <c r="F130" s="23">
        <f>+'[1]програма'!F130</f>
        <v>354609</v>
      </c>
      <c r="G130" s="23">
        <f>+'[1]програма'!G130</f>
        <v>0</v>
      </c>
      <c r="H130" s="23">
        <f>+'[1]програма'!H130</f>
        <v>0</v>
      </c>
    </row>
    <row r="131" spans="2:8" ht="18.75" customHeight="1" thickBot="1">
      <c r="B131" s="11" t="s">
        <v>30</v>
      </c>
      <c r="C131" s="23">
        <f>+'[1]програма'!C131</f>
        <v>1086483</v>
      </c>
      <c r="D131" s="23">
        <f>+'[1]програма'!D131</f>
        <v>1086483</v>
      </c>
      <c r="E131" s="23">
        <f>+'[1]програма'!E131</f>
        <v>76386</v>
      </c>
      <c r="F131" s="23">
        <f>+'[1]програма'!F131</f>
        <v>141391</v>
      </c>
      <c r="G131" s="23">
        <f>+'[1]програма'!G131</f>
        <v>0</v>
      </c>
      <c r="H131" s="23">
        <f>+'[1]програма'!H131</f>
        <v>0</v>
      </c>
    </row>
    <row r="132" spans="2:8" ht="18.75" customHeight="1" thickBot="1">
      <c r="B132" s="11" t="s">
        <v>31</v>
      </c>
      <c r="C132" s="23">
        <f>+'[1]програма'!C132</f>
        <v>0</v>
      </c>
      <c r="D132" s="23">
        <f>+'[1]програма'!D132</f>
        <v>0</v>
      </c>
      <c r="E132" s="23">
        <f>+'[1]програма'!E132</f>
        <v>0</v>
      </c>
      <c r="F132" s="23">
        <f>+'[1]програма'!F132</f>
        <v>0</v>
      </c>
      <c r="G132" s="23">
        <f>+'[1]програма'!G132</f>
        <v>0</v>
      </c>
      <c r="H132" s="23">
        <f>+'[1]програма'!H132</f>
        <v>0</v>
      </c>
    </row>
    <row r="133" spans="2:8" ht="18.75" customHeight="1" thickBot="1">
      <c r="B133" s="11"/>
      <c r="C133" s="23"/>
      <c r="D133" s="23"/>
      <c r="E133" s="23"/>
      <c r="F133" s="23"/>
      <c r="G133" s="23"/>
      <c r="H133" s="23"/>
    </row>
    <row r="134" spans="2:8" ht="28.5" customHeight="1" thickBot="1">
      <c r="B134" s="10" t="s">
        <v>32</v>
      </c>
      <c r="C134" s="22">
        <f aca="true" t="shared" si="19" ref="C134:H134">SUM(C136:C137)</f>
        <v>0</v>
      </c>
      <c r="D134" s="22">
        <f t="shared" si="19"/>
        <v>360000</v>
      </c>
      <c r="E134" s="22">
        <f t="shared" si="19"/>
        <v>0</v>
      </c>
      <c r="F134" s="22">
        <f t="shared" si="19"/>
        <v>146687</v>
      </c>
      <c r="G134" s="22">
        <f t="shared" si="19"/>
        <v>0</v>
      </c>
      <c r="H134" s="22">
        <f t="shared" si="19"/>
        <v>0</v>
      </c>
    </row>
    <row r="135" spans="2:8" ht="18.75" customHeight="1" thickBot="1">
      <c r="B135" s="11" t="s">
        <v>28</v>
      </c>
      <c r="C135" s="23"/>
      <c r="D135" s="23"/>
      <c r="E135" s="23"/>
      <c r="F135" s="23"/>
      <c r="G135" s="23"/>
      <c r="H135" s="23"/>
    </row>
    <row r="136" spans="2:8" ht="24.75" customHeight="1" thickBot="1">
      <c r="B136" s="28" t="s">
        <v>83</v>
      </c>
      <c r="C136" s="23">
        <f>+'[1]програма'!C136</f>
        <v>0</v>
      </c>
      <c r="D136" s="23">
        <f>+'[1]програма'!D136</f>
        <v>360000</v>
      </c>
      <c r="E136" s="23">
        <f>+'[1]програма'!E136</f>
        <v>0</v>
      </c>
      <c r="F136" s="23">
        <f>+'[1]програма'!F136</f>
        <v>146687</v>
      </c>
      <c r="G136" s="23">
        <f>+'[1]програма'!G136</f>
        <v>0</v>
      </c>
      <c r="H136" s="23">
        <f>+'[1]програма'!H136</f>
        <v>0</v>
      </c>
    </row>
    <row r="137" spans="2:8" ht="18.75" customHeight="1" thickBot="1">
      <c r="B137" s="11" t="s">
        <v>33</v>
      </c>
      <c r="C137" s="23"/>
      <c r="D137" s="23"/>
      <c r="E137" s="23"/>
      <c r="F137" s="23"/>
      <c r="G137" s="23"/>
      <c r="H137" s="23"/>
    </row>
    <row r="138" spans="2:8" ht="18.75" customHeight="1" thickBot="1">
      <c r="B138" s="11"/>
      <c r="C138" s="23"/>
      <c r="D138" s="23"/>
      <c r="E138" s="23"/>
      <c r="F138" s="23"/>
      <c r="G138" s="23"/>
      <c r="H138" s="23"/>
    </row>
    <row r="139" spans="2:8" ht="18.75" customHeight="1" thickBot="1">
      <c r="B139" s="10" t="s">
        <v>34</v>
      </c>
      <c r="C139" s="22">
        <f aca="true" t="shared" si="20" ref="C139:H139">SUM(C128,C134)</f>
        <v>2493583</v>
      </c>
      <c r="D139" s="22">
        <f t="shared" si="20"/>
        <v>2853583</v>
      </c>
      <c r="E139" s="22">
        <f t="shared" si="20"/>
        <v>260657</v>
      </c>
      <c r="F139" s="22">
        <f t="shared" si="20"/>
        <v>642687</v>
      </c>
      <c r="G139" s="22">
        <f t="shared" si="20"/>
        <v>0</v>
      </c>
      <c r="H139" s="22">
        <f t="shared" si="20"/>
        <v>0</v>
      </c>
    </row>
    <row r="140" spans="2:8" ht="18.75" customHeight="1" thickBot="1">
      <c r="B140" s="11"/>
      <c r="C140" s="23"/>
      <c r="D140" s="23"/>
      <c r="E140" s="23"/>
      <c r="F140" s="23"/>
      <c r="G140" s="23"/>
      <c r="H140" s="23"/>
    </row>
    <row r="141" spans="2:8" ht="18.75" customHeight="1" thickBot="1">
      <c r="B141" s="11" t="s">
        <v>35</v>
      </c>
      <c r="C141" s="26">
        <f>+'[1]програма'!C141</f>
        <v>34</v>
      </c>
      <c r="D141" s="26">
        <f>+'[1]програма'!D141</f>
        <v>34</v>
      </c>
      <c r="E141" s="26">
        <f>+'[1]програма'!E141</f>
        <v>29</v>
      </c>
      <c r="F141" s="26">
        <f>+'[1]програма'!F141</f>
        <v>31</v>
      </c>
      <c r="G141" s="26">
        <f>+'[1]програма'!G141</f>
        <v>0</v>
      </c>
      <c r="H141" s="26">
        <f>+'[1]програма'!H141</f>
        <v>0</v>
      </c>
    </row>
    <row r="143" spans="2:8" ht="13.5" customHeight="1">
      <c r="B143" s="39" t="s">
        <v>71</v>
      </c>
      <c r="C143" s="40"/>
      <c r="D143" s="40"/>
      <c r="E143" s="40"/>
      <c r="F143" s="40"/>
      <c r="G143" s="40"/>
      <c r="H143" s="40"/>
    </row>
    <row r="144" ht="14.25" customHeight="1" thickBot="1">
      <c r="B144" s="8"/>
    </row>
    <row r="145" spans="2:8" ht="26.25" customHeight="1">
      <c r="B145" s="1" t="s">
        <v>26</v>
      </c>
      <c r="C145" s="18" t="s">
        <v>3</v>
      </c>
      <c r="D145" s="18" t="s">
        <v>38</v>
      </c>
      <c r="E145" s="18" t="s">
        <v>4</v>
      </c>
      <c r="F145" s="18" t="s">
        <v>4</v>
      </c>
      <c r="G145" s="18" t="s">
        <v>4</v>
      </c>
      <c r="H145" s="18" t="s">
        <v>4</v>
      </c>
    </row>
    <row r="146" spans="2:8" ht="25.5">
      <c r="B146" s="12" t="s">
        <v>2</v>
      </c>
      <c r="C146" s="31">
        <v>2010</v>
      </c>
      <c r="D146" s="25"/>
      <c r="E146" s="25" t="s">
        <v>37</v>
      </c>
      <c r="F146" s="25" t="s">
        <v>36</v>
      </c>
      <c r="G146" s="25" t="s">
        <v>5</v>
      </c>
      <c r="H146" s="25" t="s">
        <v>6</v>
      </c>
    </row>
    <row r="147" spans="2:8" ht="18.75" customHeight="1" thickBot="1">
      <c r="B147" s="10" t="s">
        <v>27</v>
      </c>
      <c r="C147" s="22">
        <f aca="true" t="shared" si="21" ref="C147:H147">SUM(C149:C151)</f>
        <v>1872443</v>
      </c>
      <c r="D147" s="22">
        <f t="shared" si="21"/>
        <v>1872443</v>
      </c>
      <c r="E147" s="22">
        <f t="shared" si="21"/>
        <v>280986</v>
      </c>
      <c r="F147" s="22">
        <f t="shared" si="21"/>
        <v>523331</v>
      </c>
      <c r="G147" s="22">
        <f t="shared" si="21"/>
        <v>0</v>
      </c>
      <c r="H147" s="22">
        <f t="shared" si="21"/>
        <v>0</v>
      </c>
    </row>
    <row r="148" spans="2:8" ht="18.75" customHeight="1" thickBot="1">
      <c r="B148" s="11" t="s">
        <v>28</v>
      </c>
      <c r="C148" s="23"/>
      <c r="D148" s="23"/>
      <c r="E148" s="23"/>
      <c r="F148" s="23"/>
      <c r="G148" s="23"/>
      <c r="H148" s="23"/>
    </row>
    <row r="149" spans="2:8" ht="18.75" customHeight="1" thickBot="1">
      <c r="B149" s="11" t="s">
        <v>29</v>
      </c>
      <c r="C149" s="23">
        <f>+'[1]програма'!C149</f>
        <v>1099834</v>
      </c>
      <c r="D149" s="23">
        <f>+'[1]програма'!D149</f>
        <v>1099834</v>
      </c>
      <c r="E149" s="23">
        <f>+'[1]програма'!E149</f>
        <v>201966</v>
      </c>
      <c r="F149" s="23">
        <f>+'[1]програма'!F149</f>
        <v>377379</v>
      </c>
      <c r="G149" s="23">
        <f>+'[1]програма'!G149</f>
        <v>0</v>
      </c>
      <c r="H149" s="23">
        <f>+'[1]програма'!H149</f>
        <v>0</v>
      </c>
    </row>
    <row r="150" spans="2:8" ht="18.75" customHeight="1" thickBot="1">
      <c r="B150" s="11" t="s">
        <v>30</v>
      </c>
      <c r="C150" s="23">
        <f>+'[1]програма'!C150</f>
        <v>772609</v>
      </c>
      <c r="D150" s="23">
        <f>+'[1]програма'!D150</f>
        <v>772609</v>
      </c>
      <c r="E150" s="23">
        <f>+'[1]програма'!E150</f>
        <v>79020</v>
      </c>
      <c r="F150" s="23">
        <f>+'[1]програма'!F150</f>
        <v>145952</v>
      </c>
      <c r="G150" s="23">
        <f>+'[1]програма'!G150</f>
        <v>0</v>
      </c>
      <c r="H150" s="23">
        <f>+'[1]програма'!H150</f>
        <v>0</v>
      </c>
    </row>
    <row r="151" spans="2:8" ht="18.75" customHeight="1" thickBot="1">
      <c r="B151" s="11" t="s">
        <v>31</v>
      </c>
      <c r="C151" s="23">
        <f>+'[1]програма'!C151</f>
        <v>0</v>
      </c>
      <c r="D151" s="23">
        <f>+'[1]програма'!D151</f>
        <v>0</v>
      </c>
      <c r="E151" s="23">
        <f>+'[1]програма'!E151</f>
        <v>0</v>
      </c>
      <c r="F151" s="23">
        <f>+'[1]програма'!F151</f>
        <v>0</v>
      </c>
      <c r="G151" s="23">
        <f>+'[1]програма'!G151</f>
        <v>0</v>
      </c>
      <c r="H151" s="23">
        <f>+'[1]програма'!H151</f>
        <v>0</v>
      </c>
    </row>
    <row r="152" spans="2:8" ht="18.75" customHeight="1" thickBot="1">
      <c r="B152" s="11"/>
      <c r="C152" s="23"/>
      <c r="D152" s="23"/>
      <c r="E152" s="23"/>
      <c r="F152" s="23"/>
      <c r="G152" s="23"/>
      <c r="H152" s="23"/>
    </row>
    <row r="153" spans="2:8" ht="28.5" customHeight="1" thickBot="1">
      <c r="B153" s="10" t="s">
        <v>32</v>
      </c>
      <c r="C153" s="22">
        <f aca="true" t="shared" si="22" ref="C153:H153">SUM(C155:C156)</f>
        <v>0</v>
      </c>
      <c r="D153" s="22">
        <f t="shared" si="22"/>
        <v>0</v>
      </c>
      <c r="E153" s="22">
        <f t="shared" si="22"/>
        <v>0</v>
      </c>
      <c r="F153" s="22">
        <f t="shared" si="22"/>
        <v>0</v>
      </c>
      <c r="G153" s="22">
        <f t="shared" si="22"/>
        <v>0</v>
      </c>
      <c r="H153" s="22">
        <f t="shared" si="22"/>
        <v>0</v>
      </c>
    </row>
    <row r="154" spans="2:8" ht="18.75" customHeight="1" thickBot="1">
      <c r="B154" s="11" t="s">
        <v>28</v>
      </c>
      <c r="C154" s="23"/>
      <c r="D154" s="23"/>
      <c r="E154" s="23"/>
      <c r="F154" s="23"/>
      <c r="G154" s="23"/>
      <c r="H154" s="23"/>
    </row>
    <row r="155" spans="2:8" ht="18.75" customHeight="1" thickBot="1">
      <c r="B155" s="11" t="s">
        <v>33</v>
      </c>
      <c r="C155" s="23"/>
      <c r="D155" s="23"/>
      <c r="E155" s="23"/>
      <c r="F155" s="23"/>
      <c r="G155" s="23"/>
      <c r="H155" s="23"/>
    </row>
    <row r="156" spans="2:8" ht="18.75" customHeight="1" thickBot="1">
      <c r="B156" s="11" t="s">
        <v>33</v>
      </c>
      <c r="C156" s="23"/>
      <c r="D156" s="23"/>
      <c r="E156" s="23"/>
      <c r="F156" s="23"/>
      <c r="G156" s="23"/>
      <c r="H156" s="23"/>
    </row>
    <row r="157" spans="2:8" ht="18.75" customHeight="1" thickBot="1">
      <c r="B157" s="11"/>
      <c r="C157" s="23"/>
      <c r="D157" s="23"/>
      <c r="E157" s="23"/>
      <c r="F157" s="23"/>
      <c r="G157" s="23"/>
      <c r="H157" s="23"/>
    </row>
    <row r="158" spans="2:8" ht="18.75" customHeight="1" thickBot="1">
      <c r="B158" s="10" t="s">
        <v>34</v>
      </c>
      <c r="C158" s="22">
        <f aca="true" t="shared" si="23" ref="C158:H158">SUM(C147,C153)</f>
        <v>1872443</v>
      </c>
      <c r="D158" s="22">
        <f t="shared" si="23"/>
        <v>1872443</v>
      </c>
      <c r="E158" s="22">
        <f t="shared" si="23"/>
        <v>280986</v>
      </c>
      <c r="F158" s="22">
        <f t="shared" si="23"/>
        <v>523331</v>
      </c>
      <c r="G158" s="22">
        <f t="shared" si="23"/>
        <v>0</v>
      </c>
      <c r="H158" s="22">
        <f t="shared" si="23"/>
        <v>0</v>
      </c>
    </row>
    <row r="159" spans="2:8" ht="18.75" customHeight="1" thickBot="1">
      <c r="B159" s="11"/>
      <c r="C159" s="23"/>
      <c r="D159" s="23"/>
      <c r="E159" s="23"/>
      <c r="F159" s="23"/>
      <c r="G159" s="23"/>
      <c r="H159" s="23"/>
    </row>
    <row r="160" spans="2:8" ht="18.75" customHeight="1" thickBot="1">
      <c r="B160" s="11" t="s">
        <v>35</v>
      </c>
      <c r="C160" s="26">
        <f>+'[1]програма'!C165</f>
        <v>32</v>
      </c>
      <c r="D160" s="26">
        <f>+'[1]програма'!D165</f>
        <v>32</v>
      </c>
      <c r="E160" s="26">
        <f>+'[1]програма'!E165</f>
        <v>30</v>
      </c>
      <c r="F160" s="26">
        <f>+'[1]програма'!F165</f>
        <v>32</v>
      </c>
      <c r="G160" s="26">
        <f>+'[1]програма'!G165</f>
        <v>0</v>
      </c>
      <c r="H160" s="26">
        <f>+'[1]програма'!H165</f>
        <v>0</v>
      </c>
    </row>
    <row r="162" spans="2:8" ht="13.5" customHeight="1">
      <c r="B162" s="39" t="s">
        <v>48</v>
      </c>
      <c r="C162" s="40"/>
      <c r="D162" s="40"/>
      <c r="E162" s="40"/>
      <c r="F162" s="40"/>
      <c r="G162" s="40"/>
      <c r="H162" s="40"/>
    </row>
    <row r="163" ht="14.25" customHeight="1" thickBot="1">
      <c r="B163" s="8"/>
    </row>
    <row r="164" spans="2:8" ht="26.25" customHeight="1">
      <c r="B164" s="1" t="s">
        <v>26</v>
      </c>
      <c r="C164" s="18" t="s">
        <v>3</v>
      </c>
      <c r="D164" s="18" t="s">
        <v>38</v>
      </c>
      <c r="E164" s="18" t="s">
        <v>4</v>
      </c>
      <c r="F164" s="18" t="s">
        <v>4</v>
      </c>
      <c r="G164" s="18" t="s">
        <v>4</v>
      </c>
      <c r="H164" s="18" t="s">
        <v>4</v>
      </c>
    </row>
    <row r="165" spans="2:8" ht="25.5">
      <c r="B165" s="12" t="s">
        <v>2</v>
      </c>
      <c r="C165" s="31">
        <v>2010</v>
      </c>
      <c r="D165" s="25"/>
      <c r="E165" s="25" t="s">
        <v>37</v>
      </c>
      <c r="F165" s="25" t="s">
        <v>36</v>
      </c>
      <c r="G165" s="25" t="s">
        <v>5</v>
      </c>
      <c r="H165" s="25" t="s">
        <v>6</v>
      </c>
    </row>
    <row r="166" spans="2:8" ht="18.75" customHeight="1" thickBot="1">
      <c r="B166" s="10" t="s">
        <v>27</v>
      </c>
      <c r="C166" s="22">
        <f aca="true" t="shared" si="24" ref="C166:H166">SUM(C168:C173)</f>
        <v>12910614</v>
      </c>
      <c r="D166" s="22">
        <f t="shared" si="24"/>
        <v>20474142</v>
      </c>
      <c r="E166" s="22">
        <f t="shared" si="24"/>
        <v>6106035</v>
      </c>
      <c r="F166" s="22">
        <f t="shared" si="24"/>
        <v>11039875</v>
      </c>
      <c r="G166" s="22">
        <f t="shared" si="24"/>
        <v>0</v>
      </c>
      <c r="H166" s="22">
        <f t="shared" si="24"/>
        <v>0</v>
      </c>
    </row>
    <row r="167" spans="2:8" ht="18.75" customHeight="1" thickBot="1">
      <c r="B167" s="11" t="s">
        <v>28</v>
      </c>
      <c r="C167" s="23"/>
      <c r="D167" s="23"/>
      <c r="E167" s="23"/>
      <c r="F167" s="23"/>
      <c r="G167" s="23"/>
      <c r="H167" s="23"/>
    </row>
    <row r="168" spans="2:8" ht="18.75" customHeight="1" thickBot="1">
      <c r="B168" s="11" t="s">
        <v>29</v>
      </c>
      <c r="C168" s="23">
        <f>+'[1]програма'!C174</f>
        <v>6734733</v>
      </c>
      <c r="D168" s="23">
        <f>+'[1]програма'!D174</f>
        <v>6759361</v>
      </c>
      <c r="E168" s="23">
        <f>+'[1]програма'!E174</f>
        <v>1265020</v>
      </c>
      <c r="F168" s="23">
        <f>+'[1]програма'!F174</f>
        <v>2314171</v>
      </c>
      <c r="G168" s="23">
        <f>+'[1]програма'!G174</f>
        <v>0</v>
      </c>
      <c r="H168" s="23">
        <f>+'[1]програма'!H174</f>
        <v>0</v>
      </c>
    </row>
    <row r="169" spans="2:8" ht="18.75" customHeight="1" thickBot="1">
      <c r="B169" s="11" t="s">
        <v>30</v>
      </c>
      <c r="C169" s="23">
        <f>+'[1]програма'!C175</f>
        <v>4265081</v>
      </c>
      <c r="D169" s="23">
        <f>+'[1]програма'!D175</f>
        <v>4303981</v>
      </c>
      <c r="E169" s="23">
        <f>+'[1]програма'!E175</f>
        <v>708563</v>
      </c>
      <c r="F169" s="23">
        <f>+'[1]програма'!F175</f>
        <v>1437128</v>
      </c>
      <c r="G169" s="23">
        <f>+'[1]програма'!G175</f>
        <v>0</v>
      </c>
      <c r="H169" s="23">
        <f>+'[1]програма'!H175</f>
        <v>0</v>
      </c>
    </row>
    <row r="170" spans="2:8" ht="18.75" customHeight="1" thickBot="1">
      <c r="B170" s="11" t="s">
        <v>31</v>
      </c>
      <c r="C170" s="23">
        <f>+'[1]програма'!C176</f>
        <v>1910800</v>
      </c>
      <c r="D170" s="23">
        <f>+'[1]програма'!D176</f>
        <v>2210800</v>
      </c>
      <c r="E170" s="23">
        <f>+'[1]програма'!E176</f>
        <v>133123</v>
      </c>
      <c r="F170" s="23">
        <f>+'[1]програма'!F176</f>
        <v>192617</v>
      </c>
      <c r="G170" s="23">
        <f>+'[1]програма'!G176</f>
        <v>0</v>
      </c>
      <c r="H170" s="23">
        <f>+'[1]програма'!H176</f>
        <v>0</v>
      </c>
    </row>
    <row r="171" spans="2:8" ht="18.75" customHeight="1" thickBot="1">
      <c r="B171" s="11"/>
      <c r="C171" s="23"/>
      <c r="D171" s="23"/>
      <c r="E171" s="23"/>
      <c r="F171" s="23"/>
      <c r="G171" s="23"/>
      <c r="H171" s="23"/>
    </row>
    <row r="172" spans="2:8" ht="27" customHeight="1" thickBot="1">
      <c r="B172" s="29" t="s">
        <v>73</v>
      </c>
      <c r="C172" s="23">
        <f>+'[1]програма'!C178</f>
        <v>0</v>
      </c>
      <c r="D172" s="23">
        <f>+'[1]програма'!D178</f>
        <v>7200000</v>
      </c>
      <c r="E172" s="23">
        <f>+'[1]програма'!E178</f>
        <v>3999329</v>
      </c>
      <c r="F172" s="23">
        <f>+'[1]програма'!F178</f>
        <v>7095959</v>
      </c>
      <c r="G172" s="23">
        <f>+'[1]програма'!G178</f>
        <v>0</v>
      </c>
      <c r="H172" s="23">
        <f>+'[1]програма'!H178</f>
        <v>0</v>
      </c>
    </row>
    <row r="173" spans="2:8" ht="27" customHeight="1" thickBot="1">
      <c r="B173" s="29" t="s">
        <v>76</v>
      </c>
      <c r="C173" s="23">
        <f>+'[1]програма'!C179</f>
        <v>0</v>
      </c>
      <c r="D173" s="23">
        <f>+'[1]програма'!D179</f>
        <v>0</v>
      </c>
      <c r="E173" s="23">
        <f>+'[1]програма'!E179</f>
        <v>0</v>
      </c>
      <c r="F173" s="23">
        <f>+'[1]програма'!F179</f>
        <v>0</v>
      </c>
      <c r="G173" s="23">
        <f>+'[1]програма'!G179</f>
        <v>0</v>
      </c>
      <c r="H173" s="23">
        <f>+'[1]програма'!H179</f>
        <v>0</v>
      </c>
    </row>
    <row r="174" spans="2:8" ht="18.75" customHeight="1" thickBot="1">
      <c r="B174" s="11"/>
      <c r="C174" s="23"/>
      <c r="D174" s="23"/>
      <c r="E174" s="23"/>
      <c r="F174" s="23"/>
      <c r="G174" s="23"/>
      <c r="H174" s="23"/>
    </row>
    <row r="175" spans="2:8" ht="28.5" customHeight="1" thickBot="1">
      <c r="B175" s="10" t="s">
        <v>32</v>
      </c>
      <c r="C175" s="22">
        <f aca="true" t="shared" si="25" ref="C175:H175">SUM(C177:C179)</f>
        <v>0</v>
      </c>
      <c r="D175" s="22">
        <f t="shared" si="25"/>
        <v>262500</v>
      </c>
      <c r="E175" s="22">
        <f t="shared" si="25"/>
        <v>26953</v>
      </c>
      <c r="F175" s="22">
        <f t="shared" si="25"/>
        <v>341879</v>
      </c>
      <c r="G175" s="22">
        <f t="shared" si="25"/>
        <v>0</v>
      </c>
      <c r="H175" s="22">
        <f t="shared" si="25"/>
        <v>0</v>
      </c>
    </row>
    <row r="176" spans="2:8" ht="18.75" customHeight="1" thickBot="1">
      <c r="B176" s="11" t="s">
        <v>28</v>
      </c>
      <c r="C176" s="23"/>
      <c r="D176" s="23"/>
      <c r="E176" s="23"/>
      <c r="F176" s="23"/>
      <c r="G176" s="23"/>
      <c r="H176" s="23"/>
    </row>
    <row r="177" spans="2:8" ht="18.75" customHeight="1" thickBot="1">
      <c r="B177" s="28" t="s">
        <v>68</v>
      </c>
      <c r="C177" s="23">
        <f>+'[1]програма'!C183</f>
        <v>0</v>
      </c>
      <c r="D177" s="23">
        <f>+'[1]програма'!D183</f>
        <v>0</v>
      </c>
      <c r="E177" s="23">
        <f>+'[1]програма'!E183</f>
        <v>7561</v>
      </c>
      <c r="F177" s="23">
        <f>+'[1]програма'!F183</f>
        <v>17358</v>
      </c>
      <c r="G177" s="23">
        <f>+'[1]програма'!G183</f>
        <v>0</v>
      </c>
      <c r="H177" s="23">
        <f>+'[1]програма'!H183</f>
        <v>0</v>
      </c>
    </row>
    <row r="178" spans="2:8" ht="18.75" customHeight="1" thickBot="1">
      <c r="B178" s="28" t="s">
        <v>69</v>
      </c>
      <c r="C178" s="23">
        <f>+'[1]програма'!C184</f>
        <v>0</v>
      </c>
      <c r="D178" s="23">
        <f>+'[1]програма'!D184</f>
        <v>0</v>
      </c>
      <c r="E178" s="23">
        <f>+'[1]програма'!E184</f>
        <v>19392</v>
      </c>
      <c r="F178" s="23">
        <f>+'[1]програма'!F184</f>
        <v>62021</v>
      </c>
      <c r="G178" s="23">
        <f>+'[1]програма'!G184</f>
        <v>0</v>
      </c>
      <c r="H178" s="23">
        <f>+'[1]програма'!H184</f>
        <v>0</v>
      </c>
    </row>
    <row r="179" spans="2:8" ht="18.75" customHeight="1" thickBot="1">
      <c r="B179" s="28" t="s">
        <v>70</v>
      </c>
      <c r="C179" s="23">
        <f>+'[1]програма'!C185</f>
        <v>0</v>
      </c>
      <c r="D179" s="23">
        <f>+'[1]програма'!D185</f>
        <v>262500</v>
      </c>
      <c r="E179" s="23">
        <f>+'[1]програма'!E185</f>
        <v>0</v>
      </c>
      <c r="F179" s="23">
        <f>+'[1]програма'!F185</f>
        <v>262500</v>
      </c>
      <c r="G179" s="23">
        <f>+'[1]програма'!G185</f>
        <v>0</v>
      </c>
      <c r="H179" s="23">
        <f>+'[1]програма'!H185</f>
        <v>0</v>
      </c>
    </row>
    <row r="180" spans="2:8" ht="18.75" customHeight="1" thickBot="1">
      <c r="B180" s="11"/>
      <c r="C180" s="23"/>
      <c r="D180" s="23"/>
      <c r="E180" s="23"/>
      <c r="F180" s="23"/>
      <c r="G180" s="23"/>
      <c r="H180" s="23"/>
    </row>
    <row r="181" spans="2:8" ht="18.75" customHeight="1" thickBot="1">
      <c r="B181" s="10" t="s">
        <v>34</v>
      </c>
      <c r="C181" s="22">
        <f aca="true" t="shared" si="26" ref="C181:H181">SUM(C166,C175)</f>
        <v>12910614</v>
      </c>
      <c r="D181" s="22">
        <f t="shared" si="26"/>
        <v>20736642</v>
      </c>
      <c r="E181" s="22">
        <f t="shared" si="26"/>
        <v>6132988</v>
      </c>
      <c r="F181" s="22">
        <f t="shared" si="26"/>
        <v>11381754</v>
      </c>
      <c r="G181" s="22">
        <f t="shared" si="26"/>
        <v>0</v>
      </c>
      <c r="H181" s="22">
        <f t="shared" si="26"/>
        <v>0</v>
      </c>
    </row>
    <row r="182" spans="2:8" ht="18.75" customHeight="1" thickBot="1">
      <c r="B182" s="11"/>
      <c r="C182" s="23"/>
      <c r="D182" s="23"/>
      <c r="E182" s="23"/>
      <c r="F182" s="23"/>
      <c r="G182" s="23"/>
      <c r="H182" s="23"/>
    </row>
    <row r="183" spans="2:8" ht="18.75" customHeight="1" thickBot="1">
      <c r="B183" s="11" t="s">
        <v>35</v>
      </c>
      <c r="C183" s="26">
        <f>+'[1]програма'!C190</f>
        <v>179</v>
      </c>
      <c r="D183" s="26">
        <f>+'[1]програма'!D190</f>
        <v>179</v>
      </c>
      <c r="E183" s="26">
        <f>+'[1]програма'!E190</f>
        <v>172</v>
      </c>
      <c r="F183" s="26">
        <f>+'[1]програма'!F190</f>
        <v>169</v>
      </c>
      <c r="G183" s="26">
        <f>+'[1]програма'!G190</f>
        <v>0</v>
      </c>
      <c r="H183" s="26">
        <f>+'[1]програма'!H190</f>
        <v>0</v>
      </c>
    </row>
  </sheetData>
  <mergeCells count="10">
    <mergeCell ref="B2:H2"/>
    <mergeCell ref="B4:H4"/>
    <mergeCell ref="B25:H25"/>
    <mergeCell ref="B44:H44"/>
    <mergeCell ref="B162:H162"/>
    <mergeCell ref="B64:H64"/>
    <mergeCell ref="B83:H83"/>
    <mergeCell ref="B105:H105"/>
    <mergeCell ref="B124:H124"/>
    <mergeCell ref="B143:H143"/>
  </mergeCells>
  <printOptions/>
  <pageMargins left="0.15" right="0.14" top="0.18" bottom="0.21" header="0.2" footer="0.17"/>
  <pageSetup horizontalDpi="600" verticalDpi="600" orientation="portrait" paperSize="9" scale="79" r:id="rId1"/>
  <rowBreaks count="7" manualBreakCount="7">
    <brk id="23" max="255" man="1"/>
    <brk id="42" max="255" man="1"/>
    <brk id="62" max="255" man="1"/>
    <brk id="81" max="255" man="1"/>
    <brk id="103" max="255" man="1"/>
    <brk id="122" max="255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MTrencheva</cp:lastModifiedBy>
  <cp:lastPrinted>2010-07-23T12:11:57Z</cp:lastPrinted>
  <dcterms:created xsi:type="dcterms:W3CDTF">2007-04-19T11:40:07Z</dcterms:created>
  <dcterms:modified xsi:type="dcterms:W3CDTF">2010-07-27T10:01:00Z</dcterms:modified>
  <cp:category/>
  <cp:version/>
  <cp:contentType/>
  <cp:contentStatus/>
</cp:coreProperties>
</file>