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075" activeTab="0"/>
  </bookViews>
  <sheets>
    <sheet name="DFZ" sheetId="1" r:id="rId1"/>
  </sheets>
  <definedNames>
    <definedName name="_xlnm.Print_Area" localSheetId="0">'DFZ'!$E$1:$AW$141</definedName>
    <definedName name="_xlnm.Print_Titles" localSheetId="0">'DFZ'!$B:$D,'DFZ'!$6:$14</definedName>
  </definedNames>
  <calcPr fullCalcOnLoad="1"/>
</workbook>
</file>

<file path=xl/sharedStrings.xml><?xml version="1.0" encoding="utf-8"?>
<sst xmlns="http://schemas.openxmlformats.org/spreadsheetml/2006/main" count="426" uniqueCount="293">
  <si>
    <t>- възстановени суми от ЕС - директни плащания на земеделски производители (+)</t>
  </si>
  <si>
    <t>Друго финансиране (нето)</t>
  </si>
  <si>
    <t xml:space="preserve"> Възстановени суми от ЕС (+)</t>
  </si>
  <si>
    <t>95-01..95-06, 95-21, 95-22, 96-01, 96-03</t>
  </si>
  <si>
    <t>95-07..95-14, 95-28, 95-29, 95-49, 96-07,96-09</t>
  </si>
  <si>
    <t>II.А.</t>
  </si>
  <si>
    <t>74-00 ...78-00</t>
  </si>
  <si>
    <t>I. ПРИХОДИ - ВСИЧКО</t>
  </si>
  <si>
    <t>01</t>
  </si>
  <si>
    <t>01-00</t>
  </si>
  <si>
    <t>02-00</t>
  </si>
  <si>
    <t>08-00</t>
  </si>
  <si>
    <t>10-00</t>
  </si>
  <si>
    <t>20-00</t>
  </si>
  <si>
    <t xml:space="preserve"> 2.</t>
  </si>
  <si>
    <t xml:space="preserve"> Неданъчни приходи</t>
  </si>
  <si>
    <t xml:space="preserve"> 2.1.</t>
  </si>
  <si>
    <t xml:space="preserve">  Приходи и доходи от собственост</t>
  </si>
  <si>
    <t>24-00</t>
  </si>
  <si>
    <t>24-04</t>
  </si>
  <si>
    <t>24-05</t>
  </si>
  <si>
    <t>24-06</t>
  </si>
  <si>
    <t xml:space="preserve">     - приходи от лихви по текущи банкови сметки</t>
  </si>
  <si>
    <t>24-08</t>
  </si>
  <si>
    <t xml:space="preserve">     - приходи от лихви по срочни депозити</t>
  </si>
  <si>
    <t>24-09</t>
  </si>
  <si>
    <t xml:space="preserve">     - приходи от лихви по предоставени заеми в страната и чужбина</t>
  </si>
  <si>
    <t>24-10</t>
  </si>
  <si>
    <t xml:space="preserve">     - приходи от други лихви</t>
  </si>
  <si>
    <t>24-19</t>
  </si>
  <si>
    <t xml:space="preserve"> 2.2.</t>
  </si>
  <si>
    <t xml:space="preserve"> 2.3.</t>
  </si>
  <si>
    <t xml:space="preserve"> 2.4.</t>
  </si>
  <si>
    <t xml:space="preserve"> 2.5.</t>
  </si>
  <si>
    <t xml:space="preserve">  Глоби, санкции и наказателни лихви</t>
  </si>
  <si>
    <t>28-00</t>
  </si>
  <si>
    <t xml:space="preserve"> 2.6.</t>
  </si>
  <si>
    <t xml:space="preserve">  Други неданъчни приходи</t>
  </si>
  <si>
    <t>36-00</t>
  </si>
  <si>
    <t xml:space="preserve">  Внесени ДДС и други данъци върху продажбите</t>
  </si>
  <si>
    <t>37-00</t>
  </si>
  <si>
    <t>40-00</t>
  </si>
  <si>
    <t>42-00</t>
  </si>
  <si>
    <t xml:space="preserve"> 3.</t>
  </si>
  <si>
    <t>45-00</t>
  </si>
  <si>
    <t>1.1.</t>
  </si>
  <si>
    <t>1.2.</t>
  </si>
  <si>
    <t>1.</t>
  </si>
  <si>
    <t xml:space="preserve">I. </t>
  </si>
  <si>
    <t>2.</t>
  </si>
  <si>
    <t>3.</t>
  </si>
  <si>
    <t xml:space="preserve"> 3.1.</t>
  </si>
  <si>
    <t xml:space="preserve"> 3.2.</t>
  </si>
  <si>
    <t>Нетни приходи от продажби  на услуги, стоки и продукция</t>
  </si>
  <si>
    <t>Приходи от лихви</t>
  </si>
  <si>
    <t xml:space="preserve"> 2.2.1.</t>
  </si>
  <si>
    <t xml:space="preserve"> 2.2.2.</t>
  </si>
  <si>
    <t xml:space="preserve"> 2.2.3.</t>
  </si>
  <si>
    <t xml:space="preserve"> 2.2.4.</t>
  </si>
  <si>
    <t xml:space="preserve"> 2.4.1.</t>
  </si>
  <si>
    <t xml:space="preserve"> 2.4.2.</t>
  </si>
  <si>
    <t xml:space="preserve"> 2.4.3.</t>
  </si>
  <si>
    <t xml:space="preserve"> 2.4.4.</t>
  </si>
  <si>
    <t>Данъчни приходи</t>
  </si>
  <si>
    <t>ДФ "Земе-</t>
  </si>
  <si>
    <t>делие"</t>
  </si>
  <si>
    <t>ОБЩО</t>
  </si>
  <si>
    <t>от тях:</t>
  </si>
  <si>
    <t>§§</t>
  </si>
  <si>
    <t xml:space="preserve"> A</t>
  </si>
  <si>
    <t>46-00</t>
  </si>
  <si>
    <t>Приходи от наеми на имущество</t>
  </si>
  <si>
    <t>Приходи от наеми на земя</t>
  </si>
  <si>
    <t>Постъпления от продажба на нефинансови активи</t>
  </si>
  <si>
    <t>40-30</t>
  </si>
  <si>
    <t>40-40</t>
  </si>
  <si>
    <t>Дарения, помощи и други безвъзмездно получени суми от страната</t>
  </si>
  <si>
    <t xml:space="preserve">Дарения, помощи и други безвъзмездно получени суми от чужбина </t>
  </si>
  <si>
    <t>II.</t>
  </si>
  <si>
    <t>РАЗХОДИ</t>
  </si>
  <si>
    <t xml:space="preserve"> 1.</t>
  </si>
  <si>
    <t xml:space="preserve"> Текущи разходи</t>
  </si>
  <si>
    <t xml:space="preserve"> 1.1.</t>
  </si>
  <si>
    <t xml:space="preserve">Заплати и възнаграждения за персонала, нает по трудови и служебни правоотношения </t>
  </si>
  <si>
    <t xml:space="preserve"> 1.2.</t>
  </si>
  <si>
    <t>Стипендии</t>
  </si>
  <si>
    <t xml:space="preserve"> 1.3.</t>
  </si>
  <si>
    <t xml:space="preserve"> 1.3.1.</t>
  </si>
  <si>
    <t>Вноски от работодатели за Държавното обществено осигуряване</t>
  </si>
  <si>
    <t xml:space="preserve"> 1.3.2.</t>
  </si>
  <si>
    <t>Вноски от работодатели за Учителски пенсионен фонд</t>
  </si>
  <si>
    <t xml:space="preserve"> 1.3.3.</t>
  </si>
  <si>
    <t>Здравноосигурителни вноски от работодатели</t>
  </si>
  <si>
    <t xml:space="preserve"> 1.3.4.</t>
  </si>
  <si>
    <t xml:space="preserve"> 1.3.5.</t>
  </si>
  <si>
    <t xml:space="preserve"> 1.4.</t>
  </si>
  <si>
    <t>Издръжка (общо)</t>
  </si>
  <si>
    <t xml:space="preserve"> 1.4.1.</t>
  </si>
  <si>
    <t>Други възнаграждения и плащания за персонала</t>
  </si>
  <si>
    <t xml:space="preserve"> 1.4.2.</t>
  </si>
  <si>
    <t xml:space="preserve">Разходи за членски внос и участие в нетърговски организации и дейности  </t>
  </si>
  <si>
    <t xml:space="preserve"> 1.4.3.</t>
  </si>
  <si>
    <t>Издръжка</t>
  </si>
  <si>
    <t xml:space="preserve"> 1.5.</t>
  </si>
  <si>
    <t>Субсидии - общо</t>
  </si>
  <si>
    <t xml:space="preserve"> 1.5.1.</t>
  </si>
  <si>
    <t>Субсидии за нефинансови предприятия</t>
  </si>
  <si>
    <t>43-01, 43-09</t>
  </si>
  <si>
    <t xml:space="preserve"> 1.5.3.</t>
  </si>
  <si>
    <t>Субсидии за организации с нестопанска цел</t>
  </si>
  <si>
    <t xml:space="preserve">Капиталови разходи 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</si>
  <si>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</si>
  <si>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</si>
  <si>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</si>
  <si>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</si>
  <si>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</si>
  <si>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</si>
  <si>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</si>
  <si>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</si>
  <si>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</si>
  <si>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</si>
  <si>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>Прираст на държавния резерв и изкупуване на земеделска продукция</t>
  </si>
  <si>
    <t>НАТУРАЛНИ ПОКАЗАТЕЛИ</t>
  </si>
  <si>
    <t>III.</t>
  </si>
  <si>
    <t xml:space="preserve"> ТРАНСФЕРИ (НЕТО)</t>
  </si>
  <si>
    <t>III.Б.</t>
  </si>
  <si>
    <t xml:space="preserve"> ТРАНСФЕРИ МЕЖДУ БЮДЖЕТНИ СМЕТКИ И ИЗВЪНБЮДЖЕТНИ</t>
  </si>
  <si>
    <t xml:space="preserve"> ФОНДОВЕ / СМЕТКИ (НЕТО)</t>
  </si>
  <si>
    <t xml:space="preserve">   Трансфери (субсидии, вноски) между ЦБ и извънбюджетни сметки и фондове (нето)</t>
  </si>
  <si>
    <t>60-00</t>
  </si>
  <si>
    <t xml:space="preserve">          Получени трансфери (+)</t>
  </si>
  <si>
    <t>60-01</t>
  </si>
  <si>
    <t xml:space="preserve">          Предоставени трансфери (-)</t>
  </si>
  <si>
    <t>60-02</t>
  </si>
  <si>
    <t xml:space="preserve">   Трансфери (субсидии, вноски) между бюджетни и ИБСФ (нето)</t>
  </si>
  <si>
    <t>62-00</t>
  </si>
  <si>
    <t>62-01</t>
  </si>
  <si>
    <t>62-02</t>
  </si>
  <si>
    <t>63-00</t>
  </si>
  <si>
    <t xml:space="preserve">        Получени трансфери (+)</t>
  </si>
  <si>
    <t>63-01</t>
  </si>
  <si>
    <t xml:space="preserve">        Предоставени трансфери (-)</t>
  </si>
  <si>
    <t>63-02</t>
  </si>
  <si>
    <t>III.В.</t>
  </si>
  <si>
    <t xml:space="preserve"> ВРЕМЕННИ БЕЗЛИХВЕНИ ЗАЕМИ МЕЖДУ ЦЕНТРАЛНИЯ БЮДЖЕТ,</t>
  </si>
  <si>
    <t xml:space="preserve"> БЮДЖЕТНИ С-КИ И ИЗВЪНБЮДЖЕТНИ ФОНДОВЕ И С/КИ (НЕТО)</t>
  </si>
  <si>
    <t>Вътрешно финансиране - (нето)</t>
  </si>
  <si>
    <t xml:space="preserve">    Депозити и средства по сметки (нето)</t>
  </si>
  <si>
    <t>95-00</t>
  </si>
  <si>
    <t xml:space="preserve">        Остатък по сметки от предходния период (+)</t>
  </si>
  <si>
    <t xml:space="preserve">        Наличност в края на периода (-)</t>
  </si>
  <si>
    <t xml:space="preserve"> Друго финансиране (нето)</t>
  </si>
  <si>
    <t>93-00</t>
  </si>
  <si>
    <t xml:space="preserve">  Щатни бройки</t>
  </si>
  <si>
    <t>51-00,52-00,53-00,54-00, 55-00</t>
  </si>
  <si>
    <t>V.</t>
  </si>
  <si>
    <t>ІV.</t>
  </si>
  <si>
    <t xml:space="preserve">  Текущи трансфери, обезщетения и помощи за домакинствата</t>
  </si>
  <si>
    <t xml:space="preserve">   Текущи трансфери за домакинства от средства на Европейския съюз</t>
  </si>
  <si>
    <t xml:space="preserve">   Текущи трансфери за домакинства по други международни програми и споразумения</t>
  </si>
  <si>
    <t>05-51</t>
  </si>
  <si>
    <t>05-52</t>
  </si>
  <si>
    <t>05-60</t>
  </si>
  <si>
    <t>05-80</t>
  </si>
  <si>
    <t>05-90</t>
  </si>
  <si>
    <t xml:space="preserve"> 1.3.6.</t>
  </si>
  <si>
    <t>05-00, 08-00</t>
  </si>
  <si>
    <t xml:space="preserve"> 1.6.2.</t>
  </si>
  <si>
    <t>Национални</t>
  </si>
  <si>
    <t>програми</t>
  </si>
  <si>
    <t>42-17</t>
  </si>
  <si>
    <t>42-18</t>
  </si>
  <si>
    <t xml:space="preserve">Осигурителни вноски </t>
  </si>
  <si>
    <t xml:space="preserve">Вноски за допълнително задължително осигуряване от работодатели </t>
  </si>
  <si>
    <t>ОСП и ОРП</t>
  </si>
  <si>
    <t>на ЕС</t>
  </si>
  <si>
    <t>Авансови плащания от националния бюджет за сметка на ЕС (-)</t>
  </si>
  <si>
    <t>- плащания за сметка на ЕС - пазарни мерки  (-)</t>
  </si>
  <si>
    <t>- възстановени суми от ЕС - пазарни мерки (+)</t>
  </si>
  <si>
    <t>Суми по разчети с централния бюджет за финансиране на плащания при недостиг на средства по сметки (+/-)</t>
  </si>
  <si>
    <t>Финансови операции по прилагане на ОСП и ОРП (нето)</t>
  </si>
  <si>
    <t>- плащания за сметка на ЕС - директни плащания на земеделски производители (-)</t>
  </si>
  <si>
    <t>01-09</t>
  </si>
  <si>
    <t>18-00</t>
  </si>
  <si>
    <t>93-21</t>
  </si>
  <si>
    <t>93-23</t>
  </si>
  <si>
    <t>93-25</t>
  </si>
  <si>
    <t>93-22</t>
  </si>
  <si>
    <t>93-24</t>
  </si>
  <si>
    <t>93-26</t>
  </si>
  <si>
    <t>93-30</t>
  </si>
  <si>
    <t>93-39</t>
  </si>
  <si>
    <t>Възмездни средства (нето)</t>
  </si>
  <si>
    <t>- плащания за сметка на ЕС - средства от ЕЗФРСР, прехвърлени към директни плащания (-)</t>
  </si>
  <si>
    <t>- възстановени суми от ЕС - средства от ЕЗФРСР, прехвърлени към директни плащания (+)</t>
  </si>
  <si>
    <t xml:space="preserve"> 2009 г.</t>
  </si>
  <si>
    <t xml:space="preserve"> 2010 г.</t>
  </si>
  <si>
    <t xml:space="preserve"> 1.1.1.</t>
  </si>
  <si>
    <t xml:space="preserve"> 1.1.2.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</si>
  <si>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</si>
  <si>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</si>
  <si>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01-01...01-08</t>
  </si>
  <si>
    <t>Заплати и възнаграждения за персонала без ДМС</t>
  </si>
  <si>
    <t>Допълнително материално стимулиране и други допълнителни възнаграждения</t>
  </si>
  <si>
    <t>40-21...40-29</t>
  </si>
  <si>
    <t xml:space="preserve"> </t>
  </si>
  <si>
    <t>Прогноза</t>
  </si>
  <si>
    <t xml:space="preserve"> 2011 г.</t>
  </si>
  <si>
    <t>Средства от</t>
  </si>
  <si>
    <t>ЕС</t>
  </si>
  <si>
    <t>Текущи дарения, помощи и други безвъзмездно получени суми от страната</t>
  </si>
  <si>
    <t>Капиталови дарения, помощи и други безвъзмездно получени суми от страната</t>
  </si>
  <si>
    <t xml:space="preserve"> 3.1.1.</t>
  </si>
  <si>
    <t xml:space="preserve"> 3.1.2.</t>
  </si>
  <si>
    <t>Текущи дарения, помощи и други безвъзмездно получени суми от ЕС</t>
  </si>
  <si>
    <t>Капиталови дарения, помощи и други безвъзмездно получени суми от ЕС</t>
  </si>
  <si>
    <t>Текущи дарения, помощи и други безвъзмездно получени суми от други държави</t>
  </si>
  <si>
    <t xml:space="preserve"> 3.2.1.</t>
  </si>
  <si>
    <t xml:space="preserve"> 3.2.2.</t>
  </si>
  <si>
    <t xml:space="preserve"> 3.2.3.</t>
  </si>
  <si>
    <t xml:space="preserve"> 3.2.4.</t>
  </si>
  <si>
    <t>45-00, 46-00</t>
  </si>
  <si>
    <t>45-01</t>
  </si>
  <si>
    <t>45-03</t>
  </si>
  <si>
    <t>46-10</t>
  </si>
  <si>
    <t>46-20</t>
  </si>
  <si>
    <t>46-30</t>
  </si>
  <si>
    <t>46-40</t>
  </si>
  <si>
    <t xml:space="preserve"> Помощи, дарения и други безвъзмездно получени суми   </t>
  </si>
  <si>
    <t xml:space="preserve"> 2012 г.</t>
  </si>
  <si>
    <t xml:space="preserve"> Налози върху захарта</t>
  </si>
  <si>
    <t>40-72</t>
  </si>
  <si>
    <t>- плащания за сметка на средства на ЕС от суми за преструктуриране (-)</t>
  </si>
  <si>
    <t>- постъпления за ЕС - суми за преструктуриране (+)</t>
  </si>
  <si>
    <t>93-28</t>
  </si>
  <si>
    <t>93-27</t>
  </si>
  <si>
    <t>ДБ</t>
  </si>
  <si>
    <t>П О К А З А Т Е Л И</t>
  </si>
  <si>
    <t>Приложение № 6</t>
  </si>
  <si>
    <t>за ДФ "Земеделие"</t>
  </si>
  <si>
    <t>Макет за бюджетната прогноза за периода 2010-2012 г.</t>
  </si>
  <si>
    <t>Отчет</t>
  </si>
  <si>
    <t xml:space="preserve"> 2008 г.</t>
  </si>
  <si>
    <t xml:space="preserve">  Средногодишни щатни бройки </t>
  </si>
  <si>
    <t xml:space="preserve"> Предоставени кредити (нето)</t>
  </si>
  <si>
    <t>Предоставени средства по лихвени заеми (-)</t>
  </si>
  <si>
    <t>Възстановени главници по предоставени лихвени заеми (+)</t>
  </si>
  <si>
    <t xml:space="preserve"> Предоставена временна финансова помощ (нето)</t>
  </si>
  <si>
    <t>Предоставени средства по временна финансова помощ (-)</t>
  </si>
  <si>
    <t>Възстановени суми по временна финансова помощ (+)</t>
  </si>
  <si>
    <t>71-01</t>
  </si>
  <si>
    <t>71-02</t>
  </si>
  <si>
    <t>71-00</t>
  </si>
  <si>
    <t xml:space="preserve">72-00 </t>
  </si>
  <si>
    <t>72-01</t>
  </si>
  <si>
    <t>72-02</t>
  </si>
  <si>
    <t>2.3.1.</t>
  </si>
  <si>
    <t>2.3.1.1.</t>
  </si>
  <si>
    <t>2.3.1.2.</t>
  </si>
  <si>
    <t>2.3.2.</t>
  </si>
  <si>
    <t>2.3.3.</t>
  </si>
  <si>
    <t xml:space="preserve">ОБЩО РАЗХОДИ (РАЗХОДИ И ТРАНСФЕРИ) (II-III) </t>
  </si>
  <si>
    <t>57-00</t>
  </si>
  <si>
    <t xml:space="preserve"> Други данъци</t>
  </si>
  <si>
    <t>Капиталови дарения, помощи и други безвъзмездно получени суми от други държави</t>
  </si>
  <si>
    <t xml:space="preserve"> 1.6.</t>
  </si>
  <si>
    <t xml:space="preserve"> 1.6.1.</t>
  </si>
  <si>
    <t>4.</t>
  </si>
  <si>
    <t xml:space="preserve">  Трансфери (субсидии, вноски) между извънбюджетни  сметки / фондове (нето)</t>
  </si>
  <si>
    <t xml:space="preserve">  Трансфери за поети осигурителни вноски (не се прилага от общините)</t>
  </si>
  <si>
    <t>69-00</t>
  </si>
  <si>
    <t xml:space="preserve"> ФИНАНСИРАНЕ (+/-)  </t>
  </si>
  <si>
    <t xml:space="preserve"> 30.06.2009 г.</t>
  </si>
  <si>
    <t>ДФ "Земеделие"</t>
  </si>
  <si>
    <t>Изменения (+/-)</t>
  </si>
  <si>
    <t xml:space="preserve"> ЗДБРБ' 2009</t>
  </si>
  <si>
    <t xml:space="preserve"> БЮДЖЕТНО САЛДО (+/-)    (І.-ІІ.+ІІІ.)</t>
  </si>
  <si>
    <t>Ревизиран разчет</t>
  </si>
  <si>
    <t>Очаквано изпълнение</t>
  </si>
  <si>
    <t/>
  </si>
  <si>
    <t xml:space="preserve">Разчет в съотв. </t>
  </si>
  <si>
    <t xml:space="preserve"> (в хил. лева)</t>
  </si>
  <si>
    <t xml:space="preserve">  Брой моторни превозни средства</t>
  </si>
  <si>
    <t>Постъпления от продажба на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</si>
  <si>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</si>
  <si>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</si>
  <si>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</si>
  <si>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чл.17, ал.1 от</t>
  </si>
  <si>
    <t>ЗДБРБ'09, т. 2 от РМС № 235/09,</t>
  </si>
  <si>
    <t xml:space="preserve">ПМС № 196/09 </t>
  </si>
  <si>
    <t>ОБЩО 2009 г.</t>
  </si>
  <si>
    <t xml:space="preserve">ПМС № 191/09 и 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</si>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</sst>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\-mmm\-yy"/>
    <numFmt numFmtId="173" formatCode="0.0_)"/>
    <numFmt numFmtId="174" formatCode="0_)"/>
    <numFmt numFmtId="175" formatCode="#,##0.0"/>
    <numFmt numFmtId="176" formatCode="0.0"/>
    <numFmt numFmtId="177" formatCode="#,##0.000"/>
    <numFmt numFmtId="178" formatCode="#,##0.0000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Times New Roman"/>
      <family val="1"/>
    </font>
    <font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 vertical="top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 vertical="top"/>
      <protection/>
    </xf>
    <xf numFmtId="172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left" vertical="top" wrapText="1"/>
      <protection/>
    </xf>
    <xf numFmtId="49" fontId="2" fillId="0" borderId="0" xfId="0" applyNumberFormat="1" applyFont="1" applyFill="1" applyBorder="1" applyAlignment="1" applyProtection="1" quotePrefix="1">
      <alignment horizontal="justify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 quotePrefix="1">
      <alignment horizontal="justify" vertical="top"/>
      <protection/>
    </xf>
    <xf numFmtId="0" fontId="2" fillId="0" borderId="0" xfId="0" applyFont="1" applyFill="1" applyBorder="1" applyAlignment="1" applyProtection="1" quotePrefix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justify" vertical="top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justify"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 quotePrefix="1">
      <alignment horizontal="left" vertical="top" wrapText="1"/>
      <protection/>
    </xf>
    <xf numFmtId="49" fontId="2" fillId="0" borderId="6" xfId="0" applyNumberFormat="1" applyFont="1" applyFill="1" applyBorder="1" applyAlignment="1" applyProtection="1" quotePrefix="1">
      <alignment horizontal="justify" vertical="top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7" xfId="0" applyFont="1" applyFill="1" applyBorder="1" applyAlignment="1" applyProtection="1">
      <alignment vertical="top"/>
      <protection/>
    </xf>
    <xf numFmtId="173" fontId="2" fillId="0" borderId="0" xfId="0" applyNumberFormat="1" applyFont="1" applyFill="1" applyBorder="1" applyAlignment="1" applyProtection="1" quotePrefix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justify" vertical="top"/>
      <protection/>
    </xf>
    <xf numFmtId="173" fontId="1" fillId="0" borderId="0" xfId="0" applyNumberFormat="1" applyFont="1" applyFill="1" applyBorder="1" applyAlignment="1" applyProtection="1" quotePrefix="1">
      <alignment horizontal="left" vertical="top" wrapText="1"/>
      <protection/>
    </xf>
    <xf numFmtId="173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173" fontId="2" fillId="0" borderId="0" xfId="0" applyNumberFormat="1" applyFont="1" applyFill="1" applyBorder="1" applyAlignment="1" applyProtection="1">
      <alignment horizontal="left" vertical="top" wrapText="1" indent="1"/>
      <protection/>
    </xf>
    <xf numFmtId="4" fontId="2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 quotePrefix="1">
      <alignment horizontal="left" vertical="top"/>
      <protection/>
    </xf>
    <xf numFmtId="0" fontId="1" fillId="0" borderId="0" xfId="0" applyFont="1" applyFill="1" applyAlignment="1" applyProtection="1" quotePrefix="1">
      <alignment horizontal="center" vertical="top"/>
      <protection/>
    </xf>
    <xf numFmtId="173" fontId="1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Fill="1" applyBorder="1" applyAlignment="1" applyProtection="1" quotePrefix="1">
      <alignment horizontal="left" vertical="top" wrapText="1" indent="2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73" fontId="2" fillId="0" borderId="0" xfId="0" applyNumberFormat="1" applyFont="1" applyFill="1" applyBorder="1" applyAlignment="1" applyProtection="1">
      <alignment horizontal="left" vertical="top" wrapText="1" indent="3"/>
      <protection/>
    </xf>
    <xf numFmtId="0" fontId="2" fillId="0" borderId="0" xfId="0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75" fontId="1" fillId="0" borderId="6" xfId="0" applyNumberFormat="1" applyFont="1" applyFill="1" applyBorder="1" applyAlignment="1">
      <alignment horizontal="right"/>
    </xf>
    <xf numFmtId="0" fontId="2" fillId="0" borderId="8" xfId="0" applyFont="1" applyFill="1" applyBorder="1" applyAlignment="1" applyProtection="1">
      <alignment vertical="top"/>
      <protection/>
    </xf>
    <xf numFmtId="0" fontId="2" fillId="0" borderId="9" xfId="0" applyFont="1" applyFill="1" applyBorder="1" applyAlignment="1" applyProtection="1">
      <alignment vertical="top"/>
      <protection/>
    </xf>
    <xf numFmtId="0" fontId="2" fillId="0" borderId="9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top"/>
      <protection/>
    </xf>
    <xf numFmtId="4" fontId="1" fillId="2" borderId="3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4" fontId="1" fillId="2" borderId="1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4" fontId="1" fillId="2" borderId="6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/>
      <protection/>
    </xf>
    <xf numFmtId="4" fontId="1" fillId="4" borderId="3" xfId="0" applyNumberFormat="1" applyFont="1" applyFill="1" applyBorder="1" applyAlignment="1">
      <alignment horizontal="center"/>
    </xf>
    <xf numFmtId="4" fontId="1" fillId="4" borderId="11" xfId="0" applyNumberFormat="1" applyFont="1" applyFill="1" applyBorder="1" applyAlignment="1">
      <alignment/>
    </xf>
    <xf numFmtId="4" fontId="1" fillId="4" borderId="6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/>
    </xf>
    <xf numFmtId="0" fontId="1" fillId="5" borderId="2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 quotePrefix="1">
      <alignment horizontal="center"/>
      <protection/>
    </xf>
    <xf numFmtId="0" fontId="1" fillId="2" borderId="2" xfId="0" applyFont="1" applyFill="1" applyBorder="1" applyAlignment="1" applyProtection="1" quotePrefix="1">
      <alignment horizontal="center"/>
      <protection/>
    </xf>
    <xf numFmtId="177" fontId="1" fillId="4" borderId="1" xfId="0" applyNumberFormat="1" applyFont="1" applyFill="1" applyBorder="1" applyAlignment="1" quotePrefix="1">
      <alignment horizontal="center" wrapText="1"/>
    </xf>
    <xf numFmtId="177" fontId="1" fillId="2" borderId="1" xfId="0" applyNumberFormat="1" applyFont="1" applyFill="1" applyBorder="1" applyAlignment="1" quotePrefix="1">
      <alignment horizontal="center" wrapText="1"/>
    </xf>
    <xf numFmtId="4" fontId="10" fillId="0" borderId="0" xfId="0" applyNumberFormat="1" applyFont="1" applyFill="1" applyBorder="1" applyAlignment="1" applyProtection="1">
      <alignment/>
      <protection locked="0"/>
    </xf>
    <xf numFmtId="4" fontId="1" fillId="4" borderId="6" xfId="0" applyNumberFormat="1" applyFont="1" applyFill="1" applyBorder="1" applyAlignment="1" applyProtection="1">
      <alignment/>
      <protection/>
    </xf>
    <xf numFmtId="4" fontId="2" fillId="4" borderId="0" xfId="0" applyNumberFormat="1" applyFont="1" applyFill="1" applyBorder="1" applyAlignment="1" applyProtection="1">
      <alignment/>
      <protection/>
    </xf>
    <xf numFmtId="4" fontId="1" fillId="4" borderId="0" xfId="0" applyNumberFormat="1" applyFont="1" applyFill="1" applyBorder="1" applyAlignment="1" applyProtection="1">
      <alignment/>
      <protection/>
    </xf>
    <xf numFmtId="4" fontId="2" fillId="4" borderId="0" xfId="0" applyNumberFormat="1" applyFont="1" applyFill="1" applyBorder="1" applyAlignment="1" applyProtection="1">
      <alignment/>
      <protection/>
    </xf>
    <xf numFmtId="4" fontId="1" fillId="4" borderId="0" xfId="0" applyNumberFormat="1" applyFont="1" applyFill="1" applyBorder="1" applyAlignment="1" applyProtection="1">
      <alignment horizontal="right"/>
      <protection/>
    </xf>
    <xf numFmtId="4" fontId="1" fillId="4" borderId="6" xfId="0" applyNumberFormat="1" applyFont="1" applyFill="1" applyBorder="1" applyAlignment="1" applyProtection="1">
      <alignment horizontal="right"/>
      <protection/>
    </xf>
    <xf numFmtId="4" fontId="2" fillId="4" borderId="0" xfId="0" applyNumberFormat="1" applyFont="1" applyFill="1" applyBorder="1" applyAlignment="1" applyProtection="1">
      <alignment horizontal="right"/>
      <protection/>
    </xf>
    <xf numFmtId="4" fontId="1" fillId="4" borderId="0" xfId="0" applyNumberFormat="1" applyFont="1" applyFill="1" applyAlignment="1" applyProtection="1">
      <alignment/>
      <protection/>
    </xf>
    <xf numFmtId="4" fontId="2" fillId="4" borderId="0" xfId="0" applyNumberFormat="1" applyFont="1" applyFill="1" applyAlignment="1" applyProtection="1">
      <alignment/>
      <protection/>
    </xf>
    <xf numFmtId="4" fontId="8" fillId="4" borderId="0" xfId="0" applyNumberFormat="1" applyFont="1" applyFill="1" applyBorder="1" applyAlignment="1" applyProtection="1">
      <alignment horizontal="right"/>
      <protection/>
    </xf>
    <xf numFmtId="4" fontId="8" fillId="4" borderId="0" xfId="0" applyNumberFormat="1" applyFont="1" applyFill="1" applyAlignment="1" applyProtection="1">
      <alignment/>
      <protection/>
    </xf>
    <xf numFmtId="4" fontId="9" fillId="4" borderId="0" xfId="0" applyNumberFormat="1" applyFont="1" applyFill="1" applyBorder="1" applyAlignment="1" applyProtection="1">
      <alignment horizontal="right"/>
      <protection/>
    </xf>
    <xf numFmtId="4" fontId="2" fillId="4" borderId="0" xfId="0" applyNumberFormat="1" applyFont="1" applyFill="1" applyAlignment="1" applyProtection="1">
      <alignment/>
      <protection/>
    </xf>
    <xf numFmtId="4" fontId="3" fillId="4" borderId="0" xfId="0" applyNumberFormat="1" applyFont="1" applyFill="1" applyBorder="1" applyAlignment="1" applyProtection="1">
      <alignment horizontal="right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 quotePrefix="1">
      <alignment horizontal="center" vertical="top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7" fillId="0" borderId="0" xfId="0" applyFont="1" applyFill="1" applyAlignment="1" applyProtection="1" quotePrefix="1">
      <alignment horizontal="center" vertical="top"/>
      <protection/>
    </xf>
    <xf numFmtId="0" fontId="7" fillId="0" borderId="0" xfId="0" applyFont="1" applyFill="1" applyAlignment="1" applyProtection="1" quotePrefix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 indent="2"/>
      <protection/>
    </xf>
    <xf numFmtId="49" fontId="1" fillId="0" borderId="0" xfId="0" applyNumberFormat="1" applyFont="1" applyFill="1" applyBorder="1" applyAlignment="1" applyProtection="1">
      <alignment horizontal="justify" vertical="top" wrapText="1"/>
      <protection/>
    </xf>
    <xf numFmtId="49" fontId="1" fillId="0" borderId="0" xfId="0" applyNumberFormat="1" applyFont="1" applyFill="1" applyBorder="1" applyAlignment="1" applyProtection="1">
      <alignment horizontal="justify"/>
      <protection/>
    </xf>
    <xf numFmtId="49" fontId="1" fillId="0" borderId="6" xfId="0" applyNumberFormat="1" applyFont="1" applyFill="1" applyBorder="1" applyAlignment="1" applyProtection="1">
      <alignment horizontal="justify" vertical="top"/>
      <protection/>
    </xf>
    <xf numFmtId="49" fontId="1" fillId="0" borderId="6" xfId="0" applyNumberFormat="1" applyFont="1" applyFill="1" applyBorder="1" applyAlignment="1" applyProtection="1">
      <alignment horizontal="justify" vertical="top" wrapText="1"/>
      <protection/>
    </xf>
    <xf numFmtId="49" fontId="1" fillId="0" borderId="6" xfId="0" applyNumberFormat="1" applyFont="1" applyFill="1" applyBorder="1" applyAlignment="1" applyProtection="1">
      <alignment horizontal="justify"/>
      <protection/>
    </xf>
    <xf numFmtId="49" fontId="2" fillId="0" borderId="0" xfId="0" applyNumberFormat="1" applyFont="1" applyFill="1" applyBorder="1" applyAlignment="1" applyProtection="1">
      <alignment horizontal="justify" vertical="top" wrapText="1"/>
      <protection/>
    </xf>
    <xf numFmtId="49" fontId="2" fillId="0" borderId="0" xfId="0" applyNumberFormat="1" applyFont="1" applyFill="1" applyBorder="1" applyAlignment="1" applyProtection="1">
      <alignment horizontal="justify"/>
      <protection/>
    </xf>
    <xf numFmtId="49" fontId="1" fillId="0" borderId="0" xfId="0" applyNumberFormat="1" applyFont="1" applyFill="1" applyBorder="1" applyAlignment="1" applyProtection="1">
      <alignment horizontal="left" vertical="top" wrapText="1" indent="2"/>
      <protection/>
    </xf>
    <xf numFmtId="49" fontId="2" fillId="0" borderId="0" xfId="0" applyNumberFormat="1" applyFont="1" applyFill="1" applyBorder="1" applyAlignment="1" applyProtection="1">
      <alignment horizontal="left" vertical="top" wrapText="1" indent="3"/>
      <protection/>
    </xf>
    <xf numFmtId="49" fontId="1" fillId="0" borderId="0" xfId="0" applyNumberFormat="1" applyFont="1" applyFill="1" applyBorder="1" applyAlignment="1" applyProtection="1">
      <alignment horizontal="left" vertical="top" wrapText="1" indent="1"/>
      <protection/>
    </xf>
    <xf numFmtId="49" fontId="8" fillId="0" borderId="0" xfId="0" applyNumberFormat="1" applyFont="1" applyFill="1" applyBorder="1" applyAlignment="1" applyProtection="1">
      <alignment horizontal="justify" vertical="top"/>
      <protection/>
    </xf>
    <xf numFmtId="49" fontId="9" fillId="0" borderId="0" xfId="0" applyNumberFormat="1" applyFont="1" applyFill="1" applyBorder="1" applyAlignment="1" applyProtection="1">
      <alignment horizontal="justify" vertical="top" wrapText="1"/>
      <protection/>
    </xf>
    <xf numFmtId="49" fontId="9" fillId="0" borderId="0" xfId="0" applyNumberFormat="1" applyFont="1" applyFill="1" applyBorder="1" applyAlignment="1" applyProtection="1">
      <alignment horizontal="justify"/>
      <protection/>
    </xf>
    <xf numFmtId="49" fontId="9" fillId="0" borderId="0" xfId="0" applyNumberFormat="1" applyFont="1" applyFill="1" applyBorder="1" applyAlignment="1" applyProtection="1">
      <alignment horizontal="justify" vertical="top"/>
      <protection/>
    </xf>
    <xf numFmtId="0" fontId="1" fillId="0" borderId="6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49" fontId="3" fillId="0" borderId="0" xfId="0" applyNumberFormat="1" applyFont="1" applyFill="1" applyBorder="1" applyAlignment="1" applyProtection="1">
      <alignment horizontal="justify" vertical="top"/>
      <protection/>
    </xf>
    <xf numFmtId="175" fontId="3" fillId="0" borderId="0" xfId="0" applyNumberFormat="1" applyFont="1" applyFill="1" applyBorder="1" applyAlignment="1" applyProtection="1">
      <alignment horizontal="justify" vertical="top" wrapText="1"/>
      <protection/>
    </xf>
    <xf numFmtId="49" fontId="3" fillId="0" borderId="0" xfId="0" applyNumberFormat="1" applyFont="1" applyFill="1" applyBorder="1" applyAlignment="1" applyProtection="1">
      <alignment horizontal="justify"/>
      <protection/>
    </xf>
    <xf numFmtId="49" fontId="2" fillId="0" borderId="0" xfId="0" applyNumberFormat="1" applyFont="1" applyFill="1" applyBorder="1" applyAlignment="1" applyProtection="1">
      <alignment horizontal="left" wrapText="1" indent="5"/>
      <protection/>
    </xf>
    <xf numFmtId="49" fontId="2" fillId="0" borderId="0" xfId="0" applyNumberFormat="1" applyFont="1" applyFill="1" applyBorder="1" applyAlignment="1" applyProtection="1">
      <alignment horizontal="left" wrapText="1" indent="4"/>
      <protection/>
    </xf>
    <xf numFmtId="49" fontId="2" fillId="0" borderId="0" xfId="0" applyNumberFormat="1" applyFont="1" applyFill="1" applyBorder="1" applyAlignment="1" applyProtection="1">
      <alignment horizontal="left" vertical="top" wrapText="1" indent="4"/>
      <protection/>
    </xf>
    <xf numFmtId="49" fontId="2" fillId="0" borderId="0" xfId="0" applyNumberFormat="1" applyFont="1" applyFill="1" applyBorder="1" applyAlignment="1" applyProtection="1">
      <alignment horizontal="left" wrapText="1" indent="2"/>
      <protection/>
    </xf>
    <xf numFmtId="49" fontId="2" fillId="0" borderId="6" xfId="0" applyNumberFormat="1" applyFont="1" applyFill="1" applyBorder="1" applyAlignment="1" applyProtection="1">
      <alignment horizontal="justify" vertical="top"/>
      <protection/>
    </xf>
    <xf numFmtId="49" fontId="2" fillId="0" borderId="6" xfId="0" applyNumberFormat="1" applyFont="1" applyFill="1" applyBorder="1" applyAlignment="1" applyProtection="1">
      <alignment horizontal="left" vertical="top" wrapText="1" indent="2"/>
      <protection/>
    </xf>
    <xf numFmtId="175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Alignment="1" applyProtection="1">
      <alignment/>
      <protection locked="0"/>
    </xf>
    <xf numFmtId="4" fontId="1" fillId="6" borderId="3" xfId="0" applyNumberFormat="1" applyFont="1" applyFill="1" applyBorder="1" applyAlignment="1" applyProtection="1">
      <alignment horizontal="center"/>
      <protection locked="0"/>
    </xf>
    <xf numFmtId="4" fontId="1" fillId="6" borderId="1" xfId="0" applyNumberFormat="1" applyFont="1" applyFill="1" applyBorder="1" applyAlignment="1" applyProtection="1">
      <alignment horizontal="center"/>
      <protection locked="0"/>
    </xf>
    <xf numFmtId="4" fontId="1" fillId="6" borderId="11" xfId="0" applyNumberFormat="1" applyFont="1" applyFill="1" applyBorder="1" applyAlignment="1" applyProtection="1">
      <alignment/>
      <protection locked="0"/>
    </xf>
    <xf numFmtId="4" fontId="1" fillId="6" borderId="6" xfId="0" applyNumberFormat="1" applyFont="1" applyFill="1" applyBorder="1" applyAlignment="1" applyProtection="1">
      <alignment/>
      <protection locked="0"/>
    </xf>
    <xf numFmtId="4" fontId="1" fillId="6" borderId="12" xfId="0" applyNumberFormat="1" applyFont="1" applyFill="1" applyBorder="1" applyAlignment="1" applyProtection="1">
      <alignment/>
      <protection locked="0"/>
    </xf>
    <xf numFmtId="4" fontId="1" fillId="7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1" fillId="0" borderId="6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2" fillId="0" borderId="6" xfId="0" applyNumberFormat="1" applyFont="1" applyFill="1" applyBorder="1" applyAlignment="1" applyProtection="1">
      <alignment horizontal="right"/>
      <protection locked="0"/>
    </xf>
    <xf numFmtId="4" fontId="1" fillId="8" borderId="3" xfId="0" applyNumberFormat="1" applyFont="1" applyFill="1" applyBorder="1" applyAlignment="1" applyProtection="1">
      <alignment horizontal="center"/>
      <protection locked="0"/>
    </xf>
    <xf numFmtId="4" fontId="1" fillId="9" borderId="3" xfId="0" applyNumberFormat="1" applyFont="1" applyFill="1" applyBorder="1" applyAlignment="1" applyProtection="1">
      <alignment horizontal="center"/>
      <protection locked="0"/>
    </xf>
    <xf numFmtId="4" fontId="1" fillId="10" borderId="3" xfId="0" applyNumberFormat="1" applyFont="1" applyFill="1" applyBorder="1" applyAlignment="1" applyProtection="1">
      <alignment horizontal="center"/>
      <protection locked="0"/>
    </xf>
    <xf numFmtId="4" fontId="1" fillId="8" borderId="1" xfId="0" applyNumberFormat="1" applyFont="1" applyFill="1" applyBorder="1" applyAlignment="1" applyProtection="1">
      <alignment horizontal="center"/>
      <protection locked="0"/>
    </xf>
    <xf numFmtId="4" fontId="1" fillId="8" borderId="11" xfId="0" applyNumberFormat="1" applyFont="1" applyFill="1" applyBorder="1" applyAlignment="1" applyProtection="1">
      <alignment/>
      <protection locked="0"/>
    </xf>
    <xf numFmtId="4" fontId="1" fillId="8" borderId="6" xfId="0" applyNumberFormat="1" applyFont="1" applyFill="1" applyBorder="1" applyAlignment="1" applyProtection="1">
      <alignment/>
      <protection locked="0"/>
    </xf>
    <xf numFmtId="4" fontId="1" fillId="8" borderId="12" xfId="0" applyNumberFormat="1" applyFont="1" applyFill="1" applyBorder="1" applyAlignment="1" applyProtection="1">
      <alignment/>
      <protection locked="0"/>
    </xf>
    <xf numFmtId="4" fontId="1" fillId="9" borderId="1" xfId="0" applyNumberFormat="1" applyFont="1" applyFill="1" applyBorder="1" applyAlignment="1" applyProtection="1">
      <alignment horizontal="center"/>
      <protection locked="0"/>
    </xf>
    <xf numFmtId="4" fontId="1" fillId="9" borderId="11" xfId="0" applyNumberFormat="1" applyFont="1" applyFill="1" applyBorder="1" applyAlignment="1" applyProtection="1">
      <alignment/>
      <protection locked="0"/>
    </xf>
    <xf numFmtId="4" fontId="1" fillId="9" borderId="6" xfId="0" applyNumberFormat="1" applyFont="1" applyFill="1" applyBorder="1" applyAlignment="1" applyProtection="1">
      <alignment/>
      <protection locked="0"/>
    </xf>
    <xf numFmtId="4" fontId="1" fillId="9" borderId="12" xfId="0" applyNumberFormat="1" applyFont="1" applyFill="1" applyBorder="1" applyAlignment="1" applyProtection="1">
      <alignment/>
      <protection locked="0"/>
    </xf>
    <xf numFmtId="4" fontId="1" fillId="10" borderId="1" xfId="0" applyNumberFormat="1" applyFont="1" applyFill="1" applyBorder="1" applyAlignment="1" applyProtection="1">
      <alignment horizontal="center"/>
      <protection locked="0"/>
    </xf>
    <xf numFmtId="4" fontId="1" fillId="10" borderId="11" xfId="0" applyNumberFormat="1" applyFont="1" applyFill="1" applyBorder="1" applyAlignment="1" applyProtection="1">
      <alignment/>
      <protection locked="0"/>
    </xf>
    <xf numFmtId="4" fontId="1" fillId="10" borderId="6" xfId="0" applyNumberFormat="1" applyFont="1" applyFill="1" applyBorder="1" applyAlignment="1" applyProtection="1">
      <alignment/>
      <protection locked="0"/>
    </xf>
    <xf numFmtId="4" fontId="1" fillId="10" borderId="12" xfId="0" applyNumberFormat="1" applyFont="1" applyFill="1" applyBorder="1" applyAlignment="1" applyProtection="1">
      <alignment/>
      <protection locked="0"/>
    </xf>
    <xf numFmtId="4" fontId="1" fillId="11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alignment horizontal="center"/>
      <protection locked="0"/>
    </xf>
    <xf numFmtId="4" fontId="1" fillId="12" borderId="1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4" fontId="1" fillId="10" borderId="1" xfId="0" applyNumberFormat="1" applyFont="1" applyFill="1" applyBorder="1" applyAlignment="1" applyProtection="1" quotePrefix="1">
      <alignment horizontal="center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177" fontId="1" fillId="8" borderId="1" xfId="0" applyNumberFormat="1" applyFont="1" applyFill="1" applyBorder="1" applyAlignment="1" applyProtection="1" quotePrefix="1">
      <alignment horizontal="center" wrapText="1"/>
      <protection locked="0"/>
    </xf>
    <xf numFmtId="177" fontId="1" fillId="10" borderId="1" xfId="0" applyNumberFormat="1" applyFont="1" applyFill="1" applyBorder="1" applyAlignment="1" applyProtection="1" quotePrefix="1">
      <alignment horizontal="center" wrapText="1"/>
      <protection locked="0"/>
    </xf>
    <xf numFmtId="0" fontId="1" fillId="8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 quotePrefix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4" fontId="1" fillId="13" borderId="3" xfId="0" applyNumberFormat="1" applyFont="1" applyFill="1" applyBorder="1" applyAlignment="1" applyProtection="1">
      <alignment horizontal="center"/>
      <protection locked="0"/>
    </xf>
    <xf numFmtId="4" fontId="1" fillId="14" borderId="3" xfId="0" applyNumberFormat="1" applyFont="1" applyFill="1" applyBorder="1" applyAlignment="1" applyProtection="1">
      <alignment horizontal="center"/>
      <protection locked="0"/>
    </xf>
    <xf numFmtId="4" fontId="1" fillId="15" borderId="3" xfId="0" applyNumberFormat="1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 horizontal="center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4" borderId="1" xfId="0" applyNumberFormat="1" applyFont="1" applyFill="1" applyBorder="1" applyAlignment="1" applyProtection="1">
      <alignment horizontal="center"/>
      <protection locked="0"/>
    </xf>
    <xf numFmtId="4" fontId="1" fillId="14" borderId="11" xfId="0" applyNumberFormat="1" applyFont="1" applyFill="1" applyBorder="1" applyAlignment="1" applyProtection="1">
      <alignment/>
      <protection locked="0"/>
    </xf>
    <xf numFmtId="4" fontId="1" fillId="14" borderId="6" xfId="0" applyNumberFormat="1" applyFont="1" applyFill="1" applyBorder="1" applyAlignment="1" applyProtection="1">
      <alignment/>
      <protection locked="0"/>
    </xf>
    <xf numFmtId="4" fontId="1" fillId="14" borderId="12" xfId="0" applyNumberFormat="1" applyFont="1" applyFill="1" applyBorder="1" applyAlignment="1" applyProtection="1">
      <alignment/>
      <protection locked="0"/>
    </xf>
    <xf numFmtId="4" fontId="1" fillId="15" borderId="1" xfId="0" applyNumberFormat="1" applyFont="1" applyFill="1" applyBorder="1" applyAlignment="1" applyProtection="1">
      <alignment horizontal="center"/>
      <protection locked="0"/>
    </xf>
    <xf numFmtId="4" fontId="1" fillId="15" borderId="11" xfId="0" applyNumberFormat="1" applyFont="1" applyFill="1" applyBorder="1" applyAlignment="1" applyProtection="1">
      <alignment/>
      <protection locked="0"/>
    </xf>
    <xf numFmtId="4" fontId="1" fillId="15" borderId="6" xfId="0" applyNumberFormat="1" applyFont="1" applyFill="1" applyBorder="1" applyAlignment="1" applyProtection="1">
      <alignment/>
      <protection locked="0"/>
    </xf>
    <xf numFmtId="4" fontId="1" fillId="15" borderId="13" xfId="0" applyNumberFormat="1" applyFont="1" applyFill="1" applyBorder="1" applyAlignment="1" applyProtection="1">
      <alignment/>
      <protection locked="0"/>
    </xf>
    <xf numFmtId="4" fontId="1" fillId="3" borderId="1" xfId="0" applyNumberFormat="1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14" borderId="1" xfId="0" applyFont="1" applyFill="1" applyBorder="1" applyAlignment="1" applyProtection="1">
      <alignment horizontal="center"/>
      <protection locked="0"/>
    </xf>
    <xf numFmtId="0" fontId="1" fillId="15" borderId="1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14" borderId="2" xfId="0" applyFont="1" applyFill="1" applyBorder="1" applyAlignment="1" applyProtection="1">
      <alignment horizontal="center"/>
      <protection locked="0"/>
    </xf>
    <xf numFmtId="0" fontId="1" fillId="15" borderId="2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 quotePrefix="1">
      <alignment horizontal="center"/>
      <protection locked="0"/>
    </xf>
    <xf numFmtId="4" fontId="1" fillId="10" borderId="1" xfId="0" applyNumberFormat="1" applyFont="1" applyFill="1" applyBorder="1" applyAlignment="1" applyProtection="1" quotePrefix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justify" vertical="top"/>
      <protection locked="0"/>
    </xf>
    <xf numFmtId="49" fontId="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0" xfId="0" applyNumberFormat="1" applyFont="1" applyFill="1" applyBorder="1" applyAlignment="1" applyProtection="1">
      <alignment horizontal="justify"/>
      <protection locked="0"/>
    </xf>
    <xf numFmtId="4" fontId="2" fillId="4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justify" vertical="top"/>
      <protection locked="0"/>
    </xf>
    <xf numFmtId="49" fontId="10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10" fillId="0" borderId="0" xfId="0" applyNumberFormat="1" applyFont="1" applyFill="1" applyBorder="1" applyAlignment="1" applyProtection="1">
      <alignment horizontal="justify"/>
      <protection locked="0"/>
    </xf>
    <xf numFmtId="0" fontId="10" fillId="0" borderId="0" xfId="0" applyFont="1" applyFill="1" applyAlignment="1" applyProtection="1">
      <alignment/>
      <protection locked="0"/>
    </xf>
    <xf numFmtId="4" fontId="1" fillId="15" borderId="16" xfId="0" applyNumberFormat="1" applyFont="1" applyFill="1" applyBorder="1" applyAlignment="1" applyProtection="1">
      <alignment horizontal="center"/>
      <protection locked="0"/>
    </xf>
    <xf numFmtId="4" fontId="1" fillId="15" borderId="7" xfId="0" applyNumberFormat="1" applyFont="1" applyFill="1" applyBorder="1" applyAlignment="1" applyProtection="1">
      <alignment horizontal="center"/>
      <protection locked="0"/>
    </xf>
    <xf numFmtId="4" fontId="1" fillId="15" borderId="17" xfId="0" applyNumberFormat="1" applyFont="1" applyFill="1" applyBorder="1" applyAlignment="1" applyProtection="1">
      <alignment horizontal="center"/>
      <protection locked="0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3" xfId="0" applyNumberFormat="1" applyFont="1" applyFill="1" applyBorder="1" applyAlignment="1" applyProtection="1">
      <alignment horizontal="center"/>
      <protection locked="0"/>
    </xf>
    <xf numFmtId="4" fontId="1" fillId="4" borderId="16" xfId="0" applyNumberFormat="1" applyFont="1" applyFill="1" applyBorder="1" applyAlignment="1">
      <alignment horizontal="center"/>
    </xf>
    <xf numFmtId="4" fontId="1" fillId="4" borderId="7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10" borderId="16" xfId="0" applyNumberFormat="1" applyFont="1" applyFill="1" applyBorder="1" applyAlignment="1" applyProtection="1">
      <alignment horizontal="center"/>
      <protection locked="0"/>
    </xf>
    <xf numFmtId="4" fontId="1" fillId="10" borderId="7" xfId="0" applyNumberFormat="1" applyFont="1" applyFill="1" applyBorder="1" applyAlignment="1" applyProtection="1">
      <alignment horizontal="center"/>
      <protection locked="0"/>
    </xf>
    <xf numFmtId="4" fontId="1" fillId="10" borderId="18" xfId="0" applyNumberFormat="1" applyFont="1" applyFill="1" applyBorder="1" applyAlignment="1" applyProtection="1">
      <alignment horizontal="center"/>
      <protection locked="0"/>
    </xf>
    <xf numFmtId="4" fontId="1" fillId="0" borderId="12" xfId="0" applyNumberFormat="1" applyFont="1" applyFill="1" applyBorder="1" applyAlignment="1" applyProtection="1">
      <alignment horizontal="center"/>
      <protection locked="0"/>
    </xf>
    <xf numFmtId="4" fontId="1" fillId="14" borderId="16" xfId="0" applyNumberFormat="1" applyFont="1" applyFill="1" applyBorder="1" applyAlignment="1" applyProtection="1">
      <alignment horizontal="center"/>
      <protection locked="0"/>
    </xf>
    <xf numFmtId="4" fontId="1" fillId="14" borderId="7" xfId="0" applyNumberFormat="1" applyFont="1" applyFill="1" applyBorder="1" applyAlignment="1" applyProtection="1">
      <alignment horizontal="center"/>
      <protection locked="0"/>
    </xf>
    <xf numFmtId="4" fontId="1" fillId="14" borderId="18" xfId="0" applyNumberFormat="1" applyFont="1" applyFill="1" applyBorder="1" applyAlignment="1" applyProtection="1">
      <alignment horizontal="center"/>
      <protection locked="0"/>
    </xf>
    <xf numFmtId="4" fontId="1" fillId="13" borderId="16" xfId="0" applyNumberFormat="1" applyFont="1" applyFill="1" applyBorder="1" applyAlignment="1" applyProtection="1">
      <alignment horizontal="center"/>
      <protection locked="0"/>
    </xf>
    <xf numFmtId="4" fontId="1" fillId="13" borderId="7" xfId="0" applyNumberFormat="1" applyFont="1" applyFill="1" applyBorder="1" applyAlignment="1" applyProtection="1">
      <alignment horizontal="center"/>
      <protection locked="0"/>
    </xf>
    <xf numFmtId="4" fontId="1" fillId="13" borderId="18" xfId="0" applyNumberFormat="1" applyFont="1" applyFill="1" applyBorder="1" applyAlignment="1" applyProtection="1">
      <alignment horizontal="center"/>
      <protection locked="0"/>
    </xf>
    <xf numFmtId="4" fontId="1" fillId="6" borderId="16" xfId="0" applyNumberFormat="1" applyFont="1" applyFill="1" applyBorder="1" applyAlignment="1" applyProtection="1">
      <alignment horizontal="center"/>
      <protection locked="0"/>
    </xf>
    <xf numFmtId="4" fontId="1" fillId="6" borderId="7" xfId="0" applyNumberFormat="1" applyFont="1" applyFill="1" applyBorder="1" applyAlignment="1" applyProtection="1">
      <alignment horizontal="center"/>
      <protection locked="0"/>
    </xf>
    <xf numFmtId="4" fontId="1" fillId="6" borderId="18" xfId="0" applyNumberFormat="1" applyFont="1" applyFill="1" applyBorder="1" applyAlignment="1" applyProtection="1">
      <alignment horizontal="center"/>
      <protection locked="0"/>
    </xf>
    <xf numFmtId="4" fontId="1" fillId="9" borderId="16" xfId="0" applyNumberFormat="1" applyFont="1" applyFill="1" applyBorder="1" applyAlignment="1" applyProtection="1">
      <alignment horizontal="center"/>
      <protection locked="0"/>
    </xf>
    <xf numFmtId="4" fontId="1" fillId="9" borderId="7" xfId="0" applyNumberFormat="1" applyFont="1" applyFill="1" applyBorder="1" applyAlignment="1" applyProtection="1">
      <alignment horizontal="center"/>
      <protection locked="0"/>
    </xf>
    <xf numFmtId="4" fontId="1" fillId="9" borderId="18" xfId="0" applyNumberFormat="1" applyFont="1" applyFill="1" applyBorder="1" applyAlignment="1" applyProtection="1">
      <alignment horizontal="center"/>
      <protection locked="0"/>
    </xf>
    <xf numFmtId="4" fontId="1" fillId="2" borderId="1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center"/>
    </xf>
    <xf numFmtId="4" fontId="1" fillId="8" borderId="16" xfId="0" applyNumberFormat="1" applyFont="1" applyFill="1" applyBorder="1" applyAlignment="1" applyProtection="1">
      <alignment horizontal="center"/>
      <protection locked="0"/>
    </xf>
    <xf numFmtId="4" fontId="1" fillId="8" borderId="7" xfId="0" applyNumberFormat="1" applyFont="1" applyFill="1" applyBorder="1" applyAlignment="1" applyProtection="1">
      <alignment horizontal="center"/>
      <protection locked="0"/>
    </xf>
    <xf numFmtId="4" fontId="1" fillId="8" borderId="1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H172"/>
  <sheetViews>
    <sheetView tabSelected="1" zoomScale="75" zoomScaleNormal="75" zoomScaleSheetLayoutView="100" workbookViewId="0" topLeftCell="A1">
      <pane xSplit="3" ySplit="13" topLeftCell="AT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U10" sqref="AU10"/>
    </sheetView>
  </sheetViews>
  <sheetFormatPr defaultColWidth="10.57421875" defaultRowHeight="12.75" outlineLevelRow="1"/>
  <cols>
    <col min="1" max="1" width="2.8515625" style="4" customWidth="1"/>
    <col min="2" max="2" width="8.8515625" style="2" customWidth="1"/>
    <col min="3" max="3" width="81.28125" style="2" customWidth="1"/>
    <col min="4" max="4" width="16.8515625" style="3" customWidth="1"/>
    <col min="5" max="9" width="13.7109375" style="133" customWidth="1"/>
    <col min="10" max="14" width="13.7109375" style="4" customWidth="1"/>
    <col min="15" max="24" width="13.7109375" style="133" customWidth="1"/>
    <col min="25" max="25" width="18.57421875" style="133" customWidth="1"/>
    <col min="26" max="26" width="13.140625" style="133" customWidth="1"/>
    <col min="27" max="27" width="12.7109375" style="133" customWidth="1"/>
    <col min="28" max="28" width="12.140625" style="133" customWidth="1"/>
    <col min="29" max="29" width="12.28125" style="133" customWidth="1"/>
    <col min="30" max="30" width="12.57421875" style="4" customWidth="1"/>
    <col min="31" max="31" width="13.00390625" style="4" customWidth="1"/>
    <col min="32" max="32" width="13.28125" style="4" customWidth="1"/>
    <col min="33" max="33" width="13.140625" style="4" customWidth="1"/>
    <col min="34" max="34" width="13.00390625" style="4" customWidth="1"/>
    <col min="35" max="49" width="13.7109375" style="133" customWidth="1"/>
    <col min="50" max="16384" width="10.57421875" style="4" customWidth="1"/>
  </cols>
  <sheetData>
    <row r="1" spans="2:3" ht="18.75">
      <c r="B1" s="103" t="s">
        <v>238</v>
      </c>
      <c r="C1" s="43"/>
    </row>
    <row r="2" spans="2:3" ht="12" customHeight="1">
      <c r="B2" s="43"/>
      <c r="C2" s="43"/>
    </row>
    <row r="3" ht="18.75">
      <c r="C3" s="104" t="s">
        <v>240</v>
      </c>
    </row>
    <row r="4" ht="12" customHeight="1">
      <c r="C4" s="44"/>
    </row>
    <row r="5" ht="18.75" customHeight="1" thickBot="1">
      <c r="C5" s="105" t="s">
        <v>239</v>
      </c>
    </row>
    <row r="6" spans="2:49" ht="15.75" customHeight="1">
      <c r="B6" s="55"/>
      <c r="C6" s="10"/>
      <c r="D6" s="10" t="s">
        <v>68</v>
      </c>
      <c r="E6" s="134" t="s">
        <v>64</v>
      </c>
      <c r="F6" s="251" t="s">
        <v>67</v>
      </c>
      <c r="G6" s="252"/>
      <c r="H6" s="252"/>
      <c r="I6" s="253"/>
      <c r="J6" s="60" t="s">
        <v>64</v>
      </c>
      <c r="K6" s="257" t="s">
        <v>67</v>
      </c>
      <c r="L6" s="258"/>
      <c r="M6" s="258"/>
      <c r="N6" s="259"/>
      <c r="O6" s="160" t="s">
        <v>64</v>
      </c>
      <c r="P6" s="260" t="s">
        <v>67</v>
      </c>
      <c r="Q6" s="261"/>
      <c r="R6" s="261"/>
      <c r="S6" s="262"/>
      <c r="T6" s="161" t="s">
        <v>64</v>
      </c>
      <c r="U6" s="254" t="s">
        <v>67</v>
      </c>
      <c r="V6" s="255"/>
      <c r="W6" s="255"/>
      <c r="X6" s="256"/>
      <c r="Y6" s="162" t="s">
        <v>273</v>
      </c>
      <c r="Z6" s="241" t="s">
        <v>67</v>
      </c>
      <c r="AA6" s="242"/>
      <c r="AB6" s="242"/>
      <c r="AC6" s="243"/>
      <c r="AD6" s="73" t="s">
        <v>64</v>
      </c>
      <c r="AE6" s="236" t="s">
        <v>67</v>
      </c>
      <c r="AF6" s="237"/>
      <c r="AG6" s="237"/>
      <c r="AH6" s="238"/>
      <c r="AI6" s="194" t="s">
        <v>64</v>
      </c>
      <c r="AJ6" s="248" t="s">
        <v>67</v>
      </c>
      <c r="AK6" s="249"/>
      <c r="AL6" s="249"/>
      <c r="AM6" s="250"/>
      <c r="AN6" s="195" t="s">
        <v>64</v>
      </c>
      <c r="AO6" s="245" t="s">
        <v>67</v>
      </c>
      <c r="AP6" s="246"/>
      <c r="AQ6" s="246"/>
      <c r="AR6" s="247"/>
      <c r="AS6" s="196" t="s">
        <v>64</v>
      </c>
      <c r="AT6" s="231" t="s">
        <v>67</v>
      </c>
      <c r="AU6" s="232"/>
      <c r="AV6" s="232"/>
      <c r="AW6" s="233"/>
    </row>
    <row r="7" spans="2:49" ht="15.75" customHeight="1">
      <c r="B7" s="56"/>
      <c r="C7" s="6" t="s">
        <v>237</v>
      </c>
      <c r="D7" s="12"/>
      <c r="E7" s="135" t="s">
        <v>65</v>
      </c>
      <c r="F7" s="136"/>
      <c r="G7" s="137"/>
      <c r="H7" s="137"/>
      <c r="I7" s="138"/>
      <c r="J7" s="61" t="s">
        <v>65</v>
      </c>
      <c r="K7" s="64"/>
      <c r="L7" s="68"/>
      <c r="M7" s="68"/>
      <c r="N7" s="69"/>
      <c r="O7" s="163" t="s">
        <v>65</v>
      </c>
      <c r="P7" s="164"/>
      <c r="Q7" s="165"/>
      <c r="R7" s="165"/>
      <c r="S7" s="166"/>
      <c r="T7" s="167" t="s">
        <v>65</v>
      </c>
      <c r="U7" s="168"/>
      <c r="V7" s="169"/>
      <c r="W7" s="169"/>
      <c r="X7" s="170"/>
      <c r="Y7" s="171" t="s">
        <v>290</v>
      </c>
      <c r="Z7" s="172"/>
      <c r="AA7" s="173"/>
      <c r="AB7" s="173"/>
      <c r="AC7" s="174"/>
      <c r="AD7" s="70" t="s">
        <v>65</v>
      </c>
      <c r="AE7" s="74"/>
      <c r="AF7" s="75"/>
      <c r="AG7" s="75"/>
      <c r="AH7" s="76"/>
      <c r="AI7" s="197" t="s">
        <v>65</v>
      </c>
      <c r="AJ7" s="198"/>
      <c r="AK7" s="199"/>
      <c r="AL7" s="199"/>
      <c r="AM7" s="200"/>
      <c r="AN7" s="201" t="s">
        <v>65</v>
      </c>
      <c r="AO7" s="202"/>
      <c r="AP7" s="203"/>
      <c r="AQ7" s="203"/>
      <c r="AR7" s="204"/>
      <c r="AS7" s="205" t="s">
        <v>65</v>
      </c>
      <c r="AT7" s="206"/>
      <c r="AU7" s="207"/>
      <c r="AV7" s="207"/>
      <c r="AW7" s="208"/>
    </row>
    <row r="8" spans="2:49" ht="15.75" customHeight="1">
      <c r="B8" s="56"/>
      <c r="C8" s="5"/>
      <c r="D8" s="13"/>
      <c r="E8" s="135" t="s">
        <v>66</v>
      </c>
      <c r="F8" s="139" t="s">
        <v>168</v>
      </c>
      <c r="G8" s="135" t="s">
        <v>174</v>
      </c>
      <c r="H8" s="234" t="s">
        <v>67</v>
      </c>
      <c r="I8" s="244"/>
      <c r="J8" s="62" t="s">
        <v>66</v>
      </c>
      <c r="K8" s="65" t="s">
        <v>168</v>
      </c>
      <c r="L8" s="61" t="s">
        <v>174</v>
      </c>
      <c r="M8" s="239" t="s">
        <v>67</v>
      </c>
      <c r="N8" s="240"/>
      <c r="O8" s="163" t="s">
        <v>66</v>
      </c>
      <c r="P8" s="175" t="s">
        <v>168</v>
      </c>
      <c r="Q8" s="163" t="s">
        <v>174</v>
      </c>
      <c r="R8" s="234" t="s">
        <v>67</v>
      </c>
      <c r="S8" s="244"/>
      <c r="T8" s="167" t="s">
        <v>66</v>
      </c>
      <c r="U8" s="176" t="s">
        <v>168</v>
      </c>
      <c r="V8" s="167" t="s">
        <v>174</v>
      </c>
      <c r="W8" s="234" t="s">
        <v>67</v>
      </c>
      <c r="X8" s="244"/>
      <c r="Y8" s="171" t="s">
        <v>274</v>
      </c>
      <c r="Z8" s="177" t="s">
        <v>168</v>
      </c>
      <c r="AA8" s="171" t="s">
        <v>174</v>
      </c>
      <c r="AB8" s="234" t="s">
        <v>67</v>
      </c>
      <c r="AC8" s="244"/>
      <c r="AD8" s="71" t="s">
        <v>66</v>
      </c>
      <c r="AE8" s="77" t="s">
        <v>168</v>
      </c>
      <c r="AF8" s="70" t="s">
        <v>174</v>
      </c>
      <c r="AG8" s="239" t="s">
        <v>67</v>
      </c>
      <c r="AH8" s="240"/>
      <c r="AI8" s="197" t="s">
        <v>66</v>
      </c>
      <c r="AJ8" s="209" t="s">
        <v>168</v>
      </c>
      <c r="AK8" s="197" t="s">
        <v>174</v>
      </c>
      <c r="AL8" s="234" t="s">
        <v>67</v>
      </c>
      <c r="AM8" s="244"/>
      <c r="AN8" s="201" t="s">
        <v>66</v>
      </c>
      <c r="AO8" s="139" t="s">
        <v>168</v>
      </c>
      <c r="AP8" s="201" t="s">
        <v>174</v>
      </c>
      <c r="AQ8" s="234" t="s">
        <v>67</v>
      </c>
      <c r="AR8" s="244"/>
      <c r="AS8" s="205" t="s">
        <v>66</v>
      </c>
      <c r="AT8" s="209" t="s">
        <v>168</v>
      </c>
      <c r="AU8" s="205" t="s">
        <v>174</v>
      </c>
      <c r="AV8" s="234" t="s">
        <v>67</v>
      </c>
      <c r="AW8" s="235"/>
    </row>
    <row r="9" spans="1:49" s="26" customFormat="1" ht="15.75" customHeight="1">
      <c r="A9" s="32"/>
      <c r="B9" s="57"/>
      <c r="C9" s="102" t="s">
        <v>281</v>
      </c>
      <c r="D9" s="12"/>
      <c r="E9" s="140"/>
      <c r="F9" s="141" t="s">
        <v>169</v>
      </c>
      <c r="G9" s="140" t="s">
        <v>175</v>
      </c>
      <c r="H9" s="142" t="s">
        <v>208</v>
      </c>
      <c r="I9" s="142" t="s">
        <v>208</v>
      </c>
      <c r="J9" s="80" t="s">
        <v>279</v>
      </c>
      <c r="K9" s="66" t="s">
        <v>169</v>
      </c>
      <c r="L9" s="62" t="s">
        <v>175</v>
      </c>
      <c r="M9" s="28" t="s">
        <v>208</v>
      </c>
      <c r="N9" s="28" t="s">
        <v>208</v>
      </c>
      <c r="O9" s="178"/>
      <c r="P9" s="179" t="s">
        <v>169</v>
      </c>
      <c r="Q9" s="178" t="s">
        <v>175</v>
      </c>
      <c r="R9" s="142" t="s">
        <v>208</v>
      </c>
      <c r="S9" s="142" t="s">
        <v>208</v>
      </c>
      <c r="T9" s="180"/>
      <c r="U9" s="181" t="s">
        <v>169</v>
      </c>
      <c r="V9" s="180" t="s">
        <v>175</v>
      </c>
      <c r="W9" s="142" t="s">
        <v>208</v>
      </c>
      <c r="X9" s="142" t="s">
        <v>208</v>
      </c>
      <c r="Y9" s="182" t="s">
        <v>287</v>
      </c>
      <c r="Z9" s="183" t="s">
        <v>169</v>
      </c>
      <c r="AA9" s="184" t="s">
        <v>175</v>
      </c>
      <c r="AB9" s="142" t="s">
        <v>208</v>
      </c>
      <c r="AC9" s="142" t="s">
        <v>208</v>
      </c>
      <c r="AD9" s="71"/>
      <c r="AE9" s="78" t="s">
        <v>169</v>
      </c>
      <c r="AF9" s="71" t="s">
        <v>175</v>
      </c>
      <c r="AG9" s="28" t="s">
        <v>208</v>
      </c>
      <c r="AH9" s="28" t="s">
        <v>208</v>
      </c>
      <c r="AI9" s="210"/>
      <c r="AJ9" s="211" t="s">
        <v>169</v>
      </c>
      <c r="AK9" s="210" t="s">
        <v>175</v>
      </c>
      <c r="AL9" s="142" t="s">
        <v>208</v>
      </c>
      <c r="AM9" s="142" t="s">
        <v>208</v>
      </c>
      <c r="AN9" s="212"/>
      <c r="AO9" s="141" t="s">
        <v>169</v>
      </c>
      <c r="AP9" s="212" t="s">
        <v>175</v>
      </c>
      <c r="AQ9" s="142" t="s">
        <v>208</v>
      </c>
      <c r="AR9" s="142" t="s">
        <v>208</v>
      </c>
      <c r="AS9" s="213"/>
      <c r="AT9" s="211" t="s">
        <v>169</v>
      </c>
      <c r="AU9" s="213" t="s">
        <v>175</v>
      </c>
      <c r="AV9" s="142" t="s">
        <v>208</v>
      </c>
      <c r="AW9" s="214" t="s">
        <v>208</v>
      </c>
    </row>
    <row r="10" spans="1:49" s="26" customFormat="1" ht="34.5" customHeight="1">
      <c r="A10" s="32"/>
      <c r="B10" s="57"/>
      <c r="C10" s="27"/>
      <c r="D10" s="12"/>
      <c r="E10" s="140" t="s">
        <v>241</v>
      </c>
      <c r="F10" s="141"/>
      <c r="G10" s="140"/>
      <c r="H10" s="142" t="s">
        <v>209</v>
      </c>
      <c r="I10" s="142" t="s">
        <v>236</v>
      </c>
      <c r="J10" s="83" t="s">
        <v>280</v>
      </c>
      <c r="K10" s="66"/>
      <c r="L10" s="62"/>
      <c r="M10" s="28" t="s">
        <v>209</v>
      </c>
      <c r="N10" s="28" t="s">
        <v>236</v>
      </c>
      <c r="O10" s="185" t="s">
        <v>278</v>
      </c>
      <c r="P10" s="179"/>
      <c r="Q10" s="178"/>
      <c r="R10" s="142" t="s">
        <v>209</v>
      </c>
      <c r="S10" s="142" t="s">
        <v>236</v>
      </c>
      <c r="T10" s="180" t="s">
        <v>241</v>
      </c>
      <c r="U10" s="181"/>
      <c r="V10" s="180"/>
      <c r="W10" s="142" t="s">
        <v>209</v>
      </c>
      <c r="X10" s="142" t="s">
        <v>236</v>
      </c>
      <c r="Y10" s="186" t="s">
        <v>288</v>
      </c>
      <c r="Z10" s="183"/>
      <c r="AA10" s="184"/>
      <c r="AB10" s="142" t="s">
        <v>209</v>
      </c>
      <c r="AC10" s="142" t="s">
        <v>236</v>
      </c>
      <c r="AD10" s="82" t="s">
        <v>277</v>
      </c>
      <c r="AE10" s="78"/>
      <c r="AF10" s="71"/>
      <c r="AG10" s="28" t="s">
        <v>209</v>
      </c>
      <c r="AH10" s="28" t="s">
        <v>236</v>
      </c>
      <c r="AI10" s="210" t="s">
        <v>292</v>
      </c>
      <c r="AJ10" s="211"/>
      <c r="AK10" s="210"/>
      <c r="AL10" s="142" t="s">
        <v>209</v>
      </c>
      <c r="AM10" s="142" t="s">
        <v>236</v>
      </c>
      <c r="AN10" s="212" t="s">
        <v>206</v>
      </c>
      <c r="AO10" s="141"/>
      <c r="AP10" s="212"/>
      <c r="AQ10" s="142" t="s">
        <v>209</v>
      </c>
      <c r="AR10" s="142" t="s">
        <v>236</v>
      </c>
      <c r="AS10" s="213" t="s">
        <v>206</v>
      </c>
      <c r="AT10" s="211"/>
      <c r="AU10" s="213"/>
      <c r="AV10" s="142" t="s">
        <v>209</v>
      </c>
      <c r="AW10" s="214" t="s">
        <v>236</v>
      </c>
    </row>
    <row r="11" spans="1:49" s="26" customFormat="1" ht="18.75" customHeight="1">
      <c r="A11" s="32"/>
      <c r="B11" s="57"/>
      <c r="C11" s="27"/>
      <c r="D11" s="12"/>
      <c r="E11" s="140" t="s">
        <v>242</v>
      </c>
      <c r="F11" s="141"/>
      <c r="G11" s="140" t="s">
        <v>66</v>
      </c>
      <c r="H11" s="142"/>
      <c r="I11" s="142"/>
      <c r="J11" s="80" t="s">
        <v>275</v>
      </c>
      <c r="K11" s="66"/>
      <c r="L11" s="62" t="s">
        <v>66</v>
      </c>
      <c r="M11" s="28"/>
      <c r="N11" s="28"/>
      <c r="O11" s="178" t="s">
        <v>195</v>
      </c>
      <c r="P11" s="179"/>
      <c r="Q11" s="178" t="s">
        <v>66</v>
      </c>
      <c r="R11" s="142"/>
      <c r="S11" s="142"/>
      <c r="T11" s="221" t="s">
        <v>272</v>
      </c>
      <c r="U11" s="181"/>
      <c r="V11" s="180" t="s">
        <v>66</v>
      </c>
      <c r="W11" s="142"/>
      <c r="X11" s="142"/>
      <c r="Y11" s="222" t="s">
        <v>291</v>
      </c>
      <c r="Z11" s="183"/>
      <c r="AA11" s="184" t="s">
        <v>66</v>
      </c>
      <c r="AB11" s="142"/>
      <c r="AC11" s="142"/>
      <c r="AD11" s="71" t="s">
        <v>195</v>
      </c>
      <c r="AE11" s="78"/>
      <c r="AF11" s="71" t="s">
        <v>66</v>
      </c>
      <c r="AG11" s="28"/>
      <c r="AH11" s="28"/>
      <c r="AI11" s="210" t="s">
        <v>196</v>
      </c>
      <c r="AJ11" s="211"/>
      <c r="AK11" s="210" t="s">
        <v>66</v>
      </c>
      <c r="AL11" s="142"/>
      <c r="AM11" s="142"/>
      <c r="AN11" s="212" t="s">
        <v>207</v>
      </c>
      <c r="AO11" s="141"/>
      <c r="AP11" s="212" t="s">
        <v>66</v>
      </c>
      <c r="AQ11" s="142"/>
      <c r="AR11" s="142"/>
      <c r="AS11" s="213" t="s">
        <v>229</v>
      </c>
      <c r="AT11" s="211"/>
      <c r="AU11" s="213" t="s">
        <v>66</v>
      </c>
      <c r="AV11" s="142"/>
      <c r="AW11" s="214"/>
    </row>
    <row r="12" spans="1:49" s="9" customFormat="1" ht="15.75" customHeight="1" thickBot="1">
      <c r="A12" s="33"/>
      <c r="B12" s="58"/>
      <c r="C12" s="7"/>
      <c r="D12" s="14"/>
      <c r="E12" s="143"/>
      <c r="F12" s="144"/>
      <c r="G12" s="143"/>
      <c r="H12" s="145"/>
      <c r="I12" s="145"/>
      <c r="J12" s="81"/>
      <c r="K12" s="67"/>
      <c r="L12" s="63"/>
      <c r="M12" s="11"/>
      <c r="N12" s="11"/>
      <c r="O12" s="187"/>
      <c r="P12" s="188"/>
      <c r="Q12" s="187"/>
      <c r="R12" s="145"/>
      <c r="S12" s="145"/>
      <c r="T12" s="189"/>
      <c r="U12" s="190"/>
      <c r="V12" s="191"/>
      <c r="W12" s="145"/>
      <c r="X12" s="145"/>
      <c r="Y12" s="193" t="s">
        <v>289</v>
      </c>
      <c r="Z12" s="192"/>
      <c r="AA12" s="193"/>
      <c r="AB12" s="145"/>
      <c r="AC12" s="145"/>
      <c r="AD12" s="72"/>
      <c r="AE12" s="79"/>
      <c r="AF12" s="72"/>
      <c r="AG12" s="11"/>
      <c r="AH12" s="11"/>
      <c r="AI12" s="215"/>
      <c r="AJ12" s="216"/>
      <c r="AK12" s="215"/>
      <c r="AL12" s="145"/>
      <c r="AM12" s="145"/>
      <c r="AN12" s="217"/>
      <c r="AO12" s="144"/>
      <c r="AP12" s="217"/>
      <c r="AQ12" s="145"/>
      <c r="AR12" s="145"/>
      <c r="AS12" s="218"/>
      <c r="AT12" s="216"/>
      <c r="AU12" s="218"/>
      <c r="AV12" s="145"/>
      <c r="AW12" s="219"/>
    </row>
    <row r="13" spans="2:49" ht="15.75" customHeight="1" thickBot="1">
      <c r="B13" s="59"/>
      <c r="C13" s="7" t="s">
        <v>69</v>
      </c>
      <c r="D13" s="31"/>
      <c r="E13" s="146">
        <v>1</v>
      </c>
      <c r="F13" s="146">
        <f aca="true" t="shared" si="0" ref="F13:AW13">E13+1</f>
        <v>2</v>
      </c>
      <c r="G13" s="146">
        <f t="shared" si="0"/>
        <v>3</v>
      </c>
      <c r="H13" s="146">
        <f t="shared" si="0"/>
        <v>4</v>
      </c>
      <c r="I13" s="146">
        <f t="shared" si="0"/>
        <v>5</v>
      </c>
      <c r="J13" s="8">
        <f t="shared" si="0"/>
        <v>6</v>
      </c>
      <c r="K13" s="8">
        <f t="shared" si="0"/>
        <v>7</v>
      </c>
      <c r="L13" s="8">
        <f t="shared" si="0"/>
        <v>8</v>
      </c>
      <c r="M13" s="8">
        <f t="shared" si="0"/>
        <v>9</v>
      </c>
      <c r="N13" s="8">
        <f t="shared" si="0"/>
        <v>10</v>
      </c>
      <c r="O13" s="146">
        <f t="shared" si="0"/>
        <v>11</v>
      </c>
      <c r="P13" s="146">
        <f t="shared" si="0"/>
        <v>12</v>
      </c>
      <c r="Q13" s="146">
        <f t="shared" si="0"/>
        <v>13</v>
      </c>
      <c r="R13" s="146">
        <f t="shared" si="0"/>
        <v>14</v>
      </c>
      <c r="S13" s="146">
        <f t="shared" si="0"/>
        <v>15</v>
      </c>
      <c r="T13" s="146">
        <f t="shared" si="0"/>
        <v>16</v>
      </c>
      <c r="U13" s="146">
        <f t="shared" si="0"/>
        <v>17</v>
      </c>
      <c r="V13" s="146">
        <f t="shared" si="0"/>
        <v>18</v>
      </c>
      <c r="W13" s="146">
        <f t="shared" si="0"/>
        <v>19</v>
      </c>
      <c r="X13" s="146">
        <f t="shared" si="0"/>
        <v>20</v>
      </c>
      <c r="Y13" s="146">
        <f t="shared" si="0"/>
        <v>21</v>
      </c>
      <c r="Z13" s="146">
        <f t="shared" si="0"/>
        <v>22</v>
      </c>
      <c r="AA13" s="146">
        <f t="shared" si="0"/>
        <v>23</v>
      </c>
      <c r="AB13" s="146">
        <f t="shared" si="0"/>
        <v>24</v>
      </c>
      <c r="AC13" s="146">
        <f t="shared" si="0"/>
        <v>25</v>
      </c>
      <c r="AD13" s="8">
        <f t="shared" si="0"/>
        <v>26</v>
      </c>
      <c r="AE13" s="8">
        <f t="shared" si="0"/>
        <v>27</v>
      </c>
      <c r="AF13" s="8">
        <f t="shared" si="0"/>
        <v>28</v>
      </c>
      <c r="AG13" s="8">
        <f t="shared" si="0"/>
        <v>29</v>
      </c>
      <c r="AH13" s="8">
        <f t="shared" si="0"/>
        <v>30</v>
      </c>
      <c r="AI13" s="146">
        <f t="shared" si="0"/>
        <v>31</v>
      </c>
      <c r="AJ13" s="146">
        <f t="shared" si="0"/>
        <v>32</v>
      </c>
      <c r="AK13" s="146">
        <f t="shared" si="0"/>
        <v>33</v>
      </c>
      <c r="AL13" s="146">
        <f t="shared" si="0"/>
        <v>34</v>
      </c>
      <c r="AM13" s="146">
        <f t="shared" si="0"/>
        <v>35</v>
      </c>
      <c r="AN13" s="146">
        <f t="shared" si="0"/>
        <v>36</v>
      </c>
      <c r="AO13" s="146">
        <f t="shared" si="0"/>
        <v>37</v>
      </c>
      <c r="AP13" s="146">
        <f t="shared" si="0"/>
        <v>38</v>
      </c>
      <c r="AQ13" s="146">
        <f t="shared" si="0"/>
        <v>39</v>
      </c>
      <c r="AR13" s="146">
        <f t="shared" si="0"/>
        <v>40</v>
      </c>
      <c r="AS13" s="146">
        <f t="shared" si="0"/>
        <v>41</v>
      </c>
      <c r="AT13" s="146">
        <f t="shared" si="0"/>
        <v>42</v>
      </c>
      <c r="AU13" s="146">
        <f t="shared" si="0"/>
        <v>43</v>
      </c>
      <c r="AV13" s="146">
        <f t="shared" si="0"/>
        <v>44</v>
      </c>
      <c r="AW13" s="220">
        <f t="shared" si="0"/>
        <v>45</v>
      </c>
    </row>
    <row r="14" spans="2:49" s="15" customFormat="1" ht="15.75" customHeight="1">
      <c r="B14" s="34"/>
      <c r="C14" s="34"/>
      <c r="D14" s="23"/>
      <c r="E14" s="147"/>
      <c r="F14" s="147"/>
      <c r="G14" s="147"/>
      <c r="H14" s="147"/>
      <c r="I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</row>
    <row r="15" spans="2:49" s="15" customFormat="1" ht="15.75" customHeight="1">
      <c r="B15" s="29" t="s">
        <v>48</v>
      </c>
      <c r="C15" s="29" t="s">
        <v>7</v>
      </c>
      <c r="D15" s="30" t="s">
        <v>8</v>
      </c>
      <c r="E15" s="148">
        <f>F15+G15</f>
        <v>0</v>
      </c>
      <c r="F15" s="148">
        <f>SUBTOTAL(9,F17:F48)</f>
        <v>0</v>
      </c>
      <c r="G15" s="148">
        <f>H15+I15</f>
        <v>0</v>
      </c>
      <c r="H15" s="148">
        <f>SUBTOTAL(9,H17:H48)</f>
        <v>0</v>
      </c>
      <c r="I15" s="148">
        <f>SUBTOTAL(9,I17:I48)</f>
        <v>0</v>
      </c>
      <c r="J15" s="85">
        <f>K15+L15</f>
        <v>644786.653</v>
      </c>
      <c r="K15" s="85">
        <f>SUBTOTAL(9,K17:K48)</f>
        <v>12058.253</v>
      </c>
      <c r="L15" s="85">
        <f>M15+N15</f>
        <v>632728.4</v>
      </c>
      <c r="M15" s="85">
        <f>SUBTOTAL(9,M17:M48)</f>
        <v>632728.4</v>
      </c>
      <c r="N15" s="85">
        <f>SUBTOTAL(9,N17:N48)</f>
        <v>0</v>
      </c>
      <c r="O15" s="148">
        <f>P15+Q15</f>
        <v>0</v>
      </c>
      <c r="P15" s="148">
        <f>SUBTOTAL(9,P17:P48)</f>
        <v>0</v>
      </c>
      <c r="Q15" s="148">
        <f>R15+S15</f>
        <v>0</v>
      </c>
      <c r="R15" s="148">
        <f>SUBTOTAL(9,R17:R48)</f>
        <v>0</v>
      </c>
      <c r="S15" s="148">
        <f>SUBTOTAL(9,S17:S48)</f>
        <v>0</v>
      </c>
      <c r="T15" s="148">
        <f>U15+V15</f>
        <v>0</v>
      </c>
      <c r="U15" s="148">
        <f>SUBTOTAL(9,U17:U48)</f>
        <v>0</v>
      </c>
      <c r="V15" s="148">
        <f>W15+X15</f>
        <v>0</v>
      </c>
      <c r="W15" s="148">
        <f>SUBTOTAL(9,W17:W48)</f>
        <v>0</v>
      </c>
      <c r="X15" s="148">
        <f>SUBTOTAL(9,X17:X48)</f>
        <v>0</v>
      </c>
      <c r="Y15" s="148">
        <f>Z15+AA15</f>
        <v>0</v>
      </c>
      <c r="Z15" s="148">
        <f>SUBTOTAL(9,Z17:Z48)</f>
        <v>0</v>
      </c>
      <c r="AA15" s="148">
        <f>AB15+AC15</f>
        <v>0</v>
      </c>
      <c r="AB15" s="148">
        <f>SUBTOTAL(9,AB17:AB48)</f>
        <v>0</v>
      </c>
      <c r="AC15" s="148">
        <f>SUBTOTAL(9,AC17:AC48)</f>
        <v>0</v>
      </c>
      <c r="AD15" s="85">
        <f>AE15+AF15</f>
        <v>644786.653</v>
      </c>
      <c r="AE15" s="85">
        <f>SUBTOTAL(9,AE17:AE48)</f>
        <v>12058.253</v>
      </c>
      <c r="AF15" s="85">
        <f>AG15+AH15</f>
        <v>632728.4</v>
      </c>
      <c r="AG15" s="85">
        <f>SUBTOTAL(9,AG17:AG48)</f>
        <v>632728.4</v>
      </c>
      <c r="AH15" s="85">
        <f>SUBTOTAL(9,AH17:AH48)</f>
        <v>0</v>
      </c>
      <c r="AI15" s="148">
        <f>AJ15+AK15</f>
        <v>0</v>
      </c>
      <c r="AJ15" s="148">
        <f>SUBTOTAL(9,AJ17:AJ48)</f>
        <v>0</v>
      </c>
      <c r="AK15" s="148">
        <f>AL15+AM15</f>
        <v>0</v>
      </c>
      <c r="AL15" s="148">
        <f>SUBTOTAL(9,AL17:AL48)</f>
        <v>0</v>
      </c>
      <c r="AM15" s="148">
        <f>SUBTOTAL(9,AM17:AM48)</f>
        <v>0</v>
      </c>
      <c r="AN15" s="148">
        <f>AO15+AP15</f>
        <v>0</v>
      </c>
      <c r="AO15" s="148">
        <f>SUBTOTAL(9,AO17:AO48)</f>
        <v>0</v>
      </c>
      <c r="AP15" s="148">
        <f>AQ15+AR15</f>
        <v>0</v>
      </c>
      <c r="AQ15" s="148">
        <f>SUBTOTAL(9,AQ17:AQ48)</f>
        <v>0</v>
      </c>
      <c r="AR15" s="148">
        <f>SUBTOTAL(9,AR17:AR48)</f>
        <v>0</v>
      </c>
      <c r="AS15" s="148">
        <f>AT15+AU15</f>
        <v>0</v>
      </c>
      <c r="AT15" s="148">
        <f>SUBTOTAL(9,AT17:AT48)</f>
        <v>0</v>
      </c>
      <c r="AU15" s="148">
        <f>AV15+AW15</f>
        <v>0</v>
      </c>
      <c r="AV15" s="148">
        <f>SUBTOTAL(9,AV17:AV48)</f>
        <v>0</v>
      </c>
      <c r="AW15" s="148">
        <f>SUBTOTAL(9,AW17:AW48)</f>
        <v>0</v>
      </c>
    </row>
    <row r="16" spans="2:49" s="15" customFormat="1" ht="7.5" customHeight="1">
      <c r="B16" s="16"/>
      <c r="C16" s="16"/>
      <c r="D16" s="17"/>
      <c r="E16" s="41"/>
      <c r="F16" s="41"/>
      <c r="G16" s="41"/>
      <c r="H16" s="41"/>
      <c r="I16" s="41"/>
      <c r="J16" s="86"/>
      <c r="K16" s="86"/>
      <c r="L16" s="86"/>
      <c r="M16" s="86"/>
      <c r="N16" s="86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86"/>
      <c r="AE16" s="86"/>
      <c r="AF16" s="86"/>
      <c r="AG16" s="86"/>
      <c r="AH16" s="86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s="22" customFormat="1" ht="15.75" customHeight="1">
      <c r="B17" s="36" t="s">
        <v>47</v>
      </c>
      <c r="C17" s="18" t="s">
        <v>63</v>
      </c>
      <c r="D17" s="19"/>
      <c r="E17" s="42">
        <f>F17+G17</f>
        <v>0</v>
      </c>
      <c r="F17" s="42">
        <f>SUBTOTAL(9,F18:F19)</f>
        <v>0</v>
      </c>
      <c r="G17" s="42">
        <f>H17+I17</f>
        <v>0</v>
      </c>
      <c r="H17" s="42">
        <f>SUBTOTAL(9,H18:H19)</f>
        <v>0</v>
      </c>
      <c r="I17" s="42">
        <f>SUBTOTAL(9,I18:I19)</f>
        <v>0</v>
      </c>
      <c r="J17" s="87">
        <f>K17+L17</f>
        <v>1358.253</v>
      </c>
      <c r="K17" s="87">
        <f>SUBTOTAL(9,K18:K19)</f>
        <v>1358.253</v>
      </c>
      <c r="L17" s="87">
        <f>M17+N17</f>
        <v>0</v>
      </c>
      <c r="M17" s="87">
        <f>SUBTOTAL(9,M18:M19)</f>
        <v>0</v>
      </c>
      <c r="N17" s="87">
        <f>SUBTOTAL(9,N18:N19)</f>
        <v>0</v>
      </c>
      <c r="O17" s="42">
        <f>P17+Q17</f>
        <v>0</v>
      </c>
      <c r="P17" s="42">
        <f>SUBTOTAL(9,P18:P19)</f>
        <v>0</v>
      </c>
      <c r="Q17" s="42">
        <f>R17+S17</f>
        <v>0</v>
      </c>
      <c r="R17" s="42">
        <f>SUBTOTAL(9,R18:R19)</f>
        <v>0</v>
      </c>
      <c r="S17" s="42">
        <f>SUBTOTAL(9,S18:S19)</f>
        <v>0</v>
      </c>
      <c r="T17" s="42">
        <f>U17+V17</f>
        <v>0</v>
      </c>
      <c r="U17" s="42">
        <f>SUBTOTAL(9,U18:U19)</f>
        <v>0</v>
      </c>
      <c r="V17" s="42">
        <f>W17+X17</f>
        <v>0</v>
      </c>
      <c r="W17" s="42">
        <f>SUBTOTAL(9,W18:W19)</f>
        <v>0</v>
      </c>
      <c r="X17" s="42">
        <f>SUBTOTAL(9,X18:X19)</f>
        <v>0</v>
      </c>
      <c r="Y17" s="42">
        <f>Z17+AA17</f>
        <v>0</v>
      </c>
      <c r="Z17" s="42">
        <f>SUBTOTAL(9,Z18:Z19)</f>
        <v>0</v>
      </c>
      <c r="AA17" s="42">
        <f>AB17+AC17</f>
        <v>0</v>
      </c>
      <c r="AB17" s="42">
        <f>SUBTOTAL(9,AB18:AB19)</f>
        <v>0</v>
      </c>
      <c r="AC17" s="42">
        <f>SUBTOTAL(9,AC18:AC19)</f>
        <v>0</v>
      </c>
      <c r="AD17" s="87">
        <f>AE17+AF17</f>
        <v>1358.253</v>
      </c>
      <c r="AE17" s="87">
        <f>SUBTOTAL(9,AE18:AE19)</f>
        <v>1358.253</v>
      </c>
      <c r="AF17" s="87">
        <f>AG17+AH17</f>
        <v>0</v>
      </c>
      <c r="AG17" s="87">
        <f>SUBTOTAL(9,AG18:AG19)</f>
        <v>0</v>
      </c>
      <c r="AH17" s="87">
        <f>SUBTOTAL(9,AH18:AH19)</f>
        <v>0</v>
      </c>
      <c r="AI17" s="42">
        <f>AJ17+AK17</f>
        <v>0</v>
      </c>
      <c r="AJ17" s="42">
        <f>SUBTOTAL(9,AJ18:AJ19)</f>
        <v>0</v>
      </c>
      <c r="AK17" s="42">
        <f>AL17+AM17</f>
        <v>0</v>
      </c>
      <c r="AL17" s="42">
        <f>SUBTOTAL(9,AL18:AL19)</f>
        <v>0</v>
      </c>
      <c r="AM17" s="42">
        <f>SUBTOTAL(9,AM18:AM19)</f>
        <v>0</v>
      </c>
      <c r="AN17" s="42">
        <f>AO17+AP17</f>
        <v>0</v>
      </c>
      <c r="AO17" s="42">
        <f>SUBTOTAL(9,AO18:AO19)</f>
        <v>0</v>
      </c>
      <c r="AP17" s="42">
        <f>AQ17+AR17</f>
        <v>0</v>
      </c>
      <c r="AQ17" s="42">
        <f>SUBTOTAL(9,AQ18:AQ19)</f>
        <v>0</v>
      </c>
      <c r="AR17" s="42">
        <f>SUBTOTAL(9,AR18:AR19)</f>
        <v>0</v>
      </c>
      <c r="AS17" s="42">
        <f>AT17+AU17</f>
        <v>0</v>
      </c>
      <c r="AT17" s="42">
        <f>SUBTOTAL(9,AT18:AT19)</f>
        <v>0</v>
      </c>
      <c r="AU17" s="42">
        <f>AV17+AW17</f>
        <v>0</v>
      </c>
      <c r="AV17" s="42">
        <f>SUBTOTAL(9,AV18:AV19)</f>
        <v>0</v>
      </c>
      <c r="AW17" s="42">
        <f>SUBTOTAL(9,AW18:AW19)</f>
        <v>0</v>
      </c>
    </row>
    <row r="18" spans="2:49" s="22" customFormat="1" ht="15.75" customHeight="1">
      <c r="B18" s="36" t="s">
        <v>45</v>
      </c>
      <c r="C18" s="18" t="s">
        <v>230</v>
      </c>
      <c r="D18" s="36" t="s">
        <v>183</v>
      </c>
      <c r="E18" s="42">
        <f>F18+G18</f>
        <v>0</v>
      </c>
      <c r="F18" s="42"/>
      <c r="G18" s="42"/>
      <c r="H18" s="42"/>
      <c r="I18" s="42"/>
      <c r="J18" s="87">
        <f>K18+L18</f>
        <v>1158.253</v>
      </c>
      <c r="K18" s="87">
        <v>1158.253</v>
      </c>
      <c r="L18" s="87"/>
      <c r="M18" s="87"/>
      <c r="N18" s="87"/>
      <c r="O18" s="42">
        <f>P18+Q18</f>
        <v>0</v>
      </c>
      <c r="P18" s="42"/>
      <c r="Q18" s="42"/>
      <c r="R18" s="42"/>
      <c r="S18" s="42"/>
      <c r="T18" s="42">
        <f>U18+V18</f>
        <v>0</v>
      </c>
      <c r="U18" s="42"/>
      <c r="V18" s="42"/>
      <c r="W18" s="42"/>
      <c r="X18" s="42"/>
      <c r="Y18" s="42">
        <f>Z18+AA18</f>
        <v>0</v>
      </c>
      <c r="Z18" s="42"/>
      <c r="AA18" s="42"/>
      <c r="AB18" s="42"/>
      <c r="AC18" s="42"/>
      <c r="AD18" s="87">
        <f>AE18+AF18</f>
        <v>1158.253</v>
      </c>
      <c r="AE18" s="86">
        <f>K18+Z18</f>
        <v>1158.253</v>
      </c>
      <c r="AF18" s="87">
        <f>AG18+AH18</f>
        <v>0</v>
      </c>
      <c r="AG18" s="86">
        <f>M18+AB18</f>
        <v>0</v>
      </c>
      <c r="AH18" s="86">
        <f>N18+AC18</f>
        <v>0</v>
      </c>
      <c r="AI18" s="42">
        <f>AJ18+AK18</f>
        <v>0</v>
      </c>
      <c r="AJ18" s="42"/>
      <c r="AK18" s="42"/>
      <c r="AL18" s="42"/>
      <c r="AM18" s="42"/>
      <c r="AN18" s="42">
        <f>AO18+AP18</f>
        <v>0</v>
      </c>
      <c r="AO18" s="42"/>
      <c r="AP18" s="42"/>
      <c r="AQ18" s="42"/>
      <c r="AR18" s="42"/>
      <c r="AS18" s="42">
        <f>AT18+AU18</f>
        <v>0</v>
      </c>
      <c r="AT18" s="42"/>
      <c r="AU18" s="42"/>
      <c r="AV18" s="42"/>
      <c r="AW18" s="42"/>
    </row>
    <row r="19" spans="2:49" s="22" customFormat="1" ht="15.75" customHeight="1">
      <c r="B19" s="36" t="s">
        <v>46</v>
      </c>
      <c r="C19" s="16" t="s">
        <v>263</v>
      </c>
      <c r="D19" s="19" t="s">
        <v>13</v>
      </c>
      <c r="E19" s="42">
        <f>F19+G19</f>
        <v>0</v>
      </c>
      <c r="F19" s="42"/>
      <c r="G19" s="42">
        <f>H19+I19</f>
        <v>0</v>
      </c>
      <c r="H19" s="42"/>
      <c r="I19" s="42"/>
      <c r="J19" s="87">
        <f>K19+L19</f>
        <v>200</v>
      </c>
      <c r="K19" s="87">
        <v>200</v>
      </c>
      <c r="L19" s="87">
        <f>M19+N19</f>
        <v>0</v>
      </c>
      <c r="M19" s="87"/>
      <c r="N19" s="87"/>
      <c r="O19" s="42">
        <f>P19+Q19</f>
        <v>0</v>
      </c>
      <c r="P19" s="42"/>
      <c r="Q19" s="42">
        <f>R19+S19</f>
        <v>0</v>
      </c>
      <c r="R19" s="42"/>
      <c r="S19" s="42"/>
      <c r="T19" s="42">
        <f>U19+V19</f>
        <v>0</v>
      </c>
      <c r="U19" s="42"/>
      <c r="V19" s="42">
        <f>W19+X19</f>
        <v>0</v>
      </c>
      <c r="W19" s="42"/>
      <c r="X19" s="42"/>
      <c r="Y19" s="42">
        <f>Z19+AA19</f>
        <v>0</v>
      </c>
      <c r="Z19" s="42"/>
      <c r="AA19" s="42">
        <f>AB19+AC19</f>
        <v>0</v>
      </c>
      <c r="AB19" s="42"/>
      <c r="AC19" s="42"/>
      <c r="AD19" s="87">
        <f>AE19+AF19</f>
        <v>200</v>
      </c>
      <c r="AE19" s="86">
        <f>K19+Z19</f>
        <v>200</v>
      </c>
      <c r="AF19" s="87">
        <f>AG19+AH19</f>
        <v>0</v>
      </c>
      <c r="AG19" s="86">
        <f>M19+AB19</f>
        <v>0</v>
      </c>
      <c r="AH19" s="86">
        <f>N19+AC19</f>
        <v>0</v>
      </c>
      <c r="AI19" s="42">
        <f>AJ19+AK19</f>
        <v>0</v>
      </c>
      <c r="AJ19" s="42"/>
      <c r="AK19" s="42">
        <f>AL19+AM19</f>
        <v>0</v>
      </c>
      <c r="AL19" s="42"/>
      <c r="AM19" s="42"/>
      <c r="AN19" s="42">
        <f>AO19+AP19</f>
        <v>0</v>
      </c>
      <c r="AO19" s="42"/>
      <c r="AP19" s="42">
        <f>AQ19+AR19</f>
        <v>0</v>
      </c>
      <c r="AQ19" s="42"/>
      <c r="AR19" s="42"/>
      <c r="AS19" s="42">
        <f>AT19+AU19</f>
        <v>0</v>
      </c>
      <c r="AT19" s="42"/>
      <c r="AU19" s="42">
        <f>AV19+AW19</f>
        <v>0</v>
      </c>
      <c r="AV19" s="42"/>
      <c r="AW19" s="42"/>
    </row>
    <row r="20" spans="2:49" s="15" customFormat="1" ht="7.5" customHeight="1">
      <c r="B20" s="21"/>
      <c r="C20" s="35"/>
      <c r="D20" s="21"/>
      <c r="E20" s="41"/>
      <c r="F20" s="41"/>
      <c r="G20" s="41"/>
      <c r="H20" s="41"/>
      <c r="I20" s="41"/>
      <c r="J20" s="86"/>
      <c r="K20" s="86"/>
      <c r="L20" s="86"/>
      <c r="M20" s="86"/>
      <c r="N20" s="86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86"/>
      <c r="AE20" s="86"/>
      <c r="AF20" s="86"/>
      <c r="AG20" s="86"/>
      <c r="AH20" s="86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s="15" customFormat="1" ht="15.75" customHeight="1">
      <c r="B21" s="36" t="s">
        <v>14</v>
      </c>
      <c r="C21" s="16" t="s">
        <v>15</v>
      </c>
      <c r="D21" s="19"/>
      <c r="E21" s="42">
        <f aca="true" t="shared" si="1" ref="E21:E28">F21+G21</f>
        <v>0</v>
      </c>
      <c r="F21" s="42">
        <f>SUBTOTAL(9,F22:F38)</f>
        <v>0</v>
      </c>
      <c r="G21" s="42">
        <f aca="true" t="shared" si="2" ref="G21:G28">H21+I21</f>
        <v>0</v>
      </c>
      <c r="H21" s="42">
        <f>SUBTOTAL(9,H22:H38)</f>
        <v>0</v>
      </c>
      <c r="I21" s="42">
        <f>SUBTOTAL(9,I22:I38)</f>
        <v>0</v>
      </c>
      <c r="J21" s="87">
        <f aca="true" t="shared" si="3" ref="J21:J28">K21+L21</f>
        <v>10700</v>
      </c>
      <c r="K21" s="87">
        <f>SUBTOTAL(9,K22:K38)</f>
        <v>10700</v>
      </c>
      <c r="L21" s="87">
        <f aca="true" t="shared" si="4" ref="L21:L28">M21+N21</f>
        <v>0</v>
      </c>
      <c r="M21" s="87">
        <f>SUBTOTAL(9,M22:M38)</f>
        <v>0</v>
      </c>
      <c r="N21" s="87">
        <f>SUBTOTAL(9,N22:N38)</f>
        <v>0</v>
      </c>
      <c r="O21" s="42">
        <f aca="true" t="shared" si="5" ref="O21:O28">P21+Q21</f>
        <v>0</v>
      </c>
      <c r="P21" s="42">
        <f>SUBTOTAL(9,P22:P38)</f>
        <v>0</v>
      </c>
      <c r="Q21" s="42">
        <f aca="true" t="shared" si="6" ref="Q21:Q28">R21+S21</f>
        <v>0</v>
      </c>
      <c r="R21" s="42">
        <f>SUBTOTAL(9,R22:R38)</f>
        <v>0</v>
      </c>
      <c r="S21" s="42">
        <f>SUBTOTAL(9,S22:S38)</f>
        <v>0</v>
      </c>
      <c r="T21" s="42">
        <f aca="true" t="shared" si="7" ref="T21:T30">U21+V21</f>
        <v>0</v>
      </c>
      <c r="U21" s="42">
        <f>SUBTOTAL(9,U22:U38)</f>
        <v>0</v>
      </c>
      <c r="V21" s="42">
        <f aca="true" t="shared" si="8" ref="V21:V30">W21+X21</f>
        <v>0</v>
      </c>
      <c r="W21" s="42">
        <f>SUBTOTAL(9,W22:W38)</f>
        <v>0</v>
      </c>
      <c r="X21" s="42">
        <f>SUBTOTAL(9,X22:X38)</f>
        <v>0</v>
      </c>
      <c r="Y21" s="42">
        <f aca="true" t="shared" si="9" ref="Y21:Y28">Z21+AA21</f>
        <v>0</v>
      </c>
      <c r="Z21" s="42">
        <f>SUBTOTAL(9,Z22:Z38)</f>
        <v>0</v>
      </c>
      <c r="AA21" s="42">
        <f aca="true" t="shared" si="10" ref="AA21:AA28">AB21+AC21</f>
        <v>0</v>
      </c>
      <c r="AB21" s="42">
        <f>SUBTOTAL(9,AB22:AB38)</f>
        <v>0</v>
      </c>
      <c r="AC21" s="42">
        <f>SUBTOTAL(9,AC22:AC38)</f>
        <v>0</v>
      </c>
      <c r="AD21" s="87">
        <f aca="true" t="shared" si="11" ref="AD21:AD28">AE21+AF21</f>
        <v>10700</v>
      </c>
      <c r="AE21" s="87">
        <f>SUBTOTAL(9,AE22:AE38)</f>
        <v>10700</v>
      </c>
      <c r="AF21" s="87">
        <f aca="true" t="shared" si="12" ref="AF21:AF28">AG21+AH21</f>
        <v>0</v>
      </c>
      <c r="AG21" s="87">
        <f>SUBTOTAL(9,AG22:AG38)</f>
        <v>0</v>
      </c>
      <c r="AH21" s="87">
        <f>SUBTOTAL(9,AH22:AH38)</f>
        <v>0</v>
      </c>
      <c r="AI21" s="42">
        <f aca="true" t="shared" si="13" ref="AI21:AI30">AJ21+AK21</f>
        <v>0</v>
      </c>
      <c r="AJ21" s="42">
        <f>SUBTOTAL(9,AJ22:AJ38)</f>
        <v>0</v>
      </c>
      <c r="AK21" s="42">
        <f aca="true" t="shared" si="14" ref="AK21:AK30">AL21+AM21</f>
        <v>0</v>
      </c>
      <c r="AL21" s="42">
        <f>SUBTOTAL(9,AL22:AL38)</f>
        <v>0</v>
      </c>
      <c r="AM21" s="42">
        <f>SUBTOTAL(9,AM22:AM38)</f>
        <v>0</v>
      </c>
      <c r="AN21" s="42">
        <f aca="true" t="shared" si="15" ref="AN21:AN30">AO21+AP21</f>
        <v>0</v>
      </c>
      <c r="AO21" s="42">
        <f>SUBTOTAL(9,AO22:AO38)</f>
        <v>0</v>
      </c>
      <c r="AP21" s="42">
        <f aca="true" t="shared" si="16" ref="AP21:AP30">AQ21+AR21</f>
        <v>0</v>
      </c>
      <c r="AQ21" s="42">
        <f>SUBTOTAL(9,AQ22:AQ38)</f>
        <v>0</v>
      </c>
      <c r="AR21" s="42">
        <f>SUBTOTAL(9,AR22:AR38)</f>
        <v>0</v>
      </c>
      <c r="AS21" s="42">
        <f aca="true" t="shared" si="17" ref="AS21:AS30">AT21+AU21</f>
        <v>0</v>
      </c>
      <c r="AT21" s="42">
        <f>SUBTOTAL(9,AT22:AT38)</f>
        <v>0</v>
      </c>
      <c r="AU21" s="42">
        <f aca="true" t="shared" si="18" ref="AU21:AU30">AV21+AW21</f>
        <v>0</v>
      </c>
      <c r="AV21" s="42">
        <f>SUBTOTAL(9,AV22:AV38)</f>
        <v>0</v>
      </c>
      <c r="AW21" s="42">
        <f>SUBTOTAL(9,AW22:AW38)</f>
        <v>0</v>
      </c>
    </row>
    <row r="22" spans="2:49" s="22" customFormat="1" ht="15.75" customHeight="1">
      <c r="B22" s="36" t="s">
        <v>16</v>
      </c>
      <c r="C22" s="16" t="s">
        <v>17</v>
      </c>
      <c r="D22" s="36" t="s">
        <v>18</v>
      </c>
      <c r="E22" s="42">
        <f t="shared" si="1"/>
        <v>0</v>
      </c>
      <c r="F22" s="42">
        <f>SUBTOTAL(9,F23:F30)</f>
        <v>0</v>
      </c>
      <c r="G22" s="42">
        <f t="shared" si="2"/>
        <v>0</v>
      </c>
      <c r="H22" s="42">
        <f>SUBTOTAL(9,H23:H30)</f>
        <v>0</v>
      </c>
      <c r="I22" s="42">
        <f>SUBTOTAL(9,I23:I30)</f>
        <v>0</v>
      </c>
      <c r="J22" s="87">
        <f t="shared" si="3"/>
        <v>11000</v>
      </c>
      <c r="K22" s="87">
        <f>SUBTOTAL(9,K23:K30)</f>
        <v>11000</v>
      </c>
      <c r="L22" s="87">
        <f t="shared" si="4"/>
        <v>0</v>
      </c>
      <c r="M22" s="87">
        <f>SUBTOTAL(9,M23:M30)</f>
        <v>0</v>
      </c>
      <c r="N22" s="87">
        <f>SUBTOTAL(9,N23:N30)</f>
        <v>0</v>
      </c>
      <c r="O22" s="42">
        <f t="shared" si="5"/>
        <v>0</v>
      </c>
      <c r="P22" s="42">
        <f>SUBTOTAL(9,P23:P30)</f>
        <v>0</v>
      </c>
      <c r="Q22" s="42">
        <f t="shared" si="6"/>
        <v>0</v>
      </c>
      <c r="R22" s="42">
        <f>SUBTOTAL(9,R23:R30)</f>
        <v>0</v>
      </c>
      <c r="S22" s="42">
        <f>SUBTOTAL(9,S23:S30)</f>
        <v>0</v>
      </c>
      <c r="T22" s="42">
        <f t="shared" si="7"/>
        <v>0</v>
      </c>
      <c r="U22" s="42">
        <f>SUBTOTAL(9,U23:U30)</f>
        <v>0</v>
      </c>
      <c r="V22" s="42">
        <f t="shared" si="8"/>
        <v>0</v>
      </c>
      <c r="W22" s="42">
        <f>SUBTOTAL(9,W23:W30)</f>
        <v>0</v>
      </c>
      <c r="X22" s="42">
        <f>SUBTOTAL(9,X23:X30)</f>
        <v>0</v>
      </c>
      <c r="Y22" s="42">
        <f t="shared" si="9"/>
        <v>0</v>
      </c>
      <c r="Z22" s="42">
        <f>SUBTOTAL(9,Z23:Z30)</f>
        <v>0</v>
      </c>
      <c r="AA22" s="42">
        <f t="shared" si="10"/>
        <v>0</v>
      </c>
      <c r="AB22" s="42">
        <f>SUBTOTAL(9,AB23:AB30)</f>
        <v>0</v>
      </c>
      <c r="AC22" s="42">
        <f>SUBTOTAL(9,AC23:AC30)</f>
        <v>0</v>
      </c>
      <c r="AD22" s="87">
        <f t="shared" si="11"/>
        <v>11000</v>
      </c>
      <c r="AE22" s="87">
        <f>SUBTOTAL(9,AE23:AE30)</f>
        <v>11000</v>
      </c>
      <c r="AF22" s="87">
        <f t="shared" si="12"/>
        <v>0</v>
      </c>
      <c r="AG22" s="87">
        <f>SUBTOTAL(9,AG23:AG30)</f>
        <v>0</v>
      </c>
      <c r="AH22" s="87">
        <f>SUBTOTAL(9,AH23:AH30)</f>
        <v>0</v>
      </c>
      <c r="AI22" s="42">
        <f t="shared" si="13"/>
        <v>0</v>
      </c>
      <c r="AJ22" s="42">
        <f>SUBTOTAL(9,AJ23:AJ30)</f>
        <v>0</v>
      </c>
      <c r="AK22" s="42">
        <f t="shared" si="14"/>
        <v>0</v>
      </c>
      <c r="AL22" s="42">
        <f>SUBTOTAL(9,AL23:AL30)</f>
        <v>0</v>
      </c>
      <c r="AM22" s="42">
        <f>SUBTOTAL(9,AM23:AM30)</f>
        <v>0</v>
      </c>
      <c r="AN22" s="42">
        <f t="shared" si="15"/>
        <v>0</v>
      </c>
      <c r="AO22" s="42">
        <f>SUBTOTAL(9,AO23:AO30)</f>
        <v>0</v>
      </c>
      <c r="AP22" s="42">
        <f t="shared" si="16"/>
        <v>0</v>
      </c>
      <c r="AQ22" s="42">
        <f>SUBTOTAL(9,AQ23:AQ30)</f>
        <v>0</v>
      </c>
      <c r="AR22" s="42">
        <f>SUBTOTAL(9,AR23:AR30)</f>
        <v>0</v>
      </c>
      <c r="AS22" s="42">
        <f t="shared" si="17"/>
        <v>0</v>
      </c>
      <c r="AT22" s="42">
        <f>SUBTOTAL(9,AT23:AT30)</f>
        <v>0</v>
      </c>
      <c r="AU22" s="42">
        <f t="shared" si="18"/>
        <v>0</v>
      </c>
      <c r="AV22" s="42">
        <f>SUBTOTAL(9,AV23:AV30)</f>
        <v>0</v>
      </c>
      <c r="AW22" s="42">
        <f>SUBTOTAL(9,AW23:AW30)</f>
        <v>0</v>
      </c>
    </row>
    <row r="23" spans="2:49" s="15" customFormat="1" ht="15.75" customHeight="1">
      <c r="B23" s="21" t="s">
        <v>55</v>
      </c>
      <c r="C23" s="106" t="s">
        <v>53</v>
      </c>
      <c r="D23" s="21" t="s">
        <v>19</v>
      </c>
      <c r="E23" s="41">
        <f t="shared" si="1"/>
        <v>0</v>
      </c>
      <c r="F23" s="41"/>
      <c r="G23" s="41">
        <f t="shared" si="2"/>
        <v>0</v>
      </c>
      <c r="H23" s="41"/>
      <c r="I23" s="41"/>
      <c r="J23" s="86">
        <f t="shared" si="3"/>
        <v>0</v>
      </c>
      <c r="K23" s="86"/>
      <c r="L23" s="86">
        <f t="shared" si="4"/>
        <v>0</v>
      </c>
      <c r="M23" s="86"/>
      <c r="N23" s="86"/>
      <c r="O23" s="41">
        <f t="shared" si="5"/>
        <v>0</v>
      </c>
      <c r="P23" s="41"/>
      <c r="Q23" s="41">
        <f t="shared" si="6"/>
        <v>0</v>
      </c>
      <c r="R23" s="41"/>
      <c r="S23" s="41"/>
      <c r="T23" s="41">
        <f t="shared" si="7"/>
        <v>0</v>
      </c>
      <c r="U23" s="41"/>
      <c r="V23" s="41">
        <f t="shared" si="8"/>
        <v>0</v>
      </c>
      <c r="W23" s="41"/>
      <c r="X23" s="41"/>
      <c r="Y23" s="41">
        <f t="shared" si="9"/>
        <v>0</v>
      </c>
      <c r="Z23" s="41"/>
      <c r="AA23" s="41">
        <f t="shared" si="10"/>
        <v>0</v>
      </c>
      <c r="AB23" s="41"/>
      <c r="AC23" s="41"/>
      <c r="AD23" s="86">
        <f t="shared" si="11"/>
        <v>0</v>
      </c>
      <c r="AE23" s="86">
        <f>K23+Z23</f>
        <v>0</v>
      </c>
      <c r="AF23" s="86">
        <f t="shared" si="12"/>
        <v>0</v>
      </c>
      <c r="AG23" s="86">
        <f aca="true" t="shared" si="19" ref="AG23:AH25">M23+AB23</f>
        <v>0</v>
      </c>
      <c r="AH23" s="86">
        <f t="shared" si="19"/>
        <v>0</v>
      </c>
      <c r="AI23" s="41">
        <f t="shared" si="13"/>
        <v>0</v>
      </c>
      <c r="AJ23" s="41"/>
      <c r="AK23" s="41">
        <f t="shared" si="14"/>
        <v>0</v>
      </c>
      <c r="AL23" s="41"/>
      <c r="AM23" s="41"/>
      <c r="AN23" s="41">
        <f t="shared" si="15"/>
        <v>0</v>
      </c>
      <c r="AO23" s="41"/>
      <c r="AP23" s="41">
        <f t="shared" si="16"/>
        <v>0</v>
      </c>
      <c r="AQ23" s="41"/>
      <c r="AR23" s="41"/>
      <c r="AS23" s="41">
        <f t="shared" si="17"/>
        <v>0</v>
      </c>
      <c r="AT23" s="41"/>
      <c r="AU23" s="41">
        <f t="shared" si="18"/>
        <v>0</v>
      </c>
      <c r="AV23" s="41"/>
      <c r="AW23" s="41"/>
    </row>
    <row r="24" spans="2:49" s="15" customFormat="1" ht="15.75" customHeight="1">
      <c r="B24" s="21" t="s">
        <v>56</v>
      </c>
      <c r="C24" s="106" t="s">
        <v>71</v>
      </c>
      <c r="D24" s="21" t="s">
        <v>20</v>
      </c>
      <c r="E24" s="41">
        <f t="shared" si="1"/>
        <v>0</v>
      </c>
      <c r="F24" s="41"/>
      <c r="G24" s="41">
        <f t="shared" si="2"/>
        <v>0</v>
      </c>
      <c r="H24" s="41"/>
      <c r="I24" s="41"/>
      <c r="J24" s="86">
        <f t="shared" si="3"/>
        <v>0</v>
      </c>
      <c r="K24" s="86"/>
      <c r="L24" s="86">
        <f t="shared" si="4"/>
        <v>0</v>
      </c>
      <c r="M24" s="86"/>
      <c r="N24" s="86"/>
      <c r="O24" s="41">
        <f t="shared" si="5"/>
        <v>0</v>
      </c>
      <c r="P24" s="41"/>
      <c r="Q24" s="41">
        <f t="shared" si="6"/>
        <v>0</v>
      </c>
      <c r="R24" s="41"/>
      <c r="S24" s="41"/>
      <c r="T24" s="41">
        <f t="shared" si="7"/>
        <v>0</v>
      </c>
      <c r="U24" s="41"/>
      <c r="V24" s="41">
        <f t="shared" si="8"/>
        <v>0</v>
      </c>
      <c r="W24" s="41"/>
      <c r="X24" s="41"/>
      <c r="Y24" s="41">
        <f t="shared" si="9"/>
        <v>0</v>
      </c>
      <c r="Z24" s="41"/>
      <c r="AA24" s="41">
        <f t="shared" si="10"/>
        <v>0</v>
      </c>
      <c r="AB24" s="41"/>
      <c r="AC24" s="41"/>
      <c r="AD24" s="86">
        <f t="shared" si="11"/>
        <v>0</v>
      </c>
      <c r="AE24" s="86">
        <f>K24+Z24</f>
        <v>0</v>
      </c>
      <c r="AF24" s="86">
        <f t="shared" si="12"/>
        <v>0</v>
      </c>
      <c r="AG24" s="86">
        <f t="shared" si="19"/>
        <v>0</v>
      </c>
      <c r="AH24" s="86">
        <f t="shared" si="19"/>
        <v>0</v>
      </c>
      <c r="AI24" s="41">
        <f t="shared" si="13"/>
        <v>0</v>
      </c>
      <c r="AJ24" s="41"/>
      <c r="AK24" s="41">
        <f t="shared" si="14"/>
        <v>0</v>
      </c>
      <c r="AL24" s="41"/>
      <c r="AM24" s="41"/>
      <c r="AN24" s="41">
        <f t="shared" si="15"/>
        <v>0</v>
      </c>
      <c r="AO24" s="41"/>
      <c r="AP24" s="41">
        <f t="shared" si="16"/>
        <v>0</v>
      </c>
      <c r="AQ24" s="41"/>
      <c r="AR24" s="41"/>
      <c r="AS24" s="41">
        <f t="shared" si="17"/>
        <v>0</v>
      </c>
      <c r="AT24" s="41"/>
      <c r="AU24" s="41">
        <f t="shared" si="18"/>
        <v>0</v>
      </c>
      <c r="AV24" s="41"/>
      <c r="AW24" s="41"/>
    </row>
    <row r="25" spans="2:49" s="15" customFormat="1" ht="15.75" customHeight="1">
      <c r="B25" s="21" t="s">
        <v>57</v>
      </c>
      <c r="C25" s="106" t="s">
        <v>72</v>
      </c>
      <c r="D25" s="21" t="s">
        <v>21</v>
      </c>
      <c r="E25" s="41">
        <f t="shared" si="1"/>
        <v>0</v>
      </c>
      <c r="F25" s="41"/>
      <c r="G25" s="41">
        <f t="shared" si="2"/>
        <v>0</v>
      </c>
      <c r="H25" s="41"/>
      <c r="I25" s="41"/>
      <c r="J25" s="86">
        <f t="shared" si="3"/>
        <v>0</v>
      </c>
      <c r="K25" s="86"/>
      <c r="L25" s="86">
        <f t="shared" si="4"/>
        <v>0</v>
      </c>
      <c r="M25" s="86"/>
      <c r="N25" s="86"/>
      <c r="O25" s="41">
        <f t="shared" si="5"/>
        <v>0</v>
      </c>
      <c r="P25" s="41"/>
      <c r="Q25" s="41">
        <f t="shared" si="6"/>
        <v>0</v>
      </c>
      <c r="R25" s="41"/>
      <c r="S25" s="41"/>
      <c r="T25" s="41">
        <f t="shared" si="7"/>
        <v>0</v>
      </c>
      <c r="U25" s="41"/>
      <c r="V25" s="41">
        <f t="shared" si="8"/>
        <v>0</v>
      </c>
      <c r="W25" s="41"/>
      <c r="X25" s="41"/>
      <c r="Y25" s="41">
        <f t="shared" si="9"/>
        <v>0</v>
      </c>
      <c r="Z25" s="41"/>
      <c r="AA25" s="41">
        <f t="shared" si="10"/>
        <v>0</v>
      </c>
      <c r="AB25" s="41"/>
      <c r="AC25" s="41"/>
      <c r="AD25" s="86">
        <f t="shared" si="11"/>
        <v>0</v>
      </c>
      <c r="AE25" s="86">
        <f>K25+Z25</f>
        <v>0</v>
      </c>
      <c r="AF25" s="86">
        <f t="shared" si="12"/>
        <v>0</v>
      </c>
      <c r="AG25" s="86">
        <f>M25+AB25</f>
        <v>0</v>
      </c>
      <c r="AH25" s="86">
        <f t="shared" si="19"/>
        <v>0</v>
      </c>
      <c r="AI25" s="41">
        <f t="shared" si="13"/>
        <v>0</v>
      </c>
      <c r="AJ25" s="41"/>
      <c r="AK25" s="41">
        <f t="shared" si="14"/>
        <v>0</v>
      </c>
      <c r="AL25" s="41"/>
      <c r="AM25" s="41"/>
      <c r="AN25" s="41">
        <f t="shared" si="15"/>
        <v>0</v>
      </c>
      <c r="AO25" s="41"/>
      <c r="AP25" s="41">
        <f t="shared" si="16"/>
        <v>0</v>
      </c>
      <c r="AQ25" s="41"/>
      <c r="AR25" s="41"/>
      <c r="AS25" s="41">
        <f t="shared" si="17"/>
        <v>0</v>
      </c>
      <c r="AT25" s="41"/>
      <c r="AU25" s="41">
        <f t="shared" si="18"/>
        <v>0</v>
      </c>
      <c r="AV25" s="41"/>
      <c r="AW25" s="41"/>
    </row>
    <row r="26" spans="2:49" s="15" customFormat="1" ht="15.75" customHeight="1">
      <c r="B26" s="21" t="s">
        <v>58</v>
      </c>
      <c r="C26" s="106" t="s">
        <v>54</v>
      </c>
      <c r="D26" s="21"/>
      <c r="E26" s="41">
        <f t="shared" si="1"/>
        <v>0</v>
      </c>
      <c r="F26" s="41">
        <f>SUBTOTAL(9,F27:F30)</f>
        <v>0</v>
      </c>
      <c r="G26" s="41">
        <f t="shared" si="2"/>
        <v>0</v>
      </c>
      <c r="H26" s="41">
        <f>SUBTOTAL(9,H27:H30)</f>
        <v>0</v>
      </c>
      <c r="I26" s="41">
        <f>SUBTOTAL(9,I27:I30)</f>
        <v>0</v>
      </c>
      <c r="J26" s="86">
        <f t="shared" si="3"/>
        <v>11000</v>
      </c>
      <c r="K26" s="86">
        <f>SUBTOTAL(9,K27:K30)</f>
        <v>11000</v>
      </c>
      <c r="L26" s="86">
        <f t="shared" si="4"/>
        <v>0</v>
      </c>
      <c r="M26" s="86">
        <f>SUBTOTAL(9,M27:M30)</f>
        <v>0</v>
      </c>
      <c r="N26" s="86">
        <f>SUBTOTAL(9,N27:N30)</f>
        <v>0</v>
      </c>
      <c r="O26" s="41">
        <f t="shared" si="5"/>
        <v>0</v>
      </c>
      <c r="P26" s="41">
        <f>SUBTOTAL(9,P27:P30)</f>
        <v>0</v>
      </c>
      <c r="Q26" s="41">
        <f t="shared" si="6"/>
        <v>0</v>
      </c>
      <c r="R26" s="41">
        <f>SUBTOTAL(9,R27:R30)</f>
        <v>0</v>
      </c>
      <c r="S26" s="41">
        <f>SUBTOTAL(9,S27:S30)</f>
        <v>0</v>
      </c>
      <c r="T26" s="41">
        <f t="shared" si="7"/>
        <v>0</v>
      </c>
      <c r="U26" s="41">
        <f>SUBTOTAL(9,U27:U30)</f>
        <v>0</v>
      </c>
      <c r="V26" s="41">
        <f t="shared" si="8"/>
        <v>0</v>
      </c>
      <c r="W26" s="41">
        <f>SUBTOTAL(9,W27:W30)</f>
        <v>0</v>
      </c>
      <c r="X26" s="41">
        <f>SUBTOTAL(9,X27:X30)</f>
        <v>0</v>
      </c>
      <c r="Y26" s="41">
        <f t="shared" si="9"/>
        <v>0</v>
      </c>
      <c r="Z26" s="41">
        <f>SUBTOTAL(9,Z27:Z30)</f>
        <v>0</v>
      </c>
      <c r="AA26" s="41">
        <f t="shared" si="10"/>
        <v>0</v>
      </c>
      <c r="AB26" s="41">
        <f>SUBTOTAL(9,AB27:AB30)</f>
        <v>0</v>
      </c>
      <c r="AC26" s="41">
        <f>SUBTOTAL(9,AC27:AC30)</f>
        <v>0</v>
      </c>
      <c r="AD26" s="86">
        <f t="shared" si="11"/>
        <v>11000</v>
      </c>
      <c r="AE26" s="86">
        <f>SUBTOTAL(9,AE27:AE30)</f>
        <v>11000</v>
      </c>
      <c r="AF26" s="86">
        <f t="shared" si="12"/>
        <v>0</v>
      </c>
      <c r="AG26" s="86">
        <f>SUBTOTAL(9,AG27:AG30)</f>
        <v>0</v>
      </c>
      <c r="AH26" s="86">
        <f>SUBTOTAL(9,AH27:AH30)</f>
        <v>0</v>
      </c>
      <c r="AI26" s="41">
        <f t="shared" si="13"/>
        <v>0</v>
      </c>
      <c r="AJ26" s="41">
        <f>SUBTOTAL(9,AJ27:AJ30)</f>
        <v>0</v>
      </c>
      <c r="AK26" s="41">
        <f t="shared" si="14"/>
        <v>0</v>
      </c>
      <c r="AL26" s="41">
        <f>SUBTOTAL(9,AL27:AL30)</f>
        <v>0</v>
      </c>
      <c r="AM26" s="41">
        <f>SUBTOTAL(9,AM27:AM30)</f>
        <v>0</v>
      </c>
      <c r="AN26" s="41">
        <f t="shared" si="15"/>
        <v>0</v>
      </c>
      <c r="AO26" s="41">
        <f>SUBTOTAL(9,AO27:AO30)</f>
        <v>0</v>
      </c>
      <c r="AP26" s="41">
        <f t="shared" si="16"/>
        <v>0</v>
      </c>
      <c r="AQ26" s="41">
        <f>SUBTOTAL(9,AQ27:AQ30)</f>
        <v>0</v>
      </c>
      <c r="AR26" s="41">
        <f>SUBTOTAL(9,AR27:AR30)</f>
        <v>0</v>
      </c>
      <c r="AS26" s="41">
        <f t="shared" si="17"/>
        <v>0</v>
      </c>
      <c r="AT26" s="41">
        <f>SUBTOTAL(9,AT27:AT30)</f>
        <v>0</v>
      </c>
      <c r="AU26" s="41">
        <f t="shared" si="18"/>
        <v>0</v>
      </c>
      <c r="AV26" s="41">
        <f>SUBTOTAL(9,AV27:AV30)</f>
        <v>0</v>
      </c>
      <c r="AW26" s="41">
        <f>SUBTOTAL(9,AW27:AW30)</f>
        <v>0</v>
      </c>
    </row>
    <row r="27" spans="2:49" s="15" customFormat="1" ht="15.75" customHeight="1">
      <c r="B27" s="21"/>
      <c r="C27" s="46" t="s">
        <v>22</v>
      </c>
      <c r="D27" s="21" t="s">
        <v>23</v>
      </c>
      <c r="E27" s="41">
        <f t="shared" si="1"/>
        <v>0</v>
      </c>
      <c r="F27" s="41"/>
      <c r="G27" s="41">
        <f t="shared" si="2"/>
        <v>0</v>
      </c>
      <c r="H27" s="41"/>
      <c r="I27" s="41"/>
      <c r="J27" s="86">
        <f t="shared" si="3"/>
        <v>0</v>
      </c>
      <c r="K27" s="86"/>
      <c r="L27" s="86">
        <f t="shared" si="4"/>
        <v>0</v>
      </c>
      <c r="M27" s="86"/>
      <c r="N27" s="86"/>
      <c r="O27" s="41">
        <f t="shared" si="5"/>
        <v>0</v>
      </c>
      <c r="P27" s="41"/>
      <c r="Q27" s="41">
        <f t="shared" si="6"/>
        <v>0</v>
      </c>
      <c r="R27" s="41"/>
      <c r="S27" s="41"/>
      <c r="T27" s="41">
        <f t="shared" si="7"/>
        <v>0</v>
      </c>
      <c r="U27" s="41"/>
      <c r="V27" s="41">
        <f t="shared" si="8"/>
        <v>0</v>
      </c>
      <c r="W27" s="41"/>
      <c r="X27" s="41"/>
      <c r="Y27" s="41">
        <f t="shared" si="9"/>
        <v>0</v>
      </c>
      <c r="Z27" s="41"/>
      <c r="AA27" s="41">
        <f t="shared" si="10"/>
        <v>0</v>
      </c>
      <c r="AB27" s="41"/>
      <c r="AC27" s="41"/>
      <c r="AD27" s="86">
        <f t="shared" si="11"/>
        <v>0</v>
      </c>
      <c r="AE27" s="86">
        <f>K27+Z27</f>
        <v>0</v>
      </c>
      <c r="AF27" s="86">
        <f t="shared" si="12"/>
        <v>0</v>
      </c>
      <c r="AG27" s="86">
        <f aca="true" t="shared" si="20" ref="AG27:AH31">M27+AB27</f>
        <v>0</v>
      </c>
      <c r="AH27" s="86">
        <f t="shared" si="20"/>
        <v>0</v>
      </c>
      <c r="AI27" s="41">
        <f t="shared" si="13"/>
        <v>0</v>
      </c>
      <c r="AJ27" s="41"/>
      <c r="AK27" s="41">
        <f t="shared" si="14"/>
        <v>0</v>
      </c>
      <c r="AL27" s="41"/>
      <c r="AM27" s="41"/>
      <c r="AN27" s="41">
        <f t="shared" si="15"/>
        <v>0</v>
      </c>
      <c r="AO27" s="41"/>
      <c r="AP27" s="41">
        <f t="shared" si="16"/>
        <v>0</v>
      </c>
      <c r="AQ27" s="41"/>
      <c r="AR27" s="41"/>
      <c r="AS27" s="41">
        <f t="shared" si="17"/>
        <v>0</v>
      </c>
      <c r="AT27" s="41"/>
      <c r="AU27" s="41">
        <f t="shared" si="18"/>
        <v>0</v>
      </c>
      <c r="AV27" s="41"/>
      <c r="AW27" s="41"/>
    </row>
    <row r="28" spans="2:49" s="15" customFormat="1" ht="15.75" customHeight="1">
      <c r="B28" s="21"/>
      <c r="C28" s="46" t="s">
        <v>24</v>
      </c>
      <c r="D28" s="21" t="s">
        <v>25</v>
      </c>
      <c r="E28" s="41">
        <f t="shared" si="1"/>
        <v>0</v>
      </c>
      <c r="F28" s="41"/>
      <c r="G28" s="41">
        <f t="shared" si="2"/>
        <v>0</v>
      </c>
      <c r="H28" s="41"/>
      <c r="I28" s="41"/>
      <c r="J28" s="86">
        <f t="shared" si="3"/>
        <v>0</v>
      </c>
      <c r="K28" s="86"/>
      <c r="L28" s="86">
        <f t="shared" si="4"/>
        <v>0</v>
      </c>
      <c r="M28" s="86"/>
      <c r="N28" s="86"/>
      <c r="O28" s="41">
        <f t="shared" si="5"/>
        <v>0</v>
      </c>
      <c r="P28" s="41"/>
      <c r="Q28" s="41">
        <f t="shared" si="6"/>
        <v>0</v>
      </c>
      <c r="R28" s="41"/>
      <c r="S28" s="41"/>
      <c r="T28" s="41">
        <f t="shared" si="7"/>
        <v>0</v>
      </c>
      <c r="U28" s="41"/>
      <c r="V28" s="41">
        <f t="shared" si="8"/>
        <v>0</v>
      </c>
      <c r="W28" s="41"/>
      <c r="X28" s="41"/>
      <c r="Y28" s="41">
        <f t="shared" si="9"/>
        <v>0</v>
      </c>
      <c r="Z28" s="41"/>
      <c r="AA28" s="41">
        <f t="shared" si="10"/>
        <v>0</v>
      </c>
      <c r="AB28" s="41"/>
      <c r="AC28" s="41"/>
      <c r="AD28" s="86">
        <f t="shared" si="11"/>
        <v>0</v>
      </c>
      <c r="AE28" s="86">
        <f>K28+Z28</f>
        <v>0</v>
      </c>
      <c r="AF28" s="86">
        <f t="shared" si="12"/>
        <v>0</v>
      </c>
      <c r="AG28" s="86">
        <f t="shared" si="20"/>
        <v>0</v>
      </c>
      <c r="AH28" s="86">
        <f t="shared" si="20"/>
        <v>0</v>
      </c>
      <c r="AI28" s="41">
        <f t="shared" si="13"/>
        <v>0</v>
      </c>
      <c r="AJ28" s="41"/>
      <c r="AK28" s="41">
        <f t="shared" si="14"/>
        <v>0</v>
      </c>
      <c r="AL28" s="41"/>
      <c r="AM28" s="41"/>
      <c r="AN28" s="41">
        <f t="shared" si="15"/>
        <v>0</v>
      </c>
      <c r="AO28" s="41"/>
      <c r="AP28" s="41">
        <f t="shared" si="16"/>
        <v>0</v>
      </c>
      <c r="AQ28" s="41"/>
      <c r="AR28" s="41"/>
      <c r="AS28" s="41">
        <f t="shared" si="17"/>
        <v>0</v>
      </c>
      <c r="AT28" s="41"/>
      <c r="AU28" s="41">
        <f t="shared" si="18"/>
        <v>0</v>
      </c>
      <c r="AV28" s="41"/>
      <c r="AW28" s="41"/>
    </row>
    <row r="29" spans="2:49" s="15" customFormat="1" ht="15" customHeight="1">
      <c r="B29" s="21"/>
      <c r="C29" s="46" t="s">
        <v>26</v>
      </c>
      <c r="D29" s="21" t="s">
        <v>27</v>
      </c>
      <c r="E29" s="41">
        <f>F29+G29</f>
        <v>0</v>
      </c>
      <c r="F29" s="41"/>
      <c r="G29" s="41">
        <f>H29+I29</f>
        <v>0</v>
      </c>
      <c r="H29" s="41"/>
      <c r="I29" s="41"/>
      <c r="J29" s="86">
        <f>K29+L29</f>
        <v>11000</v>
      </c>
      <c r="K29" s="86">
        <v>11000</v>
      </c>
      <c r="L29" s="86">
        <f>M29+N29</f>
        <v>0</v>
      </c>
      <c r="M29" s="86"/>
      <c r="N29" s="86"/>
      <c r="O29" s="41">
        <f>P29+Q29</f>
        <v>0</v>
      </c>
      <c r="P29" s="41"/>
      <c r="Q29" s="41">
        <f>R29+S29</f>
        <v>0</v>
      </c>
      <c r="R29" s="41"/>
      <c r="S29" s="41"/>
      <c r="T29" s="41">
        <f>U29+V29</f>
        <v>0</v>
      </c>
      <c r="U29" s="41"/>
      <c r="V29" s="41">
        <f>W29+X29</f>
        <v>0</v>
      </c>
      <c r="W29" s="41"/>
      <c r="X29" s="41"/>
      <c r="Y29" s="41">
        <f>Z29+AA29</f>
        <v>0</v>
      </c>
      <c r="Z29" s="41"/>
      <c r="AA29" s="41">
        <f>AB29+AC29</f>
        <v>0</v>
      </c>
      <c r="AB29" s="41"/>
      <c r="AC29" s="41"/>
      <c r="AD29" s="86">
        <f>AE29+AF29</f>
        <v>11000</v>
      </c>
      <c r="AE29" s="86">
        <f>K29+Z29</f>
        <v>11000</v>
      </c>
      <c r="AF29" s="86">
        <f>AG29+AH29</f>
        <v>0</v>
      </c>
      <c r="AG29" s="86">
        <f t="shared" si="20"/>
        <v>0</v>
      </c>
      <c r="AH29" s="86">
        <f t="shared" si="20"/>
        <v>0</v>
      </c>
      <c r="AI29" s="41">
        <f>AJ29+AK29</f>
        <v>0</v>
      </c>
      <c r="AJ29" s="41"/>
      <c r="AK29" s="41">
        <f>AL29+AM29</f>
        <v>0</v>
      </c>
      <c r="AL29" s="41"/>
      <c r="AM29" s="41"/>
      <c r="AN29" s="41">
        <f>AO29+AP29</f>
        <v>0</v>
      </c>
      <c r="AO29" s="41"/>
      <c r="AP29" s="41">
        <f>AQ29+AR29</f>
        <v>0</v>
      </c>
      <c r="AQ29" s="41"/>
      <c r="AR29" s="41"/>
      <c r="AS29" s="41">
        <f>AT29+AU29</f>
        <v>0</v>
      </c>
      <c r="AT29" s="41"/>
      <c r="AU29" s="41">
        <f>AV29+AW29</f>
        <v>0</v>
      </c>
      <c r="AV29" s="41"/>
      <c r="AW29" s="41"/>
    </row>
    <row r="30" spans="2:49" s="15" customFormat="1" ht="15.75" customHeight="1">
      <c r="B30" s="21"/>
      <c r="C30" s="46" t="s">
        <v>28</v>
      </c>
      <c r="D30" s="17" t="s">
        <v>29</v>
      </c>
      <c r="E30" s="41">
        <f aca="true" t="shared" si="21" ref="E30:E38">F30+G30</f>
        <v>0</v>
      </c>
      <c r="F30" s="41"/>
      <c r="G30" s="41">
        <f aca="true" t="shared" si="22" ref="G30:G38">H30+I30</f>
        <v>0</v>
      </c>
      <c r="H30" s="41"/>
      <c r="I30" s="41"/>
      <c r="J30" s="86">
        <f aca="true" t="shared" si="23" ref="J30:J38">K30+L30</f>
        <v>0</v>
      </c>
      <c r="K30" s="86"/>
      <c r="L30" s="86">
        <f aca="true" t="shared" si="24" ref="L30:L38">M30+N30</f>
        <v>0</v>
      </c>
      <c r="M30" s="86"/>
      <c r="N30" s="86"/>
      <c r="O30" s="41">
        <f aca="true" t="shared" si="25" ref="O30:O38">P30+Q30</f>
        <v>0</v>
      </c>
      <c r="P30" s="41"/>
      <c r="Q30" s="41">
        <f aca="true" t="shared" si="26" ref="Q30:Q38">R30+S30</f>
        <v>0</v>
      </c>
      <c r="R30" s="41"/>
      <c r="S30" s="41"/>
      <c r="T30" s="41">
        <f t="shared" si="7"/>
        <v>0</v>
      </c>
      <c r="U30" s="41"/>
      <c r="V30" s="41">
        <f t="shared" si="8"/>
        <v>0</v>
      </c>
      <c r="W30" s="41"/>
      <c r="X30" s="41"/>
      <c r="Y30" s="41">
        <f aca="true" t="shared" si="27" ref="Y30:Y38">Z30+AA30</f>
        <v>0</v>
      </c>
      <c r="Z30" s="41"/>
      <c r="AA30" s="41">
        <f aca="true" t="shared" si="28" ref="AA30:AA38">AB30+AC30</f>
        <v>0</v>
      </c>
      <c r="AB30" s="41"/>
      <c r="AC30" s="41"/>
      <c r="AD30" s="86">
        <f aca="true" t="shared" si="29" ref="AD30:AD38">AE30+AF30</f>
        <v>0</v>
      </c>
      <c r="AE30" s="86">
        <f>K30+Z30</f>
        <v>0</v>
      </c>
      <c r="AF30" s="86">
        <f aca="true" t="shared" si="30" ref="AF30:AF38">AG30+AH30</f>
        <v>0</v>
      </c>
      <c r="AG30" s="86">
        <f t="shared" si="20"/>
        <v>0</v>
      </c>
      <c r="AH30" s="86">
        <f t="shared" si="20"/>
        <v>0</v>
      </c>
      <c r="AI30" s="41">
        <f t="shared" si="13"/>
        <v>0</v>
      </c>
      <c r="AJ30" s="41"/>
      <c r="AK30" s="41">
        <f t="shared" si="14"/>
        <v>0</v>
      </c>
      <c r="AL30" s="41"/>
      <c r="AM30" s="41"/>
      <c r="AN30" s="41">
        <f t="shared" si="15"/>
        <v>0</v>
      </c>
      <c r="AO30" s="41"/>
      <c r="AP30" s="41">
        <f t="shared" si="16"/>
        <v>0</v>
      </c>
      <c r="AQ30" s="41"/>
      <c r="AR30" s="41"/>
      <c r="AS30" s="41">
        <f t="shared" si="17"/>
        <v>0</v>
      </c>
      <c r="AT30" s="41"/>
      <c r="AU30" s="41">
        <f t="shared" si="18"/>
        <v>0</v>
      </c>
      <c r="AV30" s="41"/>
      <c r="AW30" s="41"/>
    </row>
    <row r="31" spans="2:49" s="22" customFormat="1" ht="15.75" customHeight="1">
      <c r="B31" s="36" t="s">
        <v>31</v>
      </c>
      <c r="C31" s="37" t="s">
        <v>34</v>
      </c>
      <c r="D31" s="36" t="s">
        <v>35</v>
      </c>
      <c r="E31" s="42">
        <f t="shared" si="21"/>
        <v>0</v>
      </c>
      <c r="F31" s="42"/>
      <c r="G31" s="42">
        <f t="shared" si="22"/>
        <v>0</v>
      </c>
      <c r="H31" s="42"/>
      <c r="I31" s="42"/>
      <c r="J31" s="87">
        <f t="shared" si="23"/>
        <v>0</v>
      </c>
      <c r="K31" s="87"/>
      <c r="L31" s="87">
        <f t="shared" si="24"/>
        <v>0</v>
      </c>
      <c r="M31" s="87"/>
      <c r="N31" s="87"/>
      <c r="O31" s="42">
        <f t="shared" si="25"/>
        <v>0</v>
      </c>
      <c r="P31" s="42"/>
      <c r="Q31" s="42">
        <f t="shared" si="26"/>
        <v>0</v>
      </c>
      <c r="R31" s="42"/>
      <c r="S31" s="42"/>
      <c r="T31" s="42">
        <f aca="true" t="shared" si="31" ref="T31:T38">U31+V31</f>
        <v>0</v>
      </c>
      <c r="U31" s="42"/>
      <c r="V31" s="42">
        <f aca="true" t="shared" si="32" ref="V31:V38">W31+X31</f>
        <v>0</v>
      </c>
      <c r="W31" s="42"/>
      <c r="X31" s="42"/>
      <c r="Y31" s="42">
        <f t="shared" si="27"/>
        <v>0</v>
      </c>
      <c r="Z31" s="42"/>
      <c r="AA31" s="42">
        <f t="shared" si="28"/>
        <v>0</v>
      </c>
      <c r="AB31" s="42"/>
      <c r="AC31" s="42"/>
      <c r="AD31" s="87">
        <f t="shared" si="29"/>
        <v>0</v>
      </c>
      <c r="AE31" s="86">
        <f>K31+Z31</f>
        <v>0</v>
      </c>
      <c r="AF31" s="87">
        <f t="shared" si="30"/>
        <v>0</v>
      </c>
      <c r="AG31" s="86">
        <f t="shared" si="20"/>
        <v>0</v>
      </c>
      <c r="AH31" s="86">
        <f t="shared" si="20"/>
        <v>0</v>
      </c>
      <c r="AI31" s="42">
        <f aca="true" t="shared" si="33" ref="AI31:AI38">AJ31+AK31</f>
        <v>0</v>
      </c>
      <c r="AJ31" s="42"/>
      <c r="AK31" s="42">
        <f aca="true" t="shared" si="34" ref="AK31:AK38">AL31+AM31</f>
        <v>0</v>
      </c>
      <c r="AL31" s="42"/>
      <c r="AM31" s="42"/>
      <c r="AN31" s="42">
        <f aca="true" t="shared" si="35" ref="AN31:AN38">AO31+AP31</f>
        <v>0</v>
      </c>
      <c r="AO31" s="42"/>
      <c r="AP31" s="42">
        <f aca="true" t="shared" si="36" ref="AP31:AP38">AQ31+AR31</f>
        <v>0</v>
      </c>
      <c r="AQ31" s="42"/>
      <c r="AR31" s="42"/>
      <c r="AS31" s="42">
        <f aca="true" t="shared" si="37" ref="AS31:AS38">AT31+AU31</f>
        <v>0</v>
      </c>
      <c r="AT31" s="42"/>
      <c r="AU31" s="42">
        <f aca="true" t="shared" si="38" ref="AU31:AU38">AV31+AW31</f>
        <v>0</v>
      </c>
      <c r="AV31" s="42"/>
      <c r="AW31" s="42"/>
    </row>
    <row r="32" spans="2:49" s="22" customFormat="1" ht="15.75" customHeight="1">
      <c r="B32" s="36" t="s">
        <v>32</v>
      </c>
      <c r="C32" s="45" t="s">
        <v>73</v>
      </c>
      <c r="D32" s="36" t="s">
        <v>41</v>
      </c>
      <c r="E32" s="42">
        <f t="shared" si="21"/>
        <v>0</v>
      </c>
      <c r="F32" s="42">
        <f>SUBTOTAL(9,F33:F36)</f>
        <v>0</v>
      </c>
      <c r="G32" s="42">
        <f t="shared" si="22"/>
        <v>0</v>
      </c>
      <c r="H32" s="42">
        <f>SUBTOTAL(9,H33:H36)</f>
        <v>0</v>
      </c>
      <c r="I32" s="42">
        <f>SUBTOTAL(9,I33:I36)</f>
        <v>0</v>
      </c>
      <c r="J32" s="87">
        <f t="shared" si="23"/>
        <v>0</v>
      </c>
      <c r="K32" s="87">
        <f>SUBTOTAL(9,K33:K36)</f>
        <v>0</v>
      </c>
      <c r="L32" s="87">
        <f t="shared" si="24"/>
        <v>0</v>
      </c>
      <c r="M32" s="87">
        <f>SUBTOTAL(9,M33:M36)</f>
        <v>0</v>
      </c>
      <c r="N32" s="87">
        <f>SUBTOTAL(9,N33:N36)</f>
        <v>0</v>
      </c>
      <c r="O32" s="42">
        <f t="shared" si="25"/>
        <v>0</v>
      </c>
      <c r="P32" s="42">
        <f>SUBTOTAL(9,P33:P36)</f>
        <v>0</v>
      </c>
      <c r="Q32" s="42">
        <f t="shared" si="26"/>
        <v>0</v>
      </c>
      <c r="R32" s="42">
        <f>SUBTOTAL(9,R33:R36)</f>
        <v>0</v>
      </c>
      <c r="S32" s="42">
        <f>SUBTOTAL(9,S33:S36)</f>
        <v>0</v>
      </c>
      <c r="T32" s="42">
        <f t="shared" si="31"/>
        <v>0</v>
      </c>
      <c r="U32" s="42">
        <f>SUBTOTAL(9,U33:U36)</f>
        <v>0</v>
      </c>
      <c r="V32" s="42">
        <f t="shared" si="32"/>
        <v>0</v>
      </c>
      <c r="W32" s="42">
        <f>SUBTOTAL(9,W33:W36)</f>
        <v>0</v>
      </c>
      <c r="X32" s="42">
        <f>SUBTOTAL(9,X33:X36)</f>
        <v>0</v>
      </c>
      <c r="Y32" s="42">
        <f t="shared" si="27"/>
        <v>0</v>
      </c>
      <c r="Z32" s="42">
        <f>SUBTOTAL(9,Z33:Z36)</f>
        <v>0</v>
      </c>
      <c r="AA32" s="42">
        <f t="shared" si="28"/>
        <v>0</v>
      </c>
      <c r="AB32" s="42">
        <f>SUBTOTAL(9,AB33:AB36)</f>
        <v>0</v>
      </c>
      <c r="AC32" s="42">
        <f>SUBTOTAL(9,AC33:AC36)</f>
        <v>0</v>
      </c>
      <c r="AD32" s="87">
        <f t="shared" si="29"/>
        <v>0</v>
      </c>
      <c r="AE32" s="87">
        <f>SUBTOTAL(9,AE33:AE36)</f>
        <v>0</v>
      </c>
      <c r="AF32" s="87">
        <f t="shared" si="30"/>
        <v>0</v>
      </c>
      <c r="AG32" s="87">
        <f>SUBTOTAL(9,AG33:AG36)</f>
        <v>0</v>
      </c>
      <c r="AH32" s="87">
        <f>SUBTOTAL(9,AH33:AH36)</f>
        <v>0</v>
      </c>
      <c r="AI32" s="42">
        <f t="shared" si="33"/>
        <v>0</v>
      </c>
      <c r="AJ32" s="42">
        <f>SUBTOTAL(9,AJ33:AJ36)</f>
        <v>0</v>
      </c>
      <c r="AK32" s="42">
        <f t="shared" si="34"/>
        <v>0</v>
      </c>
      <c r="AL32" s="42">
        <f>SUBTOTAL(9,AL33:AL36)</f>
        <v>0</v>
      </c>
      <c r="AM32" s="42">
        <f>SUBTOTAL(9,AM33:AM36)</f>
        <v>0</v>
      </c>
      <c r="AN32" s="42">
        <f t="shared" si="35"/>
        <v>0</v>
      </c>
      <c r="AO32" s="42">
        <f>SUBTOTAL(9,AO33:AO36)</f>
        <v>0</v>
      </c>
      <c r="AP32" s="42">
        <f t="shared" si="36"/>
        <v>0</v>
      </c>
      <c r="AQ32" s="42">
        <f>SUBTOTAL(9,AQ33:AQ36)</f>
        <v>0</v>
      </c>
      <c r="AR32" s="42">
        <f>SUBTOTAL(9,AR33:AR36)</f>
        <v>0</v>
      </c>
      <c r="AS32" s="42">
        <f t="shared" si="37"/>
        <v>0</v>
      </c>
      <c r="AT32" s="42">
        <f>SUBTOTAL(9,AT33:AT36)</f>
        <v>0</v>
      </c>
      <c r="AU32" s="42">
        <f t="shared" si="38"/>
        <v>0</v>
      </c>
      <c r="AV32" s="42">
        <f>SUBTOTAL(9,AV33:AV36)</f>
        <v>0</v>
      </c>
      <c r="AW32" s="42">
        <f>SUBTOTAL(9,AW33:AW36)</f>
        <v>0</v>
      </c>
    </row>
    <row r="33" spans="2:49" s="15" customFormat="1" ht="15.75" customHeight="1">
      <c r="B33" s="21" t="s">
        <v>59</v>
      </c>
      <c r="C33" s="46" t="s">
        <v>283</v>
      </c>
      <c r="D33" s="21" t="s">
        <v>204</v>
      </c>
      <c r="E33" s="41">
        <f t="shared" si="21"/>
        <v>0</v>
      </c>
      <c r="F33" s="41"/>
      <c r="G33" s="41">
        <f t="shared" si="22"/>
        <v>0</v>
      </c>
      <c r="H33" s="41"/>
      <c r="I33" s="41"/>
      <c r="J33" s="86">
        <f t="shared" si="23"/>
        <v>0</v>
      </c>
      <c r="K33" s="86"/>
      <c r="L33" s="86">
        <f t="shared" si="24"/>
        <v>0</v>
      </c>
      <c r="M33" s="86"/>
      <c r="N33" s="86"/>
      <c r="O33" s="41">
        <f t="shared" si="25"/>
        <v>0</v>
      </c>
      <c r="P33" s="41"/>
      <c r="Q33" s="41">
        <f t="shared" si="26"/>
        <v>0</v>
      </c>
      <c r="R33" s="41"/>
      <c r="S33" s="41"/>
      <c r="T33" s="41">
        <f t="shared" si="31"/>
        <v>0</v>
      </c>
      <c r="U33" s="41"/>
      <c r="V33" s="41">
        <f t="shared" si="32"/>
        <v>0</v>
      </c>
      <c r="W33" s="41"/>
      <c r="X33" s="41"/>
      <c r="Y33" s="41">
        <f t="shared" si="27"/>
        <v>0</v>
      </c>
      <c r="Z33" s="41"/>
      <c r="AA33" s="41">
        <f t="shared" si="28"/>
        <v>0</v>
      </c>
      <c r="AB33" s="41"/>
      <c r="AC33" s="41"/>
      <c r="AD33" s="86">
        <f t="shared" si="29"/>
        <v>0</v>
      </c>
      <c r="AE33" s="86">
        <f aca="true" t="shared" si="39" ref="AE33:AE38">K33+Z33</f>
        <v>0</v>
      </c>
      <c r="AF33" s="86">
        <f t="shared" si="30"/>
        <v>0</v>
      </c>
      <c r="AG33" s="86">
        <f aca="true" t="shared" si="40" ref="AG33:AG38">M33+AB33</f>
        <v>0</v>
      </c>
      <c r="AH33" s="86">
        <f aca="true" t="shared" si="41" ref="AH33:AH38">N33+AC33</f>
        <v>0</v>
      </c>
      <c r="AI33" s="41">
        <f t="shared" si="33"/>
        <v>0</v>
      </c>
      <c r="AJ33" s="41"/>
      <c r="AK33" s="41">
        <f t="shared" si="34"/>
        <v>0</v>
      </c>
      <c r="AL33" s="41"/>
      <c r="AM33" s="41"/>
      <c r="AN33" s="41">
        <f t="shared" si="35"/>
        <v>0</v>
      </c>
      <c r="AO33" s="41"/>
      <c r="AP33" s="41">
        <f t="shared" si="36"/>
        <v>0</v>
      </c>
      <c r="AQ33" s="41"/>
      <c r="AR33" s="41"/>
      <c r="AS33" s="41">
        <f t="shared" si="37"/>
        <v>0</v>
      </c>
      <c r="AT33" s="41"/>
      <c r="AU33" s="41">
        <f t="shared" si="38"/>
        <v>0</v>
      </c>
      <c r="AV33" s="41"/>
      <c r="AW33" s="41"/>
    </row>
    <row r="34" spans="2:49" s="15" customFormat="1" ht="15.75" customHeight="1">
      <c r="B34" s="21" t="s">
        <v>60</v>
      </c>
      <c r="C34" s="46" t="s">
        <v>284</v>
      </c>
      <c r="D34" s="21" t="s">
        <v>74</v>
      </c>
      <c r="E34" s="41">
        <f t="shared" si="21"/>
        <v>0</v>
      </c>
      <c r="F34" s="41"/>
      <c r="G34" s="41">
        <f t="shared" si="22"/>
        <v>0</v>
      </c>
      <c r="H34" s="41"/>
      <c r="I34" s="41"/>
      <c r="J34" s="86">
        <f t="shared" si="23"/>
        <v>0</v>
      </c>
      <c r="K34" s="86"/>
      <c r="L34" s="86">
        <f t="shared" si="24"/>
        <v>0</v>
      </c>
      <c r="M34" s="86"/>
      <c r="N34" s="86"/>
      <c r="O34" s="41">
        <f t="shared" si="25"/>
        <v>0</v>
      </c>
      <c r="P34" s="41"/>
      <c r="Q34" s="41">
        <f t="shared" si="26"/>
        <v>0</v>
      </c>
      <c r="R34" s="41"/>
      <c r="S34" s="41"/>
      <c r="T34" s="41">
        <f t="shared" si="31"/>
        <v>0</v>
      </c>
      <c r="U34" s="41"/>
      <c r="V34" s="41">
        <f t="shared" si="32"/>
        <v>0</v>
      </c>
      <c r="W34" s="41"/>
      <c r="X34" s="41"/>
      <c r="Y34" s="41">
        <f t="shared" si="27"/>
        <v>0</v>
      </c>
      <c r="Z34" s="41"/>
      <c r="AA34" s="41">
        <f t="shared" si="28"/>
        <v>0</v>
      </c>
      <c r="AB34" s="41"/>
      <c r="AC34" s="41"/>
      <c r="AD34" s="86">
        <f t="shared" si="29"/>
        <v>0</v>
      </c>
      <c r="AE34" s="86">
        <f t="shared" si="39"/>
        <v>0</v>
      </c>
      <c r="AF34" s="86">
        <f t="shared" si="30"/>
        <v>0</v>
      </c>
      <c r="AG34" s="86">
        <f t="shared" si="40"/>
        <v>0</v>
      </c>
      <c r="AH34" s="86">
        <f t="shared" si="41"/>
        <v>0</v>
      </c>
      <c r="AI34" s="41">
        <f t="shared" si="33"/>
        <v>0</v>
      </c>
      <c r="AJ34" s="41"/>
      <c r="AK34" s="41">
        <f t="shared" si="34"/>
        <v>0</v>
      </c>
      <c r="AL34" s="41"/>
      <c r="AM34" s="41"/>
      <c r="AN34" s="41">
        <f t="shared" si="35"/>
        <v>0</v>
      </c>
      <c r="AO34" s="41"/>
      <c r="AP34" s="41">
        <f t="shared" si="36"/>
        <v>0</v>
      </c>
      <c r="AQ34" s="41"/>
      <c r="AR34" s="41"/>
      <c r="AS34" s="41">
        <f t="shared" si="37"/>
        <v>0</v>
      </c>
      <c r="AT34" s="41"/>
      <c r="AU34" s="41">
        <f t="shared" si="38"/>
        <v>0</v>
      </c>
      <c r="AV34" s="41"/>
      <c r="AW34" s="41"/>
    </row>
    <row r="35" spans="2:49" s="15" customFormat="1" ht="15.75" customHeight="1">
      <c r="B35" s="21" t="s">
        <v>61</v>
      </c>
      <c r="C35" s="46" t="s">
        <v>285</v>
      </c>
      <c r="D35" s="21" t="s">
        <v>75</v>
      </c>
      <c r="E35" s="41">
        <f t="shared" si="21"/>
        <v>0</v>
      </c>
      <c r="F35" s="41"/>
      <c r="G35" s="41">
        <f t="shared" si="22"/>
        <v>0</v>
      </c>
      <c r="H35" s="41"/>
      <c r="I35" s="41"/>
      <c r="J35" s="86">
        <f t="shared" si="23"/>
        <v>0</v>
      </c>
      <c r="K35" s="86"/>
      <c r="L35" s="86">
        <f t="shared" si="24"/>
        <v>0</v>
      </c>
      <c r="M35" s="86"/>
      <c r="N35" s="86"/>
      <c r="O35" s="41">
        <f t="shared" si="25"/>
        <v>0</v>
      </c>
      <c r="P35" s="41"/>
      <c r="Q35" s="41">
        <f t="shared" si="26"/>
        <v>0</v>
      </c>
      <c r="R35" s="41"/>
      <c r="S35" s="41"/>
      <c r="T35" s="41">
        <f t="shared" si="31"/>
        <v>0</v>
      </c>
      <c r="U35" s="41"/>
      <c r="V35" s="41">
        <f t="shared" si="32"/>
        <v>0</v>
      </c>
      <c r="W35" s="41"/>
      <c r="X35" s="41"/>
      <c r="Y35" s="41">
        <f t="shared" si="27"/>
        <v>0</v>
      </c>
      <c r="Z35" s="41"/>
      <c r="AA35" s="41">
        <f t="shared" si="28"/>
        <v>0</v>
      </c>
      <c r="AB35" s="41"/>
      <c r="AC35" s="41"/>
      <c r="AD35" s="86">
        <f t="shared" si="29"/>
        <v>0</v>
      </c>
      <c r="AE35" s="86">
        <f t="shared" si="39"/>
        <v>0</v>
      </c>
      <c r="AF35" s="86">
        <f t="shared" si="30"/>
        <v>0</v>
      </c>
      <c r="AG35" s="86">
        <f t="shared" si="40"/>
        <v>0</v>
      </c>
      <c r="AH35" s="86">
        <f t="shared" si="41"/>
        <v>0</v>
      </c>
      <c r="AI35" s="41">
        <f t="shared" si="33"/>
        <v>0</v>
      </c>
      <c r="AJ35" s="41"/>
      <c r="AK35" s="41">
        <f t="shared" si="34"/>
        <v>0</v>
      </c>
      <c r="AL35" s="41"/>
      <c r="AM35" s="41"/>
      <c r="AN35" s="41">
        <f t="shared" si="35"/>
        <v>0</v>
      </c>
      <c r="AO35" s="41"/>
      <c r="AP35" s="41">
        <f t="shared" si="36"/>
        <v>0</v>
      </c>
      <c r="AQ35" s="41"/>
      <c r="AR35" s="41"/>
      <c r="AS35" s="41">
        <f t="shared" si="37"/>
        <v>0</v>
      </c>
      <c r="AT35" s="41"/>
      <c r="AU35" s="41">
        <f t="shared" si="38"/>
        <v>0</v>
      </c>
      <c r="AV35" s="41"/>
      <c r="AW35" s="41"/>
    </row>
    <row r="36" spans="2:49" s="15" customFormat="1" ht="15.75" customHeight="1">
      <c r="B36" s="21" t="s">
        <v>62</v>
      </c>
      <c r="C36" s="46" t="s">
        <v>286</v>
      </c>
      <c r="D36" s="21" t="s">
        <v>231</v>
      </c>
      <c r="E36" s="41">
        <f t="shared" si="21"/>
        <v>0</v>
      </c>
      <c r="F36" s="41"/>
      <c r="G36" s="41">
        <f t="shared" si="22"/>
        <v>0</v>
      </c>
      <c r="H36" s="41"/>
      <c r="I36" s="41"/>
      <c r="J36" s="86">
        <f t="shared" si="23"/>
        <v>0</v>
      </c>
      <c r="K36" s="86"/>
      <c r="L36" s="86">
        <f t="shared" si="24"/>
        <v>0</v>
      </c>
      <c r="M36" s="86"/>
      <c r="N36" s="86"/>
      <c r="O36" s="41">
        <f t="shared" si="25"/>
        <v>0</v>
      </c>
      <c r="P36" s="41"/>
      <c r="Q36" s="41">
        <f t="shared" si="26"/>
        <v>0</v>
      </c>
      <c r="R36" s="41"/>
      <c r="S36" s="41"/>
      <c r="T36" s="41">
        <f t="shared" si="31"/>
        <v>0</v>
      </c>
      <c r="U36" s="41"/>
      <c r="V36" s="41">
        <f t="shared" si="32"/>
        <v>0</v>
      </c>
      <c r="W36" s="41"/>
      <c r="X36" s="41"/>
      <c r="Y36" s="41">
        <f t="shared" si="27"/>
        <v>0</v>
      </c>
      <c r="Z36" s="41"/>
      <c r="AA36" s="41">
        <f t="shared" si="28"/>
        <v>0</v>
      </c>
      <c r="AB36" s="41"/>
      <c r="AC36" s="41"/>
      <c r="AD36" s="86">
        <f t="shared" si="29"/>
        <v>0</v>
      </c>
      <c r="AE36" s="86">
        <f t="shared" si="39"/>
        <v>0</v>
      </c>
      <c r="AF36" s="86">
        <f t="shared" si="30"/>
        <v>0</v>
      </c>
      <c r="AG36" s="86">
        <f t="shared" si="40"/>
        <v>0</v>
      </c>
      <c r="AH36" s="86">
        <f t="shared" si="41"/>
        <v>0</v>
      </c>
      <c r="AI36" s="41">
        <f t="shared" si="33"/>
        <v>0</v>
      </c>
      <c r="AJ36" s="41"/>
      <c r="AK36" s="41">
        <f t="shared" si="34"/>
        <v>0</v>
      </c>
      <c r="AL36" s="41"/>
      <c r="AM36" s="41"/>
      <c r="AN36" s="41">
        <f t="shared" si="35"/>
        <v>0</v>
      </c>
      <c r="AO36" s="41"/>
      <c r="AP36" s="41">
        <f t="shared" si="36"/>
        <v>0</v>
      </c>
      <c r="AQ36" s="41"/>
      <c r="AR36" s="41"/>
      <c r="AS36" s="41">
        <f t="shared" si="37"/>
        <v>0</v>
      </c>
      <c r="AT36" s="41"/>
      <c r="AU36" s="41">
        <f t="shared" si="38"/>
        <v>0</v>
      </c>
      <c r="AV36" s="41"/>
      <c r="AW36" s="41"/>
    </row>
    <row r="37" spans="2:49" s="22" customFormat="1" ht="15.75" customHeight="1">
      <c r="B37" s="36" t="s">
        <v>33</v>
      </c>
      <c r="C37" s="38" t="s">
        <v>37</v>
      </c>
      <c r="D37" s="36" t="s">
        <v>38</v>
      </c>
      <c r="E37" s="42">
        <f t="shared" si="21"/>
        <v>0</v>
      </c>
      <c r="F37" s="42"/>
      <c r="G37" s="42">
        <f t="shared" si="22"/>
        <v>0</v>
      </c>
      <c r="H37" s="42"/>
      <c r="I37" s="42"/>
      <c r="J37" s="87">
        <f t="shared" si="23"/>
        <v>200</v>
      </c>
      <c r="K37" s="87">
        <v>200</v>
      </c>
      <c r="L37" s="87">
        <f t="shared" si="24"/>
        <v>0</v>
      </c>
      <c r="M37" s="87"/>
      <c r="N37" s="87"/>
      <c r="O37" s="42">
        <f t="shared" si="25"/>
        <v>0</v>
      </c>
      <c r="P37" s="42"/>
      <c r="Q37" s="42">
        <f t="shared" si="26"/>
        <v>0</v>
      </c>
      <c r="R37" s="42"/>
      <c r="S37" s="42"/>
      <c r="T37" s="42">
        <f t="shared" si="31"/>
        <v>0</v>
      </c>
      <c r="U37" s="42"/>
      <c r="V37" s="42">
        <f t="shared" si="32"/>
        <v>0</v>
      </c>
      <c r="W37" s="42"/>
      <c r="X37" s="42"/>
      <c r="Y37" s="42">
        <f t="shared" si="27"/>
        <v>0</v>
      </c>
      <c r="Z37" s="42"/>
      <c r="AA37" s="42">
        <f t="shared" si="28"/>
        <v>0</v>
      </c>
      <c r="AB37" s="42"/>
      <c r="AC37" s="42"/>
      <c r="AD37" s="87">
        <f t="shared" si="29"/>
        <v>200</v>
      </c>
      <c r="AE37" s="86">
        <f t="shared" si="39"/>
        <v>200</v>
      </c>
      <c r="AF37" s="87">
        <f t="shared" si="30"/>
        <v>0</v>
      </c>
      <c r="AG37" s="86">
        <f t="shared" si="40"/>
        <v>0</v>
      </c>
      <c r="AH37" s="86">
        <f t="shared" si="41"/>
        <v>0</v>
      </c>
      <c r="AI37" s="42">
        <f t="shared" si="33"/>
        <v>0</v>
      </c>
      <c r="AJ37" s="42"/>
      <c r="AK37" s="42">
        <f t="shared" si="34"/>
        <v>0</v>
      </c>
      <c r="AL37" s="42"/>
      <c r="AM37" s="42"/>
      <c r="AN37" s="42">
        <f t="shared" si="35"/>
        <v>0</v>
      </c>
      <c r="AO37" s="42"/>
      <c r="AP37" s="42">
        <f t="shared" si="36"/>
        <v>0</v>
      </c>
      <c r="AQ37" s="42"/>
      <c r="AR37" s="42"/>
      <c r="AS37" s="42">
        <f t="shared" si="37"/>
        <v>0</v>
      </c>
      <c r="AT37" s="42"/>
      <c r="AU37" s="42">
        <f t="shared" si="38"/>
        <v>0</v>
      </c>
      <c r="AV37" s="42"/>
      <c r="AW37" s="42"/>
    </row>
    <row r="38" spans="2:49" s="22" customFormat="1" ht="15.75" customHeight="1">
      <c r="B38" s="36" t="s">
        <v>36</v>
      </c>
      <c r="C38" s="37" t="s">
        <v>39</v>
      </c>
      <c r="D38" s="36" t="s">
        <v>40</v>
      </c>
      <c r="E38" s="42">
        <f t="shared" si="21"/>
        <v>0</v>
      </c>
      <c r="F38" s="42"/>
      <c r="G38" s="42">
        <f t="shared" si="22"/>
        <v>0</v>
      </c>
      <c r="H38" s="42"/>
      <c r="I38" s="42"/>
      <c r="J38" s="87">
        <f t="shared" si="23"/>
        <v>-500</v>
      </c>
      <c r="K38" s="87">
        <v>-500</v>
      </c>
      <c r="L38" s="87">
        <f t="shared" si="24"/>
        <v>0</v>
      </c>
      <c r="M38" s="87"/>
      <c r="N38" s="87"/>
      <c r="O38" s="42">
        <f t="shared" si="25"/>
        <v>0</v>
      </c>
      <c r="P38" s="42"/>
      <c r="Q38" s="42">
        <f t="shared" si="26"/>
        <v>0</v>
      </c>
      <c r="R38" s="42"/>
      <c r="S38" s="42"/>
      <c r="T38" s="42">
        <f t="shared" si="31"/>
        <v>0</v>
      </c>
      <c r="U38" s="42"/>
      <c r="V38" s="42">
        <f t="shared" si="32"/>
        <v>0</v>
      </c>
      <c r="W38" s="42"/>
      <c r="X38" s="42"/>
      <c r="Y38" s="42">
        <f t="shared" si="27"/>
        <v>0</v>
      </c>
      <c r="Z38" s="42"/>
      <c r="AA38" s="42">
        <f t="shared" si="28"/>
        <v>0</v>
      </c>
      <c r="AB38" s="42"/>
      <c r="AC38" s="42"/>
      <c r="AD38" s="87">
        <f t="shared" si="29"/>
        <v>-500</v>
      </c>
      <c r="AE38" s="86">
        <f t="shared" si="39"/>
        <v>-500</v>
      </c>
      <c r="AF38" s="87">
        <f t="shared" si="30"/>
        <v>0</v>
      </c>
      <c r="AG38" s="86">
        <f t="shared" si="40"/>
        <v>0</v>
      </c>
      <c r="AH38" s="86">
        <f t="shared" si="41"/>
        <v>0</v>
      </c>
      <c r="AI38" s="42">
        <f t="shared" si="33"/>
        <v>0</v>
      </c>
      <c r="AJ38" s="42"/>
      <c r="AK38" s="42">
        <f t="shared" si="34"/>
        <v>0</v>
      </c>
      <c r="AL38" s="42"/>
      <c r="AM38" s="42"/>
      <c r="AN38" s="42">
        <f t="shared" si="35"/>
        <v>0</v>
      </c>
      <c r="AO38" s="42"/>
      <c r="AP38" s="42">
        <f t="shared" si="36"/>
        <v>0</v>
      </c>
      <c r="AQ38" s="42"/>
      <c r="AR38" s="42"/>
      <c r="AS38" s="42">
        <f t="shared" si="37"/>
        <v>0</v>
      </c>
      <c r="AT38" s="42"/>
      <c r="AU38" s="42">
        <f t="shared" si="38"/>
        <v>0</v>
      </c>
      <c r="AV38" s="42"/>
      <c r="AW38" s="42"/>
    </row>
    <row r="39" spans="2:49" s="15" customFormat="1" ht="9.75" customHeight="1">
      <c r="B39" s="21"/>
      <c r="C39" s="20"/>
      <c r="D39" s="47"/>
      <c r="E39" s="41"/>
      <c r="F39" s="41"/>
      <c r="G39" s="41"/>
      <c r="H39" s="41"/>
      <c r="I39" s="41"/>
      <c r="J39" s="86"/>
      <c r="K39" s="86"/>
      <c r="L39" s="86"/>
      <c r="M39" s="86"/>
      <c r="N39" s="86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86"/>
      <c r="AE39" s="86"/>
      <c r="AF39" s="86"/>
      <c r="AG39" s="86"/>
      <c r="AH39" s="86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s="22" customFormat="1" ht="15.75" customHeight="1">
      <c r="B40" s="36" t="s">
        <v>43</v>
      </c>
      <c r="C40" s="37" t="s">
        <v>228</v>
      </c>
      <c r="D40" s="39" t="s">
        <v>221</v>
      </c>
      <c r="E40" s="42">
        <f aca="true" t="shared" si="42" ref="E40:E48">F40+G40</f>
        <v>0</v>
      </c>
      <c r="F40" s="42">
        <f>SUBTOTAL(9,F41:F48)</f>
        <v>0</v>
      </c>
      <c r="G40" s="42">
        <f aca="true" t="shared" si="43" ref="G40:G48">H40+I40</f>
        <v>0</v>
      </c>
      <c r="H40" s="42">
        <f>SUBTOTAL(9,H41:H48)</f>
        <v>0</v>
      </c>
      <c r="I40" s="42">
        <f>SUBTOTAL(9,I41:I48)</f>
        <v>0</v>
      </c>
      <c r="J40" s="87">
        <f aca="true" t="shared" si="44" ref="J40:J48">K40+L40</f>
        <v>632728.4</v>
      </c>
      <c r="K40" s="87">
        <f>SUBTOTAL(9,K41:K48)</f>
        <v>0</v>
      </c>
      <c r="L40" s="87">
        <f aca="true" t="shared" si="45" ref="L40:L48">M40+N40</f>
        <v>632728.4</v>
      </c>
      <c r="M40" s="87">
        <f>SUBTOTAL(9,M41:M48)</f>
        <v>632728.4</v>
      </c>
      <c r="N40" s="87">
        <f>SUBTOTAL(9,N41:N48)</f>
        <v>0</v>
      </c>
      <c r="O40" s="42">
        <f aca="true" t="shared" si="46" ref="O40:O48">P40+Q40</f>
        <v>0</v>
      </c>
      <c r="P40" s="42">
        <f>SUBTOTAL(9,P41:P48)</f>
        <v>0</v>
      </c>
      <c r="Q40" s="42">
        <f aca="true" t="shared" si="47" ref="Q40:Q48">R40+S40</f>
        <v>0</v>
      </c>
      <c r="R40" s="42">
        <f>SUBTOTAL(9,R41:R48)</f>
        <v>0</v>
      </c>
      <c r="S40" s="42">
        <f>SUBTOTAL(9,S41:S48)</f>
        <v>0</v>
      </c>
      <c r="T40" s="42">
        <f aca="true" t="shared" si="48" ref="T40:T48">U40+V40</f>
        <v>0</v>
      </c>
      <c r="U40" s="42">
        <f>SUBTOTAL(9,U41:U48)</f>
        <v>0</v>
      </c>
      <c r="V40" s="42">
        <f aca="true" t="shared" si="49" ref="V40:V48">W40+X40</f>
        <v>0</v>
      </c>
      <c r="W40" s="42">
        <f>SUBTOTAL(9,W41:W48)</f>
        <v>0</v>
      </c>
      <c r="X40" s="42">
        <f>SUBTOTAL(9,X41:X48)</f>
        <v>0</v>
      </c>
      <c r="Y40" s="42">
        <f aca="true" t="shared" si="50" ref="Y40:Y48">Z40+AA40</f>
        <v>0</v>
      </c>
      <c r="Z40" s="42">
        <f>SUBTOTAL(9,Z41:Z48)</f>
        <v>0</v>
      </c>
      <c r="AA40" s="42">
        <f aca="true" t="shared" si="51" ref="AA40:AA48">AB40+AC40</f>
        <v>0</v>
      </c>
      <c r="AB40" s="42">
        <f>SUBTOTAL(9,AB41:AB48)</f>
        <v>0</v>
      </c>
      <c r="AC40" s="42">
        <f>SUBTOTAL(9,AC41:AC48)</f>
        <v>0</v>
      </c>
      <c r="AD40" s="87">
        <f aca="true" t="shared" si="52" ref="AD40:AD48">AE40+AF40</f>
        <v>632728.4</v>
      </c>
      <c r="AE40" s="87">
        <f>SUBTOTAL(9,AE41:AE48)</f>
        <v>0</v>
      </c>
      <c r="AF40" s="87">
        <f aca="true" t="shared" si="53" ref="AF40:AF48">AG40+AH40</f>
        <v>632728.4</v>
      </c>
      <c r="AG40" s="87">
        <f>SUBTOTAL(9,AG41:AG48)</f>
        <v>632728.4</v>
      </c>
      <c r="AH40" s="87">
        <f>SUBTOTAL(9,AH41:AH48)</f>
        <v>0</v>
      </c>
      <c r="AI40" s="42">
        <f aca="true" t="shared" si="54" ref="AI40:AI48">AJ40+AK40</f>
        <v>0</v>
      </c>
      <c r="AJ40" s="42">
        <f>SUBTOTAL(9,AJ41:AJ48)</f>
        <v>0</v>
      </c>
      <c r="AK40" s="42">
        <f aca="true" t="shared" si="55" ref="AK40:AK48">AL40+AM40</f>
        <v>0</v>
      </c>
      <c r="AL40" s="42">
        <f>SUBTOTAL(9,AL41:AL48)</f>
        <v>0</v>
      </c>
      <c r="AM40" s="42">
        <f>SUBTOTAL(9,AM41:AM48)</f>
        <v>0</v>
      </c>
      <c r="AN40" s="42">
        <f aca="true" t="shared" si="56" ref="AN40:AN48">AO40+AP40</f>
        <v>0</v>
      </c>
      <c r="AO40" s="42">
        <f>SUBTOTAL(9,AO41:AO48)</f>
        <v>0</v>
      </c>
      <c r="AP40" s="42">
        <f aca="true" t="shared" si="57" ref="AP40:AP48">AQ40+AR40</f>
        <v>0</v>
      </c>
      <c r="AQ40" s="42">
        <f>SUBTOTAL(9,AQ41:AQ48)</f>
        <v>0</v>
      </c>
      <c r="AR40" s="42">
        <f>SUBTOTAL(9,AR41:AR48)</f>
        <v>0</v>
      </c>
      <c r="AS40" s="42">
        <f aca="true" t="shared" si="58" ref="AS40:AS48">AT40+AU40</f>
        <v>0</v>
      </c>
      <c r="AT40" s="42">
        <f>SUBTOTAL(9,AT41:AT48)</f>
        <v>0</v>
      </c>
      <c r="AU40" s="42">
        <f aca="true" t="shared" si="59" ref="AU40:AU48">AV40+AW40</f>
        <v>0</v>
      </c>
      <c r="AV40" s="42">
        <f>SUBTOTAL(9,AV41:AV48)</f>
        <v>0</v>
      </c>
      <c r="AW40" s="42">
        <f>SUBTOTAL(9,AW41:AW48)</f>
        <v>0</v>
      </c>
    </row>
    <row r="41" spans="2:49" s="15" customFormat="1" ht="15.75" customHeight="1">
      <c r="B41" s="21" t="s">
        <v>51</v>
      </c>
      <c r="C41" s="40" t="s">
        <v>76</v>
      </c>
      <c r="D41" s="36" t="s">
        <v>44</v>
      </c>
      <c r="E41" s="41">
        <f t="shared" si="42"/>
        <v>0</v>
      </c>
      <c r="F41" s="41">
        <f>SUBTOTAL(9,F42:F43)</f>
        <v>0</v>
      </c>
      <c r="G41" s="41">
        <f t="shared" si="43"/>
        <v>0</v>
      </c>
      <c r="H41" s="41">
        <f>SUBTOTAL(9,H42:H43)</f>
        <v>0</v>
      </c>
      <c r="I41" s="41">
        <f>SUBTOTAL(9,I42:I43)</f>
        <v>0</v>
      </c>
      <c r="J41" s="86">
        <f t="shared" si="44"/>
        <v>632728.4</v>
      </c>
      <c r="K41" s="86">
        <f>SUBTOTAL(9,K42:K43)</f>
        <v>0</v>
      </c>
      <c r="L41" s="86">
        <f t="shared" si="45"/>
        <v>632728.4</v>
      </c>
      <c r="M41" s="86">
        <f>SUBTOTAL(9,M42:M43)</f>
        <v>632728.4</v>
      </c>
      <c r="N41" s="86">
        <f>SUBTOTAL(9,N42:N43)</f>
        <v>0</v>
      </c>
      <c r="O41" s="41">
        <f t="shared" si="46"/>
        <v>0</v>
      </c>
      <c r="P41" s="41">
        <f>SUBTOTAL(9,P42:P43)</f>
        <v>0</v>
      </c>
      <c r="Q41" s="41">
        <f t="shared" si="47"/>
        <v>0</v>
      </c>
      <c r="R41" s="41">
        <f>SUBTOTAL(9,R42:R43)</f>
        <v>0</v>
      </c>
      <c r="S41" s="41">
        <f>SUBTOTAL(9,S42:S43)</f>
        <v>0</v>
      </c>
      <c r="T41" s="41">
        <f t="shared" si="48"/>
        <v>0</v>
      </c>
      <c r="U41" s="41">
        <f>SUBTOTAL(9,U42:U43)</f>
        <v>0</v>
      </c>
      <c r="V41" s="41">
        <f t="shared" si="49"/>
        <v>0</v>
      </c>
      <c r="W41" s="41">
        <f>SUBTOTAL(9,W42:W43)</f>
        <v>0</v>
      </c>
      <c r="X41" s="41">
        <f>SUBTOTAL(9,X42:X43)</f>
        <v>0</v>
      </c>
      <c r="Y41" s="41">
        <f t="shared" si="50"/>
        <v>0</v>
      </c>
      <c r="Z41" s="41">
        <f>SUBTOTAL(9,Z42:Z43)</f>
        <v>0</v>
      </c>
      <c r="AA41" s="41">
        <f t="shared" si="51"/>
        <v>0</v>
      </c>
      <c r="AB41" s="41">
        <f>SUBTOTAL(9,AB42:AB43)</f>
        <v>0</v>
      </c>
      <c r="AC41" s="41">
        <f>SUBTOTAL(9,AC42:AC43)</f>
        <v>0</v>
      </c>
      <c r="AD41" s="86">
        <f t="shared" si="52"/>
        <v>632728.4</v>
      </c>
      <c r="AE41" s="86">
        <f>SUBTOTAL(9,AE42:AE43)</f>
        <v>0</v>
      </c>
      <c r="AF41" s="86">
        <f t="shared" si="53"/>
        <v>632728.4</v>
      </c>
      <c r="AG41" s="86">
        <f>SUBTOTAL(9,AG42:AG43)</f>
        <v>632728.4</v>
      </c>
      <c r="AH41" s="86">
        <f>SUBTOTAL(9,AH42:AH43)</f>
        <v>0</v>
      </c>
      <c r="AI41" s="41">
        <f t="shared" si="54"/>
        <v>0</v>
      </c>
      <c r="AJ41" s="41">
        <f>SUBTOTAL(9,AJ42:AJ43)</f>
        <v>0</v>
      </c>
      <c r="AK41" s="41">
        <f t="shared" si="55"/>
        <v>0</v>
      </c>
      <c r="AL41" s="41">
        <f>SUBTOTAL(9,AL42:AL43)</f>
        <v>0</v>
      </c>
      <c r="AM41" s="41">
        <f>SUBTOTAL(9,AM42:AM43)</f>
        <v>0</v>
      </c>
      <c r="AN41" s="41">
        <f t="shared" si="56"/>
        <v>0</v>
      </c>
      <c r="AO41" s="41">
        <f>SUBTOTAL(9,AO42:AO43)</f>
        <v>0</v>
      </c>
      <c r="AP41" s="41">
        <f t="shared" si="57"/>
        <v>0</v>
      </c>
      <c r="AQ41" s="41">
        <f>SUBTOTAL(9,AQ42:AQ43)</f>
        <v>0</v>
      </c>
      <c r="AR41" s="41">
        <f>SUBTOTAL(9,AR42:AR43)</f>
        <v>0</v>
      </c>
      <c r="AS41" s="41">
        <f t="shared" si="58"/>
        <v>0</v>
      </c>
      <c r="AT41" s="41">
        <f>SUBTOTAL(9,AT42:AT43)</f>
        <v>0</v>
      </c>
      <c r="AU41" s="41">
        <f t="shared" si="59"/>
        <v>0</v>
      </c>
      <c r="AV41" s="41">
        <f>SUBTOTAL(9,AV42:AV43)</f>
        <v>0</v>
      </c>
      <c r="AW41" s="41">
        <f>SUBTOTAL(9,AW42:AW43)</f>
        <v>0</v>
      </c>
    </row>
    <row r="42" spans="2:49" s="15" customFormat="1" ht="15.75" customHeight="1">
      <c r="B42" s="21" t="s">
        <v>212</v>
      </c>
      <c r="C42" s="48" t="s">
        <v>210</v>
      </c>
      <c r="D42" s="36" t="s">
        <v>222</v>
      </c>
      <c r="E42" s="41">
        <f t="shared" si="42"/>
        <v>0</v>
      </c>
      <c r="F42" s="41"/>
      <c r="G42" s="41">
        <f t="shared" si="43"/>
        <v>0</v>
      </c>
      <c r="H42" s="41"/>
      <c r="I42" s="41"/>
      <c r="J42" s="86">
        <f t="shared" si="44"/>
        <v>632728.4</v>
      </c>
      <c r="K42" s="86"/>
      <c r="L42" s="86">
        <f t="shared" si="45"/>
        <v>632728.4</v>
      </c>
      <c r="M42" s="86">
        <v>632728.4</v>
      </c>
      <c r="N42" s="86"/>
      <c r="O42" s="41">
        <f t="shared" si="46"/>
        <v>0</v>
      </c>
      <c r="P42" s="41"/>
      <c r="Q42" s="41">
        <f t="shared" si="47"/>
        <v>0</v>
      </c>
      <c r="R42" s="41"/>
      <c r="S42" s="41"/>
      <c r="T42" s="41">
        <f t="shared" si="48"/>
        <v>0</v>
      </c>
      <c r="U42" s="41"/>
      <c r="V42" s="41">
        <f t="shared" si="49"/>
        <v>0</v>
      </c>
      <c r="W42" s="41"/>
      <c r="X42" s="41"/>
      <c r="Y42" s="41">
        <f t="shared" si="50"/>
        <v>0</v>
      </c>
      <c r="Z42" s="41"/>
      <c r="AA42" s="41">
        <f t="shared" si="51"/>
        <v>0</v>
      </c>
      <c r="AB42" s="41"/>
      <c r="AC42" s="41"/>
      <c r="AD42" s="86">
        <f t="shared" si="52"/>
        <v>632728.4</v>
      </c>
      <c r="AE42" s="86">
        <f>K42+Z42</f>
        <v>0</v>
      </c>
      <c r="AF42" s="86">
        <f t="shared" si="53"/>
        <v>632728.4</v>
      </c>
      <c r="AG42" s="86">
        <f>M42+AB42</f>
        <v>632728.4</v>
      </c>
      <c r="AH42" s="86">
        <f>N42+AC42</f>
        <v>0</v>
      </c>
      <c r="AI42" s="41">
        <f t="shared" si="54"/>
        <v>0</v>
      </c>
      <c r="AJ42" s="41"/>
      <c r="AK42" s="41">
        <f t="shared" si="55"/>
        <v>0</v>
      </c>
      <c r="AL42" s="41"/>
      <c r="AM42" s="41"/>
      <c r="AN42" s="41">
        <f t="shared" si="56"/>
        <v>0</v>
      </c>
      <c r="AO42" s="41"/>
      <c r="AP42" s="41">
        <f t="shared" si="57"/>
        <v>0</v>
      </c>
      <c r="AQ42" s="41"/>
      <c r="AR42" s="41"/>
      <c r="AS42" s="41">
        <f t="shared" si="58"/>
        <v>0</v>
      </c>
      <c r="AT42" s="41"/>
      <c r="AU42" s="41">
        <f t="shared" si="59"/>
        <v>0</v>
      </c>
      <c r="AV42" s="41"/>
      <c r="AW42" s="41"/>
    </row>
    <row r="43" spans="2:49" s="15" customFormat="1" ht="15.75" customHeight="1">
      <c r="B43" s="21" t="s">
        <v>213</v>
      </c>
      <c r="C43" s="48" t="s">
        <v>211</v>
      </c>
      <c r="D43" s="36" t="s">
        <v>223</v>
      </c>
      <c r="E43" s="41">
        <f t="shared" si="42"/>
        <v>0</v>
      </c>
      <c r="F43" s="41"/>
      <c r="G43" s="41">
        <f t="shared" si="43"/>
        <v>0</v>
      </c>
      <c r="H43" s="41"/>
      <c r="I43" s="41"/>
      <c r="J43" s="86">
        <f t="shared" si="44"/>
        <v>0</v>
      </c>
      <c r="K43" s="86"/>
      <c r="L43" s="86">
        <f t="shared" si="45"/>
        <v>0</v>
      </c>
      <c r="M43" s="86"/>
      <c r="N43" s="86"/>
      <c r="O43" s="41">
        <f t="shared" si="46"/>
        <v>0</v>
      </c>
      <c r="P43" s="41"/>
      <c r="Q43" s="41">
        <f t="shared" si="47"/>
        <v>0</v>
      </c>
      <c r="R43" s="41"/>
      <c r="S43" s="41"/>
      <c r="T43" s="41">
        <f t="shared" si="48"/>
        <v>0</v>
      </c>
      <c r="U43" s="41"/>
      <c r="V43" s="41">
        <f t="shared" si="49"/>
        <v>0</v>
      </c>
      <c r="W43" s="41"/>
      <c r="X43" s="41"/>
      <c r="Y43" s="41">
        <f t="shared" si="50"/>
        <v>0</v>
      </c>
      <c r="Z43" s="41"/>
      <c r="AA43" s="41">
        <f t="shared" si="51"/>
        <v>0</v>
      </c>
      <c r="AB43" s="41"/>
      <c r="AC43" s="41"/>
      <c r="AD43" s="86">
        <f t="shared" si="52"/>
        <v>0</v>
      </c>
      <c r="AE43" s="86">
        <f>K43+Z43</f>
        <v>0</v>
      </c>
      <c r="AF43" s="86">
        <f t="shared" si="53"/>
        <v>0</v>
      </c>
      <c r="AG43" s="86">
        <f>M43+AB43</f>
        <v>0</v>
      </c>
      <c r="AH43" s="86">
        <f>N43+AC43</f>
        <v>0</v>
      </c>
      <c r="AI43" s="41">
        <f t="shared" si="54"/>
        <v>0</v>
      </c>
      <c r="AJ43" s="41"/>
      <c r="AK43" s="41">
        <f t="shared" si="55"/>
        <v>0</v>
      </c>
      <c r="AL43" s="41"/>
      <c r="AM43" s="41"/>
      <c r="AN43" s="41">
        <f t="shared" si="56"/>
        <v>0</v>
      </c>
      <c r="AO43" s="41"/>
      <c r="AP43" s="41">
        <f t="shared" si="57"/>
        <v>0</v>
      </c>
      <c r="AQ43" s="41"/>
      <c r="AR43" s="41"/>
      <c r="AS43" s="41">
        <f t="shared" si="58"/>
        <v>0</v>
      </c>
      <c r="AT43" s="41"/>
      <c r="AU43" s="41">
        <f t="shared" si="59"/>
        <v>0</v>
      </c>
      <c r="AV43" s="41"/>
      <c r="AW43" s="41"/>
    </row>
    <row r="44" spans="2:49" s="15" customFormat="1" ht="15.75" customHeight="1">
      <c r="B44" s="21" t="s">
        <v>52</v>
      </c>
      <c r="C44" s="40" t="s">
        <v>77</v>
      </c>
      <c r="D44" s="36" t="s">
        <v>70</v>
      </c>
      <c r="E44" s="41">
        <f t="shared" si="42"/>
        <v>0</v>
      </c>
      <c r="F44" s="41">
        <f>SUBTOTAL(9,F45:F48)</f>
        <v>0</v>
      </c>
      <c r="G44" s="41">
        <f t="shared" si="43"/>
        <v>0</v>
      </c>
      <c r="H44" s="41">
        <f>SUBTOTAL(9,H45:H48)</f>
        <v>0</v>
      </c>
      <c r="I44" s="41">
        <f>SUBTOTAL(9,I45:I48)</f>
        <v>0</v>
      </c>
      <c r="J44" s="86">
        <f t="shared" si="44"/>
        <v>0</v>
      </c>
      <c r="K44" s="86">
        <f>SUBTOTAL(9,K45:K48)</f>
        <v>0</v>
      </c>
      <c r="L44" s="86">
        <f t="shared" si="45"/>
        <v>0</v>
      </c>
      <c r="M44" s="86">
        <f>SUBTOTAL(9,M45:M48)</f>
        <v>0</v>
      </c>
      <c r="N44" s="86">
        <f>SUBTOTAL(9,N45:N48)</f>
        <v>0</v>
      </c>
      <c r="O44" s="41">
        <f t="shared" si="46"/>
        <v>0</v>
      </c>
      <c r="P44" s="41">
        <f>SUBTOTAL(9,P45:P48)</f>
        <v>0</v>
      </c>
      <c r="Q44" s="41">
        <f t="shared" si="47"/>
        <v>0</v>
      </c>
      <c r="R44" s="41">
        <f>SUBTOTAL(9,R45:R48)</f>
        <v>0</v>
      </c>
      <c r="S44" s="41">
        <f>SUBTOTAL(9,S45:S48)</f>
        <v>0</v>
      </c>
      <c r="T44" s="41">
        <f t="shared" si="48"/>
        <v>0</v>
      </c>
      <c r="U44" s="41">
        <f>SUBTOTAL(9,U45:U48)</f>
        <v>0</v>
      </c>
      <c r="V44" s="41">
        <f t="shared" si="49"/>
        <v>0</v>
      </c>
      <c r="W44" s="41">
        <f>SUBTOTAL(9,W45:W48)</f>
        <v>0</v>
      </c>
      <c r="X44" s="41">
        <f>SUBTOTAL(9,X45:X48)</f>
        <v>0</v>
      </c>
      <c r="Y44" s="41">
        <f t="shared" si="50"/>
        <v>0</v>
      </c>
      <c r="Z44" s="41">
        <f>SUBTOTAL(9,Z45:Z48)</f>
        <v>0</v>
      </c>
      <c r="AA44" s="41">
        <f t="shared" si="51"/>
        <v>0</v>
      </c>
      <c r="AB44" s="41">
        <f>SUBTOTAL(9,AB45:AB48)</f>
        <v>0</v>
      </c>
      <c r="AC44" s="41">
        <f>SUBTOTAL(9,AC45:AC48)</f>
        <v>0</v>
      </c>
      <c r="AD44" s="86">
        <f t="shared" si="52"/>
        <v>0</v>
      </c>
      <c r="AE44" s="86">
        <f>SUBTOTAL(9,AE45:AE48)</f>
        <v>0</v>
      </c>
      <c r="AF44" s="86">
        <f t="shared" si="53"/>
        <v>0</v>
      </c>
      <c r="AG44" s="86">
        <f>SUBTOTAL(9,AG45:AG48)</f>
        <v>0</v>
      </c>
      <c r="AH44" s="86">
        <f>SUBTOTAL(9,AH45:AH48)</f>
        <v>0</v>
      </c>
      <c r="AI44" s="41">
        <f t="shared" si="54"/>
        <v>0</v>
      </c>
      <c r="AJ44" s="41">
        <f>SUBTOTAL(9,AJ45:AJ48)</f>
        <v>0</v>
      </c>
      <c r="AK44" s="41">
        <f t="shared" si="55"/>
        <v>0</v>
      </c>
      <c r="AL44" s="41">
        <f>SUBTOTAL(9,AL45:AL48)</f>
        <v>0</v>
      </c>
      <c r="AM44" s="41">
        <f>SUBTOTAL(9,AM45:AM48)</f>
        <v>0</v>
      </c>
      <c r="AN44" s="41">
        <f t="shared" si="56"/>
        <v>0</v>
      </c>
      <c r="AO44" s="41">
        <f>SUBTOTAL(9,AO45:AO48)</f>
        <v>0</v>
      </c>
      <c r="AP44" s="41">
        <f t="shared" si="57"/>
        <v>0</v>
      </c>
      <c r="AQ44" s="41">
        <f>SUBTOTAL(9,AQ45:AQ48)</f>
        <v>0</v>
      </c>
      <c r="AR44" s="41">
        <f>SUBTOTAL(9,AR45:AR48)</f>
        <v>0</v>
      </c>
      <c r="AS44" s="41">
        <f t="shared" si="58"/>
        <v>0</v>
      </c>
      <c r="AT44" s="41">
        <f>SUBTOTAL(9,AT45:AT48)</f>
        <v>0</v>
      </c>
      <c r="AU44" s="41">
        <f t="shared" si="59"/>
        <v>0</v>
      </c>
      <c r="AV44" s="41">
        <f>SUBTOTAL(9,AV45:AV48)</f>
        <v>0</v>
      </c>
      <c r="AW44" s="41">
        <f>SUBTOTAL(9,AW45:AW48)</f>
        <v>0</v>
      </c>
    </row>
    <row r="45" spans="2:49" s="15" customFormat="1" ht="15.75" customHeight="1">
      <c r="B45" s="21" t="s">
        <v>217</v>
      </c>
      <c r="C45" s="48" t="s">
        <v>214</v>
      </c>
      <c r="D45" s="36" t="s">
        <v>224</v>
      </c>
      <c r="E45" s="41">
        <f t="shared" si="42"/>
        <v>0</v>
      </c>
      <c r="F45" s="41"/>
      <c r="G45" s="41">
        <f t="shared" si="43"/>
        <v>0</v>
      </c>
      <c r="H45" s="41"/>
      <c r="I45" s="41"/>
      <c r="J45" s="86">
        <f t="shared" si="44"/>
        <v>0</v>
      </c>
      <c r="K45" s="86"/>
      <c r="L45" s="86">
        <f t="shared" si="45"/>
        <v>0</v>
      </c>
      <c r="M45" s="86"/>
      <c r="N45" s="86"/>
      <c r="O45" s="41">
        <f t="shared" si="46"/>
        <v>0</v>
      </c>
      <c r="P45" s="41"/>
      <c r="Q45" s="41">
        <f t="shared" si="47"/>
        <v>0</v>
      </c>
      <c r="R45" s="41"/>
      <c r="S45" s="41"/>
      <c r="T45" s="41">
        <f t="shared" si="48"/>
        <v>0</v>
      </c>
      <c r="U45" s="41"/>
      <c r="V45" s="41">
        <f t="shared" si="49"/>
        <v>0</v>
      </c>
      <c r="W45" s="41"/>
      <c r="X45" s="41"/>
      <c r="Y45" s="41">
        <f t="shared" si="50"/>
        <v>0</v>
      </c>
      <c r="Z45" s="41"/>
      <c r="AA45" s="41">
        <f t="shared" si="51"/>
        <v>0</v>
      </c>
      <c r="AB45" s="41"/>
      <c r="AC45" s="41"/>
      <c r="AD45" s="86">
        <f t="shared" si="52"/>
        <v>0</v>
      </c>
      <c r="AE45" s="86">
        <f>K45+Z45</f>
        <v>0</v>
      </c>
      <c r="AF45" s="86">
        <f t="shared" si="53"/>
        <v>0</v>
      </c>
      <c r="AG45" s="86">
        <f aca="true" t="shared" si="60" ref="AG45:AH48">M45+AB45</f>
        <v>0</v>
      </c>
      <c r="AH45" s="86">
        <f t="shared" si="60"/>
        <v>0</v>
      </c>
      <c r="AI45" s="41">
        <f t="shared" si="54"/>
        <v>0</v>
      </c>
      <c r="AJ45" s="41"/>
      <c r="AK45" s="41">
        <f t="shared" si="55"/>
        <v>0</v>
      </c>
      <c r="AL45" s="41"/>
      <c r="AM45" s="41"/>
      <c r="AN45" s="41">
        <f t="shared" si="56"/>
        <v>0</v>
      </c>
      <c r="AO45" s="41"/>
      <c r="AP45" s="41">
        <f t="shared" si="57"/>
        <v>0</v>
      </c>
      <c r="AQ45" s="41"/>
      <c r="AR45" s="41"/>
      <c r="AS45" s="41">
        <f t="shared" si="58"/>
        <v>0</v>
      </c>
      <c r="AT45" s="41"/>
      <c r="AU45" s="41">
        <f t="shared" si="59"/>
        <v>0</v>
      </c>
      <c r="AV45" s="41"/>
      <c r="AW45" s="41"/>
    </row>
    <row r="46" spans="2:49" s="15" customFormat="1" ht="15.75" customHeight="1">
      <c r="B46" s="21" t="s">
        <v>218</v>
      </c>
      <c r="C46" s="48" t="s">
        <v>215</v>
      </c>
      <c r="D46" s="36" t="s">
        <v>225</v>
      </c>
      <c r="E46" s="41">
        <f t="shared" si="42"/>
        <v>0</v>
      </c>
      <c r="F46" s="41"/>
      <c r="G46" s="41">
        <f t="shared" si="43"/>
        <v>0</v>
      </c>
      <c r="H46" s="41"/>
      <c r="I46" s="41"/>
      <c r="J46" s="86">
        <f t="shared" si="44"/>
        <v>0</v>
      </c>
      <c r="K46" s="86"/>
      <c r="L46" s="86">
        <f t="shared" si="45"/>
        <v>0</v>
      </c>
      <c r="M46" s="86"/>
      <c r="N46" s="86"/>
      <c r="O46" s="41">
        <f t="shared" si="46"/>
        <v>0</v>
      </c>
      <c r="P46" s="41"/>
      <c r="Q46" s="41">
        <f t="shared" si="47"/>
        <v>0</v>
      </c>
      <c r="R46" s="41"/>
      <c r="S46" s="41"/>
      <c r="T46" s="41">
        <f t="shared" si="48"/>
        <v>0</v>
      </c>
      <c r="U46" s="41"/>
      <c r="V46" s="41">
        <f t="shared" si="49"/>
        <v>0</v>
      </c>
      <c r="W46" s="41"/>
      <c r="X46" s="41"/>
      <c r="Y46" s="41">
        <f t="shared" si="50"/>
        <v>0</v>
      </c>
      <c r="Z46" s="41"/>
      <c r="AA46" s="41">
        <f t="shared" si="51"/>
        <v>0</v>
      </c>
      <c r="AB46" s="41"/>
      <c r="AC46" s="41"/>
      <c r="AD46" s="86">
        <f t="shared" si="52"/>
        <v>0</v>
      </c>
      <c r="AE46" s="86">
        <f>K46+Z46</f>
        <v>0</v>
      </c>
      <c r="AF46" s="86">
        <f t="shared" si="53"/>
        <v>0</v>
      </c>
      <c r="AG46" s="86">
        <f t="shared" si="60"/>
        <v>0</v>
      </c>
      <c r="AH46" s="86">
        <f t="shared" si="60"/>
        <v>0</v>
      </c>
      <c r="AI46" s="41">
        <f t="shared" si="54"/>
        <v>0</v>
      </c>
      <c r="AJ46" s="41"/>
      <c r="AK46" s="41">
        <f t="shared" si="55"/>
        <v>0</v>
      </c>
      <c r="AL46" s="41"/>
      <c r="AM46" s="41"/>
      <c r="AN46" s="41">
        <f t="shared" si="56"/>
        <v>0</v>
      </c>
      <c r="AO46" s="41"/>
      <c r="AP46" s="41">
        <f t="shared" si="57"/>
        <v>0</v>
      </c>
      <c r="AQ46" s="41"/>
      <c r="AR46" s="41"/>
      <c r="AS46" s="41">
        <f t="shared" si="58"/>
        <v>0</v>
      </c>
      <c r="AT46" s="41"/>
      <c r="AU46" s="41">
        <f t="shared" si="59"/>
        <v>0</v>
      </c>
      <c r="AV46" s="41"/>
      <c r="AW46" s="41"/>
    </row>
    <row r="47" spans="2:49" s="15" customFormat="1" ht="15.75" customHeight="1">
      <c r="B47" s="21" t="s">
        <v>219</v>
      </c>
      <c r="C47" s="48" t="s">
        <v>216</v>
      </c>
      <c r="D47" s="36" t="s">
        <v>226</v>
      </c>
      <c r="E47" s="41">
        <f t="shared" si="42"/>
        <v>0</v>
      </c>
      <c r="F47" s="41"/>
      <c r="G47" s="41">
        <f t="shared" si="43"/>
        <v>0</v>
      </c>
      <c r="H47" s="41"/>
      <c r="I47" s="41"/>
      <c r="J47" s="86">
        <f t="shared" si="44"/>
        <v>0</v>
      </c>
      <c r="K47" s="86"/>
      <c r="L47" s="86">
        <f t="shared" si="45"/>
        <v>0</v>
      </c>
      <c r="M47" s="86"/>
      <c r="N47" s="86"/>
      <c r="O47" s="41">
        <f t="shared" si="46"/>
        <v>0</v>
      </c>
      <c r="P47" s="41"/>
      <c r="Q47" s="41">
        <f t="shared" si="47"/>
        <v>0</v>
      </c>
      <c r="R47" s="41"/>
      <c r="S47" s="41"/>
      <c r="T47" s="41">
        <f t="shared" si="48"/>
        <v>0</v>
      </c>
      <c r="U47" s="41"/>
      <c r="V47" s="41">
        <f t="shared" si="49"/>
        <v>0</v>
      </c>
      <c r="W47" s="41"/>
      <c r="X47" s="41"/>
      <c r="Y47" s="41">
        <f t="shared" si="50"/>
        <v>0</v>
      </c>
      <c r="Z47" s="41"/>
      <c r="AA47" s="41">
        <f t="shared" si="51"/>
        <v>0</v>
      </c>
      <c r="AB47" s="41"/>
      <c r="AC47" s="41"/>
      <c r="AD47" s="86">
        <f t="shared" si="52"/>
        <v>0</v>
      </c>
      <c r="AE47" s="86">
        <f>K47+Z47</f>
        <v>0</v>
      </c>
      <c r="AF47" s="86">
        <f t="shared" si="53"/>
        <v>0</v>
      </c>
      <c r="AG47" s="86">
        <f t="shared" si="60"/>
        <v>0</v>
      </c>
      <c r="AH47" s="86">
        <f t="shared" si="60"/>
        <v>0</v>
      </c>
      <c r="AI47" s="41">
        <f t="shared" si="54"/>
        <v>0</v>
      </c>
      <c r="AJ47" s="41"/>
      <c r="AK47" s="41">
        <f t="shared" si="55"/>
        <v>0</v>
      </c>
      <c r="AL47" s="41"/>
      <c r="AM47" s="41"/>
      <c r="AN47" s="41">
        <f t="shared" si="56"/>
        <v>0</v>
      </c>
      <c r="AO47" s="41"/>
      <c r="AP47" s="41">
        <f t="shared" si="57"/>
        <v>0</v>
      </c>
      <c r="AQ47" s="41"/>
      <c r="AR47" s="41"/>
      <c r="AS47" s="41">
        <f t="shared" si="58"/>
        <v>0</v>
      </c>
      <c r="AT47" s="41"/>
      <c r="AU47" s="41">
        <f t="shared" si="59"/>
        <v>0</v>
      </c>
      <c r="AV47" s="41"/>
      <c r="AW47" s="41"/>
    </row>
    <row r="48" spans="2:49" s="15" customFormat="1" ht="15.75" customHeight="1">
      <c r="B48" s="21" t="s">
        <v>220</v>
      </c>
      <c r="C48" s="48" t="s">
        <v>264</v>
      </c>
      <c r="D48" s="36" t="s">
        <v>227</v>
      </c>
      <c r="E48" s="41">
        <f t="shared" si="42"/>
        <v>0</v>
      </c>
      <c r="F48" s="41"/>
      <c r="G48" s="41">
        <f t="shared" si="43"/>
        <v>0</v>
      </c>
      <c r="H48" s="41"/>
      <c r="I48" s="41"/>
      <c r="J48" s="86">
        <f t="shared" si="44"/>
        <v>0</v>
      </c>
      <c r="K48" s="86"/>
      <c r="L48" s="86">
        <f t="shared" si="45"/>
        <v>0</v>
      </c>
      <c r="M48" s="86"/>
      <c r="N48" s="86"/>
      <c r="O48" s="41">
        <f t="shared" si="46"/>
        <v>0</v>
      </c>
      <c r="P48" s="41"/>
      <c r="Q48" s="41">
        <f t="shared" si="47"/>
        <v>0</v>
      </c>
      <c r="R48" s="41"/>
      <c r="S48" s="41"/>
      <c r="T48" s="41">
        <f t="shared" si="48"/>
        <v>0</v>
      </c>
      <c r="U48" s="41"/>
      <c r="V48" s="41">
        <f t="shared" si="49"/>
        <v>0</v>
      </c>
      <c r="W48" s="41"/>
      <c r="X48" s="41"/>
      <c r="Y48" s="41">
        <f t="shared" si="50"/>
        <v>0</v>
      </c>
      <c r="Z48" s="41"/>
      <c r="AA48" s="41">
        <f t="shared" si="51"/>
        <v>0</v>
      </c>
      <c r="AB48" s="41"/>
      <c r="AC48" s="41"/>
      <c r="AD48" s="86">
        <f t="shared" si="52"/>
        <v>0</v>
      </c>
      <c r="AE48" s="86">
        <f>K48+Z48</f>
        <v>0</v>
      </c>
      <c r="AF48" s="86">
        <f t="shared" si="53"/>
        <v>0</v>
      </c>
      <c r="AG48" s="86">
        <f t="shared" si="60"/>
        <v>0</v>
      </c>
      <c r="AH48" s="86">
        <f t="shared" si="60"/>
        <v>0</v>
      </c>
      <c r="AI48" s="41">
        <f t="shared" si="54"/>
        <v>0</v>
      </c>
      <c r="AJ48" s="41"/>
      <c r="AK48" s="41">
        <f t="shared" si="55"/>
        <v>0</v>
      </c>
      <c r="AL48" s="41"/>
      <c r="AM48" s="41"/>
      <c r="AN48" s="41">
        <f t="shared" si="56"/>
        <v>0</v>
      </c>
      <c r="AO48" s="41"/>
      <c r="AP48" s="41">
        <f t="shared" si="57"/>
        <v>0</v>
      </c>
      <c r="AQ48" s="41"/>
      <c r="AR48" s="41"/>
      <c r="AS48" s="41">
        <f t="shared" si="58"/>
        <v>0</v>
      </c>
      <c r="AT48" s="41"/>
      <c r="AU48" s="41">
        <f t="shared" si="59"/>
        <v>0</v>
      </c>
      <c r="AV48" s="41"/>
      <c r="AW48" s="41"/>
    </row>
    <row r="49" spans="2:49" s="15" customFormat="1" ht="15.75" customHeight="1">
      <c r="B49" s="49"/>
      <c r="C49" s="49"/>
      <c r="D49" s="23"/>
      <c r="E49" s="149"/>
      <c r="F49" s="149"/>
      <c r="G49" s="149"/>
      <c r="H49" s="149"/>
      <c r="I49" s="149"/>
      <c r="J49" s="88"/>
      <c r="K49" s="88"/>
      <c r="L49" s="88"/>
      <c r="M49" s="88"/>
      <c r="N49" s="88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88"/>
      <c r="AE49" s="88"/>
      <c r="AF49" s="88"/>
      <c r="AG49" s="88"/>
      <c r="AH49" s="88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</row>
    <row r="50" spans="2:58" s="15" customFormat="1" ht="15.75" customHeight="1">
      <c r="B50" s="36" t="s">
        <v>5</v>
      </c>
      <c r="C50" s="107" t="s">
        <v>261</v>
      </c>
      <c r="D50" s="108"/>
      <c r="E50" s="150">
        <f>F50+G50</f>
        <v>0</v>
      </c>
      <c r="F50" s="150">
        <f>F52-F89</f>
        <v>0</v>
      </c>
      <c r="G50" s="150">
        <f>H50+I50</f>
        <v>0</v>
      </c>
      <c r="H50" s="150">
        <f>H52-H89</f>
        <v>0</v>
      </c>
      <c r="I50" s="150">
        <f>I52-I89</f>
        <v>0</v>
      </c>
      <c r="J50" s="89">
        <f>K50+L50</f>
        <v>596948.321</v>
      </c>
      <c r="K50" s="89">
        <f>K52-K89</f>
        <v>-35780.07899999998</v>
      </c>
      <c r="L50" s="89">
        <f>M50+N50</f>
        <v>632728.4</v>
      </c>
      <c r="M50" s="89">
        <f>M52-M89</f>
        <v>632728.4</v>
      </c>
      <c r="N50" s="89">
        <f>N52-N89</f>
        <v>0</v>
      </c>
      <c r="O50" s="150">
        <f>P50+Q50</f>
        <v>0</v>
      </c>
      <c r="P50" s="150">
        <f>P52-P89</f>
        <v>0</v>
      </c>
      <c r="Q50" s="150">
        <f>R50+S50</f>
        <v>0</v>
      </c>
      <c r="R50" s="150">
        <f>R52-R89</f>
        <v>0</v>
      </c>
      <c r="S50" s="150">
        <f>S52-S89</f>
        <v>0</v>
      </c>
      <c r="T50" s="150">
        <f>U50+V50</f>
        <v>0</v>
      </c>
      <c r="U50" s="150">
        <f>U52-U89</f>
        <v>0</v>
      </c>
      <c r="V50" s="150">
        <f>W50+X50</f>
        <v>0</v>
      </c>
      <c r="W50" s="150">
        <f>W52-W89</f>
        <v>0</v>
      </c>
      <c r="X50" s="150">
        <f>X52-X89</f>
        <v>0</v>
      </c>
      <c r="Y50" s="150">
        <f>Z50+AA50</f>
        <v>0</v>
      </c>
      <c r="Z50" s="150">
        <f>Z52-Z89</f>
        <v>0</v>
      </c>
      <c r="AA50" s="150">
        <f>AB50+AC50</f>
        <v>0</v>
      </c>
      <c r="AB50" s="150">
        <f>AB52-AB89</f>
        <v>0</v>
      </c>
      <c r="AC50" s="150">
        <f>AC52-AC89</f>
        <v>0</v>
      </c>
      <c r="AD50" s="89">
        <f>AE50+AF50</f>
        <v>596948.321</v>
      </c>
      <c r="AE50" s="89">
        <f>AE52-AE89</f>
        <v>-35780.07899999998</v>
      </c>
      <c r="AF50" s="89">
        <f>AG50+AH50</f>
        <v>632728.4</v>
      </c>
      <c r="AG50" s="89">
        <f>AG52-AG89</f>
        <v>632728.4</v>
      </c>
      <c r="AH50" s="89">
        <f>AH52-AH89</f>
        <v>0</v>
      </c>
      <c r="AI50" s="150">
        <f>AJ50+AK50</f>
        <v>0</v>
      </c>
      <c r="AJ50" s="150">
        <f>AJ52-AJ89</f>
        <v>0</v>
      </c>
      <c r="AK50" s="150">
        <f>AL50+AM50</f>
        <v>0</v>
      </c>
      <c r="AL50" s="150">
        <f>AL52-AL89</f>
        <v>0</v>
      </c>
      <c r="AM50" s="150">
        <f>AM52-AM89</f>
        <v>0</v>
      </c>
      <c r="AN50" s="150">
        <f>AO50+AP50</f>
        <v>0</v>
      </c>
      <c r="AO50" s="150">
        <f>AO52-AO89</f>
        <v>0</v>
      </c>
      <c r="AP50" s="150">
        <f>AQ50+AR50</f>
        <v>0</v>
      </c>
      <c r="AQ50" s="150">
        <f>AQ52-AQ89</f>
        <v>0</v>
      </c>
      <c r="AR50" s="150">
        <f>AR52-AR89</f>
        <v>0</v>
      </c>
      <c r="AS50" s="150">
        <f>AT50+AU50</f>
        <v>0</v>
      </c>
      <c r="AT50" s="150">
        <f>AT52-AT89</f>
        <v>0</v>
      </c>
      <c r="AU50" s="150">
        <f>AV50+AW50</f>
        <v>0</v>
      </c>
      <c r="AV50" s="150">
        <f>AV52-AV89</f>
        <v>0</v>
      </c>
      <c r="AW50" s="150">
        <f>AW52-AW89</f>
        <v>0</v>
      </c>
      <c r="AX50" s="4"/>
      <c r="AY50" s="4"/>
      <c r="AZ50" s="4"/>
      <c r="BA50" s="4"/>
      <c r="BB50" s="4"/>
      <c r="BC50" s="4"/>
      <c r="BD50" s="4"/>
      <c r="BE50" s="4"/>
      <c r="BF50" s="4"/>
    </row>
    <row r="51" spans="2:58" s="15" customFormat="1" ht="9.75" customHeight="1">
      <c r="B51" s="36"/>
      <c r="C51" s="107"/>
      <c r="D51" s="108"/>
      <c r="E51" s="150"/>
      <c r="F51" s="150"/>
      <c r="G51" s="150"/>
      <c r="H51" s="150"/>
      <c r="I51" s="150"/>
      <c r="J51" s="89"/>
      <c r="K51" s="89"/>
      <c r="L51" s="89"/>
      <c r="M51" s="89"/>
      <c r="N51" s="89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89"/>
      <c r="AE51" s="89"/>
      <c r="AF51" s="89"/>
      <c r="AG51" s="89"/>
      <c r="AH51" s="89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4"/>
      <c r="AY51" s="4"/>
      <c r="AZ51" s="4"/>
      <c r="BA51" s="4"/>
      <c r="BB51" s="4"/>
      <c r="BC51" s="4"/>
      <c r="BD51" s="4"/>
      <c r="BE51" s="4"/>
      <c r="BF51" s="4"/>
    </row>
    <row r="52" spans="2:58" s="15" customFormat="1" ht="15.75" customHeight="1">
      <c r="B52" s="109" t="s">
        <v>78</v>
      </c>
      <c r="C52" s="110" t="s">
        <v>79</v>
      </c>
      <c r="D52" s="111"/>
      <c r="E52" s="151">
        <f>F52+G52</f>
        <v>0</v>
      </c>
      <c r="F52" s="151">
        <f>F54+F76+F82</f>
        <v>0</v>
      </c>
      <c r="G52" s="151">
        <f>H52+I52</f>
        <v>0</v>
      </c>
      <c r="H52" s="151">
        <f>H54+H76+H82</f>
        <v>0</v>
      </c>
      <c r="I52" s="151">
        <f>I54+I76+I82</f>
        <v>0</v>
      </c>
      <c r="J52" s="90">
        <f>K52+L52</f>
        <v>933469.631</v>
      </c>
      <c r="K52" s="90">
        <f>K54+K76+K82</f>
        <v>120882.031</v>
      </c>
      <c r="L52" s="90">
        <f>M52+N52</f>
        <v>812587.6000000001</v>
      </c>
      <c r="M52" s="90">
        <f>M54+M76+M82</f>
        <v>632728.4</v>
      </c>
      <c r="N52" s="90">
        <f>N54+N76+N82</f>
        <v>179859.2</v>
      </c>
      <c r="O52" s="151">
        <f>P52+Q52</f>
        <v>0</v>
      </c>
      <c r="P52" s="151">
        <f>P54+P76+P82</f>
        <v>0</v>
      </c>
      <c r="Q52" s="151">
        <f>R52+S52</f>
        <v>0</v>
      </c>
      <c r="R52" s="151">
        <f>R54+R76+R82</f>
        <v>0</v>
      </c>
      <c r="S52" s="151">
        <f>S54+S76+S82</f>
        <v>0</v>
      </c>
      <c r="T52" s="151">
        <f>U52+V52</f>
        <v>0</v>
      </c>
      <c r="U52" s="151">
        <f>U54+U76+U82</f>
        <v>0</v>
      </c>
      <c r="V52" s="151">
        <f>W52+X52</f>
        <v>0</v>
      </c>
      <c r="W52" s="151">
        <f>W54+W76+W82</f>
        <v>0</v>
      </c>
      <c r="X52" s="151">
        <f>X54+X76+X82</f>
        <v>0</v>
      </c>
      <c r="Y52" s="151">
        <f>Z52+AA52</f>
        <v>0</v>
      </c>
      <c r="Z52" s="151">
        <f>Z54+Z76+Z82</f>
        <v>0</v>
      </c>
      <c r="AA52" s="151">
        <f>AB52+AC52</f>
        <v>0</v>
      </c>
      <c r="AB52" s="151">
        <f>AB54+AB76+AB82</f>
        <v>0</v>
      </c>
      <c r="AC52" s="151">
        <f>AC54+AC76+AC82</f>
        <v>0</v>
      </c>
      <c r="AD52" s="90">
        <f>AE52+AF52</f>
        <v>933469.631</v>
      </c>
      <c r="AE52" s="90">
        <f>AE54+AE76+AE82</f>
        <v>120882.031</v>
      </c>
      <c r="AF52" s="90">
        <f>AG52+AH52</f>
        <v>812587.6000000001</v>
      </c>
      <c r="AG52" s="90">
        <f>AG54+AG76+AG82</f>
        <v>632728.4</v>
      </c>
      <c r="AH52" s="90">
        <f>AH54+AH76+AH82</f>
        <v>179859.2</v>
      </c>
      <c r="AI52" s="151">
        <f>AJ52+AK52</f>
        <v>0</v>
      </c>
      <c r="AJ52" s="151">
        <f>AJ54+AJ76+AJ82</f>
        <v>0</v>
      </c>
      <c r="AK52" s="151">
        <f>AL52+AM52</f>
        <v>0</v>
      </c>
      <c r="AL52" s="151">
        <f>AL54+AL76+AL82</f>
        <v>0</v>
      </c>
      <c r="AM52" s="151">
        <f>AM54+AM76+AM82</f>
        <v>0</v>
      </c>
      <c r="AN52" s="151">
        <f>AO52+AP52</f>
        <v>0</v>
      </c>
      <c r="AO52" s="151">
        <f>AO54+AO76+AO82</f>
        <v>0</v>
      </c>
      <c r="AP52" s="151">
        <f>AQ52+AR52</f>
        <v>0</v>
      </c>
      <c r="AQ52" s="151">
        <f>AQ54+AQ76+AQ82</f>
        <v>0</v>
      </c>
      <c r="AR52" s="151">
        <f>AR54+AR76+AR82</f>
        <v>0</v>
      </c>
      <c r="AS52" s="151">
        <f>AT52+AU52</f>
        <v>0</v>
      </c>
      <c r="AT52" s="151">
        <f>AT54+AT76+AT82</f>
        <v>0</v>
      </c>
      <c r="AU52" s="151">
        <f>AV52+AW52</f>
        <v>0</v>
      </c>
      <c r="AV52" s="151">
        <f>AV54+AV76+AV82</f>
        <v>0</v>
      </c>
      <c r="AW52" s="151">
        <f>AW54+AW76+AW82</f>
        <v>0</v>
      </c>
      <c r="AX52" s="4"/>
      <c r="AY52" s="4"/>
      <c r="AZ52" s="4"/>
      <c r="BA52" s="4"/>
      <c r="BB52" s="4"/>
      <c r="BC52" s="4"/>
      <c r="BD52" s="4"/>
      <c r="BE52" s="4"/>
      <c r="BF52" s="4"/>
    </row>
    <row r="53" spans="2:58" s="15" customFormat="1" ht="10.5" customHeight="1">
      <c r="B53" s="21"/>
      <c r="C53" s="112"/>
      <c r="D53" s="113"/>
      <c r="E53" s="101"/>
      <c r="F53" s="101"/>
      <c r="G53" s="101"/>
      <c r="H53" s="101"/>
      <c r="I53" s="101"/>
      <c r="J53" s="91"/>
      <c r="K53" s="91"/>
      <c r="L53" s="91"/>
      <c r="M53" s="91"/>
      <c r="N53" s="9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91"/>
      <c r="AE53" s="91"/>
      <c r="AF53" s="91"/>
      <c r="AG53" s="91"/>
      <c r="AH53" s="9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4"/>
      <c r="AY53" s="4"/>
      <c r="AZ53" s="4"/>
      <c r="BA53" s="4"/>
      <c r="BB53" s="4"/>
      <c r="BC53" s="4"/>
      <c r="BD53" s="4"/>
      <c r="BE53" s="4"/>
      <c r="BF53" s="4"/>
    </row>
    <row r="54" spans="2:58" s="15" customFormat="1" ht="15.75" customHeight="1">
      <c r="B54" s="36" t="s">
        <v>80</v>
      </c>
      <c r="C54" s="107" t="s">
        <v>81</v>
      </c>
      <c r="D54" s="108"/>
      <c r="E54" s="150">
        <f aca="true" t="shared" si="61" ref="E54:E82">F54+G54</f>
        <v>0</v>
      </c>
      <c r="F54" s="150">
        <f>F55+F58+F59+F66+F70+F73</f>
        <v>0</v>
      </c>
      <c r="G54" s="150">
        <f aca="true" t="shared" si="62" ref="G54:G82">H54+I54</f>
        <v>0</v>
      </c>
      <c r="H54" s="150">
        <f>H55+H58+H59+H66+H70+H73</f>
        <v>0</v>
      </c>
      <c r="I54" s="150">
        <f>I55+I58+I59+I66+I70+I73</f>
        <v>0</v>
      </c>
      <c r="J54" s="89">
        <f aca="true" t="shared" si="63" ref="J54:J82">K54+L54</f>
        <v>912969.631</v>
      </c>
      <c r="K54" s="89">
        <f>K55+K58+K59+K66+K70+K73</f>
        <v>100382.031</v>
      </c>
      <c r="L54" s="89">
        <f aca="true" t="shared" si="64" ref="L54:L82">M54+N54</f>
        <v>812587.6000000001</v>
      </c>
      <c r="M54" s="89">
        <f>M55+M58+M59+M66+M70+M73</f>
        <v>632728.4</v>
      </c>
      <c r="N54" s="89">
        <f>N55+N58+N59+N66+N70+N73</f>
        <v>179859.2</v>
      </c>
      <c r="O54" s="150">
        <f aca="true" t="shared" si="65" ref="O54:O82">P54+Q54</f>
        <v>0</v>
      </c>
      <c r="P54" s="150">
        <f>P55+P58+P59+P66+P70+P73</f>
        <v>0</v>
      </c>
      <c r="Q54" s="150">
        <f aca="true" t="shared" si="66" ref="Q54:Q82">R54+S54</f>
        <v>0</v>
      </c>
      <c r="R54" s="150">
        <f>R55+R58+R59+R66+R70+R73</f>
        <v>0</v>
      </c>
      <c r="S54" s="150">
        <f>S55+S58+S59+S66+S70+S73</f>
        <v>0</v>
      </c>
      <c r="T54" s="150">
        <f aca="true" t="shared" si="67" ref="T54:T69">U54+V54</f>
        <v>0</v>
      </c>
      <c r="U54" s="150">
        <f>U55+U58+U59+U66+U70+U73</f>
        <v>0</v>
      </c>
      <c r="V54" s="150">
        <f aca="true" t="shared" si="68" ref="V54:V69">W54+X54</f>
        <v>0</v>
      </c>
      <c r="W54" s="150">
        <f>W55+W58+W59+W66+W70+W73</f>
        <v>0</v>
      </c>
      <c r="X54" s="150">
        <f>X55+X58+X59+X66+X70+X73</f>
        <v>0</v>
      </c>
      <c r="Y54" s="150">
        <f aca="true" t="shared" si="69" ref="Y54:Y82">Z54+AA54</f>
        <v>0</v>
      </c>
      <c r="Z54" s="150">
        <f>Z55+Z58+Z59+Z66+Z70+Z73</f>
        <v>0</v>
      </c>
      <c r="AA54" s="150">
        <f aca="true" t="shared" si="70" ref="AA54:AA82">AB54+AC54</f>
        <v>0</v>
      </c>
      <c r="AB54" s="150">
        <f>AB55+AB58+AB59+AB66+AB70+AB73</f>
        <v>0</v>
      </c>
      <c r="AC54" s="150">
        <f>AC55+AC58+AC59+AC66+AC70+AC73</f>
        <v>0</v>
      </c>
      <c r="AD54" s="89">
        <f aca="true" t="shared" si="71" ref="AD54:AD82">AE54+AF54</f>
        <v>912969.631</v>
      </c>
      <c r="AE54" s="89">
        <f>AE55+AE58+AE59+AE66+AE70+AE73</f>
        <v>100382.031</v>
      </c>
      <c r="AF54" s="89">
        <f aca="true" t="shared" si="72" ref="AF54:AF82">AG54+AH54</f>
        <v>812587.6000000001</v>
      </c>
      <c r="AG54" s="89">
        <f>AG55+AG58+AG59+AG66+AG70+AG73</f>
        <v>632728.4</v>
      </c>
      <c r="AH54" s="89">
        <f>AH55+AH58+AH59+AH66+AH70+AH73</f>
        <v>179859.2</v>
      </c>
      <c r="AI54" s="150">
        <f aca="true" t="shared" si="73" ref="AI54:AI69">AJ54+AK54</f>
        <v>0</v>
      </c>
      <c r="AJ54" s="150">
        <f>AJ55+AJ58+AJ59+AJ66+AJ70+AJ73</f>
        <v>0</v>
      </c>
      <c r="AK54" s="150">
        <f aca="true" t="shared" si="74" ref="AK54:AK69">AL54+AM54</f>
        <v>0</v>
      </c>
      <c r="AL54" s="150">
        <f>AL55+AL58+AL59+AL66+AL70+AL73</f>
        <v>0</v>
      </c>
      <c r="AM54" s="150">
        <f>AM55+AM58+AM59+AM66+AM70+AM73</f>
        <v>0</v>
      </c>
      <c r="AN54" s="150">
        <f aca="true" t="shared" si="75" ref="AN54:AN69">AO54+AP54</f>
        <v>0</v>
      </c>
      <c r="AO54" s="150">
        <f>AO55+AO58+AO59+AO66+AO70+AO73</f>
        <v>0</v>
      </c>
      <c r="AP54" s="150">
        <f aca="true" t="shared" si="76" ref="AP54:AP69">AQ54+AR54</f>
        <v>0</v>
      </c>
      <c r="AQ54" s="150">
        <f>AQ55+AQ58+AQ59+AQ66+AQ70+AQ73</f>
        <v>0</v>
      </c>
      <c r="AR54" s="150">
        <f>AR55+AR58+AR59+AR66+AR70+AR73</f>
        <v>0</v>
      </c>
      <c r="AS54" s="150">
        <f aca="true" t="shared" si="77" ref="AS54:AS69">AT54+AU54</f>
        <v>0</v>
      </c>
      <c r="AT54" s="150">
        <f>AT55+AT58+AT59+AT66+AT70+AT73</f>
        <v>0</v>
      </c>
      <c r="AU54" s="150">
        <f aca="true" t="shared" si="78" ref="AU54:AU69">AV54+AW54</f>
        <v>0</v>
      </c>
      <c r="AV54" s="150">
        <f>AV55+AV58+AV59+AV66+AV70+AV73</f>
        <v>0</v>
      </c>
      <c r="AW54" s="150">
        <f>AW55+AW58+AW59+AW66+AW70+AW73</f>
        <v>0</v>
      </c>
      <c r="AX54" s="4"/>
      <c r="AY54" s="4"/>
      <c r="AZ54" s="4"/>
      <c r="BA54" s="4"/>
      <c r="BB54" s="4"/>
      <c r="BC54" s="4"/>
      <c r="BD54" s="4"/>
      <c r="BE54" s="4"/>
      <c r="BF54" s="4"/>
    </row>
    <row r="55" spans="2:58" s="22" customFormat="1" ht="15.75" customHeight="1">
      <c r="B55" s="36" t="s">
        <v>82</v>
      </c>
      <c r="C55" s="114" t="s">
        <v>83</v>
      </c>
      <c r="D55" s="108" t="s">
        <v>9</v>
      </c>
      <c r="E55" s="150">
        <f t="shared" si="61"/>
        <v>0</v>
      </c>
      <c r="F55" s="150">
        <f>SUM(F56:F57)</f>
        <v>0</v>
      </c>
      <c r="G55" s="150">
        <f t="shared" si="62"/>
        <v>0</v>
      </c>
      <c r="H55" s="150">
        <f>SUM(H56:H57)</f>
        <v>0</v>
      </c>
      <c r="I55" s="150">
        <f>SUM(I56:I57)</f>
        <v>0</v>
      </c>
      <c r="J55" s="89">
        <f t="shared" si="63"/>
        <v>21750</v>
      </c>
      <c r="K55" s="89">
        <f>SUM(K56:K57)</f>
        <v>21750</v>
      </c>
      <c r="L55" s="89">
        <f t="shared" si="64"/>
        <v>0</v>
      </c>
      <c r="M55" s="89">
        <f>SUM(M56:M57)</f>
        <v>0</v>
      </c>
      <c r="N55" s="89">
        <f>SUM(N56:N57)</f>
        <v>0</v>
      </c>
      <c r="O55" s="150">
        <f t="shared" si="65"/>
        <v>0</v>
      </c>
      <c r="P55" s="150">
        <f>SUM(P56:P57)</f>
        <v>0</v>
      </c>
      <c r="Q55" s="150">
        <f t="shared" si="66"/>
        <v>0</v>
      </c>
      <c r="R55" s="150">
        <f>SUM(R56:R57)</f>
        <v>0</v>
      </c>
      <c r="S55" s="150">
        <f>SUM(S56:S57)</f>
        <v>0</v>
      </c>
      <c r="T55" s="150">
        <f t="shared" si="67"/>
        <v>0</v>
      </c>
      <c r="U55" s="150">
        <f>SUM(U56:U57)</f>
        <v>0</v>
      </c>
      <c r="V55" s="150">
        <f t="shared" si="68"/>
        <v>0</v>
      </c>
      <c r="W55" s="150">
        <f>SUM(W56:W57)</f>
        <v>0</v>
      </c>
      <c r="X55" s="150">
        <f>SUM(X56:X57)</f>
        <v>0</v>
      </c>
      <c r="Y55" s="150">
        <f t="shared" si="69"/>
        <v>0</v>
      </c>
      <c r="Z55" s="150">
        <f>SUM(Z56:Z57)</f>
        <v>0</v>
      </c>
      <c r="AA55" s="150">
        <f t="shared" si="70"/>
        <v>0</v>
      </c>
      <c r="AB55" s="150">
        <f>SUM(AB56:AB57)</f>
        <v>0</v>
      </c>
      <c r="AC55" s="150">
        <f>SUM(AC56:AC57)</f>
        <v>0</v>
      </c>
      <c r="AD55" s="89">
        <f t="shared" si="71"/>
        <v>21750</v>
      </c>
      <c r="AE55" s="89">
        <f>SUM(AE56:AE57)</f>
        <v>21750</v>
      </c>
      <c r="AF55" s="89">
        <f t="shared" si="72"/>
        <v>0</v>
      </c>
      <c r="AG55" s="89">
        <f>SUM(AG56:AG57)</f>
        <v>0</v>
      </c>
      <c r="AH55" s="89">
        <f>SUM(AH56:AH57)</f>
        <v>0</v>
      </c>
      <c r="AI55" s="150">
        <f t="shared" si="73"/>
        <v>0</v>
      </c>
      <c r="AJ55" s="150">
        <f>SUM(AJ56:AJ57)</f>
        <v>0</v>
      </c>
      <c r="AK55" s="150">
        <f t="shared" si="74"/>
        <v>0</v>
      </c>
      <c r="AL55" s="150">
        <f>SUM(AL56:AL57)</f>
        <v>0</v>
      </c>
      <c r="AM55" s="150">
        <f>SUM(AM56:AM57)</f>
        <v>0</v>
      </c>
      <c r="AN55" s="150">
        <f t="shared" si="75"/>
        <v>0</v>
      </c>
      <c r="AO55" s="150">
        <f>SUM(AO56:AO57)</f>
        <v>0</v>
      </c>
      <c r="AP55" s="150">
        <f t="shared" si="76"/>
        <v>0</v>
      </c>
      <c r="AQ55" s="150">
        <f>SUM(AQ56:AQ57)</f>
        <v>0</v>
      </c>
      <c r="AR55" s="150">
        <f>SUM(AR56:AR57)</f>
        <v>0</v>
      </c>
      <c r="AS55" s="150">
        <f t="shared" si="77"/>
        <v>0</v>
      </c>
      <c r="AT55" s="150">
        <f>SUM(AT56:AT57)</f>
        <v>0</v>
      </c>
      <c r="AU55" s="150">
        <f t="shared" si="78"/>
        <v>0</v>
      </c>
      <c r="AV55" s="150">
        <f>SUM(AV56:AV57)</f>
        <v>0</v>
      </c>
      <c r="AW55" s="150">
        <f>SUM(AW56:AW57)</f>
        <v>0</v>
      </c>
      <c r="AX55" s="51"/>
      <c r="AY55" s="51"/>
      <c r="AZ55" s="51"/>
      <c r="BA55" s="51"/>
      <c r="BB55" s="51"/>
      <c r="BC55" s="51"/>
      <c r="BD55" s="51"/>
      <c r="BE55" s="51"/>
      <c r="BF55" s="51"/>
    </row>
    <row r="56" spans="2:60" ht="15.75" customHeight="1">
      <c r="B56" s="21" t="s">
        <v>197</v>
      </c>
      <c r="C56" s="115" t="s">
        <v>202</v>
      </c>
      <c r="D56" s="113" t="s">
        <v>201</v>
      </c>
      <c r="E56" s="101">
        <f t="shared" si="61"/>
        <v>0</v>
      </c>
      <c r="F56" s="101"/>
      <c r="G56" s="101">
        <f t="shared" si="62"/>
        <v>0</v>
      </c>
      <c r="H56" s="101"/>
      <c r="I56" s="101"/>
      <c r="J56" s="91">
        <f t="shared" si="63"/>
        <v>21750</v>
      </c>
      <c r="K56" s="91">
        <v>21750</v>
      </c>
      <c r="L56" s="91">
        <f t="shared" si="64"/>
        <v>0</v>
      </c>
      <c r="M56" s="91"/>
      <c r="N56" s="91"/>
      <c r="O56" s="101">
        <f t="shared" si="65"/>
        <v>0</v>
      </c>
      <c r="P56" s="101"/>
      <c r="Q56" s="101">
        <f t="shared" si="66"/>
        <v>0</v>
      </c>
      <c r="R56" s="101"/>
      <c r="S56" s="101"/>
      <c r="T56" s="101">
        <f t="shared" si="67"/>
        <v>0</v>
      </c>
      <c r="U56" s="101"/>
      <c r="V56" s="101">
        <f t="shared" si="68"/>
        <v>0</v>
      </c>
      <c r="W56" s="101"/>
      <c r="X56" s="101"/>
      <c r="Y56" s="101">
        <f t="shared" si="69"/>
        <v>0</v>
      </c>
      <c r="Z56" s="101"/>
      <c r="AA56" s="101">
        <f t="shared" si="70"/>
        <v>0</v>
      </c>
      <c r="AB56" s="101"/>
      <c r="AC56" s="101"/>
      <c r="AD56" s="91">
        <f t="shared" si="71"/>
        <v>21750</v>
      </c>
      <c r="AE56" s="86">
        <f>K56+Z56</f>
        <v>21750</v>
      </c>
      <c r="AF56" s="91">
        <f t="shared" si="72"/>
        <v>0</v>
      </c>
      <c r="AG56" s="86">
        <f>M56+AB56</f>
        <v>0</v>
      </c>
      <c r="AH56" s="86">
        <f>N56+AC56</f>
        <v>0</v>
      </c>
      <c r="AI56" s="101">
        <f t="shared" si="73"/>
        <v>0</v>
      </c>
      <c r="AJ56" s="101"/>
      <c r="AK56" s="101">
        <f t="shared" si="74"/>
        <v>0</v>
      </c>
      <c r="AL56" s="101"/>
      <c r="AM56" s="101"/>
      <c r="AN56" s="101">
        <f t="shared" si="75"/>
        <v>0</v>
      </c>
      <c r="AO56" s="101"/>
      <c r="AP56" s="101">
        <f t="shared" si="76"/>
        <v>0</v>
      </c>
      <c r="AQ56" s="101"/>
      <c r="AR56" s="101"/>
      <c r="AS56" s="101">
        <f t="shared" si="77"/>
        <v>0</v>
      </c>
      <c r="AT56" s="101"/>
      <c r="AU56" s="101">
        <f t="shared" si="78"/>
        <v>0</v>
      </c>
      <c r="AV56" s="101"/>
      <c r="AW56" s="101"/>
      <c r="BG56" s="15"/>
      <c r="BH56" s="15"/>
    </row>
    <row r="57" spans="2:49" ht="15.75" customHeight="1">
      <c r="B57" s="21" t="s">
        <v>198</v>
      </c>
      <c r="C57" s="115" t="s">
        <v>203</v>
      </c>
      <c r="D57" s="113" t="s">
        <v>182</v>
      </c>
      <c r="E57" s="101">
        <f t="shared" si="61"/>
        <v>0</v>
      </c>
      <c r="F57" s="101"/>
      <c r="G57" s="101">
        <f t="shared" si="62"/>
        <v>0</v>
      </c>
      <c r="H57" s="101"/>
      <c r="I57" s="101"/>
      <c r="J57" s="91">
        <f t="shared" si="63"/>
        <v>0</v>
      </c>
      <c r="K57" s="91"/>
      <c r="L57" s="91">
        <f t="shared" si="64"/>
        <v>0</v>
      </c>
      <c r="M57" s="91"/>
      <c r="N57" s="91"/>
      <c r="O57" s="101">
        <f t="shared" si="65"/>
        <v>0</v>
      </c>
      <c r="P57" s="101"/>
      <c r="Q57" s="101">
        <f t="shared" si="66"/>
        <v>0</v>
      </c>
      <c r="R57" s="101"/>
      <c r="S57" s="101"/>
      <c r="T57" s="101">
        <f t="shared" si="67"/>
        <v>0</v>
      </c>
      <c r="U57" s="101"/>
      <c r="V57" s="101">
        <f t="shared" si="68"/>
        <v>0</v>
      </c>
      <c r="W57" s="101"/>
      <c r="X57" s="101"/>
      <c r="Y57" s="101">
        <f t="shared" si="69"/>
        <v>0</v>
      </c>
      <c r="Z57" s="101"/>
      <c r="AA57" s="101">
        <f t="shared" si="70"/>
        <v>0</v>
      </c>
      <c r="AB57" s="101"/>
      <c r="AC57" s="101"/>
      <c r="AD57" s="91">
        <f t="shared" si="71"/>
        <v>0</v>
      </c>
      <c r="AE57" s="86">
        <f>K57+Z57</f>
        <v>0</v>
      </c>
      <c r="AF57" s="91">
        <f t="shared" si="72"/>
        <v>0</v>
      </c>
      <c r="AG57" s="86">
        <f>M57+AB57</f>
        <v>0</v>
      </c>
      <c r="AH57" s="86">
        <f>N57+AC57</f>
        <v>0</v>
      </c>
      <c r="AI57" s="101">
        <f t="shared" si="73"/>
        <v>0</v>
      </c>
      <c r="AJ57" s="101"/>
      <c r="AK57" s="101">
        <f t="shared" si="74"/>
        <v>0</v>
      </c>
      <c r="AL57" s="101"/>
      <c r="AM57" s="101"/>
      <c r="AN57" s="101">
        <f t="shared" si="75"/>
        <v>0</v>
      </c>
      <c r="AO57" s="101"/>
      <c r="AP57" s="101">
        <f t="shared" si="76"/>
        <v>0</v>
      </c>
      <c r="AQ57" s="101"/>
      <c r="AR57" s="101"/>
      <c r="AS57" s="101">
        <f t="shared" si="77"/>
        <v>0</v>
      </c>
      <c r="AT57" s="101"/>
      <c r="AU57" s="101">
        <f t="shared" si="78"/>
        <v>0</v>
      </c>
      <c r="AV57" s="101"/>
      <c r="AW57" s="101"/>
    </row>
    <row r="58" spans="2:58" s="22" customFormat="1" ht="15.75" customHeight="1">
      <c r="B58" s="36" t="s">
        <v>84</v>
      </c>
      <c r="C58" s="114" t="s">
        <v>85</v>
      </c>
      <c r="D58" s="108" t="s">
        <v>41</v>
      </c>
      <c r="E58" s="150">
        <f t="shared" si="61"/>
        <v>0</v>
      </c>
      <c r="F58" s="152"/>
      <c r="G58" s="150">
        <f t="shared" si="62"/>
        <v>0</v>
      </c>
      <c r="H58" s="152"/>
      <c r="I58" s="152"/>
      <c r="J58" s="89">
        <f t="shared" si="63"/>
        <v>0</v>
      </c>
      <c r="K58" s="92"/>
      <c r="L58" s="89">
        <f t="shared" si="64"/>
        <v>0</v>
      </c>
      <c r="M58" s="92"/>
      <c r="N58" s="92"/>
      <c r="O58" s="150">
        <f t="shared" si="65"/>
        <v>0</v>
      </c>
      <c r="P58" s="152"/>
      <c r="Q58" s="150">
        <f t="shared" si="66"/>
        <v>0</v>
      </c>
      <c r="R58" s="152"/>
      <c r="S58" s="152"/>
      <c r="T58" s="150">
        <f t="shared" si="67"/>
        <v>0</v>
      </c>
      <c r="U58" s="152"/>
      <c r="V58" s="150">
        <f t="shared" si="68"/>
        <v>0</v>
      </c>
      <c r="W58" s="152"/>
      <c r="X58" s="152"/>
      <c r="Y58" s="150">
        <f t="shared" si="69"/>
        <v>0</v>
      </c>
      <c r="Z58" s="152"/>
      <c r="AA58" s="150">
        <f t="shared" si="70"/>
        <v>0</v>
      </c>
      <c r="AB58" s="152"/>
      <c r="AC58" s="152"/>
      <c r="AD58" s="89">
        <f t="shared" si="71"/>
        <v>0</v>
      </c>
      <c r="AE58" s="86">
        <f>K58+Z58</f>
        <v>0</v>
      </c>
      <c r="AF58" s="89">
        <f t="shared" si="72"/>
        <v>0</v>
      </c>
      <c r="AG58" s="86">
        <f>M58+AB58</f>
        <v>0</v>
      </c>
      <c r="AH58" s="92"/>
      <c r="AI58" s="150">
        <f t="shared" si="73"/>
        <v>0</v>
      </c>
      <c r="AJ58" s="152"/>
      <c r="AK58" s="150">
        <f t="shared" si="74"/>
        <v>0</v>
      </c>
      <c r="AL58" s="152"/>
      <c r="AM58" s="152"/>
      <c r="AN58" s="150">
        <f t="shared" si="75"/>
        <v>0</v>
      </c>
      <c r="AO58" s="152"/>
      <c r="AP58" s="150">
        <f t="shared" si="76"/>
        <v>0</v>
      </c>
      <c r="AQ58" s="152"/>
      <c r="AR58" s="152"/>
      <c r="AS58" s="150">
        <f t="shared" si="77"/>
        <v>0</v>
      </c>
      <c r="AT58" s="152"/>
      <c r="AU58" s="150">
        <f t="shared" si="78"/>
        <v>0</v>
      </c>
      <c r="AV58" s="152"/>
      <c r="AW58" s="152"/>
      <c r="AX58" s="51"/>
      <c r="AY58" s="51"/>
      <c r="AZ58" s="51"/>
      <c r="BA58" s="51"/>
      <c r="BB58" s="51"/>
      <c r="BC58" s="51"/>
      <c r="BD58" s="51"/>
      <c r="BE58" s="51"/>
      <c r="BF58" s="51"/>
    </row>
    <row r="59" spans="2:58" s="22" customFormat="1" ht="15.75" customHeight="1">
      <c r="B59" s="36" t="s">
        <v>86</v>
      </c>
      <c r="C59" s="114" t="s">
        <v>172</v>
      </c>
      <c r="D59" s="108" t="s">
        <v>166</v>
      </c>
      <c r="E59" s="150">
        <f t="shared" si="61"/>
        <v>0</v>
      </c>
      <c r="F59" s="150">
        <f>SUM(F60:F65)</f>
        <v>0</v>
      </c>
      <c r="G59" s="150">
        <f t="shared" si="62"/>
        <v>0</v>
      </c>
      <c r="H59" s="150">
        <f>SUM(H60:H65)</f>
        <v>0</v>
      </c>
      <c r="I59" s="150">
        <f>SUM(I60:I65)</f>
        <v>0</v>
      </c>
      <c r="J59" s="89">
        <f t="shared" si="63"/>
        <v>3948</v>
      </c>
      <c r="K59" s="89">
        <f>SUM(K60:K65)</f>
        <v>3948</v>
      </c>
      <c r="L59" s="89">
        <f t="shared" si="64"/>
        <v>0</v>
      </c>
      <c r="M59" s="89">
        <f>SUM(M60:M65)</f>
        <v>0</v>
      </c>
      <c r="N59" s="89">
        <f>SUM(N60:N65)</f>
        <v>0</v>
      </c>
      <c r="O59" s="150">
        <f t="shared" si="65"/>
        <v>0</v>
      </c>
      <c r="P59" s="150">
        <f>SUM(P60:P65)</f>
        <v>0</v>
      </c>
      <c r="Q59" s="150">
        <f t="shared" si="66"/>
        <v>0</v>
      </c>
      <c r="R59" s="150">
        <f>SUM(R60:R65)</f>
        <v>0</v>
      </c>
      <c r="S59" s="150">
        <f>SUM(S60:S65)</f>
        <v>0</v>
      </c>
      <c r="T59" s="150">
        <f t="shared" si="67"/>
        <v>0</v>
      </c>
      <c r="U59" s="150">
        <f>SUM(U60:U65)</f>
        <v>0</v>
      </c>
      <c r="V59" s="150">
        <f t="shared" si="68"/>
        <v>0</v>
      </c>
      <c r="W59" s="150">
        <f>SUM(W60:W65)</f>
        <v>0</v>
      </c>
      <c r="X59" s="150">
        <f>SUM(X60:X65)</f>
        <v>0</v>
      </c>
      <c r="Y59" s="150">
        <f t="shared" si="69"/>
        <v>0</v>
      </c>
      <c r="Z59" s="150">
        <f>SUM(Z60:Z65)</f>
        <v>0</v>
      </c>
      <c r="AA59" s="150">
        <f t="shared" si="70"/>
        <v>0</v>
      </c>
      <c r="AB59" s="150">
        <f>SUM(AB60:AB65)</f>
        <v>0</v>
      </c>
      <c r="AC59" s="150">
        <f>SUM(AC60:AC65)</f>
        <v>0</v>
      </c>
      <c r="AD59" s="89">
        <f t="shared" si="71"/>
        <v>3948</v>
      </c>
      <c r="AE59" s="89">
        <f>SUM(AE60:AE65)</f>
        <v>3948</v>
      </c>
      <c r="AF59" s="89">
        <f t="shared" si="72"/>
        <v>0</v>
      </c>
      <c r="AG59" s="89">
        <f>SUM(AG60:AG65)</f>
        <v>0</v>
      </c>
      <c r="AH59" s="89">
        <f>SUM(AH60:AH65)</f>
        <v>0</v>
      </c>
      <c r="AI59" s="150">
        <f t="shared" si="73"/>
        <v>0</v>
      </c>
      <c r="AJ59" s="150">
        <f>SUM(AJ60:AJ65)</f>
        <v>0</v>
      </c>
      <c r="AK59" s="150">
        <f t="shared" si="74"/>
        <v>0</v>
      </c>
      <c r="AL59" s="150">
        <f>SUM(AL60:AL65)</f>
        <v>0</v>
      </c>
      <c r="AM59" s="150">
        <f>SUM(AM60:AM65)</f>
        <v>0</v>
      </c>
      <c r="AN59" s="150">
        <f t="shared" si="75"/>
        <v>0</v>
      </c>
      <c r="AO59" s="150">
        <f>SUM(AO60:AO65)</f>
        <v>0</v>
      </c>
      <c r="AP59" s="150">
        <f t="shared" si="76"/>
        <v>0</v>
      </c>
      <c r="AQ59" s="150">
        <f>SUM(AQ60:AQ65)</f>
        <v>0</v>
      </c>
      <c r="AR59" s="150">
        <f>SUM(AR60:AR65)</f>
        <v>0</v>
      </c>
      <c r="AS59" s="150">
        <f t="shared" si="77"/>
        <v>0</v>
      </c>
      <c r="AT59" s="150">
        <f>SUM(AT60:AT65)</f>
        <v>0</v>
      </c>
      <c r="AU59" s="150">
        <f t="shared" si="78"/>
        <v>0</v>
      </c>
      <c r="AV59" s="150">
        <f>SUM(AV60:AV65)</f>
        <v>0</v>
      </c>
      <c r="AW59" s="150">
        <f>SUM(AW60:AW65)</f>
        <v>0</v>
      </c>
      <c r="AX59" s="51"/>
      <c r="AY59" s="51"/>
      <c r="AZ59" s="51"/>
      <c r="BA59" s="51"/>
      <c r="BB59" s="51"/>
      <c r="BC59" s="51"/>
      <c r="BD59" s="51"/>
      <c r="BE59" s="51"/>
      <c r="BF59" s="51"/>
    </row>
    <row r="60" spans="2:58" s="15" customFormat="1" ht="15.75" customHeight="1">
      <c r="B60" s="21" t="s">
        <v>87</v>
      </c>
      <c r="C60" s="115" t="s">
        <v>88</v>
      </c>
      <c r="D60" s="113" t="s">
        <v>160</v>
      </c>
      <c r="E60" s="101">
        <f t="shared" si="61"/>
        <v>0</v>
      </c>
      <c r="F60" s="153"/>
      <c r="G60" s="149">
        <f t="shared" si="62"/>
        <v>0</v>
      </c>
      <c r="H60" s="153"/>
      <c r="I60" s="153"/>
      <c r="J60" s="91">
        <f t="shared" si="63"/>
        <v>2398.5</v>
      </c>
      <c r="K60" s="93">
        <v>2398.5</v>
      </c>
      <c r="L60" s="88">
        <f t="shared" si="64"/>
        <v>0</v>
      </c>
      <c r="M60" s="93"/>
      <c r="N60" s="93"/>
      <c r="O60" s="101">
        <f t="shared" si="65"/>
        <v>0</v>
      </c>
      <c r="P60" s="153"/>
      <c r="Q60" s="149">
        <f t="shared" si="66"/>
        <v>0</v>
      </c>
      <c r="R60" s="153"/>
      <c r="S60" s="153"/>
      <c r="T60" s="101">
        <f t="shared" si="67"/>
        <v>0</v>
      </c>
      <c r="U60" s="153"/>
      <c r="V60" s="149">
        <f t="shared" si="68"/>
        <v>0</v>
      </c>
      <c r="W60" s="153"/>
      <c r="X60" s="153"/>
      <c r="Y60" s="101">
        <f t="shared" si="69"/>
        <v>0</v>
      </c>
      <c r="Z60" s="153"/>
      <c r="AA60" s="149">
        <f t="shared" si="70"/>
        <v>0</v>
      </c>
      <c r="AB60" s="153"/>
      <c r="AC60" s="153"/>
      <c r="AD60" s="91">
        <f t="shared" si="71"/>
        <v>2398.5</v>
      </c>
      <c r="AE60" s="86">
        <f aca="true" t="shared" si="79" ref="AE60:AE65">K60+Z60</f>
        <v>2398.5</v>
      </c>
      <c r="AF60" s="88">
        <f t="shared" si="72"/>
        <v>0</v>
      </c>
      <c r="AG60" s="86">
        <f aca="true" t="shared" si="80" ref="AG60:AG65">M60+AB60</f>
        <v>0</v>
      </c>
      <c r="AH60" s="86">
        <f aca="true" t="shared" si="81" ref="AH60:AH65">N60+AC60</f>
        <v>0</v>
      </c>
      <c r="AI60" s="101">
        <f t="shared" si="73"/>
        <v>0</v>
      </c>
      <c r="AJ60" s="153"/>
      <c r="AK60" s="149">
        <f t="shared" si="74"/>
        <v>0</v>
      </c>
      <c r="AL60" s="153"/>
      <c r="AM60" s="153"/>
      <c r="AN60" s="101">
        <f t="shared" si="75"/>
        <v>0</v>
      </c>
      <c r="AO60" s="153"/>
      <c r="AP60" s="149">
        <f t="shared" si="76"/>
        <v>0</v>
      </c>
      <c r="AQ60" s="153"/>
      <c r="AR60" s="153"/>
      <c r="AS60" s="101">
        <f t="shared" si="77"/>
        <v>0</v>
      </c>
      <c r="AT60" s="153"/>
      <c r="AU60" s="149">
        <f t="shared" si="78"/>
        <v>0</v>
      </c>
      <c r="AV60" s="153"/>
      <c r="AW60" s="153"/>
      <c r="AX60" s="4"/>
      <c r="AY60" s="4"/>
      <c r="AZ60" s="4"/>
      <c r="BA60" s="4"/>
      <c r="BB60" s="4"/>
      <c r="BC60" s="4"/>
      <c r="BD60" s="4"/>
      <c r="BE60" s="4"/>
      <c r="BF60" s="4"/>
    </row>
    <row r="61" spans="2:58" s="15" customFormat="1" ht="15.75" customHeight="1">
      <c r="B61" s="21" t="s">
        <v>89</v>
      </c>
      <c r="C61" s="115" t="s">
        <v>90</v>
      </c>
      <c r="D61" s="113" t="s">
        <v>161</v>
      </c>
      <c r="E61" s="101">
        <f t="shared" si="61"/>
        <v>0</v>
      </c>
      <c r="F61" s="153"/>
      <c r="G61" s="149">
        <f t="shared" si="62"/>
        <v>0</v>
      </c>
      <c r="H61" s="153"/>
      <c r="I61" s="153"/>
      <c r="J61" s="91">
        <f t="shared" si="63"/>
        <v>0</v>
      </c>
      <c r="K61" s="93"/>
      <c r="L61" s="88">
        <f t="shared" si="64"/>
        <v>0</v>
      </c>
      <c r="M61" s="93"/>
      <c r="N61" s="93"/>
      <c r="O61" s="101">
        <f t="shared" si="65"/>
        <v>0</v>
      </c>
      <c r="P61" s="153"/>
      <c r="Q61" s="149">
        <f t="shared" si="66"/>
        <v>0</v>
      </c>
      <c r="R61" s="153"/>
      <c r="S61" s="153"/>
      <c r="T61" s="101">
        <f t="shared" si="67"/>
        <v>0</v>
      </c>
      <c r="U61" s="153"/>
      <c r="V61" s="149">
        <f t="shared" si="68"/>
        <v>0</v>
      </c>
      <c r="W61" s="153"/>
      <c r="X61" s="153"/>
      <c r="Y61" s="101">
        <f t="shared" si="69"/>
        <v>0</v>
      </c>
      <c r="Z61" s="153"/>
      <c r="AA61" s="149">
        <f t="shared" si="70"/>
        <v>0</v>
      </c>
      <c r="AB61" s="153"/>
      <c r="AC61" s="153"/>
      <c r="AD61" s="91">
        <f t="shared" si="71"/>
        <v>0</v>
      </c>
      <c r="AE61" s="86">
        <f t="shared" si="79"/>
        <v>0</v>
      </c>
      <c r="AF61" s="88">
        <f t="shared" si="72"/>
        <v>0</v>
      </c>
      <c r="AG61" s="86">
        <f t="shared" si="80"/>
        <v>0</v>
      </c>
      <c r="AH61" s="86">
        <f t="shared" si="81"/>
        <v>0</v>
      </c>
      <c r="AI61" s="101">
        <f t="shared" si="73"/>
        <v>0</v>
      </c>
      <c r="AJ61" s="153"/>
      <c r="AK61" s="149">
        <f t="shared" si="74"/>
        <v>0</v>
      </c>
      <c r="AL61" s="153"/>
      <c r="AM61" s="153"/>
      <c r="AN61" s="101">
        <f t="shared" si="75"/>
        <v>0</v>
      </c>
      <c r="AO61" s="153"/>
      <c r="AP61" s="149">
        <f t="shared" si="76"/>
        <v>0</v>
      </c>
      <c r="AQ61" s="153"/>
      <c r="AR61" s="153"/>
      <c r="AS61" s="101">
        <f t="shared" si="77"/>
        <v>0</v>
      </c>
      <c r="AT61" s="153"/>
      <c r="AU61" s="149">
        <f t="shared" si="78"/>
        <v>0</v>
      </c>
      <c r="AV61" s="153"/>
      <c r="AW61" s="153"/>
      <c r="AX61" s="4"/>
      <c r="AY61" s="4"/>
      <c r="AZ61" s="4"/>
      <c r="BA61" s="4"/>
      <c r="BB61" s="4"/>
      <c r="BC61" s="4"/>
      <c r="BD61" s="4"/>
      <c r="BE61" s="4"/>
      <c r="BF61" s="4"/>
    </row>
    <row r="62" spans="2:58" s="15" customFormat="1" ht="15.75" customHeight="1">
      <c r="B62" s="21" t="s">
        <v>91</v>
      </c>
      <c r="C62" s="115" t="s">
        <v>92</v>
      </c>
      <c r="D62" s="113" t="s">
        <v>162</v>
      </c>
      <c r="E62" s="101">
        <f t="shared" si="61"/>
        <v>0</v>
      </c>
      <c r="F62" s="153"/>
      <c r="G62" s="149">
        <f t="shared" si="62"/>
        <v>0</v>
      </c>
      <c r="H62" s="153"/>
      <c r="I62" s="153"/>
      <c r="J62" s="91">
        <f t="shared" si="63"/>
        <v>1044</v>
      </c>
      <c r="K62" s="93">
        <v>1044</v>
      </c>
      <c r="L62" s="88">
        <f t="shared" si="64"/>
        <v>0</v>
      </c>
      <c r="M62" s="93"/>
      <c r="N62" s="93"/>
      <c r="O62" s="101">
        <f t="shared" si="65"/>
        <v>0</v>
      </c>
      <c r="P62" s="153"/>
      <c r="Q62" s="149">
        <f t="shared" si="66"/>
        <v>0</v>
      </c>
      <c r="R62" s="153"/>
      <c r="S62" s="153"/>
      <c r="T62" s="101">
        <f t="shared" si="67"/>
        <v>0</v>
      </c>
      <c r="U62" s="153"/>
      <c r="V62" s="149">
        <f t="shared" si="68"/>
        <v>0</v>
      </c>
      <c r="W62" s="153"/>
      <c r="X62" s="153"/>
      <c r="Y62" s="101">
        <f t="shared" si="69"/>
        <v>0</v>
      </c>
      <c r="Z62" s="153"/>
      <c r="AA62" s="149">
        <f t="shared" si="70"/>
        <v>0</v>
      </c>
      <c r="AB62" s="153"/>
      <c r="AC62" s="153"/>
      <c r="AD62" s="91">
        <f t="shared" si="71"/>
        <v>1044</v>
      </c>
      <c r="AE62" s="86">
        <f t="shared" si="79"/>
        <v>1044</v>
      </c>
      <c r="AF62" s="88">
        <f t="shared" si="72"/>
        <v>0</v>
      </c>
      <c r="AG62" s="86">
        <f t="shared" si="80"/>
        <v>0</v>
      </c>
      <c r="AH62" s="86">
        <f t="shared" si="81"/>
        <v>0</v>
      </c>
      <c r="AI62" s="101">
        <f t="shared" si="73"/>
        <v>0</v>
      </c>
      <c r="AJ62" s="153"/>
      <c r="AK62" s="149">
        <f t="shared" si="74"/>
        <v>0</v>
      </c>
      <c r="AL62" s="153"/>
      <c r="AM62" s="153"/>
      <c r="AN62" s="101">
        <f t="shared" si="75"/>
        <v>0</v>
      </c>
      <c r="AO62" s="153"/>
      <c r="AP62" s="149">
        <f t="shared" si="76"/>
        <v>0</v>
      </c>
      <c r="AQ62" s="153"/>
      <c r="AR62" s="153"/>
      <c r="AS62" s="101">
        <f t="shared" si="77"/>
        <v>0</v>
      </c>
      <c r="AT62" s="153"/>
      <c r="AU62" s="149">
        <f t="shared" si="78"/>
        <v>0</v>
      </c>
      <c r="AV62" s="153"/>
      <c r="AW62" s="153"/>
      <c r="AX62" s="4"/>
      <c r="AY62" s="4"/>
      <c r="AZ62" s="4"/>
      <c r="BA62" s="4"/>
      <c r="BB62" s="4"/>
      <c r="BC62" s="4"/>
      <c r="BD62" s="4"/>
      <c r="BE62" s="4"/>
      <c r="BF62" s="4"/>
    </row>
    <row r="63" spans="2:58" s="15" customFormat="1" ht="15.75" customHeight="1">
      <c r="B63" s="21" t="s">
        <v>93</v>
      </c>
      <c r="C63" s="115" t="s">
        <v>173</v>
      </c>
      <c r="D63" s="113" t="s">
        <v>163</v>
      </c>
      <c r="E63" s="101">
        <f t="shared" si="61"/>
        <v>0</v>
      </c>
      <c r="F63" s="153"/>
      <c r="G63" s="101">
        <f t="shared" si="62"/>
        <v>0</v>
      </c>
      <c r="H63" s="153"/>
      <c r="I63" s="153"/>
      <c r="J63" s="91">
        <f t="shared" si="63"/>
        <v>505.5</v>
      </c>
      <c r="K63" s="93">
        <v>505.5</v>
      </c>
      <c r="L63" s="91">
        <f t="shared" si="64"/>
        <v>0</v>
      </c>
      <c r="M63" s="93"/>
      <c r="N63" s="93"/>
      <c r="O63" s="101">
        <f t="shared" si="65"/>
        <v>0</v>
      </c>
      <c r="P63" s="153"/>
      <c r="Q63" s="101">
        <f t="shared" si="66"/>
        <v>0</v>
      </c>
      <c r="R63" s="153"/>
      <c r="S63" s="153"/>
      <c r="T63" s="101">
        <f t="shared" si="67"/>
        <v>0</v>
      </c>
      <c r="U63" s="153"/>
      <c r="V63" s="101">
        <f t="shared" si="68"/>
        <v>0</v>
      </c>
      <c r="W63" s="153"/>
      <c r="X63" s="153"/>
      <c r="Y63" s="101">
        <f t="shared" si="69"/>
        <v>0</v>
      </c>
      <c r="Z63" s="153"/>
      <c r="AA63" s="101">
        <f t="shared" si="70"/>
        <v>0</v>
      </c>
      <c r="AB63" s="153"/>
      <c r="AC63" s="153"/>
      <c r="AD63" s="91">
        <f t="shared" si="71"/>
        <v>505.5</v>
      </c>
      <c r="AE63" s="86">
        <f t="shared" si="79"/>
        <v>505.5</v>
      </c>
      <c r="AF63" s="91">
        <f t="shared" si="72"/>
        <v>0</v>
      </c>
      <c r="AG63" s="86">
        <f t="shared" si="80"/>
        <v>0</v>
      </c>
      <c r="AH63" s="86">
        <f t="shared" si="81"/>
        <v>0</v>
      </c>
      <c r="AI63" s="101">
        <f t="shared" si="73"/>
        <v>0</v>
      </c>
      <c r="AJ63" s="153"/>
      <c r="AK63" s="101">
        <f t="shared" si="74"/>
        <v>0</v>
      </c>
      <c r="AL63" s="153"/>
      <c r="AM63" s="153"/>
      <c r="AN63" s="101">
        <f t="shared" si="75"/>
        <v>0</v>
      </c>
      <c r="AO63" s="153"/>
      <c r="AP63" s="101">
        <f t="shared" si="76"/>
        <v>0</v>
      </c>
      <c r="AQ63" s="153"/>
      <c r="AR63" s="153"/>
      <c r="AS63" s="101">
        <f t="shared" si="77"/>
        <v>0</v>
      </c>
      <c r="AT63" s="153"/>
      <c r="AU63" s="101">
        <f t="shared" si="78"/>
        <v>0</v>
      </c>
      <c r="AV63" s="153"/>
      <c r="AW63" s="153"/>
      <c r="AX63" s="4"/>
      <c r="AY63" s="4"/>
      <c r="AZ63" s="4"/>
      <c r="BA63" s="4"/>
      <c r="BB63" s="4"/>
      <c r="BC63" s="4"/>
      <c r="BD63" s="4"/>
      <c r="BE63" s="4"/>
      <c r="BF63" s="4"/>
    </row>
    <row r="64" spans="2:58" s="15" customFormat="1" ht="15.75" customHeight="1">
      <c r="B64" s="21" t="s">
        <v>94</v>
      </c>
      <c r="C64" s="115" t="s">
        <v>199</v>
      </c>
      <c r="D64" s="113" t="s">
        <v>164</v>
      </c>
      <c r="E64" s="101">
        <f t="shared" si="61"/>
        <v>0</v>
      </c>
      <c r="F64" s="153"/>
      <c r="G64" s="101">
        <f t="shared" si="62"/>
        <v>0</v>
      </c>
      <c r="H64" s="153"/>
      <c r="I64" s="153"/>
      <c r="J64" s="91">
        <f t="shared" si="63"/>
        <v>0</v>
      </c>
      <c r="K64" s="93"/>
      <c r="L64" s="91">
        <f t="shared" si="64"/>
        <v>0</v>
      </c>
      <c r="M64" s="93"/>
      <c r="N64" s="93"/>
      <c r="O64" s="101">
        <f t="shared" si="65"/>
        <v>0</v>
      </c>
      <c r="P64" s="153"/>
      <c r="Q64" s="101">
        <f t="shared" si="66"/>
        <v>0</v>
      </c>
      <c r="R64" s="153"/>
      <c r="S64" s="153"/>
      <c r="T64" s="101">
        <f t="shared" si="67"/>
        <v>0</v>
      </c>
      <c r="U64" s="153"/>
      <c r="V64" s="101">
        <f t="shared" si="68"/>
        <v>0</v>
      </c>
      <c r="W64" s="153"/>
      <c r="X64" s="153"/>
      <c r="Y64" s="101">
        <f t="shared" si="69"/>
        <v>0</v>
      </c>
      <c r="Z64" s="153"/>
      <c r="AA64" s="101">
        <f t="shared" si="70"/>
        <v>0</v>
      </c>
      <c r="AB64" s="153"/>
      <c r="AC64" s="153"/>
      <c r="AD64" s="91">
        <f t="shared" si="71"/>
        <v>0</v>
      </c>
      <c r="AE64" s="86">
        <f t="shared" si="79"/>
        <v>0</v>
      </c>
      <c r="AF64" s="91">
        <f t="shared" si="72"/>
        <v>0</v>
      </c>
      <c r="AG64" s="86">
        <f t="shared" si="80"/>
        <v>0</v>
      </c>
      <c r="AH64" s="86">
        <f t="shared" si="81"/>
        <v>0</v>
      </c>
      <c r="AI64" s="101">
        <f t="shared" si="73"/>
        <v>0</v>
      </c>
      <c r="AJ64" s="153"/>
      <c r="AK64" s="101">
        <f t="shared" si="74"/>
        <v>0</v>
      </c>
      <c r="AL64" s="153"/>
      <c r="AM64" s="153"/>
      <c r="AN64" s="101">
        <f t="shared" si="75"/>
        <v>0</v>
      </c>
      <c r="AO64" s="153"/>
      <c r="AP64" s="101">
        <f t="shared" si="76"/>
        <v>0</v>
      </c>
      <c r="AQ64" s="153"/>
      <c r="AR64" s="153"/>
      <c r="AS64" s="101">
        <f t="shared" si="77"/>
        <v>0</v>
      </c>
      <c r="AT64" s="153"/>
      <c r="AU64" s="101">
        <f t="shared" si="78"/>
        <v>0</v>
      </c>
      <c r="AV64" s="153"/>
      <c r="AW64" s="153"/>
      <c r="AX64" s="4"/>
      <c r="AY64" s="4"/>
      <c r="AZ64" s="4"/>
      <c r="BA64" s="4"/>
      <c r="BB64" s="4"/>
      <c r="BC64" s="4"/>
      <c r="BD64" s="4"/>
      <c r="BE64" s="4"/>
      <c r="BF64" s="4"/>
    </row>
    <row r="65" spans="2:58" s="15" customFormat="1" ht="15.75" customHeight="1">
      <c r="B65" s="21" t="s">
        <v>165</v>
      </c>
      <c r="C65" s="115" t="s">
        <v>200</v>
      </c>
      <c r="D65" s="113" t="s">
        <v>11</v>
      </c>
      <c r="E65" s="101">
        <f t="shared" si="61"/>
        <v>0</v>
      </c>
      <c r="F65" s="153"/>
      <c r="G65" s="101">
        <f t="shared" si="62"/>
        <v>0</v>
      </c>
      <c r="H65" s="153"/>
      <c r="I65" s="153"/>
      <c r="J65" s="91">
        <f t="shared" si="63"/>
        <v>0</v>
      </c>
      <c r="K65" s="93"/>
      <c r="L65" s="91">
        <f t="shared" si="64"/>
        <v>0</v>
      </c>
      <c r="M65" s="93"/>
      <c r="N65" s="93"/>
      <c r="O65" s="101">
        <f t="shared" si="65"/>
        <v>0</v>
      </c>
      <c r="P65" s="153"/>
      <c r="Q65" s="101">
        <f t="shared" si="66"/>
        <v>0</v>
      </c>
      <c r="R65" s="153"/>
      <c r="S65" s="153"/>
      <c r="T65" s="101">
        <f t="shared" si="67"/>
        <v>0</v>
      </c>
      <c r="U65" s="153"/>
      <c r="V65" s="101">
        <f t="shared" si="68"/>
        <v>0</v>
      </c>
      <c r="W65" s="153"/>
      <c r="X65" s="153"/>
      <c r="Y65" s="101">
        <f t="shared" si="69"/>
        <v>0</v>
      </c>
      <c r="Z65" s="153"/>
      <c r="AA65" s="101">
        <f t="shared" si="70"/>
        <v>0</v>
      </c>
      <c r="AB65" s="153"/>
      <c r="AC65" s="153"/>
      <c r="AD65" s="91">
        <f t="shared" si="71"/>
        <v>0</v>
      </c>
      <c r="AE65" s="86">
        <f t="shared" si="79"/>
        <v>0</v>
      </c>
      <c r="AF65" s="91">
        <f t="shared" si="72"/>
        <v>0</v>
      </c>
      <c r="AG65" s="86">
        <f t="shared" si="80"/>
        <v>0</v>
      </c>
      <c r="AH65" s="86">
        <f t="shared" si="81"/>
        <v>0</v>
      </c>
      <c r="AI65" s="101">
        <f t="shared" si="73"/>
        <v>0</v>
      </c>
      <c r="AJ65" s="153"/>
      <c r="AK65" s="101">
        <f t="shared" si="74"/>
        <v>0</v>
      </c>
      <c r="AL65" s="153"/>
      <c r="AM65" s="153"/>
      <c r="AN65" s="101">
        <f t="shared" si="75"/>
        <v>0</v>
      </c>
      <c r="AO65" s="153"/>
      <c r="AP65" s="101">
        <f t="shared" si="76"/>
        <v>0</v>
      </c>
      <c r="AQ65" s="153"/>
      <c r="AR65" s="153"/>
      <c r="AS65" s="101">
        <f t="shared" si="77"/>
        <v>0</v>
      </c>
      <c r="AT65" s="153"/>
      <c r="AU65" s="101">
        <f t="shared" si="78"/>
        <v>0</v>
      </c>
      <c r="AV65" s="153"/>
      <c r="AW65" s="153"/>
      <c r="AX65" s="4"/>
      <c r="AY65" s="4"/>
      <c r="AZ65" s="4"/>
      <c r="BA65" s="4"/>
      <c r="BB65" s="4"/>
      <c r="BC65" s="4"/>
      <c r="BD65" s="4"/>
      <c r="BE65" s="4"/>
      <c r="BF65" s="4"/>
    </row>
    <row r="66" spans="2:58" s="22" customFormat="1" ht="15.75" customHeight="1">
      <c r="B66" s="36" t="s">
        <v>95</v>
      </c>
      <c r="C66" s="114" t="s">
        <v>96</v>
      </c>
      <c r="D66" s="108"/>
      <c r="E66" s="150">
        <f t="shared" si="61"/>
        <v>0</v>
      </c>
      <c r="F66" s="150">
        <f>SUM(F67:F69)</f>
        <v>0</v>
      </c>
      <c r="G66" s="150">
        <f t="shared" si="62"/>
        <v>0</v>
      </c>
      <c r="H66" s="150">
        <f>SUM(H67:H69)</f>
        <v>0</v>
      </c>
      <c r="I66" s="150">
        <f>SUM(I67:I69)</f>
        <v>0</v>
      </c>
      <c r="J66" s="89">
        <f t="shared" si="63"/>
        <v>14684.031</v>
      </c>
      <c r="K66" s="89">
        <f>SUM(K67:K69)</f>
        <v>14684.031</v>
      </c>
      <c r="L66" s="89">
        <f t="shared" si="64"/>
        <v>0</v>
      </c>
      <c r="M66" s="89">
        <f>SUM(M67:M69)</f>
        <v>0</v>
      </c>
      <c r="N66" s="89">
        <f>SUM(N67:N69)</f>
        <v>0</v>
      </c>
      <c r="O66" s="150">
        <f t="shared" si="65"/>
        <v>0</v>
      </c>
      <c r="P66" s="150">
        <f>SUM(P67:P69)</f>
        <v>0</v>
      </c>
      <c r="Q66" s="150">
        <f t="shared" si="66"/>
        <v>0</v>
      </c>
      <c r="R66" s="150">
        <f>SUM(R67:R69)</f>
        <v>0</v>
      </c>
      <c r="S66" s="150">
        <f>SUM(S67:S69)</f>
        <v>0</v>
      </c>
      <c r="T66" s="150">
        <f t="shared" si="67"/>
        <v>0</v>
      </c>
      <c r="U66" s="150">
        <f>SUM(U67:U69)</f>
        <v>0</v>
      </c>
      <c r="V66" s="150">
        <f t="shared" si="68"/>
        <v>0</v>
      </c>
      <c r="W66" s="150">
        <f>SUM(W67:W69)</f>
        <v>0</v>
      </c>
      <c r="X66" s="150">
        <f>SUM(X67:X69)</f>
        <v>0</v>
      </c>
      <c r="Y66" s="150">
        <f t="shared" si="69"/>
        <v>0</v>
      </c>
      <c r="Z66" s="150">
        <f>SUM(Z67:Z69)</f>
        <v>0</v>
      </c>
      <c r="AA66" s="150">
        <f t="shared" si="70"/>
        <v>0</v>
      </c>
      <c r="AB66" s="150">
        <f>SUM(AB67:AB69)</f>
        <v>0</v>
      </c>
      <c r="AC66" s="150">
        <f>SUM(AC67:AC69)</f>
        <v>0</v>
      </c>
      <c r="AD66" s="89">
        <f t="shared" si="71"/>
        <v>14684.031</v>
      </c>
      <c r="AE66" s="89">
        <f>SUM(AE67:AE69)</f>
        <v>14684.031</v>
      </c>
      <c r="AF66" s="89">
        <f t="shared" si="72"/>
        <v>0</v>
      </c>
      <c r="AG66" s="89">
        <f>SUM(AG67:AG69)</f>
        <v>0</v>
      </c>
      <c r="AH66" s="89">
        <f>SUM(AH67:AH69)</f>
        <v>0</v>
      </c>
      <c r="AI66" s="150">
        <f t="shared" si="73"/>
        <v>0</v>
      </c>
      <c r="AJ66" s="150">
        <f>SUM(AJ67:AJ69)</f>
        <v>0</v>
      </c>
      <c r="AK66" s="150">
        <f t="shared" si="74"/>
        <v>0</v>
      </c>
      <c r="AL66" s="150">
        <f>SUM(AL67:AL69)</f>
        <v>0</v>
      </c>
      <c r="AM66" s="150">
        <f>SUM(AM67:AM69)</f>
        <v>0</v>
      </c>
      <c r="AN66" s="150">
        <f t="shared" si="75"/>
        <v>0</v>
      </c>
      <c r="AO66" s="150">
        <f>SUM(AO67:AO69)</f>
        <v>0</v>
      </c>
      <c r="AP66" s="150">
        <f t="shared" si="76"/>
        <v>0</v>
      </c>
      <c r="AQ66" s="150">
        <f>SUM(AQ67:AQ69)</f>
        <v>0</v>
      </c>
      <c r="AR66" s="150">
        <f>SUM(AR67:AR69)</f>
        <v>0</v>
      </c>
      <c r="AS66" s="150">
        <f t="shared" si="77"/>
        <v>0</v>
      </c>
      <c r="AT66" s="150">
        <f>SUM(AT67:AT69)</f>
        <v>0</v>
      </c>
      <c r="AU66" s="150">
        <f t="shared" si="78"/>
        <v>0</v>
      </c>
      <c r="AV66" s="150">
        <f>SUM(AV67:AV69)</f>
        <v>0</v>
      </c>
      <c r="AW66" s="150">
        <f>SUM(AW67:AW69)</f>
        <v>0</v>
      </c>
      <c r="AX66" s="51"/>
      <c r="AY66" s="51"/>
      <c r="AZ66" s="51"/>
      <c r="BA66" s="51"/>
      <c r="BB66" s="51"/>
      <c r="BC66" s="51"/>
      <c r="BD66" s="51"/>
      <c r="BE66" s="51"/>
      <c r="BF66" s="51"/>
    </row>
    <row r="67" spans="2:58" s="15" customFormat="1" ht="15.75" customHeight="1">
      <c r="B67" s="21" t="s">
        <v>97</v>
      </c>
      <c r="C67" s="115" t="s">
        <v>98</v>
      </c>
      <c r="D67" s="113" t="s">
        <v>10</v>
      </c>
      <c r="E67" s="101">
        <f t="shared" si="61"/>
        <v>0</v>
      </c>
      <c r="F67" s="153"/>
      <c r="G67" s="149">
        <f t="shared" si="62"/>
        <v>0</v>
      </c>
      <c r="H67" s="153"/>
      <c r="I67" s="153"/>
      <c r="J67" s="91">
        <f t="shared" si="63"/>
        <v>600</v>
      </c>
      <c r="K67" s="93">
        <v>600</v>
      </c>
      <c r="L67" s="88">
        <f t="shared" si="64"/>
        <v>0</v>
      </c>
      <c r="M67" s="93"/>
      <c r="N67" s="93"/>
      <c r="O67" s="101">
        <f t="shared" si="65"/>
        <v>0</v>
      </c>
      <c r="P67" s="153"/>
      <c r="Q67" s="149">
        <f t="shared" si="66"/>
        <v>0</v>
      </c>
      <c r="R67" s="153"/>
      <c r="S67" s="153"/>
      <c r="T67" s="101">
        <f t="shared" si="67"/>
        <v>0</v>
      </c>
      <c r="U67" s="153"/>
      <c r="V67" s="149">
        <f t="shared" si="68"/>
        <v>0</v>
      </c>
      <c r="W67" s="153"/>
      <c r="X67" s="153"/>
      <c r="Y67" s="101">
        <f t="shared" si="69"/>
        <v>0</v>
      </c>
      <c r="Z67" s="153"/>
      <c r="AA67" s="149">
        <f t="shared" si="70"/>
        <v>0</v>
      </c>
      <c r="AB67" s="153"/>
      <c r="AC67" s="153"/>
      <c r="AD67" s="91">
        <f t="shared" si="71"/>
        <v>600</v>
      </c>
      <c r="AE67" s="86">
        <f>K67+Z67</f>
        <v>600</v>
      </c>
      <c r="AF67" s="88">
        <f t="shared" si="72"/>
        <v>0</v>
      </c>
      <c r="AG67" s="86">
        <f aca="true" t="shared" si="82" ref="AG67:AH69">M67+AB67</f>
        <v>0</v>
      </c>
      <c r="AH67" s="86">
        <f t="shared" si="82"/>
        <v>0</v>
      </c>
      <c r="AI67" s="101">
        <f t="shared" si="73"/>
        <v>0</v>
      </c>
      <c r="AJ67" s="153"/>
      <c r="AK67" s="149">
        <f t="shared" si="74"/>
        <v>0</v>
      </c>
      <c r="AL67" s="153"/>
      <c r="AM67" s="153"/>
      <c r="AN67" s="101">
        <f t="shared" si="75"/>
        <v>0</v>
      </c>
      <c r="AO67" s="153"/>
      <c r="AP67" s="149">
        <f t="shared" si="76"/>
        <v>0</v>
      </c>
      <c r="AQ67" s="153"/>
      <c r="AR67" s="153"/>
      <c r="AS67" s="101">
        <f t="shared" si="77"/>
        <v>0</v>
      </c>
      <c r="AT67" s="153"/>
      <c r="AU67" s="149">
        <f t="shared" si="78"/>
        <v>0</v>
      </c>
      <c r="AV67" s="153"/>
      <c r="AW67" s="153"/>
      <c r="AX67" s="4"/>
      <c r="AY67" s="4"/>
      <c r="AZ67" s="4"/>
      <c r="BA67" s="4"/>
      <c r="BB67" s="4"/>
      <c r="BC67" s="4"/>
      <c r="BD67" s="4"/>
      <c r="BE67" s="4"/>
      <c r="BF67" s="4"/>
    </row>
    <row r="68" spans="2:58" s="15" customFormat="1" ht="15.75" customHeight="1">
      <c r="B68" s="21" t="s">
        <v>99</v>
      </c>
      <c r="C68" s="115" t="s">
        <v>100</v>
      </c>
      <c r="D68" s="113" t="s">
        <v>70</v>
      </c>
      <c r="E68" s="101">
        <f t="shared" si="61"/>
        <v>0</v>
      </c>
      <c r="F68" s="153"/>
      <c r="G68" s="101">
        <f t="shared" si="62"/>
        <v>0</v>
      </c>
      <c r="H68" s="153"/>
      <c r="I68" s="153"/>
      <c r="J68" s="91">
        <f t="shared" si="63"/>
        <v>0</v>
      </c>
      <c r="K68" s="93"/>
      <c r="L68" s="91">
        <f t="shared" si="64"/>
        <v>0</v>
      </c>
      <c r="M68" s="93"/>
      <c r="N68" s="93"/>
      <c r="O68" s="101">
        <f t="shared" si="65"/>
        <v>0</v>
      </c>
      <c r="P68" s="153"/>
      <c r="Q68" s="101">
        <f t="shared" si="66"/>
        <v>0</v>
      </c>
      <c r="R68" s="153"/>
      <c r="S68" s="153"/>
      <c r="T68" s="101">
        <f t="shared" si="67"/>
        <v>0</v>
      </c>
      <c r="U68" s="153"/>
      <c r="V68" s="101">
        <f t="shared" si="68"/>
        <v>0</v>
      </c>
      <c r="W68" s="153"/>
      <c r="X68" s="153"/>
      <c r="Y68" s="101">
        <f t="shared" si="69"/>
        <v>0</v>
      </c>
      <c r="Z68" s="153"/>
      <c r="AA68" s="101">
        <f t="shared" si="70"/>
        <v>0</v>
      </c>
      <c r="AB68" s="153"/>
      <c r="AC68" s="153"/>
      <c r="AD68" s="91">
        <f t="shared" si="71"/>
        <v>0</v>
      </c>
      <c r="AE68" s="86">
        <f>K68+Z68</f>
        <v>0</v>
      </c>
      <c r="AF68" s="91">
        <f t="shared" si="72"/>
        <v>0</v>
      </c>
      <c r="AG68" s="86">
        <f t="shared" si="82"/>
        <v>0</v>
      </c>
      <c r="AH68" s="86">
        <f t="shared" si="82"/>
        <v>0</v>
      </c>
      <c r="AI68" s="101">
        <f t="shared" si="73"/>
        <v>0</v>
      </c>
      <c r="AJ68" s="153"/>
      <c r="AK68" s="101">
        <f t="shared" si="74"/>
        <v>0</v>
      </c>
      <c r="AL68" s="153"/>
      <c r="AM68" s="153"/>
      <c r="AN68" s="101">
        <f t="shared" si="75"/>
        <v>0</v>
      </c>
      <c r="AO68" s="153"/>
      <c r="AP68" s="101">
        <f t="shared" si="76"/>
        <v>0</v>
      </c>
      <c r="AQ68" s="153"/>
      <c r="AR68" s="153"/>
      <c r="AS68" s="101">
        <f t="shared" si="77"/>
        <v>0</v>
      </c>
      <c r="AT68" s="153"/>
      <c r="AU68" s="101">
        <f t="shared" si="78"/>
        <v>0</v>
      </c>
      <c r="AV68" s="153"/>
      <c r="AW68" s="153"/>
      <c r="AX68" s="4"/>
      <c r="AY68" s="4"/>
      <c r="AZ68" s="4"/>
      <c r="BA68" s="4"/>
      <c r="BB68" s="4"/>
      <c r="BC68" s="4"/>
      <c r="BD68" s="4"/>
      <c r="BE68" s="4"/>
      <c r="BF68" s="4"/>
    </row>
    <row r="69" spans="2:58" s="15" customFormat="1" ht="15.75" customHeight="1">
      <c r="B69" s="21" t="s">
        <v>101</v>
      </c>
      <c r="C69" s="115" t="s">
        <v>102</v>
      </c>
      <c r="D69" s="113" t="s">
        <v>12</v>
      </c>
      <c r="E69" s="101">
        <f t="shared" si="61"/>
        <v>0</v>
      </c>
      <c r="F69" s="153"/>
      <c r="G69" s="101">
        <f t="shared" si="62"/>
        <v>0</v>
      </c>
      <c r="H69" s="153"/>
      <c r="I69" s="153"/>
      <c r="J69" s="91">
        <f t="shared" si="63"/>
        <v>14084.031</v>
      </c>
      <c r="K69" s="93">
        <v>14084.031</v>
      </c>
      <c r="L69" s="91">
        <f t="shared" si="64"/>
        <v>0</v>
      </c>
      <c r="M69" s="93"/>
      <c r="N69" s="93"/>
      <c r="O69" s="101">
        <f t="shared" si="65"/>
        <v>0</v>
      </c>
      <c r="P69" s="153"/>
      <c r="Q69" s="101">
        <f t="shared" si="66"/>
        <v>0</v>
      </c>
      <c r="R69" s="153"/>
      <c r="S69" s="153"/>
      <c r="T69" s="101">
        <f t="shared" si="67"/>
        <v>0</v>
      </c>
      <c r="U69" s="153"/>
      <c r="V69" s="101">
        <f t="shared" si="68"/>
        <v>0</v>
      </c>
      <c r="W69" s="153"/>
      <c r="X69" s="153"/>
      <c r="Y69" s="101">
        <f t="shared" si="69"/>
        <v>0</v>
      </c>
      <c r="Z69" s="153"/>
      <c r="AA69" s="101">
        <f t="shared" si="70"/>
        <v>0</v>
      </c>
      <c r="AB69" s="153"/>
      <c r="AC69" s="153"/>
      <c r="AD69" s="91">
        <f t="shared" si="71"/>
        <v>14084.031</v>
      </c>
      <c r="AE69" s="86">
        <f>K69+Z69</f>
        <v>14084.031</v>
      </c>
      <c r="AF69" s="91">
        <f t="shared" si="72"/>
        <v>0</v>
      </c>
      <c r="AG69" s="86">
        <f t="shared" si="82"/>
        <v>0</v>
      </c>
      <c r="AH69" s="86">
        <f t="shared" si="82"/>
        <v>0</v>
      </c>
      <c r="AI69" s="101">
        <f t="shared" si="73"/>
        <v>0</v>
      </c>
      <c r="AJ69" s="153"/>
      <c r="AK69" s="101">
        <f t="shared" si="74"/>
        <v>0</v>
      </c>
      <c r="AL69" s="153"/>
      <c r="AM69" s="153"/>
      <c r="AN69" s="101">
        <f t="shared" si="75"/>
        <v>0</v>
      </c>
      <c r="AO69" s="153"/>
      <c r="AP69" s="101">
        <f t="shared" si="76"/>
        <v>0</v>
      </c>
      <c r="AQ69" s="153"/>
      <c r="AR69" s="153"/>
      <c r="AS69" s="101">
        <f t="shared" si="77"/>
        <v>0</v>
      </c>
      <c r="AT69" s="153"/>
      <c r="AU69" s="101">
        <f t="shared" si="78"/>
        <v>0</v>
      </c>
      <c r="AV69" s="153"/>
      <c r="AW69" s="153"/>
      <c r="AX69" s="4"/>
      <c r="AY69" s="4"/>
      <c r="AZ69" s="4"/>
      <c r="BA69" s="4"/>
      <c r="BB69" s="4"/>
      <c r="BC69" s="4"/>
      <c r="BD69" s="4"/>
      <c r="BE69" s="4"/>
      <c r="BF69" s="4"/>
    </row>
    <row r="70" spans="2:58" s="22" customFormat="1" ht="15.75" customHeight="1">
      <c r="B70" s="36" t="s">
        <v>103</v>
      </c>
      <c r="C70" s="114" t="s">
        <v>104</v>
      </c>
      <c r="D70" s="108"/>
      <c r="E70" s="150">
        <f t="shared" si="61"/>
        <v>0</v>
      </c>
      <c r="F70" s="150">
        <f>SUM(F71:F72)</f>
        <v>0</v>
      </c>
      <c r="G70" s="150">
        <f t="shared" si="62"/>
        <v>0</v>
      </c>
      <c r="H70" s="150">
        <f>SUM(H71:H72)</f>
        <v>0</v>
      </c>
      <c r="I70" s="150">
        <f>SUM(I71:I72)</f>
        <v>0</v>
      </c>
      <c r="J70" s="89">
        <f t="shared" si="63"/>
        <v>872587.6000000001</v>
      </c>
      <c r="K70" s="89">
        <f>SUM(K71:K72)</f>
        <v>60000</v>
      </c>
      <c r="L70" s="89">
        <f t="shared" si="64"/>
        <v>812587.6000000001</v>
      </c>
      <c r="M70" s="89">
        <f>SUM(M71:M72)</f>
        <v>632728.4</v>
      </c>
      <c r="N70" s="89">
        <f>SUM(N71:N72)</f>
        <v>179859.2</v>
      </c>
      <c r="O70" s="150">
        <f t="shared" si="65"/>
        <v>0</v>
      </c>
      <c r="P70" s="150">
        <f>SUM(P71:P72)</f>
        <v>0</v>
      </c>
      <c r="Q70" s="150">
        <f t="shared" si="66"/>
        <v>0</v>
      </c>
      <c r="R70" s="150">
        <f>SUM(R71:R72)</f>
        <v>0</v>
      </c>
      <c r="S70" s="150">
        <f>SUM(S71:S72)</f>
        <v>0</v>
      </c>
      <c r="T70" s="150">
        <f aca="true" t="shared" si="83" ref="T70:T82">U70+V70</f>
        <v>0</v>
      </c>
      <c r="U70" s="150">
        <f>SUM(U71:U72)</f>
        <v>0</v>
      </c>
      <c r="V70" s="150">
        <f aca="true" t="shared" si="84" ref="V70:V82">W70+X70</f>
        <v>0</v>
      </c>
      <c r="W70" s="150">
        <f>SUM(W71:W72)</f>
        <v>0</v>
      </c>
      <c r="X70" s="150">
        <f>SUM(X71:X72)</f>
        <v>0</v>
      </c>
      <c r="Y70" s="150">
        <f t="shared" si="69"/>
        <v>0</v>
      </c>
      <c r="Z70" s="150">
        <f>SUM(Z71:Z72)</f>
        <v>0</v>
      </c>
      <c r="AA70" s="150">
        <f t="shared" si="70"/>
        <v>0</v>
      </c>
      <c r="AB70" s="150">
        <f>SUM(AB71:AB72)</f>
        <v>0</v>
      </c>
      <c r="AC70" s="150">
        <f>SUM(AC71:AC72)</f>
        <v>0</v>
      </c>
      <c r="AD70" s="89">
        <f t="shared" si="71"/>
        <v>872587.6000000001</v>
      </c>
      <c r="AE70" s="89">
        <f>SUM(AE71:AE72)</f>
        <v>60000</v>
      </c>
      <c r="AF70" s="89">
        <f t="shared" si="72"/>
        <v>812587.6000000001</v>
      </c>
      <c r="AG70" s="89">
        <f>SUM(AG71:AG72)</f>
        <v>632728.4</v>
      </c>
      <c r="AH70" s="89">
        <f>SUM(AH71:AH72)</f>
        <v>179859.2</v>
      </c>
      <c r="AI70" s="150">
        <f aca="true" t="shared" si="85" ref="AI70:AI82">AJ70+AK70</f>
        <v>0</v>
      </c>
      <c r="AJ70" s="150">
        <f>SUM(AJ71:AJ72)</f>
        <v>0</v>
      </c>
      <c r="AK70" s="150">
        <f aca="true" t="shared" si="86" ref="AK70:AK82">AL70+AM70</f>
        <v>0</v>
      </c>
      <c r="AL70" s="150">
        <f>SUM(AL71:AL72)</f>
        <v>0</v>
      </c>
      <c r="AM70" s="150">
        <f>SUM(AM71:AM72)</f>
        <v>0</v>
      </c>
      <c r="AN70" s="150">
        <f aca="true" t="shared" si="87" ref="AN70:AN82">AO70+AP70</f>
        <v>0</v>
      </c>
      <c r="AO70" s="150">
        <f>SUM(AO71:AO72)</f>
        <v>0</v>
      </c>
      <c r="AP70" s="150">
        <f aca="true" t="shared" si="88" ref="AP70:AP82">AQ70+AR70</f>
        <v>0</v>
      </c>
      <c r="AQ70" s="150">
        <f>SUM(AQ71:AQ72)</f>
        <v>0</v>
      </c>
      <c r="AR70" s="150">
        <f>SUM(AR71:AR72)</f>
        <v>0</v>
      </c>
      <c r="AS70" s="150">
        <f aca="true" t="shared" si="89" ref="AS70:AS82">AT70+AU70</f>
        <v>0</v>
      </c>
      <c r="AT70" s="150">
        <f>SUM(AT71:AT72)</f>
        <v>0</v>
      </c>
      <c r="AU70" s="150">
        <f aca="true" t="shared" si="90" ref="AU70:AU82">AV70+AW70</f>
        <v>0</v>
      </c>
      <c r="AV70" s="150">
        <f>SUM(AV71:AV72)</f>
        <v>0</v>
      </c>
      <c r="AW70" s="150">
        <f>SUM(AW71:AW72)</f>
        <v>0</v>
      </c>
      <c r="AX70" s="51"/>
      <c r="AY70" s="51"/>
      <c r="AZ70" s="51"/>
      <c r="BA70" s="51"/>
      <c r="BB70" s="51"/>
      <c r="BC70" s="51"/>
      <c r="BD70" s="51"/>
      <c r="BE70" s="51"/>
      <c r="BF70" s="51"/>
    </row>
    <row r="71" spans="2:58" s="15" customFormat="1" ht="15.75" customHeight="1">
      <c r="B71" s="21" t="s">
        <v>105</v>
      </c>
      <c r="C71" s="115" t="s">
        <v>106</v>
      </c>
      <c r="D71" s="113" t="s">
        <v>107</v>
      </c>
      <c r="E71" s="101">
        <f t="shared" si="61"/>
        <v>0</v>
      </c>
      <c r="F71" s="153"/>
      <c r="G71" s="101">
        <f t="shared" si="62"/>
        <v>0</v>
      </c>
      <c r="H71" s="153"/>
      <c r="I71" s="153"/>
      <c r="J71" s="91">
        <f t="shared" si="63"/>
        <v>872587.6000000001</v>
      </c>
      <c r="K71" s="93">
        <v>60000</v>
      </c>
      <c r="L71" s="91">
        <f t="shared" si="64"/>
        <v>812587.6000000001</v>
      </c>
      <c r="M71" s="93">
        <v>632728.4</v>
      </c>
      <c r="N71" s="93">
        <v>179859.2</v>
      </c>
      <c r="O71" s="101">
        <f t="shared" si="65"/>
        <v>0</v>
      </c>
      <c r="P71" s="153"/>
      <c r="Q71" s="101">
        <f t="shared" si="66"/>
        <v>0</v>
      </c>
      <c r="R71" s="153"/>
      <c r="S71" s="153"/>
      <c r="T71" s="101">
        <f t="shared" si="83"/>
        <v>0</v>
      </c>
      <c r="U71" s="153"/>
      <c r="V71" s="101">
        <f t="shared" si="84"/>
        <v>0</v>
      </c>
      <c r="W71" s="153"/>
      <c r="X71" s="153"/>
      <c r="Y71" s="101">
        <f t="shared" si="69"/>
        <v>0</v>
      </c>
      <c r="Z71" s="153"/>
      <c r="AA71" s="101">
        <f t="shared" si="70"/>
        <v>0</v>
      </c>
      <c r="AB71" s="153"/>
      <c r="AC71" s="153"/>
      <c r="AD71" s="91">
        <f t="shared" si="71"/>
        <v>872587.6000000001</v>
      </c>
      <c r="AE71" s="86">
        <f>K71+Z71</f>
        <v>60000</v>
      </c>
      <c r="AF71" s="91">
        <f t="shared" si="72"/>
        <v>812587.6000000001</v>
      </c>
      <c r="AG71" s="86">
        <f>M71+AB71</f>
        <v>632728.4</v>
      </c>
      <c r="AH71" s="86">
        <f>N71+AC71</f>
        <v>179859.2</v>
      </c>
      <c r="AI71" s="101">
        <f t="shared" si="85"/>
        <v>0</v>
      </c>
      <c r="AJ71" s="153"/>
      <c r="AK71" s="101">
        <f t="shared" si="86"/>
        <v>0</v>
      </c>
      <c r="AL71" s="153"/>
      <c r="AM71" s="153"/>
      <c r="AN71" s="101">
        <f t="shared" si="87"/>
        <v>0</v>
      </c>
      <c r="AO71" s="153"/>
      <c r="AP71" s="101">
        <f t="shared" si="88"/>
        <v>0</v>
      </c>
      <c r="AQ71" s="153"/>
      <c r="AR71" s="153"/>
      <c r="AS71" s="101">
        <f t="shared" si="89"/>
        <v>0</v>
      </c>
      <c r="AT71" s="153"/>
      <c r="AU71" s="101">
        <f t="shared" si="90"/>
        <v>0</v>
      </c>
      <c r="AV71" s="153"/>
      <c r="AW71" s="153"/>
      <c r="AX71" s="4"/>
      <c r="AY71" s="4"/>
      <c r="AZ71" s="4"/>
      <c r="BA71" s="4"/>
      <c r="BB71" s="4"/>
      <c r="BC71" s="4"/>
      <c r="BD71" s="4"/>
      <c r="BE71" s="4"/>
      <c r="BF71" s="4"/>
    </row>
    <row r="72" spans="2:58" s="15" customFormat="1" ht="15.75" customHeight="1">
      <c r="B72" s="21" t="s">
        <v>108</v>
      </c>
      <c r="C72" s="115" t="s">
        <v>109</v>
      </c>
      <c r="D72" s="113" t="s">
        <v>44</v>
      </c>
      <c r="E72" s="101">
        <f t="shared" si="61"/>
        <v>0</v>
      </c>
      <c r="F72" s="153"/>
      <c r="G72" s="101">
        <f t="shared" si="62"/>
        <v>0</v>
      </c>
      <c r="H72" s="153"/>
      <c r="I72" s="153"/>
      <c r="J72" s="91">
        <f t="shared" si="63"/>
        <v>0</v>
      </c>
      <c r="K72" s="93"/>
      <c r="L72" s="91">
        <f t="shared" si="64"/>
        <v>0</v>
      </c>
      <c r="M72" s="93"/>
      <c r="N72" s="93"/>
      <c r="O72" s="101">
        <f t="shared" si="65"/>
        <v>0</v>
      </c>
      <c r="P72" s="153"/>
      <c r="Q72" s="101">
        <f t="shared" si="66"/>
        <v>0</v>
      </c>
      <c r="R72" s="153"/>
      <c r="S72" s="153"/>
      <c r="T72" s="101">
        <f t="shared" si="83"/>
        <v>0</v>
      </c>
      <c r="U72" s="153"/>
      <c r="V72" s="101">
        <f t="shared" si="84"/>
        <v>0</v>
      </c>
      <c r="W72" s="153"/>
      <c r="X72" s="153"/>
      <c r="Y72" s="101">
        <f t="shared" si="69"/>
        <v>0</v>
      </c>
      <c r="Z72" s="153"/>
      <c r="AA72" s="101">
        <f t="shared" si="70"/>
        <v>0</v>
      </c>
      <c r="AB72" s="153"/>
      <c r="AC72" s="153"/>
      <c r="AD72" s="91">
        <f t="shared" si="71"/>
        <v>0</v>
      </c>
      <c r="AE72" s="86">
        <f>K72+Z72</f>
        <v>0</v>
      </c>
      <c r="AF72" s="91">
        <f t="shared" si="72"/>
        <v>0</v>
      </c>
      <c r="AG72" s="86">
        <f>M72+AB72</f>
        <v>0</v>
      </c>
      <c r="AH72" s="86">
        <f>N72+AC72</f>
        <v>0</v>
      </c>
      <c r="AI72" s="101">
        <f t="shared" si="85"/>
        <v>0</v>
      </c>
      <c r="AJ72" s="153"/>
      <c r="AK72" s="101">
        <f t="shared" si="86"/>
        <v>0</v>
      </c>
      <c r="AL72" s="153"/>
      <c r="AM72" s="153"/>
      <c r="AN72" s="101">
        <f t="shared" si="87"/>
        <v>0</v>
      </c>
      <c r="AO72" s="153"/>
      <c r="AP72" s="101">
        <f t="shared" si="88"/>
        <v>0</v>
      </c>
      <c r="AQ72" s="153"/>
      <c r="AR72" s="153"/>
      <c r="AS72" s="101">
        <f t="shared" si="89"/>
        <v>0</v>
      </c>
      <c r="AT72" s="153"/>
      <c r="AU72" s="101">
        <f t="shared" si="90"/>
        <v>0</v>
      </c>
      <c r="AV72" s="153"/>
      <c r="AW72" s="153"/>
      <c r="AX72" s="4"/>
      <c r="AY72" s="4"/>
      <c r="AZ72" s="4"/>
      <c r="BA72" s="4"/>
      <c r="BB72" s="4"/>
      <c r="BC72" s="4"/>
      <c r="BD72" s="4"/>
      <c r="BE72" s="4"/>
      <c r="BF72" s="4"/>
    </row>
    <row r="73" spans="2:49" s="51" customFormat="1" ht="15.75" customHeight="1">
      <c r="B73" s="36" t="s">
        <v>265</v>
      </c>
      <c r="C73" s="116" t="s">
        <v>157</v>
      </c>
      <c r="D73" s="108" t="s">
        <v>42</v>
      </c>
      <c r="E73" s="150">
        <f t="shared" si="61"/>
        <v>0</v>
      </c>
      <c r="F73" s="150">
        <f>SUM(F74:F75)</f>
        <v>0</v>
      </c>
      <c r="G73" s="150">
        <f t="shared" si="62"/>
        <v>0</v>
      </c>
      <c r="H73" s="150">
        <f>SUM(H74:H75)</f>
        <v>0</v>
      </c>
      <c r="I73" s="150">
        <f>SUM(I74:I75)</f>
        <v>0</v>
      </c>
      <c r="J73" s="89">
        <f t="shared" si="63"/>
        <v>0</v>
      </c>
      <c r="K73" s="89">
        <f>SUM(K74:K75)</f>
        <v>0</v>
      </c>
      <c r="L73" s="89">
        <f t="shared" si="64"/>
        <v>0</v>
      </c>
      <c r="M73" s="89">
        <f>SUM(M74:M75)</f>
        <v>0</v>
      </c>
      <c r="N73" s="89">
        <f>SUM(N74:N75)</f>
        <v>0</v>
      </c>
      <c r="O73" s="150">
        <f t="shared" si="65"/>
        <v>0</v>
      </c>
      <c r="P73" s="150">
        <f>SUM(P74:P75)</f>
        <v>0</v>
      </c>
      <c r="Q73" s="150">
        <f t="shared" si="66"/>
        <v>0</v>
      </c>
      <c r="R73" s="150">
        <f>SUM(R74:R75)</f>
        <v>0</v>
      </c>
      <c r="S73" s="150">
        <f>SUM(S74:S75)</f>
        <v>0</v>
      </c>
      <c r="T73" s="150">
        <f t="shared" si="83"/>
        <v>0</v>
      </c>
      <c r="U73" s="150">
        <f>SUM(U74:U75)</f>
        <v>0</v>
      </c>
      <c r="V73" s="150">
        <f t="shared" si="84"/>
        <v>0</v>
      </c>
      <c r="W73" s="150">
        <f>SUM(W74:W75)</f>
        <v>0</v>
      </c>
      <c r="X73" s="150">
        <f>SUM(X74:X75)</f>
        <v>0</v>
      </c>
      <c r="Y73" s="150">
        <f t="shared" si="69"/>
        <v>0</v>
      </c>
      <c r="Z73" s="150">
        <f>SUM(Z74:Z75)</f>
        <v>0</v>
      </c>
      <c r="AA73" s="150">
        <f t="shared" si="70"/>
        <v>0</v>
      </c>
      <c r="AB73" s="150">
        <f>SUM(AB74:AB75)</f>
        <v>0</v>
      </c>
      <c r="AC73" s="150">
        <f>SUM(AC74:AC75)</f>
        <v>0</v>
      </c>
      <c r="AD73" s="89">
        <f t="shared" si="71"/>
        <v>0</v>
      </c>
      <c r="AE73" s="89">
        <f>SUM(AE74:AE75)</f>
        <v>0</v>
      </c>
      <c r="AF73" s="89">
        <f t="shared" si="72"/>
        <v>0</v>
      </c>
      <c r="AG73" s="89">
        <f>SUM(AG74:AG75)</f>
        <v>0</v>
      </c>
      <c r="AH73" s="89">
        <f>SUM(AH74:AH75)</f>
        <v>0</v>
      </c>
      <c r="AI73" s="150">
        <f t="shared" si="85"/>
        <v>0</v>
      </c>
      <c r="AJ73" s="150">
        <f>SUM(AJ74:AJ75)</f>
        <v>0</v>
      </c>
      <c r="AK73" s="150">
        <f t="shared" si="86"/>
        <v>0</v>
      </c>
      <c r="AL73" s="150">
        <f>SUM(AL74:AL75)</f>
        <v>0</v>
      </c>
      <c r="AM73" s="150">
        <f>SUM(AM74:AM75)</f>
        <v>0</v>
      </c>
      <c r="AN73" s="150">
        <f t="shared" si="87"/>
        <v>0</v>
      </c>
      <c r="AO73" s="150">
        <f>SUM(AO74:AO75)</f>
        <v>0</v>
      </c>
      <c r="AP73" s="150">
        <f t="shared" si="88"/>
        <v>0</v>
      </c>
      <c r="AQ73" s="150">
        <f>SUM(AQ74:AQ75)</f>
        <v>0</v>
      </c>
      <c r="AR73" s="150">
        <f>SUM(AR74:AR75)</f>
        <v>0</v>
      </c>
      <c r="AS73" s="150">
        <f t="shared" si="89"/>
        <v>0</v>
      </c>
      <c r="AT73" s="150">
        <f>SUM(AT74:AT75)</f>
        <v>0</v>
      </c>
      <c r="AU73" s="150">
        <f t="shared" si="90"/>
        <v>0</v>
      </c>
      <c r="AV73" s="150">
        <f>SUM(AV74:AV75)</f>
        <v>0</v>
      </c>
      <c r="AW73" s="150">
        <f>SUM(AW74:AW75)</f>
        <v>0</v>
      </c>
    </row>
    <row r="74" spans="2:49" ht="15.75" customHeight="1">
      <c r="B74" s="21" t="s">
        <v>266</v>
      </c>
      <c r="C74" s="106" t="s">
        <v>158</v>
      </c>
      <c r="D74" s="113" t="s">
        <v>170</v>
      </c>
      <c r="E74" s="101">
        <f t="shared" si="61"/>
        <v>0</v>
      </c>
      <c r="F74" s="101"/>
      <c r="G74" s="101">
        <f t="shared" si="62"/>
        <v>0</v>
      </c>
      <c r="H74" s="101"/>
      <c r="I74" s="101"/>
      <c r="J74" s="91">
        <f t="shared" si="63"/>
        <v>0</v>
      </c>
      <c r="K74" s="91"/>
      <c r="L74" s="91">
        <f t="shared" si="64"/>
        <v>0</v>
      </c>
      <c r="M74" s="91"/>
      <c r="N74" s="91"/>
      <c r="O74" s="101">
        <f t="shared" si="65"/>
        <v>0</v>
      </c>
      <c r="P74" s="101"/>
      <c r="Q74" s="101">
        <f t="shared" si="66"/>
        <v>0</v>
      </c>
      <c r="R74" s="101"/>
      <c r="S74" s="101"/>
      <c r="T74" s="101">
        <f t="shared" si="83"/>
        <v>0</v>
      </c>
      <c r="U74" s="101"/>
      <c r="V74" s="101">
        <f t="shared" si="84"/>
        <v>0</v>
      </c>
      <c r="W74" s="101"/>
      <c r="X74" s="101"/>
      <c r="Y74" s="101">
        <f t="shared" si="69"/>
        <v>0</v>
      </c>
      <c r="Z74" s="101"/>
      <c r="AA74" s="101">
        <f t="shared" si="70"/>
        <v>0</v>
      </c>
      <c r="AB74" s="101"/>
      <c r="AC74" s="101"/>
      <c r="AD74" s="91">
        <f t="shared" si="71"/>
        <v>0</v>
      </c>
      <c r="AE74" s="86">
        <f>K74+Z74</f>
        <v>0</v>
      </c>
      <c r="AF74" s="91">
        <f t="shared" si="72"/>
        <v>0</v>
      </c>
      <c r="AG74" s="86">
        <f>M74+AB74</f>
        <v>0</v>
      </c>
      <c r="AH74" s="86">
        <f>N74+AC74</f>
        <v>0</v>
      </c>
      <c r="AI74" s="101">
        <f t="shared" si="85"/>
        <v>0</v>
      </c>
      <c r="AJ74" s="101"/>
      <c r="AK74" s="101">
        <f t="shared" si="86"/>
        <v>0</v>
      </c>
      <c r="AL74" s="101"/>
      <c r="AM74" s="101"/>
      <c r="AN74" s="101">
        <f t="shared" si="87"/>
        <v>0</v>
      </c>
      <c r="AO74" s="101"/>
      <c r="AP74" s="101">
        <f t="shared" si="88"/>
        <v>0</v>
      </c>
      <c r="AQ74" s="101"/>
      <c r="AR74" s="101"/>
      <c r="AS74" s="101">
        <f t="shared" si="89"/>
        <v>0</v>
      </c>
      <c r="AT74" s="101"/>
      <c r="AU74" s="101">
        <f t="shared" si="90"/>
        <v>0</v>
      </c>
      <c r="AV74" s="101"/>
      <c r="AW74" s="101"/>
    </row>
    <row r="75" spans="2:49" ht="15.75" customHeight="1">
      <c r="B75" s="21" t="s">
        <v>167</v>
      </c>
      <c r="C75" s="106" t="s">
        <v>159</v>
      </c>
      <c r="D75" s="113" t="s">
        <v>171</v>
      </c>
      <c r="E75" s="101">
        <f t="shared" si="61"/>
        <v>0</v>
      </c>
      <c r="F75" s="101"/>
      <c r="G75" s="101">
        <f t="shared" si="62"/>
        <v>0</v>
      </c>
      <c r="H75" s="101"/>
      <c r="I75" s="101"/>
      <c r="J75" s="91">
        <f t="shared" si="63"/>
        <v>0</v>
      </c>
      <c r="K75" s="91"/>
      <c r="L75" s="91">
        <f t="shared" si="64"/>
        <v>0</v>
      </c>
      <c r="M75" s="91"/>
      <c r="N75" s="91"/>
      <c r="O75" s="101">
        <f t="shared" si="65"/>
        <v>0</v>
      </c>
      <c r="P75" s="101"/>
      <c r="Q75" s="101">
        <f t="shared" si="66"/>
        <v>0</v>
      </c>
      <c r="R75" s="101"/>
      <c r="S75" s="101"/>
      <c r="T75" s="101">
        <f t="shared" si="83"/>
        <v>0</v>
      </c>
      <c r="U75" s="101"/>
      <c r="V75" s="101">
        <f t="shared" si="84"/>
        <v>0</v>
      </c>
      <c r="W75" s="101"/>
      <c r="X75" s="101"/>
      <c r="Y75" s="101">
        <f t="shared" si="69"/>
        <v>0</v>
      </c>
      <c r="Z75" s="101"/>
      <c r="AA75" s="101">
        <f t="shared" si="70"/>
        <v>0</v>
      </c>
      <c r="AB75" s="101"/>
      <c r="AC75" s="101"/>
      <c r="AD75" s="91">
        <f t="shared" si="71"/>
        <v>0</v>
      </c>
      <c r="AE75" s="86">
        <f>K75+Z75</f>
        <v>0</v>
      </c>
      <c r="AF75" s="91">
        <f t="shared" si="72"/>
        <v>0</v>
      </c>
      <c r="AG75" s="86">
        <f>M75+AB75</f>
        <v>0</v>
      </c>
      <c r="AH75" s="86">
        <f>N75+AC75</f>
        <v>0</v>
      </c>
      <c r="AI75" s="101">
        <f t="shared" si="85"/>
        <v>0</v>
      </c>
      <c r="AJ75" s="101"/>
      <c r="AK75" s="101">
        <f t="shared" si="86"/>
        <v>0</v>
      </c>
      <c r="AL75" s="101"/>
      <c r="AM75" s="101"/>
      <c r="AN75" s="101">
        <f t="shared" si="87"/>
        <v>0</v>
      </c>
      <c r="AO75" s="101"/>
      <c r="AP75" s="101">
        <f t="shared" si="88"/>
        <v>0</v>
      </c>
      <c r="AQ75" s="101"/>
      <c r="AR75" s="101"/>
      <c r="AS75" s="101">
        <f t="shared" si="89"/>
        <v>0</v>
      </c>
      <c r="AT75" s="101"/>
      <c r="AU75" s="101">
        <f t="shared" si="90"/>
        <v>0</v>
      </c>
      <c r="AV75" s="101"/>
      <c r="AW75" s="101"/>
    </row>
    <row r="76" spans="2:49" ht="15.75" customHeight="1">
      <c r="B76" s="36" t="s">
        <v>14</v>
      </c>
      <c r="C76" s="107" t="s">
        <v>110</v>
      </c>
      <c r="D76" s="108" t="s">
        <v>154</v>
      </c>
      <c r="E76" s="150">
        <f t="shared" si="61"/>
        <v>0</v>
      </c>
      <c r="F76" s="150">
        <f>SUM(F77:F81)</f>
        <v>0</v>
      </c>
      <c r="G76" s="150">
        <f t="shared" si="62"/>
        <v>0</v>
      </c>
      <c r="H76" s="150">
        <f>SUM(H77:H81)</f>
        <v>0</v>
      </c>
      <c r="I76" s="150">
        <f>SUM(I77:I81)</f>
        <v>0</v>
      </c>
      <c r="J76" s="89">
        <f t="shared" si="63"/>
        <v>20500</v>
      </c>
      <c r="K76" s="89">
        <f>SUM(K77:K81)</f>
        <v>20500</v>
      </c>
      <c r="L76" s="89">
        <f t="shared" si="64"/>
        <v>0</v>
      </c>
      <c r="M76" s="89">
        <f>SUM(M77:M81)</f>
        <v>0</v>
      </c>
      <c r="N76" s="89">
        <f>SUM(N77:N81)</f>
        <v>0</v>
      </c>
      <c r="O76" s="150">
        <f t="shared" si="65"/>
        <v>0</v>
      </c>
      <c r="P76" s="150">
        <f>SUM(P77:P81)</f>
        <v>0</v>
      </c>
      <c r="Q76" s="150">
        <f t="shared" si="66"/>
        <v>0</v>
      </c>
      <c r="R76" s="150">
        <f>SUM(R77:R81)</f>
        <v>0</v>
      </c>
      <c r="S76" s="150">
        <f>SUM(S77:S81)</f>
        <v>0</v>
      </c>
      <c r="T76" s="150">
        <f t="shared" si="83"/>
        <v>0</v>
      </c>
      <c r="U76" s="150">
        <f>SUM(U77:U81)</f>
        <v>0</v>
      </c>
      <c r="V76" s="150">
        <f t="shared" si="84"/>
        <v>0</v>
      </c>
      <c r="W76" s="150">
        <f>SUM(W77:W81)</f>
        <v>0</v>
      </c>
      <c r="X76" s="150">
        <f>SUM(X77:X81)</f>
        <v>0</v>
      </c>
      <c r="Y76" s="150">
        <f t="shared" si="69"/>
        <v>0</v>
      </c>
      <c r="Z76" s="150">
        <f>SUM(Z77:Z81)</f>
        <v>0</v>
      </c>
      <c r="AA76" s="150">
        <f t="shared" si="70"/>
        <v>0</v>
      </c>
      <c r="AB76" s="150">
        <f>SUM(AB77:AB81)</f>
        <v>0</v>
      </c>
      <c r="AC76" s="150">
        <f>SUM(AC77:AC81)</f>
        <v>0</v>
      </c>
      <c r="AD76" s="89">
        <f t="shared" si="71"/>
        <v>20500</v>
      </c>
      <c r="AE76" s="89">
        <f>SUM(AE77:AE81)</f>
        <v>20500</v>
      </c>
      <c r="AF76" s="89">
        <f t="shared" si="72"/>
        <v>0</v>
      </c>
      <c r="AG76" s="89">
        <f>SUM(AG77:AG81)</f>
        <v>0</v>
      </c>
      <c r="AH76" s="89">
        <f>SUM(AH77:AH81)</f>
        <v>0</v>
      </c>
      <c r="AI76" s="150">
        <f t="shared" si="85"/>
        <v>0</v>
      </c>
      <c r="AJ76" s="150">
        <f>SUM(AJ77:AJ81)</f>
        <v>0</v>
      </c>
      <c r="AK76" s="150">
        <f t="shared" si="86"/>
        <v>0</v>
      </c>
      <c r="AL76" s="150">
        <f>SUM(AL77:AL81)</f>
        <v>0</v>
      </c>
      <c r="AM76" s="150">
        <f>SUM(AM77:AM81)</f>
        <v>0</v>
      </c>
      <c r="AN76" s="150">
        <f t="shared" si="87"/>
        <v>0</v>
      </c>
      <c r="AO76" s="150">
        <f>SUM(AO77:AO81)</f>
        <v>0</v>
      </c>
      <c r="AP76" s="150">
        <f t="shared" si="88"/>
        <v>0</v>
      </c>
      <c r="AQ76" s="150">
        <f>SUM(AQ77:AQ81)</f>
        <v>0</v>
      </c>
      <c r="AR76" s="150">
        <f>SUM(AR77:AR81)</f>
        <v>0</v>
      </c>
      <c r="AS76" s="150">
        <f t="shared" si="89"/>
        <v>0</v>
      </c>
      <c r="AT76" s="150">
        <f>SUM(AT77:AT81)</f>
        <v>0</v>
      </c>
      <c r="AU76" s="150">
        <f t="shared" si="90"/>
        <v>0</v>
      </c>
      <c r="AV76" s="150">
        <f>SUM(AV77:AV81)</f>
        <v>0</v>
      </c>
      <c r="AW76" s="150">
        <f>SUM(AW77:AW81)</f>
        <v>0</v>
      </c>
    </row>
    <row r="77" spans="2:49" ht="15.75" customHeight="1">
      <c r="B77" s="21" t="s">
        <v>16</v>
      </c>
      <c r="C77" s="106" t="s">
        <v>111</v>
      </c>
      <c r="D77" s="113" t="s">
        <v>112</v>
      </c>
      <c r="E77" s="101">
        <f t="shared" si="61"/>
        <v>0</v>
      </c>
      <c r="F77" s="153"/>
      <c r="G77" s="101">
        <f t="shared" si="62"/>
        <v>0</v>
      </c>
      <c r="H77" s="153"/>
      <c r="I77" s="153"/>
      <c r="J77" s="91">
        <f t="shared" si="63"/>
        <v>0</v>
      </c>
      <c r="K77" s="93"/>
      <c r="L77" s="91">
        <f t="shared" si="64"/>
        <v>0</v>
      </c>
      <c r="M77" s="93"/>
      <c r="N77" s="93"/>
      <c r="O77" s="101">
        <f t="shared" si="65"/>
        <v>0</v>
      </c>
      <c r="P77" s="153"/>
      <c r="Q77" s="101">
        <f t="shared" si="66"/>
        <v>0</v>
      </c>
      <c r="R77" s="153"/>
      <c r="S77" s="153"/>
      <c r="T77" s="101">
        <f t="shared" si="83"/>
        <v>0</v>
      </c>
      <c r="U77" s="153"/>
      <c r="V77" s="101">
        <f t="shared" si="84"/>
        <v>0</v>
      </c>
      <c r="W77" s="153"/>
      <c r="X77" s="153"/>
      <c r="Y77" s="101">
        <f t="shared" si="69"/>
        <v>0</v>
      </c>
      <c r="Z77" s="153"/>
      <c r="AA77" s="101">
        <f t="shared" si="70"/>
        <v>0</v>
      </c>
      <c r="AB77" s="153"/>
      <c r="AC77" s="153"/>
      <c r="AD77" s="91">
        <f t="shared" si="71"/>
        <v>0</v>
      </c>
      <c r="AE77" s="86">
        <f aca="true" t="shared" si="91" ref="AE77:AE82">K77+Z77</f>
        <v>0</v>
      </c>
      <c r="AF77" s="91">
        <f t="shared" si="72"/>
        <v>0</v>
      </c>
      <c r="AG77" s="86">
        <f aca="true" t="shared" si="92" ref="AG77:AG82">M77+AB77</f>
        <v>0</v>
      </c>
      <c r="AH77" s="86">
        <f aca="true" t="shared" si="93" ref="AH77:AH82">N77+AC77</f>
        <v>0</v>
      </c>
      <c r="AI77" s="101">
        <f t="shared" si="85"/>
        <v>0</v>
      </c>
      <c r="AJ77" s="153"/>
      <c r="AK77" s="101">
        <f t="shared" si="86"/>
        <v>0</v>
      </c>
      <c r="AL77" s="153"/>
      <c r="AM77" s="153"/>
      <c r="AN77" s="101">
        <f t="shared" si="87"/>
        <v>0</v>
      </c>
      <c r="AO77" s="153"/>
      <c r="AP77" s="101">
        <f t="shared" si="88"/>
        <v>0</v>
      </c>
      <c r="AQ77" s="153"/>
      <c r="AR77" s="153"/>
      <c r="AS77" s="101">
        <f t="shared" si="89"/>
        <v>0</v>
      </c>
      <c r="AT77" s="153"/>
      <c r="AU77" s="101">
        <f t="shared" si="90"/>
        <v>0</v>
      </c>
      <c r="AV77" s="153"/>
      <c r="AW77" s="153"/>
    </row>
    <row r="78" spans="2:49" ht="15.75" customHeight="1">
      <c r="B78" s="21" t="s">
        <v>30</v>
      </c>
      <c r="C78" s="106" t="s">
        <v>113</v>
      </c>
      <c r="D78" s="113" t="s">
        <v>114</v>
      </c>
      <c r="E78" s="101">
        <f t="shared" si="61"/>
        <v>0</v>
      </c>
      <c r="F78" s="153"/>
      <c r="G78" s="101">
        <f t="shared" si="62"/>
        <v>0</v>
      </c>
      <c r="H78" s="153"/>
      <c r="I78" s="153"/>
      <c r="J78" s="91">
        <f t="shared" si="63"/>
        <v>12500</v>
      </c>
      <c r="K78" s="93">
        <v>12500</v>
      </c>
      <c r="L78" s="91">
        <f t="shared" si="64"/>
        <v>0</v>
      </c>
      <c r="M78" s="93"/>
      <c r="N78" s="93"/>
      <c r="O78" s="101">
        <f t="shared" si="65"/>
        <v>0</v>
      </c>
      <c r="P78" s="153"/>
      <c r="Q78" s="101">
        <f t="shared" si="66"/>
        <v>0</v>
      </c>
      <c r="R78" s="153"/>
      <c r="S78" s="153"/>
      <c r="T78" s="101">
        <f t="shared" si="83"/>
        <v>0</v>
      </c>
      <c r="U78" s="153"/>
      <c r="V78" s="101">
        <f t="shared" si="84"/>
        <v>0</v>
      </c>
      <c r="W78" s="153"/>
      <c r="X78" s="153"/>
      <c r="Y78" s="101">
        <f t="shared" si="69"/>
        <v>0</v>
      </c>
      <c r="Z78" s="153"/>
      <c r="AA78" s="101">
        <f t="shared" si="70"/>
        <v>0</v>
      </c>
      <c r="AB78" s="153"/>
      <c r="AC78" s="153"/>
      <c r="AD78" s="91">
        <f t="shared" si="71"/>
        <v>12500</v>
      </c>
      <c r="AE78" s="86">
        <f t="shared" si="91"/>
        <v>12500</v>
      </c>
      <c r="AF78" s="91">
        <f t="shared" si="72"/>
        <v>0</v>
      </c>
      <c r="AG78" s="86">
        <f t="shared" si="92"/>
        <v>0</v>
      </c>
      <c r="AH78" s="86">
        <f t="shared" si="93"/>
        <v>0</v>
      </c>
      <c r="AI78" s="101">
        <f t="shared" si="85"/>
        <v>0</v>
      </c>
      <c r="AJ78" s="153"/>
      <c r="AK78" s="101">
        <f t="shared" si="86"/>
        <v>0</v>
      </c>
      <c r="AL78" s="153"/>
      <c r="AM78" s="153"/>
      <c r="AN78" s="101">
        <f t="shared" si="87"/>
        <v>0</v>
      </c>
      <c r="AO78" s="153"/>
      <c r="AP78" s="101">
        <f t="shared" si="88"/>
        <v>0</v>
      </c>
      <c r="AQ78" s="153"/>
      <c r="AR78" s="153"/>
      <c r="AS78" s="101">
        <f t="shared" si="89"/>
        <v>0</v>
      </c>
      <c r="AT78" s="153"/>
      <c r="AU78" s="101">
        <f t="shared" si="90"/>
        <v>0</v>
      </c>
      <c r="AV78" s="153"/>
      <c r="AW78" s="153"/>
    </row>
    <row r="79" spans="2:49" ht="15.75" customHeight="1">
      <c r="B79" s="21" t="s">
        <v>31</v>
      </c>
      <c r="C79" s="106" t="s">
        <v>115</v>
      </c>
      <c r="D79" s="113" t="s">
        <v>116</v>
      </c>
      <c r="E79" s="101">
        <f t="shared" si="61"/>
        <v>0</v>
      </c>
      <c r="F79" s="153"/>
      <c r="G79" s="101">
        <f t="shared" si="62"/>
        <v>0</v>
      </c>
      <c r="H79" s="153"/>
      <c r="I79" s="153"/>
      <c r="J79" s="91">
        <f t="shared" si="63"/>
        <v>3000</v>
      </c>
      <c r="K79" s="93">
        <v>3000</v>
      </c>
      <c r="L79" s="91">
        <f t="shared" si="64"/>
        <v>0</v>
      </c>
      <c r="M79" s="93"/>
      <c r="N79" s="93"/>
      <c r="O79" s="101">
        <f t="shared" si="65"/>
        <v>0</v>
      </c>
      <c r="P79" s="153"/>
      <c r="Q79" s="101">
        <f t="shared" si="66"/>
        <v>0</v>
      </c>
      <c r="R79" s="153"/>
      <c r="S79" s="153"/>
      <c r="T79" s="101">
        <f t="shared" si="83"/>
        <v>0</v>
      </c>
      <c r="U79" s="153"/>
      <c r="V79" s="101">
        <f t="shared" si="84"/>
        <v>0</v>
      </c>
      <c r="W79" s="153"/>
      <c r="X79" s="153"/>
      <c r="Y79" s="101">
        <f t="shared" si="69"/>
        <v>0</v>
      </c>
      <c r="Z79" s="153"/>
      <c r="AA79" s="101">
        <f t="shared" si="70"/>
        <v>0</v>
      </c>
      <c r="AB79" s="153"/>
      <c r="AC79" s="153"/>
      <c r="AD79" s="91">
        <f t="shared" si="71"/>
        <v>3000</v>
      </c>
      <c r="AE79" s="86">
        <f t="shared" si="91"/>
        <v>3000</v>
      </c>
      <c r="AF79" s="91">
        <f t="shared" si="72"/>
        <v>0</v>
      </c>
      <c r="AG79" s="86">
        <f t="shared" si="92"/>
        <v>0</v>
      </c>
      <c r="AH79" s="86">
        <f t="shared" si="93"/>
        <v>0</v>
      </c>
      <c r="AI79" s="101">
        <f t="shared" si="85"/>
        <v>0</v>
      </c>
      <c r="AJ79" s="153"/>
      <c r="AK79" s="101">
        <f t="shared" si="86"/>
        <v>0</v>
      </c>
      <c r="AL79" s="153"/>
      <c r="AM79" s="153"/>
      <c r="AN79" s="101">
        <f t="shared" si="87"/>
        <v>0</v>
      </c>
      <c r="AO79" s="153"/>
      <c r="AP79" s="101">
        <f t="shared" si="88"/>
        <v>0</v>
      </c>
      <c r="AQ79" s="153"/>
      <c r="AR79" s="153"/>
      <c r="AS79" s="101">
        <f t="shared" si="89"/>
        <v>0</v>
      </c>
      <c r="AT79" s="153"/>
      <c r="AU79" s="101">
        <f t="shared" si="90"/>
        <v>0</v>
      </c>
      <c r="AV79" s="153"/>
      <c r="AW79" s="153"/>
    </row>
    <row r="80" spans="2:49" ht="15.75" customHeight="1">
      <c r="B80" s="21" t="s">
        <v>32</v>
      </c>
      <c r="C80" s="106" t="s">
        <v>117</v>
      </c>
      <c r="D80" s="113" t="s">
        <v>118</v>
      </c>
      <c r="E80" s="101">
        <f t="shared" si="61"/>
        <v>0</v>
      </c>
      <c r="F80" s="153"/>
      <c r="G80" s="101">
        <f t="shared" si="62"/>
        <v>0</v>
      </c>
      <c r="H80" s="153"/>
      <c r="I80" s="153"/>
      <c r="J80" s="91">
        <f t="shared" si="63"/>
        <v>0</v>
      </c>
      <c r="K80" s="93"/>
      <c r="L80" s="91">
        <f t="shared" si="64"/>
        <v>0</v>
      </c>
      <c r="M80" s="93"/>
      <c r="N80" s="93"/>
      <c r="O80" s="101">
        <f t="shared" si="65"/>
        <v>0</v>
      </c>
      <c r="P80" s="153"/>
      <c r="Q80" s="101">
        <f t="shared" si="66"/>
        <v>0</v>
      </c>
      <c r="R80" s="153"/>
      <c r="S80" s="153"/>
      <c r="T80" s="101">
        <f t="shared" si="83"/>
        <v>0</v>
      </c>
      <c r="U80" s="153"/>
      <c r="V80" s="101">
        <f t="shared" si="84"/>
        <v>0</v>
      </c>
      <c r="W80" s="153"/>
      <c r="X80" s="153"/>
      <c r="Y80" s="101">
        <f t="shared" si="69"/>
        <v>0</v>
      </c>
      <c r="Z80" s="153"/>
      <c r="AA80" s="101">
        <f t="shared" si="70"/>
        <v>0</v>
      </c>
      <c r="AB80" s="153"/>
      <c r="AC80" s="153"/>
      <c r="AD80" s="91">
        <f t="shared" si="71"/>
        <v>0</v>
      </c>
      <c r="AE80" s="86">
        <f t="shared" si="91"/>
        <v>0</v>
      </c>
      <c r="AF80" s="91">
        <f t="shared" si="72"/>
        <v>0</v>
      </c>
      <c r="AG80" s="86">
        <f t="shared" si="92"/>
        <v>0</v>
      </c>
      <c r="AH80" s="86">
        <f t="shared" si="93"/>
        <v>0</v>
      </c>
      <c r="AI80" s="101">
        <f t="shared" si="85"/>
        <v>0</v>
      </c>
      <c r="AJ80" s="153"/>
      <c r="AK80" s="101">
        <f t="shared" si="86"/>
        <v>0</v>
      </c>
      <c r="AL80" s="153"/>
      <c r="AM80" s="153"/>
      <c r="AN80" s="101">
        <f t="shared" si="87"/>
        <v>0</v>
      </c>
      <c r="AO80" s="153"/>
      <c r="AP80" s="101">
        <f t="shared" si="88"/>
        <v>0</v>
      </c>
      <c r="AQ80" s="153"/>
      <c r="AR80" s="153"/>
      <c r="AS80" s="101">
        <f t="shared" si="89"/>
        <v>0</v>
      </c>
      <c r="AT80" s="153"/>
      <c r="AU80" s="101">
        <f t="shared" si="90"/>
        <v>0</v>
      </c>
      <c r="AV80" s="153"/>
      <c r="AW80" s="153"/>
    </row>
    <row r="81" spans="2:49" ht="15.75" customHeight="1">
      <c r="B81" s="21" t="s">
        <v>33</v>
      </c>
      <c r="C81" s="106" t="s">
        <v>119</v>
      </c>
      <c r="D81" s="113" t="s">
        <v>120</v>
      </c>
      <c r="E81" s="149">
        <f t="shared" si="61"/>
        <v>0</v>
      </c>
      <c r="F81" s="153"/>
      <c r="G81" s="101">
        <f t="shared" si="62"/>
        <v>0</v>
      </c>
      <c r="H81" s="153"/>
      <c r="I81" s="153"/>
      <c r="J81" s="88">
        <f t="shared" si="63"/>
        <v>5000</v>
      </c>
      <c r="K81" s="93">
        <v>5000</v>
      </c>
      <c r="L81" s="91">
        <f t="shared" si="64"/>
        <v>0</v>
      </c>
      <c r="M81" s="93"/>
      <c r="N81" s="93"/>
      <c r="O81" s="149">
        <f t="shared" si="65"/>
        <v>0</v>
      </c>
      <c r="P81" s="153"/>
      <c r="Q81" s="101">
        <f t="shared" si="66"/>
        <v>0</v>
      </c>
      <c r="R81" s="153"/>
      <c r="S81" s="153"/>
      <c r="T81" s="149">
        <f t="shared" si="83"/>
        <v>0</v>
      </c>
      <c r="U81" s="153"/>
      <c r="V81" s="101">
        <f t="shared" si="84"/>
        <v>0</v>
      </c>
      <c r="W81" s="153"/>
      <c r="X81" s="153"/>
      <c r="Y81" s="149">
        <f t="shared" si="69"/>
        <v>0</v>
      </c>
      <c r="Z81" s="153"/>
      <c r="AA81" s="101">
        <f t="shared" si="70"/>
        <v>0</v>
      </c>
      <c r="AB81" s="153"/>
      <c r="AC81" s="153"/>
      <c r="AD81" s="88">
        <f t="shared" si="71"/>
        <v>5000</v>
      </c>
      <c r="AE81" s="86">
        <f t="shared" si="91"/>
        <v>5000</v>
      </c>
      <c r="AF81" s="91">
        <f t="shared" si="72"/>
        <v>0</v>
      </c>
      <c r="AG81" s="86">
        <f t="shared" si="92"/>
        <v>0</v>
      </c>
      <c r="AH81" s="86">
        <f t="shared" si="93"/>
        <v>0</v>
      </c>
      <c r="AI81" s="149">
        <f t="shared" si="85"/>
        <v>0</v>
      </c>
      <c r="AJ81" s="153"/>
      <c r="AK81" s="101">
        <f t="shared" si="86"/>
        <v>0</v>
      </c>
      <c r="AL81" s="153"/>
      <c r="AM81" s="153"/>
      <c r="AN81" s="149">
        <f t="shared" si="87"/>
        <v>0</v>
      </c>
      <c r="AO81" s="153"/>
      <c r="AP81" s="101">
        <f t="shared" si="88"/>
        <v>0</v>
      </c>
      <c r="AQ81" s="153"/>
      <c r="AR81" s="153"/>
      <c r="AS81" s="149">
        <f t="shared" si="89"/>
        <v>0</v>
      </c>
      <c r="AT81" s="153"/>
      <c r="AU81" s="101">
        <f t="shared" si="90"/>
        <v>0</v>
      </c>
      <c r="AV81" s="153"/>
      <c r="AW81" s="153"/>
    </row>
    <row r="82" spans="2:49" ht="15.75" customHeight="1">
      <c r="B82" s="36" t="s">
        <v>43</v>
      </c>
      <c r="C82" s="107" t="s">
        <v>121</v>
      </c>
      <c r="D82" s="108" t="s">
        <v>262</v>
      </c>
      <c r="E82" s="150">
        <f t="shared" si="61"/>
        <v>0</v>
      </c>
      <c r="F82" s="150"/>
      <c r="G82" s="150">
        <f t="shared" si="62"/>
        <v>0</v>
      </c>
      <c r="H82" s="150"/>
      <c r="I82" s="150"/>
      <c r="J82" s="89">
        <f t="shared" si="63"/>
        <v>0</v>
      </c>
      <c r="K82" s="89"/>
      <c r="L82" s="89">
        <f t="shared" si="64"/>
        <v>0</v>
      </c>
      <c r="M82" s="89"/>
      <c r="N82" s="89"/>
      <c r="O82" s="150">
        <f t="shared" si="65"/>
        <v>0</v>
      </c>
      <c r="P82" s="150"/>
      <c r="Q82" s="150">
        <f t="shared" si="66"/>
        <v>0</v>
      </c>
      <c r="R82" s="150"/>
      <c r="S82" s="150"/>
      <c r="T82" s="150">
        <f t="shared" si="83"/>
        <v>0</v>
      </c>
      <c r="U82" s="150"/>
      <c r="V82" s="150">
        <f t="shared" si="84"/>
        <v>0</v>
      </c>
      <c r="W82" s="150"/>
      <c r="X82" s="150"/>
      <c r="Y82" s="150">
        <f t="shared" si="69"/>
        <v>0</v>
      </c>
      <c r="Z82" s="150"/>
      <c r="AA82" s="150">
        <f t="shared" si="70"/>
        <v>0</v>
      </c>
      <c r="AB82" s="150"/>
      <c r="AC82" s="150"/>
      <c r="AD82" s="89">
        <f t="shared" si="71"/>
        <v>0</v>
      </c>
      <c r="AE82" s="86">
        <f t="shared" si="91"/>
        <v>0</v>
      </c>
      <c r="AF82" s="89">
        <f t="shared" si="72"/>
        <v>0</v>
      </c>
      <c r="AG82" s="86">
        <f t="shared" si="92"/>
        <v>0</v>
      </c>
      <c r="AH82" s="86">
        <f t="shared" si="93"/>
        <v>0</v>
      </c>
      <c r="AI82" s="150">
        <f t="shared" si="85"/>
        <v>0</v>
      </c>
      <c r="AJ82" s="150"/>
      <c r="AK82" s="150">
        <f t="shared" si="86"/>
        <v>0</v>
      </c>
      <c r="AL82" s="150"/>
      <c r="AM82" s="150"/>
      <c r="AN82" s="150">
        <f t="shared" si="87"/>
        <v>0</v>
      </c>
      <c r="AO82" s="150"/>
      <c r="AP82" s="150">
        <f t="shared" si="88"/>
        <v>0</v>
      </c>
      <c r="AQ82" s="150"/>
      <c r="AR82" s="150"/>
      <c r="AS82" s="150">
        <f t="shared" si="89"/>
        <v>0</v>
      </c>
      <c r="AT82" s="150"/>
      <c r="AU82" s="150">
        <f t="shared" si="90"/>
        <v>0</v>
      </c>
      <c r="AV82" s="150"/>
      <c r="AW82" s="150"/>
    </row>
    <row r="83" spans="2:49" ht="15.75" customHeight="1">
      <c r="B83" s="21"/>
      <c r="C83" s="112"/>
      <c r="D83" s="113"/>
      <c r="E83" s="101"/>
      <c r="F83" s="101"/>
      <c r="G83" s="101"/>
      <c r="H83" s="101"/>
      <c r="I83" s="101"/>
      <c r="J83" s="91"/>
      <c r="K83" s="91"/>
      <c r="L83" s="91"/>
      <c r="M83" s="91"/>
      <c r="N83" s="9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91"/>
      <c r="AE83" s="91"/>
      <c r="AF83" s="91"/>
      <c r="AG83" s="91"/>
      <c r="AH83" s="9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</row>
    <row r="84" spans="2:49" s="52" customFormat="1" ht="15.75" customHeight="1">
      <c r="B84" s="117"/>
      <c r="C84" s="118" t="s">
        <v>122</v>
      </c>
      <c r="D84" s="119" t="s">
        <v>205</v>
      </c>
      <c r="E84" s="154">
        <f>F84+G84</f>
        <v>0</v>
      </c>
      <c r="F84" s="155"/>
      <c r="G84" s="154">
        <f>H84+I84</f>
        <v>0</v>
      </c>
      <c r="H84" s="155"/>
      <c r="I84" s="155"/>
      <c r="J84" s="94">
        <f>K84+L84</f>
        <v>0</v>
      </c>
      <c r="K84" s="95"/>
      <c r="L84" s="94">
        <f>M84+N84</f>
        <v>0</v>
      </c>
      <c r="M84" s="95"/>
      <c r="N84" s="95"/>
      <c r="O84" s="154">
        <f>P84+Q84</f>
        <v>0</v>
      </c>
      <c r="P84" s="155"/>
      <c r="Q84" s="154">
        <f>R84+S84</f>
        <v>0</v>
      </c>
      <c r="R84" s="155"/>
      <c r="S84" s="155"/>
      <c r="T84" s="154">
        <f>U84+V84</f>
        <v>0</v>
      </c>
      <c r="U84" s="155"/>
      <c r="V84" s="154">
        <f>W84+X84</f>
        <v>0</v>
      </c>
      <c r="W84" s="155"/>
      <c r="X84" s="155"/>
      <c r="Y84" s="154">
        <f>Z84+AA84</f>
        <v>0</v>
      </c>
      <c r="Z84" s="155"/>
      <c r="AA84" s="154">
        <f>AB84+AC84</f>
        <v>0</v>
      </c>
      <c r="AB84" s="155"/>
      <c r="AC84" s="155"/>
      <c r="AD84" s="94">
        <f>AE84+AF84</f>
        <v>0</v>
      </c>
      <c r="AE84" s="86">
        <f>K84+Z84</f>
        <v>0</v>
      </c>
      <c r="AF84" s="94">
        <f>AG84+AH84</f>
        <v>0</v>
      </c>
      <c r="AG84" s="86">
        <f aca="true" t="shared" si="94" ref="AG84:AH86">M84+AB84</f>
        <v>0</v>
      </c>
      <c r="AH84" s="86">
        <f t="shared" si="94"/>
        <v>0</v>
      </c>
      <c r="AI84" s="154">
        <f>AJ84+AK84</f>
        <v>0</v>
      </c>
      <c r="AJ84" s="155"/>
      <c r="AK84" s="154">
        <f>AL84+AM84</f>
        <v>0</v>
      </c>
      <c r="AL84" s="155"/>
      <c r="AM84" s="155"/>
      <c r="AN84" s="154">
        <f>AO84+AP84</f>
        <v>0</v>
      </c>
      <c r="AO84" s="155"/>
      <c r="AP84" s="154">
        <f>AQ84+AR84</f>
        <v>0</v>
      </c>
      <c r="AQ84" s="155"/>
      <c r="AR84" s="155"/>
      <c r="AS84" s="154">
        <f>AT84+AU84</f>
        <v>0</v>
      </c>
      <c r="AT84" s="155"/>
      <c r="AU84" s="154">
        <f>AV84+AW84</f>
        <v>0</v>
      </c>
      <c r="AV84" s="155"/>
      <c r="AW84" s="155"/>
    </row>
    <row r="85" spans="2:49" s="53" customFormat="1" ht="15.75" customHeight="1">
      <c r="B85" s="120"/>
      <c r="C85" s="118" t="s">
        <v>153</v>
      </c>
      <c r="D85" s="119"/>
      <c r="E85" s="156">
        <f>F85+G85</f>
        <v>0</v>
      </c>
      <c r="F85" s="156"/>
      <c r="G85" s="156">
        <f>H85+I85</f>
        <v>0</v>
      </c>
      <c r="H85" s="156"/>
      <c r="I85" s="156"/>
      <c r="J85" s="96">
        <f>K85+L85</f>
        <v>1535</v>
      </c>
      <c r="K85" s="96">
        <v>1535</v>
      </c>
      <c r="L85" s="96">
        <f>M85+N85</f>
        <v>0</v>
      </c>
      <c r="M85" s="96"/>
      <c r="N85" s="96"/>
      <c r="O85" s="156">
        <f>P85+Q85</f>
        <v>0</v>
      </c>
      <c r="P85" s="156"/>
      <c r="Q85" s="156">
        <f>R85+S85</f>
        <v>0</v>
      </c>
      <c r="R85" s="156"/>
      <c r="S85" s="156"/>
      <c r="T85" s="156">
        <f>U85+V85</f>
        <v>0</v>
      </c>
      <c r="U85" s="156"/>
      <c r="V85" s="156">
        <f>W85+X85</f>
        <v>0</v>
      </c>
      <c r="W85" s="156"/>
      <c r="X85" s="156"/>
      <c r="Y85" s="156">
        <f>Z85+AA85</f>
        <v>0</v>
      </c>
      <c r="Z85" s="156"/>
      <c r="AA85" s="156">
        <f>AB85+AC85</f>
        <v>0</v>
      </c>
      <c r="AB85" s="156"/>
      <c r="AC85" s="156"/>
      <c r="AD85" s="96">
        <f>AE85+AF85</f>
        <v>1535</v>
      </c>
      <c r="AE85" s="86">
        <f>K85+Z85</f>
        <v>1535</v>
      </c>
      <c r="AF85" s="96">
        <f>AG85+AH85</f>
        <v>0</v>
      </c>
      <c r="AG85" s="86">
        <f t="shared" si="94"/>
        <v>0</v>
      </c>
      <c r="AH85" s="86">
        <f t="shared" si="94"/>
        <v>0</v>
      </c>
      <c r="AI85" s="156">
        <f>AJ85+AK85</f>
        <v>0</v>
      </c>
      <c r="AJ85" s="156"/>
      <c r="AK85" s="156">
        <f>AL85+AM85</f>
        <v>0</v>
      </c>
      <c r="AL85" s="156"/>
      <c r="AM85" s="156"/>
      <c r="AN85" s="156">
        <f>AO85+AP85</f>
        <v>0</v>
      </c>
      <c r="AO85" s="156"/>
      <c r="AP85" s="156">
        <f>AQ85+AR85</f>
        <v>0</v>
      </c>
      <c r="AQ85" s="156"/>
      <c r="AR85" s="156"/>
      <c r="AS85" s="156">
        <f>AT85+AU85</f>
        <v>0</v>
      </c>
      <c r="AT85" s="156"/>
      <c r="AU85" s="156">
        <f>AV85+AW85</f>
        <v>0</v>
      </c>
      <c r="AV85" s="156"/>
      <c r="AW85" s="156"/>
    </row>
    <row r="86" spans="2:49" s="53" customFormat="1" ht="15.75" customHeight="1">
      <c r="B86" s="120"/>
      <c r="C86" s="118" t="s">
        <v>243</v>
      </c>
      <c r="D86" s="119"/>
      <c r="E86" s="156">
        <f>F86+G86</f>
        <v>0</v>
      </c>
      <c r="F86" s="156"/>
      <c r="G86" s="156">
        <f>H86+I86</f>
        <v>0</v>
      </c>
      <c r="H86" s="156"/>
      <c r="I86" s="156"/>
      <c r="J86" s="96">
        <f>K86+L86</f>
        <v>1443</v>
      </c>
      <c r="K86" s="96">
        <v>1443</v>
      </c>
      <c r="L86" s="96">
        <f>M86+N86</f>
        <v>0</v>
      </c>
      <c r="M86" s="96"/>
      <c r="N86" s="96"/>
      <c r="O86" s="156">
        <f>P86+Q86</f>
        <v>0</v>
      </c>
      <c r="P86" s="156"/>
      <c r="Q86" s="156">
        <f>R86+S86</f>
        <v>0</v>
      </c>
      <c r="R86" s="156"/>
      <c r="S86" s="156"/>
      <c r="T86" s="156">
        <f>U86+V86</f>
        <v>0</v>
      </c>
      <c r="U86" s="156"/>
      <c r="V86" s="156">
        <f>W86+X86</f>
        <v>0</v>
      </c>
      <c r="W86" s="156"/>
      <c r="X86" s="156"/>
      <c r="Y86" s="156">
        <f>Z86+AA86</f>
        <v>0</v>
      </c>
      <c r="Z86" s="156"/>
      <c r="AA86" s="156">
        <f>AB86+AC86</f>
        <v>0</v>
      </c>
      <c r="AB86" s="156"/>
      <c r="AC86" s="156"/>
      <c r="AD86" s="96">
        <f>AE86+AF86</f>
        <v>1443</v>
      </c>
      <c r="AE86" s="86">
        <f>K86+Z86</f>
        <v>1443</v>
      </c>
      <c r="AF86" s="96">
        <f>AG86+AH86</f>
        <v>0</v>
      </c>
      <c r="AG86" s="86">
        <f t="shared" si="94"/>
        <v>0</v>
      </c>
      <c r="AH86" s="86">
        <f t="shared" si="94"/>
        <v>0</v>
      </c>
      <c r="AI86" s="156">
        <f>AJ86+AK86</f>
        <v>0</v>
      </c>
      <c r="AJ86" s="156"/>
      <c r="AK86" s="156">
        <f>AL86+AM86</f>
        <v>0</v>
      </c>
      <c r="AL86" s="156"/>
      <c r="AM86" s="156"/>
      <c r="AN86" s="156">
        <f>AO86+AP86</f>
        <v>0</v>
      </c>
      <c r="AO86" s="156"/>
      <c r="AP86" s="156">
        <f>AQ86+AR86</f>
        <v>0</v>
      </c>
      <c r="AQ86" s="156"/>
      <c r="AR86" s="156"/>
      <c r="AS86" s="156">
        <f>AT86+AU86</f>
        <v>0</v>
      </c>
      <c r="AT86" s="156"/>
      <c r="AU86" s="156">
        <f>AV86+AW86</f>
        <v>0</v>
      </c>
      <c r="AV86" s="156"/>
      <c r="AW86" s="156"/>
    </row>
    <row r="87" spans="2:49" s="53" customFormat="1" ht="15.75" customHeight="1">
      <c r="B87" s="120"/>
      <c r="C87" s="118" t="s">
        <v>282</v>
      </c>
      <c r="D87" s="119"/>
      <c r="E87" s="156">
        <f>F87+G87</f>
        <v>0</v>
      </c>
      <c r="F87" s="156"/>
      <c r="G87" s="156">
        <f>H87+I87</f>
        <v>0</v>
      </c>
      <c r="H87" s="156"/>
      <c r="I87" s="156"/>
      <c r="J87" s="96">
        <f>K87+L87</f>
        <v>510</v>
      </c>
      <c r="K87" s="96">
        <v>510</v>
      </c>
      <c r="L87" s="96">
        <f>M87+N87</f>
        <v>0</v>
      </c>
      <c r="M87" s="96"/>
      <c r="N87" s="96"/>
      <c r="O87" s="156">
        <f>P87+Q87</f>
        <v>0</v>
      </c>
      <c r="P87" s="156"/>
      <c r="Q87" s="156">
        <f>R87+S87</f>
        <v>0</v>
      </c>
      <c r="R87" s="156"/>
      <c r="S87" s="156"/>
      <c r="T87" s="156">
        <f>U87+V87</f>
        <v>0</v>
      </c>
      <c r="U87" s="156"/>
      <c r="V87" s="156">
        <f>W87+X87</f>
        <v>0</v>
      </c>
      <c r="W87" s="156"/>
      <c r="X87" s="156"/>
      <c r="Y87" s="156">
        <f>Z87+AA87</f>
        <v>0</v>
      </c>
      <c r="Z87" s="156"/>
      <c r="AA87" s="156">
        <f>AB87+AC87</f>
        <v>0</v>
      </c>
      <c r="AB87" s="156"/>
      <c r="AC87" s="156"/>
      <c r="AD87" s="96">
        <f>AE87+AF87</f>
        <v>510</v>
      </c>
      <c r="AE87" s="86">
        <f>K87+Z87</f>
        <v>510</v>
      </c>
      <c r="AF87" s="96">
        <f>AG87+AH87</f>
        <v>0</v>
      </c>
      <c r="AG87" s="86">
        <f>M87+AB87</f>
        <v>0</v>
      </c>
      <c r="AH87" s="86">
        <f>N87+AC87</f>
        <v>0</v>
      </c>
      <c r="AI87" s="156">
        <f>AJ87+AK87</f>
        <v>0</v>
      </c>
      <c r="AJ87" s="156"/>
      <c r="AK87" s="156">
        <f>AL87+AM87</f>
        <v>0</v>
      </c>
      <c r="AL87" s="156"/>
      <c r="AM87" s="156"/>
      <c r="AN87" s="156">
        <f>AO87+AP87</f>
        <v>0</v>
      </c>
      <c r="AO87" s="156"/>
      <c r="AP87" s="156">
        <f>AQ87+AR87</f>
        <v>0</v>
      </c>
      <c r="AQ87" s="156"/>
      <c r="AR87" s="156"/>
      <c r="AS87" s="156">
        <f>AT87+AU87</f>
        <v>0</v>
      </c>
      <c r="AT87" s="156"/>
      <c r="AU87" s="156">
        <f>AV87+AW87</f>
        <v>0</v>
      </c>
      <c r="AV87" s="156"/>
      <c r="AW87" s="156"/>
    </row>
    <row r="88" spans="2:49" ht="15.75" customHeight="1">
      <c r="B88" s="36"/>
      <c r="C88" s="112"/>
      <c r="D88" s="108"/>
      <c r="E88" s="101"/>
      <c r="F88" s="101"/>
      <c r="G88" s="101"/>
      <c r="H88" s="101"/>
      <c r="I88" s="101"/>
      <c r="J88" s="91"/>
      <c r="K88" s="91"/>
      <c r="L88" s="91"/>
      <c r="M88" s="91"/>
      <c r="N88" s="9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91"/>
      <c r="AE88" s="91"/>
      <c r="AF88" s="91"/>
      <c r="AG88" s="91"/>
      <c r="AH88" s="9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</row>
    <row r="89" spans="2:58" ht="15.75" customHeight="1">
      <c r="B89" s="109" t="s">
        <v>123</v>
      </c>
      <c r="C89" s="121" t="s">
        <v>124</v>
      </c>
      <c r="D89" s="111"/>
      <c r="E89" s="151">
        <f aca="true" t="shared" si="95" ref="E89:E109">F89+G89</f>
        <v>0</v>
      </c>
      <c r="F89" s="151">
        <f>+F92+F109</f>
        <v>0</v>
      </c>
      <c r="G89" s="151">
        <f aca="true" t="shared" si="96" ref="G89:G109">H89+I89</f>
        <v>0</v>
      </c>
      <c r="H89" s="151">
        <f>+H92+H109</f>
        <v>0</v>
      </c>
      <c r="I89" s="151">
        <f>+I92+I109</f>
        <v>0</v>
      </c>
      <c r="J89" s="90">
        <f aca="true" t="shared" si="97" ref="J89:J109">K89+L89</f>
        <v>336521.31</v>
      </c>
      <c r="K89" s="90">
        <f>+K92+K109</f>
        <v>156662.11</v>
      </c>
      <c r="L89" s="90">
        <f aca="true" t="shared" si="98" ref="L89:L109">M89+N89</f>
        <v>179859.2</v>
      </c>
      <c r="M89" s="90">
        <f>+M92+M109</f>
        <v>0</v>
      </c>
      <c r="N89" s="90">
        <f>+N92+N109</f>
        <v>179859.2</v>
      </c>
      <c r="O89" s="151">
        <f aca="true" t="shared" si="99" ref="O89:O109">P89+Q89</f>
        <v>0</v>
      </c>
      <c r="P89" s="151">
        <f>+P92+P109</f>
        <v>0</v>
      </c>
      <c r="Q89" s="151">
        <f aca="true" t="shared" si="100" ref="Q89:Q109">R89+S89</f>
        <v>0</v>
      </c>
      <c r="R89" s="151">
        <f>+R92+R109</f>
        <v>0</v>
      </c>
      <c r="S89" s="151">
        <f>+S92+S109</f>
        <v>0</v>
      </c>
      <c r="T89" s="151">
        <f aca="true" t="shared" si="101" ref="T89:T109">U89+V89</f>
        <v>0</v>
      </c>
      <c r="U89" s="151">
        <f>+U92+U109</f>
        <v>0</v>
      </c>
      <c r="V89" s="151">
        <f aca="true" t="shared" si="102" ref="V89:V109">W89+X89</f>
        <v>0</v>
      </c>
      <c r="W89" s="151">
        <f>+W92+W109</f>
        <v>0</v>
      </c>
      <c r="X89" s="151">
        <f>+X92+X109</f>
        <v>0</v>
      </c>
      <c r="Y89" s="151">
        <f aca="true" t="shared" si="103" ref="Y89:Y106">Z89+AA89</f>
        <v>0</v>
      </c>
      <c r="Z89" s="151">
        <f>+Z92+Z109</f>
        <v>0</v>
      </c>
      <c r="AA89" s="151">
        <f aca="true" t="shared" si="104" ref="AA89:AA106">AB89+AC89</f>
        <v>0</v>
      </c>
      <c r="AB89" s="151">
        <f>+AB92+AB109</f>
        <v>0</v>
      </c>
      <c r="AC89" s="151">
        <f>+AC92+AC109</f>
        <v>0</v>
      </c>
      <c r="AD89" s="90">
        <f aca="true" t="shared" si="105" ref="AD89:AD106">AE89+AF89</f>
        <v>336521.31</v>
      </c>
      <c r="AE89" s="90">
        <f>+AE92+AE109</f>
        <v>156662.11</v>
      </c>
      <c r="AF89" s="90">
        <f aca="true" t="shared" si="106" ref="AF89:AF106">AG89+AH89</f>
        <v>179859.2</v>
      </c>
      <c r="AG89" s="90">
        <f>+AG92+AG109</f>
        <v>0</v>
      </c>
      <c r="AH89" s="90">
        <f>+AH92+AH109</f>
        <v>179859.2</v>
      </c>
      <c r="AI89" s="151">
        <f aca="true" t="shared" si="107" ref="AI89:AI109">AJ89+AK89</f>
        <v>0</v>
      </c>
      <c r="AJ89" s="151">
        <f>+AJ92+AJ109</f>
        <v>0</v>
      </c>
      <c r="AK89" s="151">
        <f aca="true" t="shared" si="108" ref="AK89:AK109">AL89+AM89</f>
        <v>0</v>
      </c>
      <c r="AL89" s="151">
        <f>+AL92+AL109</f>
        <v>0</v>
      </c>
      <c r="AM89" s="151">
        <f>+AM92+AM109</f>
        <v>0</v>
      </c>
      <c r="AN89" s="151">
        <f aca="true" t="shared" si="109" ref="AN89:AN109">AO89+AP89</f>
        <v>0</v>
      </c>
      <c r="AO89" s="151">
        <f>+AO92+AO109</f>
        <v>0</v>
      </c>
      <c r="AP89" s="151">
        <f aca="true" t="shared" si="110" ref="AP89:AP109">AQ89+AR89</f>
        <v>0</v>
      </c>
      <c r="AQ89" s="151">
        <f>+AQ92+AQ109</f>
        <v>0</v>
      </c>
      <c r="AR89" s="151">
        <f>+AR92+AR109</f>
        <v>0</v>
      </c>
      <c r="AS89" s="151">
        <f aca="true" t="shared" si="111" ref="AS89:AS109">AT89+AU89</f>
        <v>0</v>
      </c>
      <c r="AT89" s="151">
        <f>+AT92+AT109</f>
        <v>0</v>
      </c>
      <c r="AU89" s="151">
        <f aca="true" t="shared" si="112" ref="AU89:AU109">AV89+AW89</f>
        <v>0</v>
      </c>
      <c r="AV89" s="151">
        <f>+AV92+AV109</f>
        <v>0</v>
      </c>
      <c r="AW89" s="151">
        <f>+AW92+AW109</f>
        <v>0</v>
      </c>
      <c r="AX89" s="24"/>
      <c r="AY89" s="24"/>
      <c r="AZ89" s="24"/>
      <c r="BA89" s="24"/>
      <c r="BB89" s="24"/>
      <c r="BC89" s="24"/>
      <c r="BD89" s="24"/>
      <c r="BE89" s="24"/>
      <c r="BF89" s="24"/>
    </row>
    <row r="90" spans="2:49" ht="15.75" customHeight="1">
      <c r="B90" s="21"/>
      <c r="C90" s="112"/>
      <c r="D90" s="108"/>
      <c r="E90" s="101">
        <f t="shared" si="95"/>
        <v>0</v>
      </c>
      <c r="F90" s="101"/>
      <c r="G90" s="101">
        <f t="shared" si="96"/>
        <v>0</v>
      </c>
      <c r="H90" s="101"/>
      <c r="I90" s="101"/>
      <c r="J90" s="91">
        <f t="shared" si="97"/>
        <v>0</v>
      </c>
      <c r="K90" s="91"/>
      <c r="L90" s="91">
        <f t="shared" si="98"/>
        <v>0</v>
      </c>
      <c r="M90" s="91"/>
      <c r="N90" s="91"/>
      <c r="O90" s="101">
        <f t="shared" si="99"/>
        <v>0</v>
      </c>
      <c r="P90" s="101"/>
      <c r="Q90" s="101">
        <f t="shared" si="100"/>
        <v>0</v>
      </c>
      <c r="R90" s="101"/>
      <c r="S90" s="101"/>
      <c r="T90" s="101">
        <f t="shared" si="101"/>
        <v>0</v>
      </c>
      <c r="U90" s="101"/>
      <c r="V90" s="101">
        <f t="shared" si="102"/>
        <v>0</v>
      </c>
      <c r="W90" s="101"/>
      <c r="X90" s="101"/>
      <c r="Y90" s="101">
        <f t="shared" si="103"/>
        <v>0</v>
      </c>
      <c r="Z90" s="101"/>
      <c r="AA90" s="101">
        <f t="shared" si="104"/>
        <v>0</v>
      </c>
      <c r="AB90" s="101"/>
      <c r="AC90" s="101"/>
      <c r="AD90" s="91">
        <f t="shared" si="105"/>
        <v>0</v>
      </c>
      <c r="AE90" s="91"/>
      <c r="AF90" s="91">
        <f t="shared" si="106"/>
        <v>0</v>
      </c>
      <c r="AG90" s="86">
        <f>M90+AB90</f>
        <v>0</v>
      </c>
      <c r="AH90" s="91"/>
      <c r="AI90" s="101">
        <f t="shared" si="107"/>
        <v>0</v>
      </c>
      <c r="AJ90" s="101"/>
      <c r="AK90" s="101">
        <f t="shared" si="108"/>
        <v>0</v>
      </c>
      <c r="AL90" s="101"/>
      <c r="AM90" s="101"/>
      <c r="AN90" s="101">
        <f t="shared" si="109"/>
        <v>0</v>
      </c>
      <c r="AO90" s="101"/>
      <c r="AP90" s="101">
        <f t="shared" si="110"/>
        <v>0</v>
      </c>
      <c r="AQ90" s="101"/>
      <c r="AR90" s="101"/>
      <c r="AS90" s="101">
        <f t="shared" si="111"/>
        <v>0</v>
      </c>
      <c r="AT90" s="101"/>
      <c r="AU90" s="101">
        <f t="shared" si="112"/>
        <v>0</v>
      </c>
      <c r="AV90" s="101"/>
      <c r="AW90" s="101"/>
    </row>
    <row r="91" spans="2:49" ht="15.75" customHeight="1">
      <c r="B91" s="36" t="s">
        <v>125</v>
      </c>
      <c r="C91" s="122" t="s">
        <v>126</v>
      </c>
      <c r="D91" s="108"/>
      <c r="E91" s="150">
        <f t="shared" si="95"/>
        <v>0</v>
      </c>
      <c r="F91" s="150"/>
      <c r="G91" s="150">
        <f t="shared" si="96"/>
        <v>0</v>
      </c>
      <c r="H91" s="150"/>
      <c r="I91" s="150"/>
      <c r="J91" s="89">
        <f t="shared" si="97"/>
        <v>0</v>
      </c>
      <c r="K91" s="89"/>
      <c r="L91" s="89">
        <f t="shared" si="98"/>
        <v>0</v>
      </c>
      <c r="M91" s="89"/>
      <c r="N91" s="89"/>
      <c r="O91" s="150">
        <f t="shared" si="99"/>
        <v>0</v>
      </c>
      <c r="P91" s="150"/>
      <c r="Q91" s="150">
        <f t="shared" si="100"/>
        <v>0</v>
      </c>
      <c r="R91" s="150"/>
      <c r="S91" s="150"/>
      <c r="T91" s="150">
        <f t="shared" si="101"/>
        <v>0</v>
      </c>
      <c r="U91" s="150"/>
      <c r="V91" s="150">
        <f t="shared" si="102"/>
        <v>0</v>
      </c>
      <c r="W91" s="150"/>
      <c r="X91" s="150"/>
      <c r="Y91" s="150">
        <f t="shared" si="103"/>
        <v>0</v>
      </c>
      <c r="Z91" s="150"/>
      <c r="AA91" s="150">
        <f t="shared" si="104"/>
        <v>0</v>
      </c>
      <c r="AB91" s="150"/>
      <c r="AC91" s="150"/>
      <c r="AD91" s="89">
        <f t="shared" si="105"/>
        <v>0</v>
      </c>
      <c r="AE91" s="89"/>
      <c r="AF91" s="89">
        <f t="shared" si="106"/>
        <v>0</v>
      </c>
      <c r="AG91" s="86">
        <f>M91+AB91</f>
        <v>0</v>
      </c>
      <c r="AH91" s="89"/>
      <c r="AI91" s="150">
        <f t="shared" si="107"/>
        <v>0</v>
      </c>
      <c r="AJ91" s="150"/>
      <c r="AK91" s="150">
        <f t="shared" si="108"/>
        <v>0</v>
      </c>
      <c r="AL91" s="150"/>
      <c r="AM91" s="150"/>
      <c r="AN91" s="150">
        <f t="shared" si="109"/>
        <v>0</v>
      </c>
      <c r="AO91" s="150"/>
      <c r="AP91" s="150">
        <f t="shared" si="110"/>
        <v>0</v>
      </c>
      <c r="AQ91" s="150"/>
      <c r="AR91" s="150"/>
      <c r="AS91" s="150">
        <f t="shared" si="111"/>
        <v>0</v>
      </c>
      <c r="AT91" s="150"/>
      <c r="AU91" s="150">
        <f t="shared" si="112"/>
        <v>0</v>
      </c>
      <c r="AV91" s="150"/>
      <c r="AW91" s="150"/>
    </row>
    <row r="92" spans="2:49" ht="15.75" customHeight="1">
      <c r="B92" s="36"/>
      <c r="C92" s="122" t="s">
        <v>127</v>
      </c>
      <c r="D92" s="108"/>
      <c r="E92" s="150">
        <f t="shared" si="95"/>
        <v>0</v>
      </c>
      <c r="F92" s="150">
        <f>F94+F98+F102+F106</f>
        <v>0</v>
      </c>
      <c r="G92" s="150">
        <f t="shared" si="96"/>
        <v>0</v>
      </c>
      <c r="H92" s="150">
        <f>H94+H98+H102+H106</f>
        <v>0</v>
      </c>
      <c r="I92" s="150">
        <f>I94+I98+I102+I106</f>
        <v>0</v>
      </c>
      <c r="J92" s="89">
        <f t="shared" si="97"/>
        <v>336521.31</v>
      </c>
      <c r="K92" s="89">
        <f>K94+K98+K102+K106</f>
        <v>156662.11</v>
      </c>
      <c r="L92" s="89">
        <f t="shared" si="98"/>
        <v>179859.2</v>
      </c>
      <c r="M92" s="89">
        <f>M94+M98+M102+M106</f>
        <v>0</v>
      </c>
      <c r="N92" s="89">
        <f>N94+N98+N102+N106</f>
        <v>179859.2</v>
      </c>
      <c r="O92" s="150">
        <f t="shared" si="99"/>
        <v>0</v>
      </c>
      <c r="P92" s="150">
        <f>P94+P98+P102+P106</f>
        <v>0</v>
      </c>
      <c r="Q92" s="150">
        <f t="shared" si="100"/>
        <v>0</v>
      </c>
      <c r="R92" s="150">
        <f>R94+R98+R102+R106</f>
        <v>0</v>
      </c>
      <c r="S92" s="150">
        <f>S94+S98+S102+S106</f>
        <v>0</v>
      </c>
      <c r="T92" s="150">
        <f t="shared" si="101"/>
        <v>0</v>
      </c>
      <c r="U92" s="150">
        <f>U94+U98+U102+U106</f>
        <v>0</v>
      </c>
      <c r="V92" s="150">
        <f t="shared" si="102"/>
        <v>0</v>
      </c>
      <c r="W92" s="150">
        <f>W94+W98+W102+W106</f>
        <v>0</v>
      </c>
      <c r="X92" s="150">
        <f>X94+X98+X102+X106</f>
        <v>0</v>
      </c>
      <c r="Y92" s="150">
        <f t="shared" si="103"/>
        <v>0</v>
      </c>
      <c r="Z92" s="150">
        <f>Z94+Z98+Z102+Z106</f>
        <v>0</v>
      </c>
      <c r="AA92" s="150">
        <f t="shared" si="104"/>
        <v>0</v>
      </c>
      <c r="AB92" s="150">
        <f>AB94+AB98+AB102+AB106</f>
        <v>0</v>
      </c>
      <c r="AC92" s="150">
        <f>AC94+AC98+AC102+AC106</f>
        <v>0</v>
      </c>
      <c r="AD92" s="89">
        <f t="shared" si="105"/>
        <v>336521.31</v>
      </c>
      <c r="AE92" s="89">
        <f>AE94+AE98+AE102+AE106</f>
        <v>156662.11</v>
      </c>
      <c r="AF92" s="89">
        <f t="shared" si="106"/>
        <v>179859.2</v>
      </c>
      <c r="AG92" s="89">
        <f>AG94+AG98+AG102+AG106</f>
        <v>0</v>
      </c>
      <c r="AH92" s="89">
        <f>AH94+AH98+AH102+AH106</f>
        <v>179859.2</v>
      </c>
      <c r="AI92" s="150">
        <f t="shared" si="107"/>
        <v>0</v>
      </c>
      <c r="AJ92" s="150">
        <f>AJ94+AJ98+AJ102+AJ106</f>
        <v>0</v>
      </c>
      <c r="AK92" s="150">
        <f t="shared" si="108"/>
        <v>0</v>
      </c>
      <c r="AL92" s="150">
        <f>AL94+AL98+AL102+AL106</f>
        <v>0</v>
      </c>
      <c r="AM92" s="150">
        <f>AM94+AM98+AM102+AM106</f>
        <v>0</v>
      </c>
      <c r="AN92" s="150">
        <f t="shared" si="109"/>
        <v>0</v>
      </c>
      <c r="AO92" s="150">
        <f>AO94+AO98+AO102+AO106</f>
        <v>0</v>
      </c>
      <c r="AP92" s="150">
        <f t="shared" si="110"/>
        <v>0</v>
      </c>
      <c r="AQ92" s="150">
        <f>AQ94+AQ98+AQ102+AQ106</f>
        <v>0</v>
      </c>
      <c r="AR92" s="150">
        <f>AR94+AR98+AR102+AR106</f>
        <v>0</v>
      </c>
      <c r="AS92" s="150">
        <f t="shared" si="111"/>
        <v>0</v>
      </c>
      <c r="AT92" s="150">
        <f>AT94+AT98+AT102+AT106</f>
        <v>0</v>
      </c>
      <c r="AU92" s="150">
        <f t="shared" si="112"/>
        <v>0</v>
      </c>
      <c r="AV92" s="150">
        <f>AV94+AV98+AV102+AV106</f>
        <v>0</v>
      </c>
      <c r="AW92" s="150">
        <f>AW94+AW98+AW102+AW106</f>
        <v>0</v>
      </c>
    </row>
    <row r="93" spans="2:49" ht="15.75" customHeight="1">
      <c r="B93" s="36"/>
      <c r="C93" s="107"/>
      <c r="D93" s="108"/>
      <c r="E93" s="150">
        <f t="shared" si="95"/>
        <v>0</v>
      </c>
      <c r="F93" s="150"/>
      <c r="G93" s="150">
        <f t="shared" si="96"/>
        <v>0</v>
      </c>
      <c r="H93" s="150"/>
      <c r="I93" s="150"/>
      <c r="J93" s="89">
        <f t="shared" si="97"/>
        <v>0</v>
      </c>
      <c r="K93" s="89"/>
      <c r="L93" s="89">
        <f t="shared" si="98"/>
        <v>0</v>
      </c>
      <c r="M93" s="89"/>
      <c r="N93" s="89"/>
      <c r="O93" s="150">
        <f t="shared" si="99"/>
        <v>0</v>
      </c>
      <c r="P93" s="150"/>
      <c r="Q93" s="150">
        <f t="shared" si="100"/>
        <v>0</v>
      </c>
      <c r="R93" s="150"/>
      <c r="S93" s="150"/>
      <c r="T93" s="150">
        <f t="shared" si="101"/>
        <v>0</v>
      </c>
      <c r="U93" s="150"/>
      <c r="V93" s="150">
        <f t="shared" si="102"/>
        <v>0</v>
      </c>
      <c r="W93" s="150"/>
      <c r="X93" s="150"/>
      <c r="Y93" s="150">
        <f t="shared" si="103"/>
        <v>0</v>
      </c>
      <c r="Z93" s="150"/>
      <c r="AA93" s="150">
        <f t="shared" si="104"/>
        <v>0</v>
      </c>
      <c r="AB93" s="150"/>
      <c r="AC93" s="150"/>
      <c r="AD93" s="89">
        <f t="shared" si="105"/>
        <v>0</v>
      </c>
      <c r="AE93" s="89"/>
      <c r="AF93" s="89">
        <f t="shared" si="106"/>
        <v>0</v>
      </c>
      <c r="AG93" s="86">
        <f>M93+AB93</f>
        <v>0</v>
      </c>
      <c r="AH93" s="89"/>
      <c r="AI93" s="150">
        <f t="shared" si="107"/>
        <v>0</v>
      </c>
      <c r="AJ93" s="150"/>
      <c r="AK93" s="150">
        <f t="shared" si="108"/>
        <v>0</v>
      </c>
      <c r="AL93" s="150"/>
      <c r="AM93" s="150"/>
      <c r="AN93" s="150">
        <f t="shared" si="109"/>
        <v>0</v>
      </c>
      <c r="AO93" s="150"/>
      <c r="AP93" s="150">
        <f t="shared" si="110"/>
        <v>0</v>
      </c>
      <c r="AQ93" s="150"/>
      <c r="AR93" s="150"/>
      <c r="AS93" s="150">
        <f t="shared" si="111"/>
        <v>0</v>
      </c>
      <c r="AT93" s="150"/>
      <c r="AU93" s="150">
        <f t="shared" si="112"/>
        <v>0</v>
      </c>
      <c r="AV93" s="150"/>
      <c r="AW93" s="150"/>
    </row>
    <row r="94" spans="2:49" s="51" customFormat="1" ht="36" customHeight="1">
      <c r="B94" s="36" t="s">
        <v>47</v>
      </c>
      <c r="C94" s="107" t="s">
        <v>128</v>
      </c>
      <c r="D94" s="108" t="s">
        <v>129</v>
      </c>
      <c r="E94" s="150">
        <f t="shared" si="95"/>
        <v>0</v>
      </c>
      <c r="F94" s="150">
        <f>SUM(F95:F96)</f>
        <v>0</v>
      </c>
      <c r="G94" s="150">
        <f t="shared" si="96"/>
        <v>0</v>
      </c>
      <c r="H94" s="150">
        <f>SUM(H95:H96)</f>
        <v>0</v>
      </c>
      <c r="I94" s="150">
        <f>SUM(I95:I96)</f>
        <v>0</v>
      </c>
      <c r="J94" s="89">
        <f t="shared" si="97"/>
        <v>336521.31</v>
      </c>
      <c r="K94" s="89">
        <f>SUM(K95:K96)</f>
        <v>156662.11</v>
      </c>
      <c r="L94" s="89">
        <f t="shared" si="98"/>
        <v>179859.2</v>
      </c>
      <c r="M94" s="89">
        <f>SUM(M95:M96)</f>
        <v>0</v>
      </c>
      <c r="N94" s="89">
        <f>SUM(N95:N96)</f>
        <v>179859.2</v>
      </c>
      <c r="O94" s="150">
        <f t="shared" si="99"/>
        <v>0</v>
      </c>
      <c r="P94" s="150">
        <f>SUM(P95:P96)</f>
        <v>0</v>
      </c>
      <c r="Q94" s="150">
        <f t="shared" si="100"/>
        <v>0</v>
      </c>
      <c r="R94" s="150">
        <f>SUM(R95:R96)</f>
        <v>0</v>
      </c>
      <c r="S94" s="150">
        <f>SUM(S95:S96)</f>
        <v>0</v>
      </c>
      <c r="T94" s="150">
        <f t="shared" si="101"/>
        <v>0</v>
      </c>
      <c r="U94" s="150">
        <f>SUM(U95:U96)</f>
        <v>0</v>
      </c>
      <c r="V94" s="150">
        <f t="shared" si="102"/>
        <v>0</v>
      </c>
      <c r="W94" s="150">
        <f>SUM(W95:W96)</f>
        <v>0</v>
      </c>
      <c r="X94" s="150">
        <f>SUM(X95:X96)</f>
        <v>0</v>
      </c>
      <c r="Y94" s="150">
        <f t="shared" si="103"/>
        <v>0</v>
      </c>
      <c r="Z94" s="150">
        <f>SUM(Z95:Z96)</f>
        <v>0</v>
      </c>
      <c r="AA94" s="150">
        <f t="shared" si="104"/>
        <v>0</v>
      </c>
      <c r="AB94" s="150">
        <f>SUM(AB95:AB96)</f>
        <v>0</v>
      </c>
      <c r="AC94" s="150">
        <f>SUM(AC95:AC96)</f>
        <v>0</v>
      </c>
      <c r="AD94" s="89">
        <f t="shared" si="105"/>
        <v>336521.31</v>
      </c>
      <c r="AE94" s="89">
        <f>SUM(AE95:AE96)</f>
        <v>156662.11</v>
      </c>
      <c r="AF94" s="89">
        <f t="shared" si="106"/>
        <v>179859.2</v>
      </c>
      <c r="AG94" s="89">
        <f>SUM(AG95:AG96)</f>
        <v>0</v>
      </c>
      <c r="AH94" s="89">
        <f>SUM(AH95:AH96)</f>
        <v>179859.2</v>
      </c>
      <c r="AI94" s="150">
        <f t="shared" si="107"/>
        <v>0</v>
      </c>
      <c r="AJ94" s="150">
        <f>SUM(AJ95:AJ96)</f>
        <v>0</v>
      </c>
      <c r="AK94" s="150">
        <f t="shared" si="108"/>
        <v>0</v>
      </c>
      <c r="AL94" s="150">
        <f>SUM(AL95:AL96)</f>
        <v>0</v>
      </c>
      <c r="AM94" s="150">
        <f>SUM(AM95:AM96)</f>
        <v>0</v>
      </c>
      <c r="AN94" s="150">
        <f t="shared" si="109"/>
        <v>0</v>
      </c>
      <c r="AO94" s="150">
        <f>SUM(AO95:AO96)</f>
        <v>0</v>
      </c>
      <c r="AP94" s="150">
        <f t="shared" si="110"/>
        <v>0</v>
      </c>
      <c r="AQ94" s="150">
        <f>SUM(AQ95:AQ96)</f>
        <v>0</v>
      </c>
      <c r="AR94" s="150">
        <f>SUM(AR95:AR96)</f>
        <v>0</v>
      </c>
      <c r="AS94" s="150">
        <f t="shared" si="111"/>
        <v>0</v>
      </c>
      <c r="AT94" s="150">
        <f>SUM(AT95:AT96)</f>
        <v>0</v>
      </c>
      <c r="AU94" s="150">
        <f t="shared" si="112"/>
        <v>0</v>
      </c>
      <c r="AV94" s="150">
        <f>SUM(AV95:AV96)</f>
        <v>0</v>
      </c>
      <c r="AW94" s="150">
        <f>SUM(AW95:AW96)</f>
        <v>0</v>
      </c>
    </row>
    <row r="95" spans="2:49" ht="15.75" customHeight="1">
      <c r="B95" s="21"/>
      <c r="C95" s="112" t="s">
        <v>130</v>
      </c>
      <c r="D95" s="113" t="s">
        <v>131</v>
      </c>
      <c r="E95" s="101">
        <f t="shared" si="95"/>
        <v>0</v>
      </c>
      <c r="F95" s="101"/>
      <c r="G95" s="157">
        <f t="shared" si="96"/>
        <v>0</v>
      </c>
      <c r="H95" s="101"/>
      <c r="I95" s="101"/>
      <c r="J95" s="91">
        <f t="shared" si="97"/>
        <v>337390</v>
      </c>
      <c r="K95" s="91">
        <v>157530.8</v>
      </c>
      <c r="L95" s="97">
        <f t="shared" si="98"/>
        <v>179859.2</v>
      </c>
      <c r="M95" s="91"/>
      <c r="N95" s="91">
        <v>179859.2</v>
      </c>
      <c r="O95" s="101">
        <f t="shared" si="99"/>
        <v>0</v>
      </c>
      <c r="P95" s="101"/>
      <c r="Q95" s="157">
        <f t="shared" si="100"/>
        <v>0</v>
      </c>
      <c r="R95" s="101"/>
      <c r="S95" s="101"/>
      <c r="T95" s="101">
        <f t="shared" si="101"/>
        <v>0</v>
      </c>
      <c r="U95" s="101"/>
      <c r="V95" s="157">
        <f t="shared" si="102"/>
        <v>0</v>
      </c>
      <c r="W95" s="101"/>
      <c r="X95" s="101"/>
      <c r="Y95" s="101">
        <f t="shared" si="103"/>
        <v>0</v>
      </c>
      <c r="Z95" s="101"/>
      <c r="AA95" s="157">
        <f t="shared" si="104"/>
        <v>0</v>
      </c>
      <c r="AB95" s="101"/>
      <c r="AC95" s="101"/>
      <c r="AD95" s="91">
        <f t="shared" si="105"/>
        <v>337390</v>
      </c>
      <c r="AE95" s="86">
        <f>K95+Z95</f>
        <v>157530.8</v>
      </c>
      <c r="AF95" s="97">
        <f t="shared" si="106"/>
        <v>179859.2</v>
      </c>
      <c r="AG95" s="86">
        <f>M95+AB95</f>
        <v>0</v>
      </c>
      <c r="AH95" s="86">
        <f>N95+AC95</f>
        <v>179859.2</v>
      </c>
      <c r="AI95" s="101">
        <f t="shared" si="107"/>
        <v>0</v>
      </c>
      <c r="AJ95" s="101"/>
      <c r="AK95" s="157">
        <f t="shared" si="108"/>
        <v>0</v>
      </c>
      <c r="AL95" s="101"/>
      <c r="AM95" s="101"/>
      <c r="AN95" s="101">
        <f t="shared" si="109"/>
        <v>0</v>
      </c>
      <c r="AO95" s="101"/>
      <c r="AP95" s="157">
        <f t="shared" si="110"/>
        <v>0</v>
      </c>
      <c r="AQ95" s="101"/>
      <c r="AR95" s="101"/>
      <c r="AS95" s="101">
        <f t="shared" si="111"/>
        <v>0</v>
      </c>
      <c r="AT95" s="101"/>
      <c r="AU95" s="157">
        <f t="shared" si="112"/>
        <v>0</v>
      </c>
      <c r="AV95" s="101"/>
      <c r="AW95" s="101"/>
    </row>
    <row r="96" spans="2:49" ht="15.75" customHeight="1">
      <c r="B96" s="21"/>
      <c r="C96" s="112" t="s">
        <v>132</v>
      </c>
      <c r="D96" s="113" t="s">
        <v>133</v>
      </c>
      <c r="E96" s="101">
        <f t="shared" si="95"/>
        <v>0</v>
      </c>
      <c r="F96" s="101"/>
      <c r="G96" s="101">
        <f t="shared" si="96"/>
        <v>0</v>
      </c>
      <c r="H96" s="101"/>
      <c r="I96" s="101"/>
      <c r="J96" s="91">
        <f t="shared" si="97"/>
        <v>-868.69</v>
      </c>
      <c r="K96" s="91">
        <v>-868.69</v>
      </c>
      <c r="L96" s="91">
        <f t="shared" si="98"/>
        <v>0</v>
      </c>
      <c r="M96" s="91"/>
      <c r="N96" s="91"/>
      <c r="O96" s="101">
        <f t="shared" si="99"/>
        <v>0</v>
      </c>
      <c r="P96" s="101"/>
      <c r="Q96" s="101">
        <f t="shared" si="100"/>
        <v>0</v>
      </c>
      <c r="R96" s="101"/>
      <c r="S96" s="101"/>
      <c r="T96" s="101">
        <f t="shared" si="101"/>
        <v>0</v>
      </c>
      <c r="U96" s="101"/>
      <c r="V96" s="101">
        <f t="shared" si="102"/>
        <v>0</v>
      </c>
      <c r="W96" s="101"/>
      <c r="X96" s="101"/>
      <c r="Y96" s="101">
        <f t="shared" si="103"/>
        <v>0</v>
      </c>
      <c r="Z96" s="101"/>
      <c r="AA96" s="101">
        <f t="shared" si="104"/>
        <v>0</v>
      </c>
      <c r="AB96" s="101"/>
      <c r="AC96" s="101"/>
      <c r="AD96" s="91">
        <f t="shared" si="105"/>
        <v>-868.69</v>
      </c>
      <c r="AE96" s="86">
        <f>K96+Z96</f>
        <v>-868.69</v>
      </c>
      <c r="AF96" s="91">
        <f t="shared" si="106"/>
        <v>0</v>
      </c>
      <c r="AG96" s="86">
        <f>M96+AB96</f>
        <v>0</v>
      </c>
      <c r="AH96" s="86">
        <f>N96+AC96</f>
        <v>0</v>
      </c>
      <c r="AI96" s="101">
        <f t="shared" si="107"/>
        <v>0</v>
      </c>
      <c r="AJ96" s="101"/>
      <c r="AK96" s="101">
        <f t="shared" si="108"/>
        <v>0</v>
      </c>
      <c r="AL96" s="101"/>
      <c r="AM96" s="101"/>
      <c r="AN96" s="101">
        <f t="shared" si="109"/>
        <v>0</v>
      </c>
      <c r="AO96" s="101"/>
      <c r="AP96" s="101">
        <f t="shared" si="110"/>
        <v>0</v>
      </c>
      <c r="AQ96" s="101"/>
      <c r="AR96" s="101"/>
      <c r="AS96" s="101">
        <f t="shared" si="111"/>
        <v>0</v>
      </c>
      <c r="AT96" s="101"/>
      <c r="AU96" s="101">
        <f t="shared" si="112"/>
        <v>0</v>
      </c>
      <c r="AV96" s="101"/>
      <c r="AW96" s="101"/>
    </row>
    <row r="97" spans="2:49" ht="15.75" customHeight="1">
      <c r="B97" s="21"/>
      <c r="C97" s="112"/>
      <c r="D97" s="113"/>
      <c r="E97" s="150">
        <f t="shared" si="95"/>
        <v>0</v>
      </c>
      <c r="F97" s="101"/>
      <c r="G97" s="150">
        <f t="shared" si="96"/>
        <v>0</v>
      </c>
      <c r="H97" s="101"/>
      <c r="I97" s="101"/>
      <c r="J97" s="89">
        <f t="shared" si="97"/>
        <v>0</v>
      </c>
      <c r="K97" s="91"/>
      <c r="L97" s="89">
        <f t="shared" si="98"/>
        <v>0</v>
      </c>
      <c r="M97" s="91"/>
      <c r="N97" s="91"/>
      <c r="O97" s="150">
        <f t="shared" si="99"/>
        <v>0</v>
      </c>
      <c r="P97" s="101"/>
      <c r="Q97" s="150">
        <f t="shared" si="100"/>
        <v>0</v>
      </c>
      <c r="R97" s="101"/>
      <c r="S97" s="101"/>
      <c r="T97" s="150">
        <f t="shared" si="101"/>
        <v>0</v>
      </c>
      <c r="U97" s="101"/>
      <c r="V97" s="150">
        <f t="shared" si="102"/>
        <v>0</v>
      </c>
      <c r="W97" s="101"/>
      <c r="X97" s="101"/>
      <c r="Y97" s="150">
        <f t="shared" si="103"/>
        <v>0</v>
      </c>
      <c r="Z97" s="101"/>
      <c r="AA97" s="150">
        <f t="shared" si="104"/>
        <v>0</v>
      </c>
      <c r="AB97" s="101"/>
      <c r="AC97" s="101"/>
      <c r="AD97" s="89">
        <f t="shared" si="105"/>
        <v>0</v>
      </c>
      <c r="AE97" s="91"/>
      <c r="AF97" s="89">
        <f t="shared" si="106"/>
        <v>0</v>
      </c>
      <c r="AG97" s="86">
        <f>M97+AB97</f>
        <v>0</v>
      </c>
      <c r="AH97" s="91"/>
      <c r="AI97" s="150">
        <f t="shared" si="107"/>
        <v>0</v>
      </c>
      <c r="AJ97" s="101"/>
      <c r="AK97" s="150">
        <f t="shared" si="108"/>
        <v>0</v>
      </c>
      <c r="AL97" s="101"/>
      <c r="AM97" s="101"/>
      <c r="AN97" s="150">
        <f t="shared" si="109"/>
        <v>0</v>
      </c>
      <c r="AO97" s="101"/>
      <c r="AP97" s="150">
        <f t="shared" si="110"/>
        <v>0</v>
      </c>
      <c r="AQ97" s="101"/>
      <c r="AR97" s="101"/>
      <c r="AS97" s="150">
        <f t="shared" si="111"/>
        <v>0</v>
      </c>
      <c r="AT97" s="101"/>
      <c r="AU97" s="150">
        <f t="shared" si="112"/>
        <v>0</v>
      </c>
      <c r="AV97" s="101"/>
      <c r="AW97" s="101"/>
    </row>
    <row r="98" spans="2:49" s="51" customFormat="1" ht="15.75" customHeight="1">
      <c r="B98" s="36" t="s">
        <v>49</v>
      </c>
      <c r="C98" s="107" t="s">
        <v>134</v>
      </c>
      <c r="D98" s="108" t="s">
        <v>135</v>
      </c>
      <c r="E98" s="150">
        <f t="shared" si="95"/>
        <v>0</v>
      </c>
      <c r="F98" s="150">
        <f>SUM(F99:F100)</f>
        <v>0</v>
      </c>
      <c r="G98" s="150">
        <f t="shared" si="96"/>
        <v>0</v>
      </c>
      <c r="H98" s="150">
        <f>SUM(H99:H100)</f>
        <v>0</v>
      </c>
      <c r="I98" s="150">
        <f>SUM(I99:I100)</f>
        <v>0</v>
      </c>
      <c r="J98" s="89">
        <f t="shared" si="97"/>
        <v>0</v>
      </c>
      <c r="K98" s="89">
        <f>SUM(K99:K100)</f>
        <v>0</v>
      </c>
      <c r="L98" s="89">
        <f t="shared" si="98"/>
        <v>0</v>
      </c>
      <c r="M98" s="89">
        <f>SUM(M99:M100)</f>
        <v>0</v>
      </c>
      <c r="N98" s="89">
        <f>SUM(N99:N100)</f>
        <v>0</v>
      </c>
      <c r="O98" s="150">
        <f t="shared" si="99"/>
        <v>0</v>
      </c>
      <c r="P98" s="150">
        <f>SUM(P99:P100)</f>
        <v>0</v>
      </c>
      <c r="Q98" s="150">
        <f t="shared" si="100"/>
        <v>0</v>
      </c>
      <c r="R98" s="150">
        <f>SUM(R99:R100)</f>
        <v>0</v>
      </c>
      <c r="S98" s="150">
        <f>SUM(S99:S100)</f>
        <v>0</v>
      </c>
      <c r="T98" s="150">
        <f t="shared" si="101"/>
        <v>0</v>
      </c>
      <c r="U98" s="150">
        <f>SUM(U99:U100)</f>
        <v>0</v>
      </c>
      <c r="V98" s="150">
        <f t="shared" si="102"/>
        <v>0</v>
      </c>
      <c r="W98" s="150">
        <f>SUM(W99:W100)</f>
        <v>0</v>
      </c>
      <c r="X98" s="150">
        <f>SUM(X99:X100)</f>
        <v>0</v>
      </c>
      <c r="Y98" s="150">
        <f t="shared" si="103"/>
        <v>0</v>
      </c>
      <c r="Z98" s="150">
        <f>SUM(Z99:Z100)</f>
        <v>0</v>
      </c>
      <c r="AA98" s="150">
        <f t="shared" si="104"/>
        <v>0</v>
      </c>
      <c r="AB98" s="150">
        <f>SUM(AB99:AB100)</f>
        <v>0</v>
      </c>
      <c r="AC98" s="150">
        <f>SUM(AC99:AC100)</f>
        <v>0</v>
      </c>
      <c r="AD98" s="89">
        <f t="shared" si="105"/>
        <v>0</v>
      </c>
      <c r="AE98" s="89">
        <f>SUM(AE99:AE100)</f>
        <v>0</v>
      </c>
      <c r="AF98" s="89">
        <f t="shared" si="106"/>
        <v>0</v>
      </c>
      <c r="AG98" s="89">
        <f>SUM(AG99:AG100)</f>
        <v>0</v>
      </c>
      <c r="AH98" s="89">
        <f>SUM(AH99:AH100)</f>
        <v>0</v>
      </c>
      <c r="AI98" s="150">
        <f t="shared" si="107"/>
        <v>0</v>
      </c>
      <c r="AJ98" s="150">
        <f>SUM(AJ99:AJ100)</f>
        <v>0</v>
      </c>
      <c r="AK98" s="150">
        <f t="shared" si="108"/>
        <v>0</v>
      </c>
      <c r="AL98" s="150">
        <f>SUM(AL99:AL100)</f>
        <v>0</v>
      </c>
      <c r="AM98" s="150">
        <f>SUM(AM99:AM100)</f>
        <v>0</v>
      </c>
      <c r="AN98" s="150">
        <f t="shared" si="109"/>
        <v>0</v>
      </c>
      <c r="AO98" s="150">
        <f>SUM(AO99:AO100)</f>
        <v>0</v>
      </c>
      <c r="AP98" s="150">
        <f t="shared" si="110"/>
        <v>0</v>
      </c>
      <c r="AQ98" s="150">
        <f>SUM(AQ99:AQ100)</f>
        <v>0</v>
      </c>
      <c r="AR98" s="150">
        <f>SUM(AR99:AR100)</f>
        <v>0</v>
      </c>
      <c r="AS98" s="150">
        <f t="shared" si="111"/>
        <v>0</v>
      </c>
      <c r="AT98" s="150">
        <f>SUM(AT99:AT100)</f>
        <v>0</v>
      </c>
      <c r="AU98" s="150">
        <f t="shared" si="112"/>
        <v>0</v>
      </c>
      <c r="AV98" s="150">
        <f>SUM(AV99:AV100)</f>
        <v>0</v>
      </c>
      <c r="AW98" s="150">
        <f>SUM(AW99:AW100)</f>
        <v>0</v>
      </c>
    </row>
    <row r="99" spans="2:49" ht="15.75" customHeight="1">
      <c r="B99" s="21"/>
      <c r="C99" s="112" t="s">
        <v>130</v>
      </c>
      <c r="D99" s="113" t="s">
        <v>136</v>
      </c>
      <c r="E99" s="101">
        <f t="shared" si="95"/>
        <v>0</v>
      </c>
      <c r="F99" s="101"/>
      <c r="G99" s="101">
        <f t="shared" si="96"/>
        <v>0</v>
      </c>
      <c r="H99" s="101"/>
      <c r="I99" s="101"/>
      <c r="J99" s="91">
        <f t="shared" si="97"/>
        <v>0</v>
      </c>
      <c r="K99" s="91"/>
      <c r="L99" s="91">
        <f t="shared" si="98"/>
        <v>0</v>
      </c>
      <c r="M99" s="91"/>
      <c r="N99" s="91"/>
      <c r="O99" s="101">
        <f t="shared" si="99"/>
        <v>0</v>
      </c>
      <c r="P99" s="101"/>
      <c r="Q99" s="101">
        <f t="shared" si="100"/>
        <v>0</v>
      </c>
      <c r="R99" s="101"/>
      <c r="S99" s="101"/>
      <c r="T99" s="101">
        <f t="shared" si="101"/>
        <v>0</v>
      </c>
      <c r="U99" s="101"/>
      <c r="V99" s="101">
        <f t="shared" si="102"/>
        <v>0</v>
      </c>
      <c r="W99" s="101"/>
      <c r="X99" s="101"/>
      <c r="Y99" s="101">
        <f t="shared" si="103"/>
        <v>0</v>
      </c>
      <c r="Z99" s="101"/>
      <c r="AA99" s="101">
        <f t="shared" si="104"/>
        <v>0</v>
      </c>
      <c r="AB99" s="101"/>
      <c r="AC99" s="101"/>
      <c r="AD99" s="91">
        <f t="shared" si="105"/>
        <v>0</v>
      </c>
      <c r="AE99" s="86">
        <f>K99+Z99</f>
        <v>0</v>
      </c>
      <c r="AF99" s="91">
        <f t="shared" si="106"/>
        <v>0</v>
      </c>
      <c r="AG99" s="86">
        <f>M99+AB99</f>
        <v>0</v>
      </c>
      <c r="AH99" s="86">
        <f>N99+AC99</f>
        <v>0</v>
      </c>
      <c r="AI99" s="101">
        <f t="shared" si="107"/>
        <v>0</v>
      </c>
      <c r="AJ99" s="101"/>
      <c r="AK99" s="101">
        <f t="shared" si="108"/>
        <v>0</v>
      </c>
      <c r="AL99" s="101"/>
      <c r="AM99" s="101"/>
      <c r="AN99" s="101">
        <f t="shared" si="109"/>
        <v>0</v>
      </c>
      <c r="AO99" s="101"/>
      <c r="AP99" s="101">
        <f t="shared" si="110"/>
        <v>0</v>
      </c>
      <c r="AQ99" s="101"/>
      <c r="AR99" s="101"/>
      <c r="AS99" s="101">
        <f t="shared" si="111"/>
        <v>0</v>
      </c>
      <c r="AT99" s="101"/>
      <c r="AU99" s="101">
        <f t="shared" si="112"/>
        <v>0</v>
      </c>
      <c r="AV99" s="101"/>
      <c r="AW99" s="101"/>
    </row>
    <row r="100" spans="2:49" ht="15.75" customHeight="1">
      <c r="B100" s="21"/>
      <c r="C100" s="112" t="s">
        <v>132</v>
      </c>
      <c r="D100" s="113" t="s">
        <v>137</v>
      </c>
      <c r="E100" s="101">
        <f t="shared" si="95"/>
        <v>0</v>
      </c>
      <c r="F100" s="101"/>
      <c r="G100" s="101">
        <f t="shared" si="96"/>
        <v>0</v>
      </c>
      <c r="H100" s="101"/>
      <c r="I100" s="101"/>
      <c r="J100" s="91">
        <f t="shared" si="97"/>
        <v>0</v>
      </c>
      <c r="K100" s="91"/>
      <c r="L100" s="91">
        <f t="shared" si="98"/>
        <v>0</v>
      </c>
      <c r="M100" s="91"/>
      <c r="N100" s="91"/>
      <c r="O100" s="101">
        <f t="shared" si="99"/>
        <v>0</v>
      </c>
      <c r="P100" s="101"/>
      <c r="Q100" s="101">
        <f t="shared" si="100"/>
        <v>0</v>
      </c>
      <c r="R100" s="101"/>
      <c r="S100" s="101"/>
      <c r="T100" s="101">
        <f t="shared" si="101"/>
        <v>0</v>
      </c>
      <c r="U100" s="101"/>
      <c r="V100" s="101">
        <f t="shared" si="102"/>
        <v>0</v>
      </c>
      <c r="W100" s="101"/>
      <c r="X100" s="101"/>
      <c r="Y100" s="101">
        <f t="shared" si="103"/>
        <v>0</v>
      </c>
      <c r="Z100" s="101"/>
      <c r="AA100" s="101">
        <f t="shared" si="104"/>
        <v>0</v>
      </c>
      <c r="AB100" s="101"/>
      <c r="AC100" s="101"/>
      <c r="AD100" s="91">
        <f t="shared" si="105"/>
        <v>0</v>
      </c>
      <c r="AE100" s="86">
        <f>K100+Z100</f>
        <v>0</v>
      </c>
      <c r="AF100" s="91">
        <f t="shared" si="106"/>
        <v>0</v>
      </c>
      <c r="AG100" s="86">
        <f>M100+AB100</f>
        <v>0</v>
      </c>
      <c r="AH100" s="86">
        <f>N100+AC100</f>
        <v>0</v>
      </c>
      <c r="AI100" s="101">
        <f t="shared" si="107"/>
        <v>0</v>
      </c>
      <c r="AJ100" s="101"/>
      <c r="AK100" s="101">
        <f t="shared" si="108"/>
        <v>0</v>
      </c>
      <c r="AL100" s="101"/>
      <c r="AM100" s="101"/>
      <c r="AN100" s="101">
        <f t="shared" si="109"/>
        <v>0</v>
      </c>
      <c r="AO100" s="101"/>
      <c r="AP100" s="101">
        <f t="shared" si="110"/>
        <v>0</v>
      </c>
      <c r="AQ100" s="101"/>
      <c r="AR100" s="101"/>
      <c r="AS100" s="101">
        <f t="shared" si="111"/>
        <v>0</v>
      </c>
      <c r="AT100" s="101"/>
      <c r="AU100" s="101">
        <f t="shared" si="112"/>
        <v>0</v>
      </c>
      <c r="AV100" s="101"/>
      <c r="AW100" s="101"/>
    </row>
    <row r="101" spans="2:49" ht="15.75" customHeight="1">
      <c r="B101" s="21"/>
      <c r="C101" s="112"/>
      <c r="D101" s="113"/>
      <c r="E101" s="150"/>
      <c r="F101" s="150"/>
      <c r="G101" s="150"/>
      <c r="H101" s="150"/>
      <c r="I101" s="150"/>
      <c r="J101" s="89"/>
      <c r="K101" s="89"/>
      <c r="L101" s="89"/>
      <c r="M101" s="89"/>
      <c r="N101" s="89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89"/>
      <c r="AE101" s="89"/>
      <c r="AF101" s="89"/>
      <c r="AG101" s="86"/>
      <c r="AH101" s="89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</row>
    <row r="102" spans="2:49" s="51" customFormat="1" ht="15.75" customHeight="1">
      <c r="B102" s="36" t="s">
        <v>50</v>
      </c>
      <c r="C102" s="107" t="s">
        <v>268</v>
      </c>
      <c r="D102" s="108" t="s">
        <v>138</v>
      </c>
      <c r="E102" s="150">
        <f t="shared" si="95"/>
        <v>0</v>
      </c>
      <c r="F102" s="150">
        <f>SUM(F103:F104)</f>
        <v>0</v>
      </c>
      <c r="G102" s="150">
        <f t="shared" si="96"/>
        <v>0</v>
      </c>
      <c r="H102" s="150">
        <f>SUM(H103:H104)</f>
        <v>0</v>
      </c>
      <c r="I102" s="150">
        <f>SUM(I103:I104)</f>
        <v>0</v>
      </c>
      <c r="J102" s="89">
        <f t="shared" si="97"/>
        <v>0</v>
      </c>
      <c r="K102" s="89">
        <f>SUM(K103:K104)</f>
        <v>0</v>
      </c>
      <c r="L102" s="89">
        <f t="shared" si="98"/>
        <v>0</v>
      </c>
      <c r="M102" s="89">
        <f>SUM(M103:M104)</f>
        <v>0</v>
      </c>
      <c r="N102" s="89">
        <f>SUM(N103:N104)</f>
        <v>0</v>
      </c>
      <c r="O102" s="150">
        <f t="shared" si="99"/>
        <v>0</v>
      </c>
      <c r="P102" s="150">
        <f>SUM(P103:P104)</f>
        <v>0</v>
      </c>
      <c r="Q102" s="150">
        <f t="shared" si="100"/>
        <v>0</v>
      </c>
      <c r="R102" s="150">
        <f>SUM(R103:R104)</f>
        <v>0</v>
      </c>
      <c r="S102" s="150">
        <f>SUM(S103:S104)</f>
        <v>0</v>
      </c>
      <c r="T102" s="150">
        <f t="shared" si="101"/>
        <v>0</v>
      </c>
      <c r="U102" s="150">
        <f>SUM(U103:U104)</f>
        <v>0</v>
      </c>
      <c r="V102" s="150">
        <f t="shared" si="102"/>
        <v>0</v>
      </c>
      <c r="W102" s="150">
        <f>SUM(W103:W104)</f>
        <v>0</v>
      </c>
      <c r="X102" s="150">
        <f>SUM(X103:X104)</f>
        <v>0</v>
      </c>
      <c r="Y102" s="150">
        <f t="shared" si="103"/>
        <v>0</v>
      </c>
      <c r="Z102" s="150">
        <f>SUM(Z103:Z104)</f>
        <v>0</v>
      </c>
      <c r="AA102" s="150">
        <f t="shared" si="104"/>
        <v>0</v>
      </c>
      <c r="AB102" s="150">
        <f>SUM(AB103:AB104)</f>
        <v>0</v>
      </c>
      <c r="AC102" s="150">
        <f>SUM(AC103:AC104)</f>
        <v>0</v>
      </c>
      <c r="AD102" s="89">
        <f t="shared" si="105"/>
        <v>0</v>
      </c>
      <c r="AE102" s="89">
        <f>SUM(AE103:AE104)</f>
        <v>0</v>
      </c>
      <c r="AF102" s="89">
        <f t="shared" si="106"/>
        <v>0</v>
      </c>
      <c r="AG102" s="89">
        <f>SUM(AG103:AG104)</f>
        <v>0</v>
      </c>
      <c r="AH102" s="89">
        <f>SUM(AH103:AH104)</f>
        <v>0</v>
      </c>
      <c r="AI102" s="150">
        <f t="shared" si="107"/>
        <v>0</v>
      </c>
      <c r="AJ102" s="150">
        <f>SUM(AJ103:AJ104)</f>
        <v>0</v>
      </c>
      <c r="AK102" s="150">
        <f t="shared" si="108"/>
        <v>0</v>
      </c>
      <c r="AL102" s="150">
        <f>SUM(AL103:AL104)</f>
        <v>0</v>
      </c>
      <c r="AM102" s="150">
        <f>SUM(AM103:AM104)</f>
        <v>0</v>
      </c>
      <c r="AN102" s="150">
        <f t="shared" si="109"/>
        <v>0</v>
      </c>
      <c r="AO102" s="150">
        <f>SUM(AO103:AO104)</f>
        <v>0</v>
      </c>
      <c r="AP102" s="150">
        <f t="shared" si="110"/>
        <v>0</v>
      </c>
      <c r="AQ102" s="150">
        <f>SUM(AQ103:AQ104)</f>
        <v>0</v>
      </c>
      <c r="AR102" s="150">
        <f>SUM(AR103:AR104)</f>
        <v>0</v>
      </c>
      <c r="AS102" s="150">
        <f t="shared" si="111"/>
        <v>0</v>
      </c>
      <c r="AT102" s="150">
        <f>SUM(AT103:AT104)</f>
        <v>0</v>
      </c>
      <c r="AU102" s="150">
        <f t="shared" si="112"/>
        <v>0</v>
      </c>
      <c r="AV102" s="150">
        <f>SUM(AV103:AV104)</f>
        <v>0</v>
      </c>
      <c r="AW102" s="150">
        <f>SUM(AW103:AW104)</f>
        <v>0</v>
      </c>
    </row>
    <row r="103" spans="2:49" ht="15.75" customHeight="1">
      <c r="B103" s="21"/>
      <c r="C103" s="112" t="s">
        <v>139</v>
      </c>
      <c r="D103" s="113" t="s">
        <v>140</v>
      </c>
      <c r="E103" s="101">
        <f t="shared" si="95"/>
        <v>0</v>
      </c>
      <c r="F103" s="101"/>
      <c r="G103" s="101">
        <f t="shared" si="96"/>
        <v>0</v>
      </c>
      <c r="H103" s="101"/>
      <c r="I103" s="101"/>
      <c r="J103" s="91">
        <f t="shared" si="97"/>
        <v>0</v>
      </c>
      <c r="K103" s="91"/>
      <c r="L103" s="91">
        <f t="shared" si="98"/>
        <v>0</v>
      </c>
      <c r="M103" s="91"/>
      <c r="N103" s="91"/>
      <c r="O103" s="101">
        <f t="shared" si="99"/>
        <v>0</v>
      </c>
      <c r="P103" s="101"/>
      <c r="Q103" s="101">
        <f t="shared" si="100"/>
        <v>0</v>
      </c>
      <c r="R103" s="101"/>
      <c r="S103" s="101"/>
      <c r="T103" s="101">
        <f t="shared" si="101"/>
        <v>0</v>
      </c>
      <c r="U103" s="101"/>
      <c r="V103" s="101">
        <f t="shared" si="102"/>
        <v>0</v>
      </c>
      <c r="W103" s="101"/>
      <c r="X103" s="101"/>
      <c r="Y103" s="101">
        <f t="shared" si="103"/>
        <v>0</v>
      </c>
      <c r="Z103" s="101"/>
      <c r="AA103" s="101">
        <f t="shared" si="104"/>
        <v>0</v>
      </c>
      <c r="AB103" s="101"/>
      <c r="AC103" s="101"/>
      <c r="AD103" s="91">
        <f t="shared" si="105"/>
        <v>0</v>
      </c>
      <c r="AE103" s="86">
        <f>K103+Z103</f>
        <v>0</v>
      </c>
      <c r="AF103" s="91">
        <f t="shared" si="106"/>
        <v>0</v>
      </c>
      <c r="AG103" s="86">
        <f>M103+AB103</f>
        <v>0</v>
      </c>
      <c r="AH103" s="86">
        <f>N103+AC103</f>
        <v>0</v>
      </c>
      <c r="AI103" s="101">
        <f t="shared" si="107"/>
        <v>0</v>
      </c>
      <c r="AJ103" s="101"/>
      <c r="AK103" s="101">
        <f t="shared" si="108"/>
        <v>0</v>
      </c>
      <c r="AL103" s="101"/>
      <c r="AM103" s="101"/>
      <c r="AN103" s="101">
        <f t="shared" si="109"/>
        <v>0</v>
      </c>
      <c r="AO103" s="101"/>
      <c r="AP103" s="101">
        <f t="shared" si="110"/>
        <v>0</v>
      </c>
      <c r="AQ103" s="101"/>
      <c r="AR103" s="101"/>
      <c r="AS103" s="101">
        <f t="shared" si="111"/>
        <v>0</v>
      </c>
      <c r="AT103" s="101"/>
      <c r="AU103" s="101">
        <f t="shared" si="112"/>
        <v>0</v>
      </c>
      <c r="AV103" s="101"/>
      <c r="AW103" s="101"/>
    </row>
    <row r="104" spans="2:49" ht="15.75" customHeight="1">
      <c r="B104" s="21"/>
      <c r="C104" s="112" t="s">
        <v>141</v>
      </c>
      <c r="D104" s="113" t="s">
        <v>142</v>
      </c>
      <c r="E104" s="101">
        <f t="shared" si="95"/>
        <v>0</v>
      </c>
      <c r="F104" s="101"/>
      <c r="G104" s="101">
        <f t="shared" si="96"/>
        <v>0</v>
      </c>
      <c r="H104" s="101"/>
      <c r="I104" s="101"/>
      <c r="J104" s="91">
        <f t="shared" si="97"/>
        <v>0</v>
      </c>
      <c r="K104" s="91"/>
      <c r="L104" s="91">
        <f t="shared" si="98"/>
        <v>0</v>
      </c>
      <c r="M104" s="91"/>
      <c r="N104" s="91"/>
      <c r="O104" s="101">
        <f t="shared" si="99"/>
        <v>0</v>
      </c>
      <c r="P104" s="101"/>
      <c r="Q104" s="101">
        <f t="shared" si="100"/>
        <v>0</v>
      </c>
      <c r="R104" s="101"/>
      <c r="S104" s="101"/>
      <c r="T104" s="101">
        <f t="shared" si="101"/>
        <v>0</v>
      </c>
      <c r="U104" s="101"/>
      <c r="V104" s="101">
        <f t="shared" si="102"/>
        <v>0</v>
      </c>
      <c r="W104" s="101"/>
      <c r="X104" s="101"/>
      <c r="Y104" s="101">
        <f t="shared" si="103"/>
        <v>0</v>
      </c>
      <c r="Z104" s="101"/>
      <c r="AA104" s="101">
        <f t="shared" si="104"/>
        <v>0</v>
      </c>
      <c r="AB104" s="101"/>
      <c r="AC104" s="101"/>
      <c r="AD104" s="91">
        <f t="shared" si="105"/>
        <v>0</v>
      </c>
      <c r="AE104" s="86">
        <f>K104+Z104</f>
        <v>0</v>
      </c>
      <c r="AF104" s="91">
        <f t="shared" si="106"/>
        <v>0</v>
      </c>
      <c r="AG104" s="86">
        <f>M104+AB104</f>
        <v>0</v>
      </c>
      <c r="AH104" s="86">
        <f>N104+AC104</f>
        <v>0</v>
      </c>
      <c r="AI104" s="101">
        <f t="shared" si="107"/>
        <v>0</v>
      </c>
      <c r="AJ104" s="101"/>
      <c r="AK104" s="101">
        <f t="shared" si="108"/>
        <v>0</v>
      </c>
      <c r="AL104" s="101"/>
      <c r="AM104" s="101"/>
      <c r="AN104" s="101">
        <f t="shared" si="109"/>
        <v>0</v>
      </c>
      <c r="AO104" s="101"/>
      <c r="AP104" s="101">
        <f t="shared" si="110"/>
        <v>0</v>
      </c>
      <c r="AQ104" s="101"/>
      <c r="AR104" s="101"/>
      <c r="AS104" s="101">
        <f t="shared" si="111"/>
        <v>0</v>
      </c>
      <c r="AT104" s="101"/>
      <c r="AU104" s="101">
        <f t="shared" si="112"/>
        <v>0</v>
      </c>
      <c r="AV104" s="101"/>
      <c r="AW104" s="101"/>
    </row>
    <row r="105" spans="2:49" ht="15.75" customHeight="1">
      <c r="B105" s="21"/>
      <c r="C105" s="112"/>
      <c r="D105" s="113"/>
      <c r="E105" s="101"/>
      <c r="F105" s="101"/>
      <c r="G105" s="101"/>
      <c r="H105" s="101"/>
      <c r="I105" s="101"/>
      <c r="J105" s="91"/>
      <c r="K105" s="91"/>
      <c r="L105" s="91"/>
      <c r="M105" s="91"/>
      <c r="N105" s="9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91"/>
      <c r="AE105" s="91"/>
      <c r="AF105" s="91"/>
      <c r="AG105" s="86"/>
      <c r="AH105" s="86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</row>
    <row r="106" spans="2:49" s="51" customFormat="1" ht="15.75" customHeight="1">
      <c r="B106" s="36" t="s">
        <v>267</v>
      </c>
      <c r="C106" s="107" t="s">
        <v>269</v>
      </c>
      <c r="D106" s="108" t="s">
        <v>270</v>
      </c>
      <c r="E106" s="150">
        <f t="shared" si="95"/>
        <v>0</v>
      </c>
      <c r="F106" s="150"/>
      <c r="G106" s="150">
        <f t="shared" si="96"/>
        <v>0</v>
      </c>
      <c r="H106" s="150"/>
      <c r="I106" s="150"/>
      <c r="J106" s="89">
        <f t="shared" si="97"/>
        <v>0</v>
      </c>
      <c r="K106" s="89"/>
      <c r="L106" s="89">
        <f t="shared" si="98"/>
        <v>0</v>
      </c>
      <c r="M106" s="89"/>
      <c r="N106" s="89"/>
      <c r="O106" s="150">
        <f t="shared" si="99"/>
        <v>0</v>
      </c>
      <c r="P106" s="150"/>
      <c r="Q106" s="150">
        <f t="shared" si="100"/>
        <v>0</v>
      </c>
      <c r="R106" s="150"/>
      <c r="S106" s="150"/>
      <c r="T106" s="150">
        <f t="shared" si="101"/>
        <v>0</v>
      </c>
      <c r="U106" s="150"/>
      <c r="V106" s="150">
        <f t="shared" si="102"/>
        <v>0</v>
      </c>
      <c r="W106" s="150"/>
      <c r="X106" s="150"/>
      <c r="Y106" s="150">
        <f t="shared" si="103"/>
        <v>0</v>
      </c>
      <c r="Z106" s="150"/>
      <c r="AA106" s="150">
        <f t="shared" si="104"/>
        <v>0</v>
      </c>
      <c r="AB106" s="150"/>
      <c r="AC106" s="150"/>
      <c r="AD106" s="89">
        <f t="shared" si="105"/>
        <v>0</v>
      </c>
      <c r="AE106" s="86">
        <f>K106+Z106</f>
        <v>0</v>
      </c>
      <c r="AF106" s="89">
        <f t="shared" si="106"/>
        <v>0</v>
      </c>
      <c r="AG106" s="86">
        <f>M106+AB106</f>
        <v>0</v>
      </c>
      <c r="AH106" s="86">
        <f>N106+AC106</f>
        <v>0</v>
      </c>
      <c r="AI106" s="150">
        <f t="shared" si="107"/>
        <v>0</v>
      </c>
      <c r="AJ106" s="150"/>
      <c r="AK106" s="150">
        <f t="shared" si="108"/>
        <v>0</v>
      </c>
      <c r="AL106" s="150"/>
      <c r="AM106" s="150"/>
      <c r="AN106" s="150">
        <f t="shared" si="109"/>
        <v>0</v>
      </c>
      <c r="AO106" s="150"/>
      <c r="AP106" s="150">
        <f t="shared" si="110"/>
        <v>0</v>
      </c>
      <c r="AQ106" s="150"/>
      <c r="AR106" s="150"/>
      <c r="AS106" s="150">
        <f t="shared" si="111"/>
        <v>0</v>
      </c>
      <c r="AT106" s="150"/>
      <c r="AU106" s="150">
        <f t="shared" si="112"/>
        <v>0</v>
      </c>
      <c r="AV106" s="150"/>
      <c r="AW106" s="150"/>
    </row>
    <row r="107" spans="2:49" ht="15.75" customHeight="1">
      <c r="B107" s="21"/>
      <c r="C107" s="112"/>
      <c r="D107" s="113"/>
      <c r="E107" s="101"/>
      <c r="F107" s="101"/>
      <c r="G107" s="101"/>
      <c r="H107" s="101"/>
      <c r="I107" s="101"/>
      <c r="J107" s="91"/>
      <c r="K107" s="91"/>
      <c r="L107" s="91"/>
      <c r="M107" s="91"/>
      <c r="N107" s="9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91"/>
      <c r="AE107" s="91"/>
      <c r="AF107" s="91"/>
      <c r="AG107" s="91"/>
      <c r="AH107" s="9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</row>
    <row r="108" spans="2:49" ht="15.75" customHeight="1">
      <c r="B108" s="36" t="s">
        <v>143</v>
      </c>
      <c r="C108" s="107" t="s">
        <v>144</v>
      </c>
      <c r="D108" s="108"/>
      <c r="E108" s="150"/>
      <c r="F108" s="150"/>
      <c r="G108" s="150"/>
      <c r="H108" s="150"/>
      <c r="I108" s="150"/>
      <c r="J108" s="89"/>
      <c r="K108" s="89"/>
      <c r="L108" s="89"/>
      <c r="M108" s="89"/>
      <c r="N108" s="89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89"/>
      <c r="AE108" s="86"/>
      <c r="AF108" s="89"/>
      <c r="AG108" s="86"/>
      <c r="AH108" s="86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</row>
    <row r="109" spans="2:49" ht="15.75" customHeight="1">
      <c r="B109" s="36"/>
      <c r="C109" s="107" t="s">
        <v>145</v>
      </c>
      <c r="D109" s="108" t="s">
        <v>6</v>
      </c>
      <c r="E109" s="150">
        <f t="shared" si="95"/>
        <v>0</v>
      </c>
      <c r="F109" s="150"/>
      <c r="G109" s="150">
        <f t="shared" si="96"/>
        <v>0</v>
      </c>
      <c r="H109" s="150"/>
      <c r="I109" s="150"/>
      <c r="J109" s="89">
        <f t="shared" si="97"/>
        <v>0</v>
      </c>
      <c r="K109" s="89"/>
      <c r="L109" s="89">
        <f t="shared" si="98"/>
        <v>0</v>
      </c>
      <c r="M109" s="89"/>
      <c r="N109" s="89"/>
      <c r="O109" s="150">
        <f t="shared" si="99"/>
        <v>0</v>
      </c>
      <c r="P109" s="150"/>
      <c r="Q109" s="150">
        <f t="shared" si="100"/>
        <v>0</v>
      </c>
      <c r="R109" s="150"/>
      <c r="S109" s="150"/>
      <c r="T109" s="150">
        <f t="shared" si="101"/>
        <v>0</v>
      </c>
      <c r="U109" s="150"/>
      <c r="V109" s="150">
        <f t="shared" si="102"/>
        <v>0</v>
      </c>
      <c r="W109" s="150"/>
      <c r="X109" s="150"/>
      <c r="Y109" s="150">
        <f>Z109+AA109</f>
        <v>0</v>
      </c>
      <c r="Z109" s="150"/>
      <c r="AA109" s="150">
        <f>AB109+AC109</f>
        <v>0</v>
      </c>
      <c r="AB109" s="150"/>
      <c r="AC109" s="150"/>
      <c r="AD109" s="89">
        <f>AE109+AF109</f>
        <v>0</v>
      </c>
      <c r="AE109" s="86">
        <f>K109+Z109</f>
        <v>0</v>
      </c>
      <c r="AF109" s="89">
        <f>AG109+AH109</f>
        <v>0</v>
      </c>
      <c r="AG109" s="86">
        <f>M109+AB109</f>
        <v>0</v>
      </c>
      <c r="AH109" s="86">
        <f>N109+AC109</f>
        <v>0</v>
      </c>
      <c r="AI109" s="150">
        <f t="shared" si="107"/>
        <v>0</v>
      </c>
      <c r="AJ109" s="150"/>
      <c r="AK109" s="150">
        <f t="shared" si="108"/>
        <v>0</v>
      </c>
      <c r="AL109" s="150"/>
      <c r="AM109" s="150"/>
      <c r="AN109" s="150">
        <f t="shared" si="109"/>
        <v>0</v>
      </c>
      <c r="AO109" s="150"/>
      <c r="AP109" s="150">
        <f t="shared" si="110"/>
        <v>0</v>
      </c>
      <c r="AQ109" s="150"/>
      <c r="AR109" s="150"/>
      <c r="AS109" s="150">
        <f t="shared" si="111"/>
        <v>0</v>
      </c>
      <c r="AT109" s="150"/>
      <c r="AU109" s="150">
        <f t="shared" si="112"/>
        <v>0</v>
      </c>
      <c r="AV109" s="150"/>
      <c r="AW109" s="150"/>
    </row>
    <row r="110" spans="2:49" ht="15.75" customHeight="1">
      <c r="B110" s="36"/>
      <c r="C110" s="107"/>
      <c r="D110" s="108"/>
      <c r="E110" s="150"/>
      <c r="F110" s="150"/>
      <c r="G110" s="150"/>
      <c r="H110" s="150"/>
      <c r="I110" s="150"/>
      <c r="J110" s="89"/>
      <c r="K110" s="89"/>
      <c r="L110" s="89"/>
      <c r="M110" s="89"/>
      <c r="N110" s="89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89"/>
      <c r="AE110" s="89"/>
      <c r="AF110" s="89"/>
      <c r="AG110" s="89"/>
      <c r="AH110" s="89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</row>
    <row r="111" spans="2:49" ht="15.75" customHeight="1">
      <c r="B111" s="21"/>
      <c r="C111" s="112"/>
      <c r="D111" s="113"/>
      <c r="E111" s="101"/>
      <c r="F111" s="101"/>
      <c r="G111" s="101"/>
      <c r="H111" s="101"/>
      <c r="I111" s="101"/>
      <c r="J111" s="91"/>
      <c r="K111" s="91"/>
      <c r="L111" s="91"/>
      <c r="M111" s="91"/>
      <c r="N111" s="9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91"/>
      <c r="AE111" s="91"/>
      <c r="AF111" s="91"/>
      <c r="AG111" s="91"/>
      <c r="AH111" s="9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</row>
    <row r="112" spans="2:58" ht="15.75" customHeight="1">
      <c r="B112" s="109" t="s">
        <v>156</v>
      </c>
      <c r="C112" s="110" t="s">
        <v>276</v>
      </c>
      <c r="D112" s="111"/>
      <c r="E112" s="151">
        <f>F112+G112</f>
        <v>0</v>
      </c>
      <c r="F112" s="151">
        <f>F15-F50</f>
        <v>0</v>
      </c>
      <c r="G112" s="151">
        <f>H112+I112</f>
        <v>0</v>
      </c>
      <c r="H112" s="151">
        <f>H15-H50</f>
        <v>0</v>
      </c>
      <c r="I112" s="151">
        <f>I15-I50</f>
        <v>0</v>
      </c>
      <c r="J112" s="90">
        <f>K112+L112</f>
        <v>47838.33199999998</v>
      </c>
      <c r="K112" s="90">
        <f>K15-K50</f>
        <v>47838.33199999998</v>
      </c>
      <c r="L112" s="90">
        <f>M112+N112</f>
        <v>0</v>
      </c>
      <c r="M112" s="90">
        <f>M15-M50</f>
        <v>0</v>
      </c>
      <c r="N112" s="90">
        <f>N15-N50</f>
        <v>0</v>
      </c>
      <c r="O112" s="151">
        <f>P112+Q112</f>
        <v>0</v>
      </c>
      <c r="P112" s="151">
        <f>P15-P50</f>
        <v>0</v>
      </c>
      <c r="Q112" s="151">
        <f>R112+S112</f>
        <v>0</v>
      </c>
      <c r="R112" s="151">
        <f>R15-R50</f>
        <v>0</v>
      </c>
      <c r="S112" s="151">
        <f>S15-S50</f>
        <v>0</v>
      </c>
      <c r="T112" s="151">
        <f>U112+V112</f>
        <v>0</v>
      </c>
      <c r="U112" s="151">
        <f>U15-U50</f>
        <v>0</v>
      </c>
      <c r="V112" s="151">
        <f>W112+X112</f>
        <v>0</v>
      </c>
      <c r="W112" s="151">
        <f>W15-W50</f>
        <v>0</v>
      </c>
      <c r="X112" s="151">
        <f>X15-X50</f>
        <v>0</v>
      </c>
      <c r="Y112" s="151">
        <f>Z112+AA112</f>
        <v>0</v>
      </c>
      <c r="Z112" s="151">
        <f>Z15-Z50</f>
        <v>0</v>
      </c>
      <c r="AA112" s="151">
        <f>AB112+AC112</f>
        <v>0</v>
      </c>
      <c r="AB112" s="151">
        <f>AB15-AB50</f>
        <v>0</v>
      </c>
      <c r="AC112" s="151">
        <f>AC15-AC50</f>
        <v>0</v>
      </c>
      <c r="AD112" s="90">
        <f>AE112+AF112</f>
        <v>47838.33199999998</v>
      </c>
      <c r="AE112" s="90">
        <f>AE15-AE50</f>
        <v>47838.33199999998</v>
      </c>
      <c r="AF112" s="90">
        <f>AG112+AH112</f>
        <v>0</v>
      </c>
      <c r="AG112" s="90">
        <f>AG15-AG50</f>
        <v>0</v>
      </c>
      <c r="AH112" s="90">
        <f>AH15-AH50</f>
        <v>0</v>
      </c>
      <c r="AI112" s="151">
        <f>AJ112+AK112</f>
        <v>0</v>
      </c>
      <c r="AJ112" s="151">
        <f>AJ15-AJ50</f>
        <v>0</v>
      </c>
      <c r="AK112" s="151">
        <f>AL112+AM112</f>
        <v>0</v>
      </c>
      <c r="AL112" s="151">
        <f>AL15-AL50</f>
        <v>0</v>
      </c>
      <c r="AM112" s="151">
        <f>AM15-AM50</f>
        <v>0</v>
      </c>
      <c r="AN112" s="151">
        <f>AO112+AP112</f>
        <v>0</v>
      </c>
      <c r="AO112" s="151">
        <f>AO15-AO50</f>
        <v>0</v>
      </c>
      <c r="AP112" s="151">
        <f>AQ112+AR112</f>
        <v>0</v>
      </c>
      <c r="AQ112" s="151">
        <f>AQ15-AQ50</f>
        <v>0</v>
      </c>
      <c r="AR112" s="151">
        <f>AR15-AR50</f>
        <v>0</v>
      </c>
      <c r="AS112" s="151">
        <f>AT112+AU112</f>
        <v>0</v>
      </c>
      <c r="AT112" s="151">
        <f>AT15-AT50</f>
        <v>0</v>
      </c>
      <c r="AU112" s="151">
        <f>AV112+AW112</f>
        <v>0</v>
      </c>
      <c r="AV112" s="151">
        <f>AV15-AV50</f>
        <v>0</v>
      </c>
      <c r="AW112" s="151">
        <f>AW15-AW50</f>
        <v>0</v>
      </c>
      <c r="AX112" s="54"/>
      <c r="AY112" s="24"/>
      <c r="AZ112" s="24"/>
      <c r="BA112" s="24"/>
      <c r="BB112" s="24"/>
      <c r="BC112" s="24"/>
      <c r="BD112" s="24"/>
      <c r="BE112" s="24"/>
      <c r="BF112" s="24"/>
    </row>
    <row r="113" spans="2:49" s="1" customFormat="1" ht="15.75" customHeight="1">
      <c r="B113" s="123"/>
      <c r="C113" s="124"/>
      <c r="D113" s="125"/>
      <c r="E113" s="158">
        <f>F113+G113</f>
        <v>0</v>
      </c>
      <c r="F113" s="158">
        <f>F112+F114</f>
        <v>0</v>
      </c>
      <c r="G113" s="158">
        <f>H113+I113</f>
        <v>0</v>
      </c>
      <c r="H113" s="158">
        <f>H112+H114</f>
        <v>0</v>
      </c>
      <c r="I113" s="158">
        <f>I112+I114</f>
        <v>0</v>
      </c>
      <c r="J113" s="98">
        <f>K113+L113</f>
        <v>-0.004000000000814907</v>
      </c>
      <c r="K113" s="98">
        <f>K112+K114</f>
        <v>-0.0020000000222353265</v>
      </c>
      <c r="L113" s="98">
        <f>M113+N113</f>
        <v>-0.001999999978579581</v>
      </c>
      <c r="M113" s="98">
        <f>M112+M114</f>
        <v>0</v>
      </c>
      <c r="N113" s="98">
        <f>N112+N114</f>
        <v>-0.001999999978579581</v>
      </c>
      <c r="O113" s="158">
        <f>P113+Q113</f>
        <v>0</v>
      </c>
      <c r="P113" s="158">
        <f>P112+P114</f>
        <v>0</v>
      </c>
      <c r="Q113" s="158">
        <f>R113+S113</f>
        <v>0</v>
      </c>
      <c r="R113" s="158">
        <f>R112+R114</f>
        <v>0</v>
      </c>
      <c r="S113" s="158">
        <f>S112+S114</f>
        <v>0</v>
      </c>
      <c r="T113" s="158">
        <f>U113+V113</f>
        <v>0</v>
      </c>
      <c r="U113" s="158">
        <f>U112+U114</f>
        <v>0</v>
      </c>
      <c r="V113" s="158">
        <f>W113+X113</f>
        <v>0</v>
      </c>
      <c r="W113" s="158">
        <f>W112+W114</f>
        <v>0</v>
      </c>
      <c r="X113" s="158">
        <f>X112+X114</f>
        <v>0</v>
      </c>
      <c r="Y113" s="158">
        <f>Z113+AA113</f>
        <v>0</v>
      </c>
      <c r="Z113" s="158">
        <f>Z112+Z114</f>
        <v>0</v>
      </c>
      <c r="AA113" s="158">
        <f>AB113+AC113</f>
        <v>0</v>
      </c>
      <c r="AB113" s="158">
        <f>AB112+AB114</f>
        <v>0</v>
      </c>
      <c r="AC113" s="158">
        <f>AC112+AC114</f>
        <v>0</v>
      </c>
      <c r="AD113" s="98">
        <f>AE113+AF113</f>
        <v>-0.004000000000814907</v>
      </c>
      <c r="AE113" s="98">
        <f>AE112+AE114</f>
        <v>-0.0020000000222353265</v>
      </c>
      <c r="AF113" s="98">
        <f>AG113+AH113</f>
        <v>-0.001999999978579581</v>
      </c>
      <c r="AG113" s="98">
        <f>AG112+AG114</f>
        <v>0</v>
      </c>
      <c r="AH113" s="98">
        <f>AH112+AH114</f>
        <v>-0.001999999978579581</v>
      </c>
      <c r="AI113" s="158">
        <f>AJ113+AK113</f>
        <v>0</v>
      </c>
      <c r="AJ113" s="158">
        <f>AJ112+AJ114</f>
        <v>0</v>
      </c>
      <c r="AK113" s="158">
        <f>AL113+AM113</f>
        <v>0</v>
      </c>
      <c r="AL113" s="158">
        <f>AL112+AL114</f>
        <v>0</v>
      </c>
      <c r="AM113" s="158">
        <f>AM112+AM114</f>
        <v>0</v>
      </c>
      <c r="AN113" s="158">
        <f>AO113+AP113</f>
        <v>0</v>
      </c>
      <c r="AO113" s="158">
        <f>AO112+AO114</f>
        <v>0</v>
      </c>
      <c r="AP113" s="158">
        <f>AQ113+AR113</f>
        <v>0</v>
      </c>
      <c r="AQ113" s="158">
        <f>AQ112+AQ114</f>
        <v>0</v>
      </c>
      <c r="AR113" s="158">
        <f>AR112+AR114</f>
        <v>0</v>
      </c>
      <c r="AS113" s="158">
        <f>AT113+AU113</f>
        <v>0</v>
      </c>
      <c r="AT113" s="158">
        <f>AT112+AT114</f>
        <v>0</v>
      </c>
      <c r="AU113" s="158">
        <f>AV113+AW113</f>
        <v>0</v>
      </c>
      <c r="AV113" s="158">
        <f>AV112+AV114</f>
        <v>0</v>
      </c>
      <c r="AW113" s="158">
        <f>AW112+AW114</f>
        <v>0</v>
      </c>
    </row>
    <row r="114" spans="2:58" ht="15.75" customHeight="1">
      <c r="B114" s="109" t="s">
        <v>155</v>
      </c>
      <c r="C114" s="110" t="s">
        <v>271</v>
      </c>
      <c r="D114" s="111"/>
      <c r="E114" s="151">
        <f>F114+G114</f>
        <v>0</v>
      </c>
      <c r="F114" s="151">
        <f>F116</f>
        <v>0</v>
      </c>
      <c r="G114" s="151">
        <f>H114+I114</f>
        <v>0</v>
      </c>
      <c r="H114" s="151">
        <f>H116</f>
        <v>0</v>
      </c>
      <c r="I114" s="151">
        <f>I116</f>
        <v>0</v>
      </c>
      <c r="J114" s="90">
        <f>K114+L114</f>
        <v>-47838.33599999998</v>
      </c>
      <c r="K114" s="90">
        <f>K116</f>
        <v>-47838.334</v>
      </c>
      <c r="L114" s="90">
        <f>M114+N114</f>
        <v>-0.001999999978579581</v>
      </c>
      <c r="M114" s="90">
        <f>M116</f>
        <v>0</v>
      </c>
      <c r="N114" s="90">
        <f>N116</f>
        <v>-0.001999999978579581</v>
      </c>
      <c r="O114" s="151">
        <f>P114+Q114</f>
        <v>0</v>
      </c>
      <c r="P114" s="151">
        <f>P116</f>
        <v>0</v>
      </c>
      <c r="Q114" s="151">
        <f>R114+S114</f>
        <v>0</v>
      </c>
      <c r="R114" s="151">
        <f>R116</f>
        <v>0</v>
      </c>
      <c r="S114" s="151">
        <f>S116</f>
        <v>0</v>
      </c>
      <c r="T114" s="151">
        <f>U114+V114</f>
        <v>0</v>
      </c>
      <c r="U114" s="151">
        <f>U116</f>
        <v>0</v>
      </c>
      <c r="V114" s="151">
        <f>W114+X114</f>
        <v>0</v>
      </c>
      <c r="W114" s="151">
        <f>W116</f>
        <v>0</v>
      </c>
      <c r="X114" s="151">
        <f>X116</f>
        <v>0</v>
      </c>
      <c r="Y114" s="151">
        <f>Z114+AA114</f>
        <v>0</v>
      </c>
      <c r="Z114" s="151">
        <f>Z116</f>
        <v>0</v>
      </c>
      <c r="AA114" s="151">
        <f>AB114+AC114</f>
        <v>0</v>
      </c>
      <c r="AB114" s="151">
        <f>AB116</f>
        <v>0</v>
      </c>
      <c r="AC114" s="151">
        <f>AC116</f>
        <v>0</v>
      </c>
      <c r="AD114" s="90">
        <f>AE114+AF114</f>
        <v>-47838.33599999998</v>
      </c>
      <c r="AE114" s="90">
        <f>AE116</f>
        <v>-47838.334</v>
      </c>
      <c r="AF114" s="90">
        <f>AG114+AH114</f>
        <v>-0.001999999978579581</v>
      </c>
      <c r="AG114" s="90">
        <f>AG116</f>
        <v>0</v>
      </c>
      <c r="AH114" s="90">
        <f>AH116</f>
        <v>-0.001999999978579581</v>
      </c>
      <c r="AI114" s="151">
        <f>AJ114+AK114</f>
        <v>0</v>
      </c>
      <c r="AJ114" s="151">
        <f>AJ116</f>
        <v>0</v>
      </c>
      <c r="AK114" s="151">
        <f>AL114+AM114</f>
        <v>0</v>
      </c>
      <c r="AL114" s="151">
        <f>AL116</f>
        <v>0</v>
      </c>
      <c r="AM114" s="151">
        <f>AM116</f>
        <v>0</v>
      </c>
      <c r="AN114" s="151">
        <f>AO114+AP114</f>
        <v>0</v>
      </c>
      <c r="AO114" s="151">
        <f>AO116</f>
        <v>0</v>
      </c>
      <c r="AP114" s="151">
        <f>AQ114+AR114</f>
        <v>0</v>
      </c>
      <c r="AQ114" s="151">
        <f>AQ116</f>
        <v>0</v>
      </c>
      <c r="AR114" s="151">
        <f>AR116</f>
        <v>0</v>
      </c>
      <c r="AS114" s="151">
        <f>AT114+AU114</f>
        <v>0</v>
      </c>
      <c r="AT114" s="151">
        <f>AT116</f>
        <v>0</v>
      </c>
      <c r="AU114" s="151">
        <f>AV114+AW114</f>
        <v>0</v>
      </c>
      <c r="AV114" s="151">
        <f>AV116</f>
        <v>0</v>
      </c>
      <c r="AW114" s="151">
        <f>AW116</f>
        <v>0</v>
      </c>
      <c r="AX114" s="24"/>
      <c r="AY114" s="24"/>
      <c r="AZ114" s="24"/>
      <c r="BA114" s="24"/>
      <c r="BB114" s="24"/>
      <c r="BC114" s="24"/>
      <c r="BD114" s="24"/>
      <c r="BE114" s="24"/>
      <c r="BF114" s="24"/>
    </row>
    <row r="115" spans="2:49" ht="9.75" customHeight="1">
      <c r="B115" s="21"/>
      <c r="C115" s="112"/>
      <c r="D115" s="113"/>
      <c r="E115" s="101"/>
      <c r="F115" s="101"/>
      <c r="G115" s="101"/>
      <c r="H115" s="101"/>
      <c r="I115" s="101"/>
      <c r="J115" s="91"/>
      <c r="K115" s="91"/>
      <c r="L115" s="91"/>
      <c r="M115" s="91"/>
      <c r="N115" s="9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91"/>
      <c r="AE115" s="91"/>
      <c r="AF115" s="91"/>
      <c r="AG115" s="91"/>
      <c r="AH115" s="9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</row>
    <row r="116" spans="2:49" ht="15.75" customHeight="1">
      <c r="B116" s="36" t="s">
        <v>14</v>
      </c>
      <c r="C116" s="107" t="s">
        <v>146</v>
      </c>
      <c r="D116" s="108"/>
      <c r="E116" s="150">
        <f aca="true" t="shared" si="113" ref="E116:E140">F116+G116</f>
        <v>0</v>
      </c>
      <c r="F116" s="150">
        <f>F117+F120+F127</f>
        <v>0</v>
      </c>
      <c r="G116" s="150">
        <f aca="true" t="shared" si="114" ref="G116:G140">H116+I116</f>
        <v>0</v>
      </c>
      <c r="H116" s="150">
        <f>H117+H120+H127</f>
        <v>0</v>
      </c>
      <c r="I116" s="150">
        <f>I117+I120+I127</f>
        <v>0</v>
      </c>
      <c r="J116" s="89">
        <f aca="true" t="shared" si="115" ref="J116:J140">K116+L116</f>
        <v>-47838.33599999998</v>
      </c>
      <c r="K116" s="89">
        <f>K117+K120+K127</f>
        <v>-47838.334</v>
      </c>
      <c r="L116" s="89">
        <f aca="true" t="shared" si="116" ref="L116:L140">M116+N116</f>
        <v>-0.001999999978579581</v>
      </c>
      <c r="M116" s="89">
        <f>M117+M120+M127</f>
        <v>0</v>
      </c>
      <c r="N116" s="89">
        <f>N117+N120+N127</f>
        <v>-0.001999999978579581</v>
      </c>
      <c r="O116" s="150">
        <f aca="true" t="shared" si="117" ref="O116:O140">P116+Q116</f>
        <v>0</v>
      </c>
      <c r="P116" s="150">
        <f>P117+P120+P127</f>
        <v>0</v>
      </c>
      <c r="Q116" s="150">
        <f aca="true" t="shared" si="118" ref="Q116:Q140">R116+S116</f>
        <v>0</v>
      </c>
      <c r="R116" s="150">
        <f>R117+R120+R127</f>
        <v>0</v>
      </c>
      <c r="S116" s="150">
        <f>S117+S120+S127</f>
        <v>0</v>
      </c>
      <c r="T116" s="150">
        <f aca="true" t="shared" si="119" ref="T116:T132">U116+V116</f>
        <v>0</v>
      </c>
      <c r="U116" s="150">
        <f>U117+U120+U127</f>
        <v>0</v>
      </c>
      <c r="V116" s="150">
        <f aca="true" t="shared" si="120" ref="V116:V132">W116+X116</f>
        <v>0</v>
      </c>
      <c r="W116" s="150">
        <f>W117+W120+W127</f>
        <v>0</v>
      </c>
      <c r="X116" s="150">
        <f>X117+X120+X127</f>
        <v>0</v>
      </c>
      <c r="Y116" s="150">
        <f aca="true" t="shared" si="121" ref="Y116:Y140">Z116+AA116</f>
        <v>0</v>
      </c>
      <c r="Z116" s="150">
        <f>Z117+Z120+Z127</f>
        <v>0</v>
      </c>
      <c r="AA116" s="150">
        <f aca="true" t="shared" si="122" ref="AA116:AA140">AB116+AC116</f>
        <v>0</v>
      </c>
      <c r="AB116" s="150">
        <f>AB117+AB120+AB127</f>
        <v>0</v>
      </c>
      <c r="AC116" s="150">
        <f>AC117+AC120+AC127</f>
        <v>0</v>
      </c>
      <c r="AD116" s="89">
        <f aca="true" t="shared" si="123" ref="AD116:AD140">AE116+AF116</f>
        <v>-47838.33599999998</v>
      </c>
      <c r="AE116" s="89">
        <f>AE117+AE120+AE127</f>
        <v>-47838.334</v>
      </c>
      <c r="AF116" s="89">
        <f aca="true" t="shared" si="124" ref="AF116:AF140">AG116+AH116</f>
        <v>-0.001999999978579581</v>
      </c>
      <c r="AG116" s="89">
        <f>AG117+AG120+AG127</f>
        <v>0</v>
      </c>
      <c r="AH116" s="89">
        <f>AH117+AH120+AH127</f>
        <v>-0.001999999978579581</v>
      </c>
      <c r="AI116" s="150">
        <f aca="true" t="shared" si="125" ref="AI116:AI132">AJ116+AK116</f>
        <v>0</v>
      </c>
      <c r="AJ116" s="150">
        <f>AJ117+AJ120+AJ127</f>
        <v>0</v>
      </c>
      <c r="AK116" s="150">
        <f aca="true" t="shared" si="126" ref="AK116:AK132">AL116+AM116</f>
        <v>0</v>
      </c>
      <c r="AL116" s="150">
        <f>AL117+AL120+AL127</f>
        <v>0</v>
      </c>
      <c r="AM116" s="150">
        <f>AM117+AM120+AM127</f>
        <v>0</v>
      </c>
      <c r="AN116" s="150">
        <f aca="true" t="shared" si="127" ref="AN116:AN132">AO116+AP116</f>
        <v>0</v>
      </c>
      <c r="AO116" s="150">
        <f>AO117+AO120+AO127</f>
        <v>0</v>
      </c>
      <c r="AP116" s="150">
        <f aca="true" t="shared" si="128" ref="AP116:AP132">AQ116+AR116</f>
        <v>0</v>
      </c>
      <c r="AQ116" s="150">
        <f>AQ117+AQ120+AQ127</f>
        <v>0</v>
      </c>
      <c r="AR116" s="150">
        <f>AR117+AR120+AR127</f>
        <v>0</v>
      </c>
      <c r="AS116" s="150">
        <f aca="true" t="shared" si="129" ref="AS116:AS132">AT116+AU116</f>
        <v>0</v>
      </c>
      <c r="AT116" s="150">
        <f>AT117+AT120+AT127</f>
        <v>0</v>
      </c>
      <c r="AU116" s="150">
        <f aca="true" t="shared" si="130" ref="AU116:AU132">AV116+AW116</f>
        <v>0</v>
      </c>
      <c r="AV116" s="150">
        <f>AV117+AV120+AV127</f>
        <v>0</v>
      </c>
      <c r="AW116" s="150">
        <f>AW117+AW120+AW127</f>
        <v>0</v>
      </c>
    </row>
    <row r="117" spans="2:49" s="133" customFormat="1" ht="15.75" customHeight="1">
      <c r="B117" s="223" t="s">
        <v>16</v>
      </c>
      <c r="C117" s="224" t="s">
        <v>147</v>
      </c>
      <c r="D117" s="225" t="s">
        <v>148</v>
      </c>
      <c r="E117" s="101">
        <f t="shared" si="113"/>
        <v>0</v>
      </c>
      <c r="F117" s="101">
        <f>SUM(F118:F119)</f>
        <v>0</v>
      </c>
      <c r="G117" s="101">
        <f t="shared" si="114"/>
        <v>0</v>
      </c>
      <c r="H117" s="101">
        <f>SUM(H118:H119)</f>
        <v>0</v>
      </c>
      <c r="I117" s="101">
        <f>SUM(I118:I119)</f>
        <v>0</v>
      </c>
      <c r="J117" s="226">
        <f t="shared" si="115"/>
        <v>24461.664000000022</v>
      </c>
      <c r="K117" s="226">
        <f>SUM(K118:K119)</f>
        <v>-27838.334</v>
      </c>
      <c r="L117" s="226">
        <f t="shared" si="116"/>
        <v>52299.99800000002</v>
      </c>
      <c r="M117" s="226">
        <f>SUM(M118:M119)</f>
        <v>-832386.6</v>
      </c>
      <c r="N117" s="226">
        <f>SUM(N118:N119)</f>
        <v>884686.598</v>
      </c>
      <c r="O117" s="101">
        <f t="shared" si="117"/>
        <v>0</v>
      </c>
      <c r="P117" s="101">
        <f>SUM(P118:P119)</f>
        <v>0</v>
      </c>
      <c r="Q117" s="101">
        <f t="shared" si="118"/>
        <v>0</v>
      </c>
      <c r="R117" s="101">
        <f>SUM(R118:R119)</f>
        <v>0</v>
      </c>
      <c r="S117" s="101">
        <f>SUM(S118:S119)</f>
        <v>0</v>
      </c>
      <c r="T117" s="101">
        <f t="shared" si="119"/>
        <v>0</v>
      </c>
      <c r="U117" s="101">
        <f>SUM(U118:U119)</f>
        <v>0</v>
      </c>
      <c r="V117" s="101">
        <f t="shared" si="120"/>
        <v>0</v>
      </c>
      <c r="W117" s="101">
        <f>SUM(W118:W119)</f>
        <v>0</v>
      </c>
      <c r="X117" s="101">
        <f>SUM(X118:X119)</f>
        <v>0</v>
      </c>
      <c r="Y117" s="101">
        <f t="shared" si="121"/>
        <v>0</v>
      </c>
      <c r="Z117" s="101">
        <f>SUM(Z118:Z119)</f>
        <v>0</v>
      </c>
      <c r="AA117" s="101">
        <f t="shared" si="122"/>
        <v>0</v>
      </c>
      <c r="AB117" s="101">
        <f>SUM(AB118:AB119)</f>
        <v>0</v>
      </c>
      <c r="AC117" s="101">
        <f>SUM(AC118:AC119)</f>
        <v>0</v>
      </c>
      <c r="AD117" s="226">
        <f t="shared" si="123"/>
        <v>24461.664000000022</v>
      </c>
      <c r="AE117" s="226">
        <f>SUM(AE118:AE119)</f>
        <v>-27838.334</v>
      </c>
      <c r="AF117" s="226">
        <f t="shared" si="124"/>
        <v>52299.99800000002</v>
      </c>
      <c r="AG117" s="226">
        <f>SUM(AG118:AG119)</f>
        <v>-832386.6</v>
      </c>
      <c r="AH117" s="226">
        <f>SUM(AH118:AH119)</f>
        <v>884686.598</v>
      </c>
      <c r="AI117" s="101">
        <f t="shared" si="125"/>
        <v>0</v>
      </c>
      <c r="AJ117" s="101">
        <f>SUM(AJ118:AJ119)</f>
        <v>0</v>
      </c>
      <c r="AK117" s="101">
        <f t="shared" si="126"/>
        <v>0</v>
      </c>
      <c r="AL117" s="101">
        <f>SUM(AL118:AL119)</f>
        <v>0</v>
      </c>
      <c r="AM117" s="101">
        <f>SUM(AM118:AM119)</f>
        <v>0</v>
      </c>
      <c r="AN117" s="101">
        <f t="shared" si="127"/>
        <v>0</v>
      </c>
      <c r="AO117" s="101">
        <f>SUM(AO118:AO119)</f>
        <v>0</v>
      </c>
      <c r="AP117" s="101">
        <f t="shared" si="128"/>
        <v>0</v>
      </c>
      <c r="AQ117" s="101">
        <f>SUM(AQ118:AQ119)</f>
        <v>0</v>
      </c>
      <c r="AR117" s="101">
        <f>SUM(AR118:AR119)</f>
        <v>0</v>
      </c>
      <c r="AS117" s="101">
        <f t="shared" si="129"/>
        <v>0</v>
      </c>
      <c r="AT117" s="101">
        <f>SUM(AT118:AT119)</f>
        <v>0</v>
      </c>
      <c r="AU117" s="101">
        <f t="shared" si="130"/>
        <v>0</v>
      </c>
      <c r="AV117" s="101">
        <f>SUM(AV118:AV119)</f>
        <v>0</v>
      </c>
      <c r="AW117" s="101">
        <f>SUM(AW118:AW119)</f>
        <v>0</v>
      </c>
    </row>
    <row r="118" spans="2:49" s="230" customFormat="1" ht="15.75" customHeight="1" outlineLevel="1">
      <c r="B118" s="227"/>
      <c r="C118" s="228" t="s">
        <v>149</v>
      </c>
      <c r="D118" s="229" t="s">
        <v>3</v>
      </c>
      <c r="E118" s="100">
        <f t="shared" si="113"/>
        <v>0</v>
      </c>
      <c r="F118" s="100"/>
      <c r="G118" s="100">
        <f t="shared" si="114"/>
        <v>0</v>
      </c>
      <c r="H118" s="100"/>
      <c r="I118" s="100"/>
      <c r="J118" s="100">
        <f t="shared" si="115"/>
        <v>884745.494</v>
      </c>
      <c r="K118" s="100">
        <v>58.896</v>
      </c>
      <c r="L118" s="100">
        <f t="shared" si="116"/>
        <v>884686.598</v>
      </c>
      <c r="M118" s="100"/>
      <c r="N118" s="100">
        <f>350003.918+534682.68</f>
        <v>884686.598</v>
      </c>
      <c r="O118" s="100">
        <f t="shared" si="117"/>
        <v>0</v>
      </c>
      <c r="P118" s="100"/>
      <c r="Q118" s="100">
        <f t="shared" si="118"/>
        <v>0</v>
      </c>
      <c r="R118" s="100"/>
      <c r="S118" s="100"/>
      <c r="T118" s="100">
        <f t="shared" si="119"/>
        <v>0</v>
      </c>
      <c r="U118" s="100"/>
      <c r="V118" s="100">
        <f t="shared" si="120"/>
        <v>0</v>
      </c>
      <c r="W118" s="100"/>
      <c r="X118" s="100"/>
      <c r="Y118" s="100">
        <f t="shared" si="121"/>
        <v>0</v>
      </c>
      <c r="Z118" s="100"/>
      <c r="AA118" s="100">
        <f t="shared" si="122"/>
        <v>0</v>
      </c>
      <c r="AB118" s="100"/>
      <c r="AC118" s="100"/>
      <c r="AD118" s="100">
        <f t="shared" si="123"/>
        <v>884745.494</v>
      </c>
      <c r="AE118" s="84">
        <f>K118+Z118</f>
        <v>58.896</v>
      </c>
      <c r="AF118" s="100">
        <f t="shared" si="124"/>
        <v>884686.598</v>
      </c>
      <c r="AG118" s="84">
        <f>M118+AB118</f>
        <v>0</v>
      </c>
      <c r="AH118" s="84">
        <f>N118+AC118</f>
        <v>884686.598</v>
      </c>
      <c r="AI118" s="100">
        <f t="shared" si="125"/>
        <v>0</v>
      </c>
      <c r="AJ118" s="100"/>
      <c r="AK118" s="100">
        <f t="shared" si="126"/>
        <v>0</v>
      </c>
      <c r="AL118" s="100"/>
      <c r="AM118" s="100"/>
      <c r="AN118" s="100">
        <f t="shared" si="127"/>
        <v>0</v>
      </c>
      <c r="AO118" s="100"/>
      <c r="AP118" s="100">
        <f t="shared" si="128"/>
        <v>0</v>
      </c>
      <c r="AQ118" s="100"/>
      <c r="AR118" s="100"/>
      <c r="AS118" s="100">
        <f t="shared" si="129"/>
        <v>0</v>
      </c>
      <c r="AT118" s="100"/>
      <c r="AU118" s="100">
        <f t="shared" si="130"/>
        <v>0</v>
      </c>
      <c r="AV118" s="100"/>
      <c r="AW118" s="100"/>
    </row>
    <row r="119" spans="2:49" s="230" customFormat="1" ht="16.5" customHeight="1" outlineLevel="1">
      <c r="B119" s="227"/>
      <c r="C119" s="228" t="s">
        <v>150</v>
      </c>
      <c r="D119" s="229" t="s">
        <v>4</v>
      </c>
      <c r="E119" s="100">
        <f t="shared" si="113"/>
        <v>0</v>
      </c>
      <c r="F119" s="100"/>
      <c r="G119" s="100">
        <f t="shared" si="114"/>
        <v>0</v>
      </c>
      <c r="H119" s="100"/>
      <c r="I119" s="100"/>
      <c r="J119" s="100">
        <f t="shared" si="115"/>
        <v>-860283.83</v>
      </c>
      <c r="K119" s="100">
        <v>-27897.23</v>
      </c>
      <c r="L119" s="100">
        <f t="shared" si="116"/>
        <v>-832386.6</v>
      </c>
      <c r="M119" s="100">
        <v>-832386.6</v>
      </c>
      <c r="N119" s="100"/>
      <c r="O119" s="100">
        <f t="shared" si="117"/>
        <v>0</v>
      </c>
      <c r="P119" s="100"/>
      <c r="Q119" s="100">
        <f t="shared" si="118"/>
        <v>0</v>
      </c>
      <c r="R119" s="100"/>
      <c r="S119" s="100"/>
      <c r="T119" s="100">
        <f t="shared" si="119"/>
        <v>0</v>
      </c>
      <c r="U119" s="100"/>
      <c r="V119" s="100">
        <f t="shared" si="120"/>
        <v>0</v>
      </c>
      <c r="W119" s="100"/>
      <c r="X119" s="100"/>
      <c r="Y119" s="100">
        <f t="shared" si="121"/>
        <v>0</v>
      </c>
      <c r="Z119" s="100"/>
      <c r="AA119" s="100">
        <f t="shared" si="122"/>
        <v>0</v>
      </c>
      <c r="AB119" s="100"/>
      <c r="AC119" s="100"/>
      <c r="AD119" s="100">
        <f t="shared" si="123"/>
        <v>-860283.83</v>
      </c>
      <c r="AE119" s="84">
        <f>K119+Z119</f>
        <v>-27897.23</v>
      </c>
      <c r="AF119" s="100">
        <f t="shared" si="124"/>
        <v>-832386.6</v>
      </c>
      <c r="AG119" s="84">
        <f>M119+AB119</f>
        <v>-832386.6</v>
      </c>
      <c r="AH119" s="84">
        <f>N119+AC119</f>
        <v>0</v>
      </c>
      <c r="AI119" s="100">
        <f t="shared" si="125"/>
        <v>0</v>
      </c>
      <c r="AJ119" s="100"/>
      <c r="AK119" s="100">
        <f t="shared" si="126"/>
        <v>0</v>
      </c>
      <c r="AL119" s="100"/>
      <c r="AM119" s="100"/>
      <c r="AN119" s="100">
        <f t="shared" si="127"/>
        <v>0</v>
      </c>
      <c r="AO119" s="100"/>
      <c r="AP119" s="100">
        <f t="shared" si="128"/>
        <v>0</v>
      </c>
      <c r="AQ119" s="100"/>
      <c r="AR119" s="100"/>
      <c r="AS119" s="100">
        <f t="shared" si="129"/>
        <v>0</v>
      </c>
      <c r="AT119" s="100"/>
      <c r="AU119" s="100">
        <f t="shared" si="130"/>
        <v>0</v>
      </c>
      <c r="AV119" s="100"/>
      <c r="AW119" s="100"/>
    </row>
    <row r="120" spans="2:49" ht="15.75" customHeight="1">
      <c r="B120" s="21" t="s">
        <v>30</v>
      </c>
      <c r="C120" s="106" t="s">
        <v>192</v>
      </c>
      <c r="D120" s="113"/>
      <c r="E120" s="101">
        <f t="shared" si="113"/>
        <v>0</v>
      </c>
      <c r="F120" s="101">
        <f>F121+F124</f>
        <v>0</v>
      </c>
      <c r="G120" s="101">
        <f t="shared" si="114"/>
        <v>0</v>
      </c>
      <c r="H120" s="101">
        <f>H121+H124</f>
        <v>0</v>
      </c>
      <c r="I120" s="101">
        <f>I121+I124</f>
        <v>0</v>
      </c>
      <c r="J120" s="91">
        <f t="shared" si="115"/>
        <v>-20000</v>
      </c>
      <c r="K120" s="91">
        <f>K121+K124</f>
        <v>-20000</v>
      </c>
      <c r="L120" s="91">
        <f t="shared" si="116"/>
        <v>0</v>
      </c>
      <c r="M120" s="91">
        <f>M121+M124</f>
        <v>0</v>
      </c>
      <c r="N120" s="91">
        <f>N121+N124</f>
        <v>0</v>
      </c>
      <c r="O120" s="101">
        <f t="shared" si="117"/>
        <v>0</v>
      </c>
      <c r="P120" s="101">
        <f>P121+P124</f>
        <v>0</v>
      </c>
      <c r="Q120" s="101">
        <f t="shared" si="118"/>
        <v>0</v>
      </c>
      <c r="R120" s="101">
        <f>R121+R124</f>
        <v>0</v>
      </c>
      <c r="S120" s="101">
        <f>S121+S124</f>
        <v>0</v>
      </c>
      <c r="T120" s="101">
        <f t="shared" si="119"/>
        <v>0</v>
      </c>
      <c r="U120" s="101">
        <f>U121+U124</f>
        <v>0</v>
      </c>
      <c r="V120" s="101">
        <f t="shared" si="120"/>
        <v>0</v>
      </c>
      <c r="W120" s="101">
        <f>W121+W124</f>
        <v>0</v>
      </c>
      <c r="X120" s="101">
        <f>X121+X124</f>
        <v>0</v>
      </c>
      <c r="Y120" s="101">
        <f t="shared" si="121"/>
        <v>0</v>
      </c>
      <c r="Z120" s="101">
        <f>Z121+Z124</f>
        <v>0</v>
      </c>
      <c r="AA120" s="101">
        <f t="shared" si="122"/>
        <v>0</v>
      </c>
      <c r="AB120" s="101">
        <f>AB121+AB124</f>
        <v>0</v>
      </c>
      <c r="AC120" s="101">
        <f>AC121+AC124</f>
        <v>0</v>
      </c>
      <c r="AD120" s="91">
        <f t="shared" si="123"/>
        <v>-20000</v>
      </c>
      <c r="AE120" s="91">
        <f>AE121+AE124</f>
        <v>-20000</v>
      </c>
      <c r="AF120" s="91">
        <f t="shared" si="124"/>
        <v>0</v>
      </c>
      <c r="AG120" s="91">
        <f>AG121+AG124</f>
        <v>0</v>
      </c>
      <c r="AH120" s="91">
        <f>AH121+AH124</f>
        <v>0</v>
      </c>
      <c r="AI120" s="101">
        <f t="shared" si="125"/>
        <v>0</v>
      </c>
      <c r="AJ120" s="101">
        <f>AJ121+AJ124</f>
        <v>0</v>
      </c>
      <c r="AK120" s="101">
        <f t="shared" si="126"/>
        <v>0</v>
      </c>
      <c r="AL120" s="101">
        <f>AL121+AL124</f>
        <v>0</v>
      </c>
      <c r="AM120" s="101">
        <f>AM121+AM124</f>
        <v>0</v>
      </c>
      <c r="AN120" s="101">
        <f t="shared" si="127"/>
        <v>0</v>
      </c>
      <c r="AO120" s="101">
        <f>AO121+AO124</f>
        <v>0</v>
      </c>
      <c r="AP120" s="101">
        <f t="shared" si="128"/>
        <v>0</v>
      </c>
      <c r="AQ120" s="101">
        <f>AQ121+AQ124</f>
        <v>0</v>
      </c>
      <c r="AR120" s="101">
        <f>AR121+AR124</f>
        <v>0</v>
      </c>
      <c r="AS120" s="101">
        <f t="shared" si="129"/>
        <v>0</v>
      </c>
      <c r="AT120" s="101">
        <f>AT121+AT124</f>
        <v>0</v>
      </c>
      <c r="AU120" s="101">
        <f t="shared" si="130"/>
        <v>0</v>
      </c>
      <c r="AV120" s="101">
        <f>AV121+AV124</f>
        <v>0</v>
      </c>
      <c r="AW120" s="101">
        <f>AW121+AW124</f>
        <v>0</v>
      </c>
    </row>
    <row r="121" spans="2:49" ht="15.75" customHeight="1">
      <c r="B121" s="21" t="s">
        <v>55</v>
      </c>
      <c r="C121" s="115" t="s">
        <v>244</v>
      </c>
      <c r="D121" s="113" t="s">
        <v>252</v>
      </c>
      <c r="E121" s="101">
        <f t="shared" si="113"/>
        <v>0</v>
      </c>
      <c r="F121" s="101">
        <f>SUM(F122:F123)</f>
        <v>0</v>
      </c>
      <c r="G121" s="101">
        <f t="shared" si="114"/>
        <v>0</v>
      </c>
      <c r="H121" s="101">
        <f>SUM(H122:H123)</f>
        <v>0</v>
      </c>
      <c r="I121" s="101">
        <f>SUM(I122:I123)</f>
        <v>0</v>
      </c>
      <c r="J121" s="91">
        <f t="shared" si="115"/>
        <v>-20000</v>
      </c>
      <c r="K121" s="91">
        <f>SUM(K122:K123)</f>
        <v>-20000</v>
      </c>
      <c r="L121" s="91">
        <f t="shared" si="116"/>
        <v>0</v>
      </c>
      <c r="M121" s="91">
        <f>SUM(M122:M123)</f>
        <v>0</v>
      </c>
      <c r="N121" s="91">
        <f>SUM(N122:N123)</f>
        <v>0</v>
      </c>
      <c r="O121" s="101">
        <f t="shared" si="117"/>
        <v>0</v>
      </c>
      <c r="P121" s="101">
        <f>SUM(P122:P123)</f>
        <v>0</v>
      </c>
      <c r="Q121" s="101">
        <f t="shared" si="118"/>
        <v>0</v>
      </c>
      <c r="R121" s="101">
        <f>SUM(R122:R123)</f>
        <v>0</v>
      </c>
      <c r="S121" s="101">
        <f>SUM(S122:S123)</f>
        <v>0</v>
      </c>
      <c r="T121" s="101">
        <f t="shared" si="119"/>
        <v>0</v>
      </c>
      <c r="U121" s="101">
        <f>SUM(U122:U123)</f>
        <v>0</v>
      </c>
      <c r="V121" s="101">
        <f t="shared" si="120"/>
        <v>0</v>
      </c>
      <c r="W121" s="101">
        <f>SUM(W122:W123)</f>
        <v>0</v>
      </c>
      <c r="X121" s="101">
        <f>SUM(X122:X123)</f>
        <v>0</v>
      </c>
      <c r="Y121" s="101">
        <f t="shared" si="121"/>
        <v>0</v>
      </c>
      <c r="Z121" s="101">
        <f>SUM(Z122:Z123)</f>
        <v>0</v>
      </c>
      <c r="AA121" s="101">
        <f t="shared" si="122"/>
        <v>0</v>
      </c>
      <c r="AB121" s="101">
        <f>SUM(AB122:AB123)</f>
        <v>0</v>
      </c>
      <c r="AC121" s="101">
        <f>SUM(AC122:AC123)</f>
        <v>0</v>
      </c>
      <c r="AD121" s="91">
        <f t="shared" si="123"/>
        <v>-20000</v>
      </c>
      <c r="AE121" s="91">
        <f>SUM(AE122:AE123)</f>
        <v>-20000</v>
      </c>
      <c r="AF121" s="91">
        <f t="shared" si="124"/>
        <v>0</v>
      </c>
      <c r="AG121" s="91">
        <f>SUM(AG122:AG123)</f>
        <v>0</v>
      </c>
      <c r="AH121" s="91">
        <f>SUM(AH122:AH123)</f>
        <v>0</v>
      </c>
      <c r="AI121" s="101">
        <f t="shared" si="125"/>
        <v>0</v>
      </c>
      <c r="AJ121" s="101">
        <f>SUM(AJ122:AJ123)</f>
        <v>0</v>
      </c>
      <c r="AK121" s="101">
        <f t="shared" si="126"/>
        <v>0</v>
      </c>
      <c r="AL121" s="101">
        <f>SUM(AL122:AL123)</f>
        <v>0</v>
      </c>
      <c r="AM121" s="101">
        <f>SUM(AM122:AM123)</f>
        <v>0</v>
      </c>
      <c r="AN121" s="101">
        <f t="shared" si="127"/>
        <v>0</v>
      </c>
      <c r="AO121" s="101">
        <f>SUM(AO122:AO123)</f>
        <v>0</v>
      </c>
      <c r="AP121" s="101">
        <f t="shared" si="128"/>
        <v>0</v>
      </c>
      <c r="AQ121" s="101">
        <f>SUM(AQ122:AQ123)</f>
        <v>0</v>
      </c>
      <c r="AR121" s="101">
        <f>SUM(AR122:AR123)</f>
        <v>0</v>
      </c>
      <c r="AS121" s="101">
        <f t="shared" si="129"/>
        <v>0</v>
      </c>
      <c r="AT121" s="101">
        <f>SUM(AT122:AT123)</f>
        <v>0</v>
      </c>
      <c r="AU121" s="101">
        <f t="shared" si="130"/>
        <v>0</v>
      </c>
      <c r="AV121" s="101">
        <f>SUM(AV122:AV123)</f>
        <v>0</v>
      </c>
      <c r="AW121" s="101">
        <f>SUM(AW122:AW123)</f>
        <v>0</v>
      </c>
    </row>
    <row r="122" spans="2:49" ht="15.75" customHeight="1">
      <c r="B122" s="21"/>
      <c r="C122" s="126" t="s">
        <v>245</v>
      </c>
      <c r="D122" s="113" t="s">
        <v>250</v>
      </c>
      <c r="E122" s="101">
        <f t="shared" si="113"/>
        <v>0</v>
      </c>
      <c r="F122" s="101"/>
      <c r="G122" s="101">
        <f t="shared" si="114"/>
        <v>0</v>
      </c>
      <c r="H122" s="101"/>
      <c r="I122" s="101"/>
      <c r="J122" s="91">
        <f t="shared" si="115"/>
        <v>-80000</v>
      </c>
      <c r="K122" s="91">
        <v>-80000</v>
      </c>
      <c r="L122" s="91">
        <f t="shared" si="116"/>
        <v>0</v>
      </c>
      <c r="M122" s="91"/>
      <c r="N122" s="91"/>
      <c r="O122" s="101">
        <f t="shared" si="117"/>
        <v>0</v>
      </c>
      <c r="P122" s="101"/>
      <c r="Q122" s="101">
        <f t="shared" si="118"/>
        <v>0</v>
      </c>
      <c r="R122" s="101"/>
      <c r="S122" s="101"/>
      <c r="T122" s="101">
        <f t="shared" si="119"/>
        <v>0</v>
      </c>
      <c r="U122" s="101"/>
      <c r="V122" s="101">
        <f t="shared" si="120"/>
        <v>0</v>
      </c>
      <c r="W122" s="101"/>
      <c r="X122" s="101"/>
      <c r="Y122" s="101">
        <f t="shared" si="121"/>
        <v>0</v>
      </c>
      <c r="Z122" s="101"/>
      <c r="AA122" s="101">
        <f t="shared" si="122"/>
        <v>0</v>
      </c>
      <c r="AB122" s="101"/>
      <c r="AC122" s="101"/>
      <c r="AD122" s="91">
        <f t="shared" si="123"/>
        <v>-80000</v>
      </c>
      <c r="AE122" s="86">
        <f>K122+Z122</f>
        <v>-80000</v>
      </c>
      <c r="AF122" s="91">
        <f t="shared" si="124"/>
        <v>0</v>
      </c>
      <c r="AG122" s="86">
        <f>M122+AB122</f>
        <v>0</v>
      </c>
      <c r="AH122" s="86">
        <f>N122+AC122</f>
        <v>0</v>
      </c>
      <c r="AI122" s="101">
        <f t="shared" si="125"/>
        <v>0</v>
      </c>
      <c r="AJ122" s="101"/>
      <c r="AK122" s="101">
        <f t="shared" si="126"/>
        <v>0</v>
      </c>
      <c r="AL122" s="101"/>
      <c r="AM122" s="101"/>
      <c r="AN122" s="101">
        <f t="shared" si="127"/>
        <v>0</v>
      </c>
      <c r="AO122" s="101"/>
      <c r="AP122" s="101">
        <f t="shared" si="128"/>
        <v>0</v>
      </c>
      <c r="AQ122" s="101"/>
      <c r="AR122" s="101"/>
      <c r="AS122" s="101">
        <f t="shared" si="129"/>
        <v>0</v>
      </c>
      <c r="AT122" s="101"/>
      <c r="AU122" s="101">
        <f t="shared" si="130"/>
        <v>0</v>
      </c>
      <c r="AV122" s="101"/>
      <c r="AW122" s="101"/>
    </row>
    <row r="123" spans="2:49" ht="15.75" customHeight="1">
      <c r="B123" s="21"/>
      <c r="C123" s="126" t="s">
        <v>246</v>
      </c>
      <c r="D123" s="113" t="s">
        <v>251</v>
      </c>
      <c r="E123" s="101">
        <f t="shared" si="113"/>
        <v>0</v>
      </c>
      <c r="F123" s="101"/>
      <c r="G123" s="101">
        <f t="shared" si="114"/>
        <v>0</v>
      </c>
      <c r="H123" s="101"/>
      <c r="I123" s="101"/>
      <c r="J123" s="91">
        <f t="shared" si="115"/>
        <v>60000</v>
      </c>
      <c r="K123" s="91">
        <v>60000</v>
      </c>
      <c r="L123" s="91">
        <f t="shared" si="116"/>
        <v>0</v>
      </c>
      <c r="M123" s="91"/>
      <c r="N123" s="91"/>
      <c r="O123" s="101">
        <f t="shared" si="117"/>
        <v>0</v>
      </c>
      <c r="P123" s="101"/>
      <c r="Q123" s="101">
        <f t="shared" si="118"/>
        <v>0</v>
      </c>
      <c r="R123" s="101"/>
      <c r="S123" s="101"/>
      <c r="T123" s="101">
        <f t="shared" si="119"/>
        <v>0</v>
      </c>
      <c r="U123" s="101"/>
      <c r="V123" s="101">
        <f t="shared" si="120"/>
        <v>0</v>
      </c>
      <c r="W123" s="101"/>
      <c r="X123" s="101"/>
      <c r="Y123" s="101">
        <f t="shared" si="121"/>
        <v>0</v>
      </c>
      <c r="Z123" s="101"/>
      <c r="AA123" s="101">
        <f t="shared" si="122"/>
        <v>0</v>
      </c>
      <c r="AB123" s="101"/>
      <c r="AC123" s="101"/>
      <c r="AD123" s="91">
        <f t="shared" si="123"/>
        <v>60000</v>
      </c>
      <c r="AE123" s="86">
        <f>K123+Z123</f>
        <v>60000</v>
      </c>
      <c r="AF123" s="91">
        <f t="shared" si="124"/>
        <v>0</v>
      </c>
      <c r="AG123" s="86">
        <f>M123+AB123</f>
        <v>0</v>
      </c>
      <c r="AH123" s="86">
        <f>N123+AC123</f>
        <v>0</v>
      </c>
      <c r="AI123" s="101">
        <f t="shared" si="125"/>
        <v>0</v>
      </c>
      <c r="AJ123" s="101"/>
      <c r="AK123" s="101">
        <f t="shared" si="126"/>
        <v>0</v>
      </c>
      <c r="AL123" s="101"/>
      <c r="AM123" s="101"/>
      <c r="AN123" s="101">
        <f t="shared" si="127"/>
        <v>0</v>
      </c>
      <c r="AO123" s="101"/>
      <c r="AP123" s="101">
        <f t="shared" si="128"/>
        <v>0</v>
      </c>
      <c r="AQ123" s="101"/>
      <c r="AR123" s="101"/>
      <c r="AS123" s="101">
        <f t="shared" si="129"/>
        <v>0</v>
      </c>
      <c r="AT123" s="101"/>
      <c r="AU123" s="101">
        <f t="shared" si="130"/>
        <v>0</v>
      </c>
      <c r="AV123" s="101"/>
      <c r="AW123" s="101"/>
    </row>
    <row r="124" spans="2:49" ht="15.75" customHeight="1">
      <c r="B124" s="21" t="s">
        <v>56</v>
      </c>
      <c r="C124" s="115" t="s">
        <v>247</v>
      </c>
      <c r="D124" s="113" t="s">
        <v>253</v>
      </c>
      <c r="E124" s="101">
        <f t="shared" si="113"/>
        <v>0</v>
      </c>
      <c r="F124" s="101">
        <f>SUM(F125:F126)</f>
        <v>0</v>
      </c>
      <c r="G124" s="101">
        <f t="shared" si="114"/>
        <v>0</v>
      </c>
      <c r="H124" s="101">
        <f>SUM(H125:H126)</f>
        <v>0</v>
      </c>
      <c r="I124" s="101">
        <f>SUM(I125:I126)</f>
        <v>0</v>
      </c>
      <c r="J124" s="91">
        <f t="shared" si="115"/>
        <v>0</v>
      </c>
      <c r="K124" s="91">
        <f>SUM(K125:K126)</f>
        <v>0</v>
      </c>
      <c r="L124" s="91">
        <f t="shared" si="116"/>
        <v>0</v>
      </c>
      <c r="M124" s="91">
        <f>SUM(M125:M126)</f>
        <v>0</v>
      </c>
      <c r="N124" s="91">
        <f>SUM(N125:N126)</f>
        <v>0</v>
      </c>
      <c r="O124" s="101">
        <f t="shared" si="117"/>
        <v>0</v>
      </c>
      <c r="P124" s="101">
        <f>SUM(P125:P126)</f>
        <v>0</v>
      </c>
      <c r="Q124" s="101">
        <f t="shared" si="118"/>
        <v>0</v>
      </c>
      <c r="R124" s="101">
        <f>SUM(R125:R126)</f>
        <v>0</v>
      </c>
      <c r="S124" s="101">
        <f>SUM(S125:S126)</f>
        <v>0</v>
      </c>
      <c r="T124" s="101">
        <f t="shared" si="119"/>
        <v>0</v>
      </c>
      <c r="U124" s="101">
        <f>SUM(U125:U126)</f>
        <v>0</v>
      </c>
      <c r="V124" s="101">
        <f t="shared" si="120"/>
        <v>0</v>
      </c>
      <c r="W124" s="101">
        <f>SUM(W125:W126)</f>
        <v>0</v>
      </c>
      <c r="X124" s="101">
        <f>SUM(X125:X126)</f>
        <v>0</v>
      </c>
      <c r="Y124" s="101">
        <f t="shared" si="121"/>
        <v>0</v>
      </c>
      <c r="Z124" s="101">
        <f>SUM(Z125:Z126)</f>
        <v>0</v>
      </c>
      <c r="AA124" s="101">
        <f t="shared" si="122"/>
        <v>0</v>
      </c>
      <c r="AB124" s="101">
        <f>SUM(AB125:AB126)</f>
        <v>0</v>
      </c>
      <c r="AC124" s="101">
        <f>SUM(AC125:AC126)</f>
        <v>0</v>
      </c>
      <c r="AD124" s="91">
        <f t="shared" si="123"/>
        <v>0</v>
      </c>
      <c r="AE124" s="91">
        <f>SUM(AE125:AE126)</f>
        <v>0</v>
      </c>
      <c r="AF124" s="91">
        <f t="shared" si="124"/>
        <v>0</v>
      </c>
      <c r="AG124" s="91">
        <f>SUM(AG125:AG126)</f>
        <v>0</v>
      </c>
      <c r="AH124" s="91">
        <f>SUM(AH125:AH126)</f>
        <v>0</v>
      </c>
      <c r="AI124" s="101">
        <f t="shared" si="125"/>
        <v>0</v>
      </c>
      <c r="AJ124" s="101">
        <f>SUM(AJ125:AJ126)</f>
        <v>0</v>
      </c>
      <c r="AK124" s="101">
        <f t="shared" si="126"/>
        <v>0</v>
      </c>
      <c r="AL124" s="101">
        <f>SUM(AL125:AL126)</f>
        <v>0</v>
      </c>
      <c r="AM124" s="101">
        <f>SUM(AM125:AM126)</f>
        <v>0</v>
      </c>
      <c r="AN124" s="101">
        <f t="shared" si="127"/>
        <v>0</v>
      </c>
      <c r="AO124" s="101">
        <f>SUM(AO125:AO126)</f>
        <v>0</v>
      </c>
      <c r="AP124" s="101">
        <f t="shared" si="128"/>
        <v>0</v>
      </c>
      <c r="AQ124" s="101">
        <f>SUM(AQ125:AQ126)</f>
        <v>0</v>
      </c>
      <c r="AR124" s="101">
        <f>SUM(AR125:AR126)</f>
        <v>0</v>
      </c>
      <c r="AS124" s="101">
        <f t="shared" si="129"/>
        <v>0</v>
      </c>
      <c r="AT124" s="101">
        <f>SUM(AT125:AT126)</f>
        <v>0</v>
      </c>
      <c r="AU124" s="101">
        <f t="shared" si="130"/>
        <v>0</v>
      </c>
      <c r="AV124" s="101">
        <f>SUM(AV125:AV126)</f>
        <v>0</v>
      </c>
      <c r="AW124" s="101">
        <f>SUM(AW125:AW126)</f>
        <v>0</v>
      </c>
    </row>
    <row r="125" spans="2:49" ht="15.75" customHeight="1">
      <c r="B125" s="21"/>
      <c r="C125" s="126" t="s">
        <v>248</v>
      </c>
      <c r="D125" s="113" t="s">
        <v>254</v>
      </c>
      <c r="E125" s="101">
        <f t="shared" si="113"/>
        <v>0</v>
      </c>
      <c r="F125" s="101"/>
      <c r="G125" s="101">
        <f t="shared" si="114"/>
        <v>0</v>
      </c>
      <c r="H125" s="101"/>
      <c r="I125" s="101"/>
      <c r="J125" s="91">
        <f t="shared" si="115"/>
        <v>-15000</v>
      </c>
      <c r="K125" s="91">
        <v>-15000</v>
      </c>
      <c r="L125" s="91">
        <f t="shared" si="116"/>
        <v>0</v>
      </c>
      <c r="M125" s="91"/>
      <c r="N125" s="91"/>
      <c r="O125" s="101">
        <f t="shared" si="117"/>
        <v>0</v>
      </c>
      <c r="P125" s="101"/>
      <c r="Q125" s="101">
        <f t="shared" si="118"/>
        <v>0</v>
      </c>
      <c r="R125" s="101"/>
      <c r="S125" s="101"/>
      <c r="T125" s="101">
        <f t="shared" si="119"/>
        <v>0</v>
      </c>
      <c r="U125" s="101"/>
      <c r="V125" s="101">
        <f t="shared" si="120"/>
        <v>0</v>
      </c>
      <c r="W125" s="101"/>
      <c r="X125" s="101"/>
      <c r="Y125" s="101">
        <f t="shared" si="121"/>
        <v>0</v>
      </c>
      <c r="Z125" s="101"/>
      <c r="AA125" s="101">
        <f t="shared" si="122"/>
        <v>0</v>
      </c>
      <c r="AB125" s="101"/>
      <c r="AC125" s="101"/>
      <c r="AD125" s="91">
        <f t="shared" si="123"/>
        <v>-15000</v>
      </c>
      <c r="AE125" s="86">
        <f>K125+Z125</f>
        <v>-15000</v>
      </c>
      <c r="AF125" s="91">
        <f t="shared" si="124"/>
        <v>0</v>
      </c>
      <c r="AG125" s="86">
        <f>M125+AB125</f>
        <v>0</v>
      </c>
      <c r="AH125" s="86">
        <f>N125+AC125</f>
        <v>0</v>
      </c>
      <c r="AI125" s="101">
        <f t="shared" si="125"/>
        <v>0</v>
      </c>
      <c r="AJ125" s="101"/>
      <c r="AK125" s="101">
        <f t="shared" si="126"/>
        <v>0</v>
      </c>
      <c r="AL125" s="101"/>
      <c r="AM125" s="101"/>
      <c r="AN125" s="101">
        <f t="shared" si="127"/>
        <v>0</v>
      </c>
      <c r="AO125" s="101"/>
      <c r="AP125" s="101">
        <f t="shared" si="128"/>
        <v>0</v>
      </c>
      <c r="AQ125" s="101"/>
      <c r="AR125" s="101"/>
      <c r="AS125" s="101">
        <f t="shared" si="129"/>
        <v>0</v>
      </c>
      <c r="AT125" s="101"/>
      <c r="AU125" s="101">
        <f t="shared" si="130"/>
        <v>0</v>
      </c>
      <c r="AV125" s="101"/>
      <c r="AW125" s="101"/>
    </row>
    <row r="126" spans="2:49" ht="15.75" customHeight="1">
      <c r="B126" s="21"/>
      <c r="C126" s="126" t="s">
        <v>249</v>
      </c>
      <c r="D126" s="113" t="s">
        <v>255</v>
      </c>
      <c r="E126" s="101">
        <f t="shared" si="113"/>
        <v>0</v>
      </c>
      <c r="F126" s="101"/>
      <c r="G126" s="101">
        <f t="shared" si="114"/>
        <v>0</v>
      </c>
      <c r="H126" s="101"/>
      <c r="I126" s="101"/>
      <c r="J126" s="91">
        <f t="shared" si="115"/>
        <v>15000</v>
      </c>
      <c r="K126" s="91">
        <v>15000</v>
      </c>
      <c r="L126" s="91">
        <f t="shared" si="116"/>
        <v>0</v>
      </c>
      <c r="M126" s="91"/>
      <c r="N126" s="91"/>
      <c r="O126" s="101">
        <f t="shared" si="117"/>
        <v>0</v>
      </c>
      <c r="P126" s="101"/>
      <c r="Q126" s="101">
        <f t="shared" si="118"/>
        <v>0</v>
      </c>
      <c r="R126" s="101"/>
      <c r="S126" s="101"/>
      <c r="T126" s="101">
        <f t="shared" si="119"/>
        <v>0</v>
      </c>
      <c r="U126" s="101"/>
      <c r="V126" s="101">
        <f t="shared" si="120"/>
        <v>0</v>
      </c>
      <c r="W126" s="101"/>
      <c r="X126" s="101"/>
      <c r="Y126" s="101">
        <f t="shared" si="121"/>
        <v>0</v>
      </c>
      <c r="Z126" s="101"/>
      <c r="AA126" s="101">
        <f t="shared" si="122"/>
        <v>0</v>
      </c>
      <c r="AB126" s="101"/>
      <c r="AC126" s="101"/>
      <c r="AD126" s="91">
        <f t="shared" si="123"/>
        <v>15000</v>
      </c>
      <c r="AE126" s="86">
        <f>K126+Z126</f>
        <v>15000</v>
      </c>
      <c r="AF126" s="91">
        <f t="shared" si="124"/>
        <v>0</v>
      </c>
      <c r="AG126" s="86">
        <f>M126+AB126</f>
        <v>0</v>
      </c>
      <c r="AH126" s="86">
        <f>N126+AC126</f>
        <v>0</v>
      </c>
      <c r="AI126" s="101">
        <f t="shared" si="125"/>
        <v>0</v>
      </c>
      <c r="AJ126" s="101"/>
      <c r="AK126" s="101">
        <f t="shared" si="126"/>
        <v>0</v>
      </c>
      <c r="AL126" s="101"/>
      <c r="AM126" s="101"/>
      <c r="AN126" s="101">
        <f t="shared" si="127"/>
        <v>0</v>
      </c>
      <c r="AO126" s="101"/>
      <c r="AP126" s="101">
        <f t="shared" si="128"/>
        <v>0</v>
      </c>
      <c r="AQ126" s="101"/>
      <c r="AR126" s="101"/>
      <c r="AS126" s="101">
        <f t="shared" si="129"/>
        <v>0</v>
      </c>
      <c r="AT126" s="101"/>
      <c r="AU126" s="101">
        <f t="shared" si="130"/>
        <v>0</v>
      </c>
      <c r="AV126" s="101"/>
      <c r="AW126" s="101"/>
    </row>
    <row r="127" spans="2:49" ht="15.75" customHeight="1">
      <c r="B127" s="21" t="s">
        <v>31</v>
      </c>
      <c r="C127" s="112" t="s">
        <v>151</v>
      </c>
      <c r="D127" s="113" t="s">
        <v>152</v>
      </c>
      <c r="E127" s="101">
        <f t="shared" si="113"/>
        <v>0</v>
      </c>
      <c r="F127" s="157">
        <f>F128+F139+F140</f>
        <v>0</v>
      </c>
      <c r="G127" s="101">
        <f t="shared" si="114"/>
        <v>0</v>
      </c>
      <c r="H127" s="157">
        <f>H128+H139+H140</f>
        <v>0</v>
      </c>
      <c r="I127" s="157">
        <f>I128+I139+I140</f>
        <v>0</v>
      </c>
      <c r="J127" s="91">
        <f t="shared" si="115"/>
        <v>-52300</v>
      </c>
      <c r="K127" s="97">
        <f>K128+K139+K140</f>
        <v>0</v>
      </c>
      <c r="L127" s="91">
        <f t="shared" si="116"/>
        <v>-52300</v>
      </c>
      <c r="M127" s="97">
        <f>M128+M139+M140</f>
        <v>832386.6</v>
      </c>
      <c r="N127" s="97">
        <f>N128+N139+N140</f>
        <v>-884686.6</v>
      </c>
      <c r="O127" s="101">
        <f t="shared" si="117"/>
        <v>0</v>
      </c>
      <c r="P127" s="157">
        <f>P128+P139+P140</f>
        <v>0</v>
      </c>
      <c r="Q127" s="101">
        <f t="shared" si="118"/>
        <v>0</v>
      </c>
      <c r="R127" s="157">
        <f>R128+R139+R140</f>
        <v>0</v>
      </c>
      <c r="S127" s="157">
        <f>S128+S139+S140</f>
        <v>0</v>
      </c>
      <c r="T127" s="101">
        <f t="shared" si="119"/>
        <v>0</v>
      </c>
      <c r="U127" s="157">
        <f>U128+U139+U140</f>
        <v>0</v>
      </c>
      <c r="V127" s="101">
        <f t="shared" si="120"/>
        <v>0</v>
      </c>
      <c r="W127" s="157">
        <f>W128+W139+W140</f>
        <v>0</v>
      </c>
      <c r="X127" s="157">
        <f>X128+X139+X140</f>
        <v>0</v>
      </c>
      <c r="Y127" s="101">
        <f t="shared" si="121"/>
        <v>0</v>
      </c>
      <c r="Z127" s="157">
        <f>Z128+Z139+Z140</f>
        <v>0</v>
      </c>
      <c r="AA127" s="101">
        <f t="shared" si="122"/>
        <v>0</v>
      </c>
      <c r="AB127" s="157">
        <f>AB128+AB139+AB140</f>
        <v>0</v>
      </c>
      <c r="AC127" s="157">
        <f>AC128+AC139+AC140</f>
        <v>0</v>
      </c>
      <c r="AD127" s="91">
        <f t="shared" si="123"/>
        <v>-52300</v>
      </c>
      <c r="AE127" s="97">
        <f>AE128+AE139+AE140</f>
        <v>0</v>
      </c>
      <c r="AF127" s="91">
        <f t="shared" si="124"/>
        <v>-52300</v>
      </c>
      <c r="AG127" s="97">
        <f>AG128+AG139+AG140</f>
        <v>832386.6</v>
      </c>
      <c r="AH127" s="97">
        <f>AH128+AH139+AH140</f>
        <v>-884686.6</v>
      </c>
      <c r="AI127" s="101">
        <f t="shared" si="125"/>
        <v>0</v>
      </c>
      <c r="AJ127" s="157">
        <f>AJ128+AJ139+AJ140</f>
        <v>0</v>
      </c>
      <c r="AK127" s="101">
        <f t="shared" si="126"/>
        <v>0</v>
      </c>
      <c r="AL127" s="157">
        <f>AL128+AL139+AL140</f>
        <v>0</v>
      </c>
      <c r="AM127" s="157">
        <f>AM128+AM139+AM140</f>
        <v>0</v>
      </c>
      <c r="AN127" s="101">
        <f t="shared" si="127"/>
        <v>0</v>
      </c>
      <c r="AO127" s="157">
        <f>AO128+AO139+AO140</f>
        <v>0</v>
      </c>
      <c r="AP127" s="101">
        <f t="shared" si="128"/>
        <v>0</v>
      </c>
      <c r="AQ127" s="157">
        <f>AQ128+AQ139+AQ140</f>
        <v>0</v>
      </c>
      <c r="AR127" s="157">
        <f>AR128+AR139+AR140</f>
        <v>0</v>
      </c>
      <c r="AS127" s="101">
        <f t="shared" si="129"/>
        <v>0</v>
      </c>
      <c r="AT127" s="157">
        <f>AT128+AT139+AT140</f>
        <v>0</v>
      </c>
      <c r="AU127" s="101">
        <f t="shared" si="130"/>
        <v>0</v>
      </c>
      <c r="AV127" s="157">
        <f>AV128+AV139+AV140</f>
        <v>0</v>
      </c>
      <c r="AW127" s="157">
        <f>AW128+AW139+AW140</f>
        <v>0</v>
      </c>
    </row>
    <row r="128" spans="2:49" ht="15.75" customHeight="1">
      <c r="B128" s="21" t="s">
        <v>256</v>
      </c>
      <c r="C128" s="106" t="s">
        <v>180</v>
      </c>
      <c r="D128" s="108"/>
      <c r="E128" s="101">
        <f t="shared" si="113"/>
        <v>0</v>
      </c>
      <c r="F128" s="101">
        <f>F129+F134</f>
        <v>0</v>
      </c>
      <c r="G128" s="101">
        <f t="shared" si="114"/>
        <v>0</v>
      </c>
      <c r="H128" s="101">
        <f>H129+H134</f>
        <v>0</v>
      </c>
      <c r="I128" s="101">
        <f>I129+I134</f>
        <v>0</v>
      </c>
      <c r="J128" s="91">
        <f t="shared" si="115"/>
        <v>-52300</v>
      </c>
      <c r="K128" s="91">
        <f>K129+K134</f>
        <v>0</v>
      </c>
      <c r="L128" s="91">
        <f t="shared" si="116"/>
        <v>-52300</v>
      </c>
      <c r="M128" s="91">
        <f>M129+M134</f>
        <v>832386.6</v>
      </c>
      <c r="N128" s="91">
        <f>N129+N134</f>
        <v>-884686.6</v>
      </c>
      <c r="O128" s="101">
        <f t="shared" si="117"/>
        <v>0</v>
      </c>
      <c r="P128" s="101">
        <f>P129+P134</f>
        <v>0</v>
      </c>
      <c r="Q128" s="101">
        <f t="shared" si="118"/>
        <v>0</v>
      </c>
      <c r="R128" s="101">
        <f>R129+R134</f>
        <v>0</v>
      </c>
      <c r="S128" s="101">
        <f>S129+S134</f>
        <v>0</v>
      </c>
      <c r="T128" s="101">
        <f t="shared" si="119"/>
        <v>0</v>
      </c>
      <c r="U128" s="101">
        <f>U129+U134</f>
        <v>0</v>
      </c>
      <c r="V128" s="101">
        <f t="shared" si="120"/>
        <v>0</v>
      </c>
      <c r="W128" s="101">
        <f>W129+W134</f>
        <v>0</v>
      </c>
      <c r="X128" s="101">
        <f>X129+X134</f>
        <v>0</v>
      </c>
      <c r="Y128" s="101">
        <f t="shared" si="121"/>
        <v>0</v>
      </c>
      <c r="Z128" s="101">
        <f>Z129+Z134</f>
        <v>0</v>
      </c>
      <c r="AA128" s="101">
        <f t="shared" si="122"/>
        <v>0</v>
      </c>
      <c r="AB128" s="101">
        <f>AB129+AB134</f>
        <v>0</v>
      </c>
      <c r="AC128" s="101">
        <f>AC129+AC134</f>
        <v>0</v>
      </c>
      <c r="AD128" s="91">
        <f t="shared" si="123"/>
        <v>-52300</v>
      </c>
      <c r="AE128" s="91">
        <f>AE129+AE134</f>
        <v>0</v>
      </c>
      <c r="AF128" s="91">
        <f t="shared" si="124"/>
        <v>-52300</v>
      </c>
      <c r="AG128" s="91">
        <f>AG129+AG134</f>
        <v>832386.6</v>
      </c>
      <c r="AH128" s="91">
        <f>AH129+AH134</f>
        <v>-884686.6</v>
      </c>
      <c r="AI128" s="101">
        <f t="shared" si="125"/>
        <v>0</v>
      </c>
      <c r="AJ128" s="101">
        <f>AJ129+AJ134</f>
        <v>0</v>
      </c>
      <c r="AK128" s="101">
        <f t="shared" si="126"/>
        <v>0</v>
      </c>
      <c r="AL128" s="101">
        <f>AL129+AL134</f>
        <v>0</v>
      </c>
      <c r="AM128" s="101">
        <f>AM129+AM134</f>
        <v>0</v>
      </c>
      <c r="AN128" s="101">
        <f t="shared" si="127"/>
        <v>0</v>
      </c>
      <c r="AO128" s="101">
        <f>AO129+AO134</f>
        <v>0</v>
      </c>
      <c r="AP128" s="101">
        <f t="shared" si="128"/>
        <v>0</v>
      </c>
      <c r="AQ128" s="101">
        <f>AQ129+AQ134</f>
        <v>0</v>
      </c>
      <c r="AR128" s="101">
        <f>AR129+AR134</f>
        <v>0</v>
      </c>
      <c r="AS128" s="101">
        <f t="shared" si="129"/>
        <v>0</v>
      </c>
      <c r="AT128" s="101">
        <f>AT129+AT134</f>
        <v>0</v>
      </c>
      <c r="AU128" s="101">
        <f t="shared" si="130"/>
        <v>0</v>
      </c>
      <c r="AV128" s="101">
        <f>AV129+AV134</f>
        <v>0</v>
      </c>
      <c r="AW128" s="101">
        <f>AW129+AW134</f>
        <v>0</v>
      </c>
    </row>
    <row r="129" spans="2:49" ht="15.75" customHeight="1">
      <c r="B129" s="21" t="s">
        <v>257</v>
      </c>
      <c r="C129" s="115" t="s">
        <v>176</v>
      </c>
      <c r="D129" s="108"/>
      <c r="E129" s="101">
        <f t="shared" si="113"/>
        <v>0</v>
      </c>
      <c r="F129" s="101">
        <f>SUM(F130:F133)</f>
        <v>0</v>
      </c>
      <c r="G129" s="101">
        <f t="shared" si="114"/>
        <v>0</v>
      </c>
      <c r="H129" s="101">
        <f>SUM(H130:H133)</f>
        <v>0</v>
      </c>
      <c r="I129" s="101">
        <f>SUM(I130:I133)</f>
        <v>0</v>
      </c>
      <c r="J129" s="91">
        <f t="shared" si="115"/>
        <v>-884686.6</v>
      </c>
      <c r="K129" s="91">
        <f>SUM(K130:K133)</f>
        <v>0</v>
      </c>
      <c r="L129" s="91">
        <f t="shared" si="116"/>
        <v>-884686.6</v>
      </c>
      <c r="M129" s="91">
        <f>SUM(M130:M133)</f>
        <v>0</v>
      </c>
      <c r="N129" s="91">
        <f>SUM(N130:N133)</f>
        <v>-884686.6</v>
      </c>
      <c r="O129" s="101">
        <f t="shared" si="117"/>
        <v>0</v>
      </c>
      <c r="P129" s="101">
        <f>SUM(P130:P133)</f>
        <v>0</v>
      </c>
      <c r="Q129" s="101">
        <f t="shared" si="118"/>
        <v>0</v>
      </c>
      <c r="R129" s="101">
        <f>SUM(R130:R133)</f>
        <v>0</v>
      </c>
      <c r="S129" s="101">
        <f>SUM(S130:S133)</f>
        <v>0</v>
      </c>
      <c r="T129" s="101">
        <f t="shared" si="119"/>
        <v>0</v>
      </c>
      <c r="U129" s="101">
        <f>SUM(U130:U133)</f>
        <v>0</v>
      </c>
      <c r="V129" s="101">
        <f t="shared" si="120"/>
        <v>0</v>
      </c>
      <c r="W129" s="101">
        <f>SUM(W130:W133)</f>
        <v>0</v>
      </c>
      <c r="X129" s="101">
        <f>SUM(X130:X133)</f>
        <v>0</v>
      </c>
      <c r="Y129" s="101">
        <f t="shared" si="121"/>
        <v>0</v>
      </c>
      <c r="Z129" s="101">
        <f>SUM(Z130:Z133)</f>
        <v>0</v>
      </c>
      <c r="AA129" s="101">
        <f t="shared" si="122"/>
        <v>0</v>
      </c>
      <c r="AB129" s="101">
        <f>SUM(AB130:AB133)</f>
        <v>0</v>
      </c>
      <c r="AC129" s="101">
        <f>SUM(AC130:AC133)</f>
        <v>0</v>
      </c>
      <c r="AD129" s="91">
        <f t="shared" si="123"/>
        <v>-884686.6</v>
      </c>
      <c r="AE129" s="91">
        <f>SUM(AE130:AE133)</f>
        <v>0</v>
      </c>
      <c r="AF129" s="91">
        <f t="shared" si="124"/>
        <v>-884686.6</v>
      </c>
      <c r="AG129" s="91">
        <f>SUM(AG130:AG133)</f>
        <v>0</v>
      </c>
      <c r="AH129" s="91">
        <f>SUM(AH130:AH133)</f>
        <v>-884686.6</v>
      </c>
      <c r="AI129" s="101">
        <f t="shared" si="125"/>
        <v>0</v>
      </c>
      <c r="AJ129" s="101">
        <f>SUM(AJ130:AJ133)</f>
        <v>0</v>
      </c>
      <c r="AK129" s="101">
        <f t="shared" si="126"/>
        <v>0</v>
      </c>
      <c r="AL129" s="101">
        <f>SUM(AL130:AL133)</f>
        <v>0</v>
      </c>
      <c r="AM129" s="101">
        <f>SUM(AM130:AM133)</f>
        <v>0</v>
      </c>
      <c r="AN129" s="101">
        <f t="shared" si="127"/>
        <v>0</v>
      </c>
      <c r="AO129" s="101">
        <f>SUM(AO130:AO133)</f>
        <v>0</v>
      </c>
      <c r="AP129" s="101">
        <f t="shared" si="128"/>
        <v>0</v>
      </c>
      <c r="AQ129" s="101">
        <f>SUM(AQ130:AQ133)</f>
        <v>0</v>
      </c>
      <c r="AR129" s="101">
        <f>SUM(AR130:AR133)</f>
        <v>0</v>
      </c>
      <c r="AS129" s="101">
        <f t="shared" si="129"/>
        <v>0</v>
      </c>
      <c r="AT129" s="101">
        <f>SUM(AT130:AT133)</f>
        <v>0</v>
      </c>
      <c r="AU129" s="101">
        <f t="shared" si="130"/>
        <v>0</v>
      </c>
      <c r="AV129" s="101">
        <f>SUM(AV130:AV133)</f>
        <v>0</v>
      </c>
      <c r="AW129" s="101">
        <f>SUM(AW130:AW133)</f>
        <v>0</v>
      </c>
    </row>
    <row r="130" spans="2:49" ht="15" customHeight="1">
      <c r="B130" s="21"/>
      <c r="C130" s="127" t="s">
        <v>181</v>
      </c>
      <c r="D130" s="113" t="s">
        <v>184</v>
      </c>
      <c r="E130" s="101">
        <f t="shared" si="113"/>
        <v>0</v>
      </c>
      <c r="F130" s="101"/>
      <c r="G130" s="101">
        <f t="shared" si="114"/>
        <v>0</v>
      </c>
      <c r="H130" s="101"/>
      <c r="I130" s="101"/>
      <c r="J130" s="91">
        <f t="shared" si="115"/>
        <v>-549550</v>
      </c>
      <c r="K130" s="91"/>
      <c r="L130" s="91">
        <f t="shared" si="116"/>
        <v>-549550</v>
      </c>
      <c r="M130" s="91"/>
      <c r="N130" s="91">
        <v>-549550</v>
      </c>
      <c r="O130" s="101">
        <f t="shared" si="117"/>
        <v>0</v>
      </c>
      <c r="P130" s="101"/>
      <c r="Q130" s="101">
        <f t="shared" si="118"/>
        <v>0</v>
      </c>
      <c r="R130" s="101"/>
      <c r="S130" s="101"/>
      <c r="T130" s="101">
        <f t="shared" si="119"/>
        <v>0</v>
      </c>
      <c r="U130" s="101"/>
      <c r="V130" s="101">
        <f t="shared" si="120"/>
        <v>0</v>
      </c>
      <c r="W130" s="101"/>
      <c r="X130" s="101"/>
      <c r="Y130" s="101">
        <f t="shared" si="121"/>
        <v>0</v>
      </c>
      <c r="Z130" s="101"/>
      <c r="AA130" s="101">
        <f t="shared" si="122"/>
        <v>0</v>
      </c>
      <c r="AB130" s="101"/>
      <c r="AC130" s="101"/>
      <c r="AD130" s="91">
        <f t="shared" si="123"/>
        <v>-549550</v>
      </c>
      <c r="AE130" s="86">
        <f>K130+Z130</f>
        <v>0</v>
      </c>
      <c r="AF130" s="91">
        <f t="shared" si="124"/>
        <v>-549550</v>
      </c>
      <c r="AG130" s="86">
        <f aca="true" t="shared" si="131" ref="AG130:AH133">M130+AB130</f>
        <v>0</v>
      </c>
      <c r="AH130" s="86">
        <f t="shared" si="131"/>
        <v>-549550</v>
      </c>
      <c r="AI130" s="101">
        <f t="shared" si="125"/>
        <v>0</v>
      </c>
      <c r="AJ130" s="101"/>
      <c r="AK130" s="101">
        <f t="shared" si="126"/>
        <v>0</v>
      </c>
      <c r="AL130" s="101"/>
      <c r="AM130" s="101"/>
      <c r="AN130" s="101">
        <f t="shared" si="127"/>
        <v>0</v>
      </c>
      <c r="AO130" s="101"/>
      <c r="AP130" s="101">
        <f t="shared" si="128"/>
        <v>0</v>
      </c>
      <c r="AQ130" s="101"/>
      <c r="AR130" s="101"/>
      <c r="AS130" s="101">
        <f t="shared" si="129"/>
        <v>0</v>
      </c>
      <c r="AT130" s="101"/>
      <c r="AU130" s="101">
        <f t="shared" si="130"/>
        <v>0</v>
      </c>
      <c r="AV130" s="101"/>
      <c r="AW130" s="101"/>
    </row>
    <row r="131" spans="2:49" ht="29.25" customHeight="1">
      <c r="B131" s="21"/>
      <c r="C131" s="127" t="s">
        <v>193</v>
      </c>
      <c r="D131" s="113" t="s">
        <v>185</v>
      </c>
      <c r="E131" s="101">
        <f t="shared" si="113"/>
        <v>0</v>
      </c>
      <c r="F131" s="101"/>
      <c r="G131" s="101">
        <f t="shared" si="114"/>
        <v>0</v>
      </c>
      <c r="H131" s="101"/>
      <c r="I131" s="101"/>
      <c r="J131" s="91">
        <f t="shared" si="115"/>
        <v>-86750</v>
      </c>
      <c r="K131" s="91"/>
      <c r="L131" s="91">
        <f t="shared" si="116"/>
        <v>-86750</v>
      </c>
      <c r="M131" s="91"/>
      <c r="N131" s="91">
        <v>-86750</v>
      </c>
      <c r="O131" s="101">
        <f t="shared" si="117"/>
        <v>0</v>
      </c>
      <c r="P131" s="101"/>
      <c r="Q131" s="101">
        <f t="shared" si="118"/>
        <v>0</v>
      </c>
      <c r="R131" s="101"/>
      <c r="S131" s="101"/>
      <c r="T131" s="101">
        <f t="shared" si="119"/>
        <v>0</v>
      </c>
      <c r="U131" s="101"/>
      <c r="V131" s="101">
        <f t="shared" si="120"/>
        <v>0</v>
      </c>
      <c r="W131" s="101"/>
      <c r="X131" s="101"/>
      <c r="Y131" s="101">
        <f t="shared" si="121"/>
        <v>0</v>
      </c>
      <c r="Z131" s="101"/>
      <c r="AA131" s="101">
        <f t="shared" si="122"/>
        <v>0</v>
      </c>
      <c r="AB131" s="101"/>
      <c r="AC131" s="101"/>
      <c r="AD131" s="91">
        <f t="shared" si="123"/>
        <v>-86750</v>
      </c>
      <c r="AE131" s="86">
        <f>K131+Z131</f>
        <v>0</v>
      </c>
      <c r="AF131" s="91">
        <f t="shared" si="124"/>
        <v>-86750</v>
      </c>
      <c r="AG131" s="86">
        <f t="shared" si="131"/>
        <v>0</v>
      </c>
      <c r="AH131" s="86">
        <f t="shared" si="131"/>
        <v>-86750</v>
      </c>
      <c r="AI131" s="101">
        <f t="shared" si="125"/>
        <v>0</v>
      </c>
      <c r="AJ131" s="101"/>
      <c r="AK131" s="101">
        <f t="shared" si="126"/>
        <v>0</v>
      </c>
      <c r="AL131" s="101"/>
      <c r="AM131" s="101"/>
      <c r="AN131" s="101">
        <f t="shared" si="127"/>
        <v>0</v>
      </c>
      <c r="AO131" s="101"/>
      <c r="AP131" s="101">
        <f t="shared" si="128"/>
        <v>0</v>
      </c>
      <c r="AQ131" s="101"/>
      <c r="AR131" s="101"/>
      <c r="AS131" s="101">
        <f t="shared" si="129"/>
        <v>0</v>
      </c>
      <c r="AT131" s="101"/>
      <c r="AU131" s="101">
        <f t="shared" si="130"/>
        <v>0</v>
      </c>
      <c r="AV131" s="101"/>
      <c r="AW131" s="101"/>
    </row>
    <row r="132" spans="2:49" ht="15.75" customHeight="1">
      <c r="B132" s="21"/>
      <c r="C132" s="127" t="s">
        <v>177</v>
      </c>
      <c r="D132" s="113" t="s">
        <v>186</v>
      </c>
      <c r="E132" s="101">
        <f t="shared" si="113"/>
        <v>0</v>
      </c>
      <c r="F132" s="101"/>
      <c r="G132" s="101">
        <f t="shared" si="114"/>
        <v>0</v>
      </c>
      <c r="H132" s="101"/>
      <c r="I132" s="101"/>
      <c r="J132" s="91">
        <f t="shared" si="115"/>
        <v>-248386.6</v>
      </c>
      <c r="K132" s="91"/>
      <c r="L132" s="91">
        <f t="shared" si="116"/>
        <v>-248386.6</v>
      </c>
      <c r="M132" s="91"/>
      <c r="N132" s="91">
        <v>-248386.6</v>
      </c>
      <c r="O132" s="101">
        <f t="shared" si="117"/>
        <v>0</v>
      </c>
      <c r="P132" s="101"/>
      <c r="Q132" s="101">
        <f t="shared" si="118"/>
        <v>0</v>
      </c>
      <c r="R132" s="101"/>
      <c r="S132" s="101"/>
      <c r="T132" s="101">
        <f t="shared" si="119"/>
        <v>0</v>
      </c>
      <c r="U132" s="101"/>
      <c r="V132" s="101">
        <f t="shared" si="120"/>
        <v>0</v>
      </c>
      <c r="W132" s="101"/>
      <c r="X132" s="101"/>
      <c r="Y132" s="101">
        <f t="shared" si="121"/>
        <v>0</v>
      </c>
      <c r="Z132" s="101"/>
      <c r="AA132" s="101">
        <f t="shared" si="122"/>
        <v>0</v>
      </c>
      <c r="AB132" s="101"/>
      <c r="AC132" s="101"/>
      <c r="AD132" s="91">
        <f t="shared" si="123"/>
        <v>-248386.6</v>
      </c>
      <c r="AE132" s="86">
        <f>K132+Z132</f>
        <v>0</v>
      </c>
      <c r="AF132" s="91">
        <f t="shared" si="124"/>
        <v>-248386.6</v>
      </c>
      <c r="AG132" s="86">
        <f t="shared" si="131"/>
        <v>0</v>
      </c>
      <c r="AH132" s="86">
        <f t="shared" si="131"/>
        <v>-248386.6</v>
      </c>
      <c r="AI132" s="101">
        <f t="shared" si="125"/>
        <v>0</v>
      </c>
      <c r="AJ132" s="101"/>
      <c r="AK132" s="101">
        <f t="shared" si="126"/>
        <v>0</v>
      </c>
      <c r="AL132" s="101"/>
      <c r="AM132" s="101"/>
      <c r="AN132" s="101">
        <f t="shared" si="127"/>
        <v>0</v>
      </c>
      <c r="AO132" s="101"/>
      <c r="AP132" s="101">
        <f t="shared" si="128"/>
        <v>0</v>
      </c>
      <c r="AQ132" s="101"/>
      <c r="AR132" s="101"/>
      <c r="AS132" s="101">
        <f t="shared" si="129"/>
        <v>0</v>
      </c>
      <c r="AT132" s="101"/>
      <c r="AU132" s="101">
        <f t="shared" si="130"/>
        <v>0</v>
      </c>
      <c r="AV132" s="101"/>
      <c r="AW132" s="101"/>
    </row>
    <row r="133" spans="2:49" ht="15.75" customHeight="1">
      <c r="B133" s="21"/>
      <c r="C133" s="127" t="s">
        <v>232</v>
      </c>
      <c r="D133" s="113" t="s">
        <v>235</v>
      </c>
      <c r="E133" s="101">
        <f t="shared" si="113"/>
        <v>0</v>
      </c>
      <c r="F133" s="101"/>
      <c r="G133" s="101">
        <f t="shared" si="114"/>
        <v>0</v>
      </c>
      <c r="H133" s="101"/>
      <c r="I133" s="101"/>
      <c r="J133" s="91">
        <f t="shared" si="115"/>
        <v>0</v>
      </c>
      <c r="K133" s="91"/>
      <c r="L133" s="91">
        <f t="shared" si="116"/>
        <v>0</v>
      </c>
      <c r="M133" s="91"/>
      <c r="N133" s="91"/>
      <c r="O133" s="101">
        <f t="shared" si="117"/>
        <v>0</v>
      </c>
      <c r="P133" s="101"/>
      <c r="Q133" s="101">
        <f t="shared" si="118"/>
        <v>0</v>
      </c>
      <c r="R133" s="101"/>
      <c r="S133" s="101"/>
      <c r="T133" s="101">
        <f aca="true" t="shared" si="132" ref="T133:T140">U133+V133</f>
        <v>0</v>
      </c>
      <c r="U133" s="101"/>
      <c r="V133" s="101">
        <f aca="true" t="shared" si="133" ref="V133:V140">W133+X133</f>
        <v>0</v>
      </c>
      <c r="W133" s="101"/>
      <c r="X133" s="101"/>
      <c r="Y133" s="101">
        <f t="shared" si="121"/>
        <v>0</v>
      </c>
      <c r="Z133" s="101"/>
      <c r="AA133" s="101">
        <f t="shared" si="122"/>
        <v>0</v>
      </c>
      <c r="AB133" s="101"/>
      <c r="AC133" s="101"/>
      <c r="AD133" s="91">
        <f t="shared" si="123"/>
        <v>0</v>
      </c>
      <c r="AE133" s="86">
        <f>K133+Z133</f>
        <v>0</v>
      </c>
      <c r="AF133" s="91">
        <f t="shared" si="124"/>
        <v>0</v>
      </c>
      <c r="AG133" s="86">
        <f t="shared" si="131"/>
        <v>0</v>
      </c>
      <c r="AH133" s="86">
        <f t="shared" si="131"/>
        <v>0</v>
      </c>
      <c r="AI133" s="101">
        <f aca="true" t="shared" si="134" ref="AI133:AI140">AJ133+AK133</f>
        <v>0</v>
      </c>
      <c r="AJ133" s="101"/>
      <c r="AK133" s="101">
        <f aca="true" t="shared" si="135" ref="AK133:AK140">AL133+AM133</f>
        <v>0</v>
      </c>
      <c r="AL133" s="101"/>
      <c r="AM133" s="101"/>
      <c r="AN133" s="101">
        <f aca="true" t="shared" si="136" ref="AN133:AN140">AO133+AP133</f>
        <v>0</v>
      </c>
      <c r="AO133" s="101"/>
      <c r="AP133" s="101">
        <f aca="true" t="shared" si="137" ref="AP133:AP140">AQ133+AR133</f>
        <v>0</v>
      </c>
      <c r="AQ133" s="101"/>
      <c r="AR133" s="101"/>
      <c r="AS133" s="101">
        <f aca="true" t="shared" si="138" ref="AS133:AS140">AT133+AU133</f>
        <v>0</v>
      </c>
      <c r="AT133" s="101"/>
      <c r="AU133" s="101">
        <f aca="true" t="shared" si="139" ref="AU133:AU140">AV133+AW133</f>
        <v>0</v>
      </c>
      <c r="AV133" s="101"/>
      <c r="AW133" s="101"/>
    </row>
    <row r="134" spans="2:49" ht="15.75" customHeight="1">
      <c r="B134" s="21" t="s">
        <v>258</v>
      </c>
      <c r="C134" s="106" t="s">
        <v>2</v>
      </c>
      <c r="D134" s="113"/>
      <c r="E134" s="101">
        <f t="shared" si="113"/>
        <v>0</v>
      </c>
      <c r="F134" s="101">
        <f>SUM(F135:F138)</f>
        <v>0</v>
      </c>
      <c r="G134" s="101">
        <f t="shared" si="114"/>
        <v>0</v>
      </c>
      <c r="H134" s="101">
        <f>SUM(H135:H138)</f>
        <v>0</v>
      </c>
      <c r="I134" s="101">
        <f>SUM(I135:I138)</f>
        <v>0</v>
      </c>
      <c r="J134" s="91">
        <f t="shared" si="115"/>
        <v>832386.6</v>
      </c>
      <c r="K134" s="91">
        <f>SUM(K135:K138)</f>
        <v>0</v>
      </c>
      <c r="L134" s="91">
        <f t="shared" si="116"/>
        <v>832386.6</v>
      </c>
      <c r="M134" s="91">
        <f>SUM(M135:M138)</f>
        <v>832386.6</v>
      </c>
      <c r="N134" s="91">
        <f>SUM(N135:N138)</f>
        <v>0</v>
      </c>
      <c r="O134" s="101">
        <f t="shared" si="117"/>
        <v>0</v>
      </c>
      <c r="P134" s="101">
        <f>SUM(P135:P138)</f>
        <v>0</v>
      </c>
      <c r="Q134" s="101">
        <f t="shared" si="118"/>
        <v>0</v>
      </c>
      <c r="R134" s="101">
        <f>SUM(R135:R138)</f>
        <v>0</v>
      </c>
      <c r="S134" s="101">
        <f>SUM(S135:S138)</f>
        <v>0</v>
      </c>
      <c r="T134" s="101">
        <f t="shared" si="132"/>
        <v>0</v>
      </c>
      <c r="U134" s="101">
        <f>SUM(U135:U138)</f>
        <v>0</v>
      </c>
      <c r="V134" s="101">
        <f t="shared" si="133"/>
        <v>0</v>
      </c>
      <c r="W134" s="101">
        <f>SUM(W135:W138)</f>
        <v>0</v>
      </c>
      <c r="X134" s="101">
        <f>SUM(X135:X138)</f>
        <v>0</v>
      </c>
      <c r="Y134" s="101">
        <f t="shared" si="121"/>
        <v>0</v>
      </c>
      <c r="Z134" s="101">
        <f>SUM(Z135:Z138)</f>
        <v>0</v>
      </c>
      <c r="AA134" s="101">
        <f t="shared" si="122"/>
        <v>0</v>
      </c>
      <c r="AB134" s="101">
        <f>SUM(AB135:AB138)</f>
        <v>0</v>
      </c>
      <c r="AC134" s="101">
        <f>SUM(AC135:AC138)</f>
        <v>0</v>
      </c>
      <c r="AD134" s="91">
        <f t="shared" si="123"/>
        <v>832386.6</v>
      </c>
      <c r="AE134" s="91">
        <f>SUM(AE135:AE138)</f>
        <v>0</v>
      </c>
      <c r="AF134" s="91">
        <f t="shared" si="124"/>
        <v>832386.6</v>
      </c>
      <c r="AG134" s="91">
        <f>SUM(AG135:AG138)</f>
        <v>832386.6</v>
      </c>
      <c r="AH134" s="91">
        <f>SUM(AH135:AH138)</f>
        <v>0</v>
      </c>
      <c r="AI134" s="101">
        <f t="shared" si="134"/>
        <v>0</v>
      </c>
      <c r="AJ134" s="101">
        <f>SUM(AJ135:AJ138)</f>
        <v>0</v>
      </c>
      <c r="AK134" s="101">
        <f t="shared" si="135"/>
        <v>0</v>
      </c>
      <c r="AL134" s="101">
        <f>SUM(AL135:AL138)</f>
        <v>0</v>
      </c>
      <c r="AM134" s="101">
        <f>SUM(AM135:AM138)</f>
        <v>0</v>
      </c>
      <c r="AN134" s="101">
        <f t="shared" si="136"/>
        <v>0</v>
      </c>
      <c r="AO134" s="101">
        <f>SUM(AO135:AO138)</f>
        <v>0</v>
      </c>
      <c r="AP134" s="101">
        <f t="shared" si="137"/>
        <v>0</v>
      </c>
      <c r="AQ134" s="101">
        <f>SUM(AQ135:AQ138)</f>
        <v>0</v>
      </c>
      <c r="AR134" s="101">
        <f>SUM(AR135:AR138)</f>
        <v>0</v>
      </c>
      <c r="AS134" s="101">
        <f t="shared" si="138"/>
        <v>0</v>
      </c>
      <c r="AT134" s="101">
        <f>SUM(AT135:AT138)</f>
        <v>0</v>
      </c>
      <c r="AU134" s="101">
        <f t="shared" si="139"/>
        <v>0</v>
      </c>
      <c r="AV134" s="101">
        <f>SUM(AV135:AV138)</f>
        <v>0</v>
      </c>
      <c r="AW134" s="101">
        <f>SUM(AW135:AW138)</f>
        <v>0</v>
      </c>
    </row>
    <row r="135" spans="2:49" ht="15.75" customHeight="1">
      <c r="B135" s="21"/>
      <c r="C135" s="128" t="s">
        <v>0</v>
      </c>
      <c r="D135" s="113" t="s">
        <v>187</v>
      </c>
      <c r="E135" s="101">
        <f t="shared" si="113"/>
        <v>0</v>
      </c>
      <c r="F135" s="101"/>
      <c r="G135" s="101">
        <f t="shared" si="114"/>
        <v>0</v>
      </c>
      <c r="H135" s="101"/>
      <c r="I135" s="101"/>
      <c r="J135" s="91">
        <f t="shared" si="115"/>
        <v>481000</v>
      </c>
      <c r="K135" s="91"/>
      <c r="L135" s="91">
        <f t="shared" si="116"/>
        <v>481000</v>
      </c>
      <c r="M135" s="91">
        <v>481000</v>
      </c>
      <c r="N135" s="91"/>
      <c r="O135" s="101">
        <f t="shared" si="117"/>
        <v>0</v>
      </c>
      <c r="P135" s="101"/>
      <c r="Q135" s="101">
        <f t="shared" si="118"/>
        <v>0</v>
      </c>
      <c r="R135" s="101"/>
      <c r="S135" s="101"/>
      <c r="T135" s="101">
        <f t="shared" si="132"/>
        <v>0</v>
      </c>
      <c r="U135" s="101"/>
      <c r="V135" s="101">
        <f t="shared" si="133"/>
        <v>0</v>
      </c>
      <c r="W135" s="101"/>
      <c r="X135" s="101"/>
      <c r="Y135" s="101">
        <f t="shared" si="121"/>
        <v>0</v>
      </c>
      <c r="Z135" s="101"/>
      <c r="AA135" s="101">
        <f t="shared" si="122"/>
        <v>0</v>
      </c>
      <c r="AB135" s="101"/>
      <c r="AC135" s="101"/>
      <c r="AD135" s="91">
        <f t="shared" si="123"/>
        <v>481000</v>
      </c>
      <c r="AE135" s="86">
        <f aca="true" t="shared" si="140" ref="AE135:AE140">K135+Z135</f>
        <v>0</v>
      </c>
      <c r="AF135" s="91">
        <f t="shared" si="124"/>
        <v>481000</v>
      </c>
      <c r="AG135" s="86">
        <f aca="true" t="shared" si="141" ref="AG135:AG140">M135+AB135</f>
        <v>481000</v>
      </c>
      <c r="AH135" s="86">
        <f aca="true" t="shared" si="142" ref="AH135:AH140">N135+AC135</f>
        <v>0</v>
      </c>
      <c r="AI135" s="101">
        <f t="shared" si="134"/>
        <v>0</v>
      </c>
      <c r="AJ135" s="101"/>
      <c r="AK135" s="101">
        <f t="shared" si="135"/>
        <v>0</v>
      </c>
      <c r="AL135" s="101"/>
      <c r="AM135" s="101"/>
      <c r="AN135" s="101">
        <f t="shared" si="136"/>
        <v>0</v>
      </c>
      <c r="AO135" s="101"/>
      <c r="AP135" s="101">
        <f t="shared" si="137"/>
        <v>0</v>
      </c>
      <c r="AQ135" s="101"/>
      <c r="AR135" s="101"/>
      <c r="AS135" s="101">
        <f t="shared" si="138"/>
        <v>0</v>
      </c>
      <c r="AT135" s="101"/>
      <c r="AU135" s="101">
        <f t="shared" si="139"/>
        <v>0</v>
      </c>
      <c r="AV135" s="101"/>
      <c r="AW135" s="101"/>
    </row>
    <row r="136" spans="2:49" ht="30.75" customHeight="1">
      <c r="B136" s="21"/>
      <c r="C136" s="128" t="s">
        <v>194</v>
      </c>
      <c r="D136" s="113" t="s">
        <v>188</v>
      </c>
      <c r="E136" s="101">
        <f t="shared" si="113"/>
        <v>0</v>
      </c>
      <c r="F136" s="101"/>
      <c r="G136" s="101">
        <f t="shared" si="114"/>
        <v>0</v>
      </c>
      <c r="H136" s="101"/>
      <c r="I136" s="101"/>
      <c r="J136" s="91">
        <f t="shared" si="115"/>
        <v>103000</v>
      </c>
      <c r="K136" s="91"/>
      <c r="L136" s="91">
        <f t="shared" si="116"/>
        <v>103000</v>
      </c>
      <c r="M136" s="91">
        <v>103000</v>
      </c>
      <c r="N136" s="91"/>
      <c r="O136" s="101">
        <f t="shared" si="117"/>
        <v>0</v>
      </c>
      <c r="P136" s="101"/>
      <c r="Q136" s="101">
        <f t="shared" si="118"/>
        <v>0</v>
      </c>
      <c r="R136" s="101"/>
      <c r="S136" s="101"/>
      <c r="T136" s="101">
        <f t="shared" si="132"/>
        <v>0</v>
      </c>
      <c r="U136" s="101"/>
      <c r="V136" s="101">
        <f t="shared" si="133"/>
        <v>0</v>
      </c>
      <c r="W136" s="101"/>
      <c r="X136" s="101"/>
      <c r="Y136" s="101">
        <f t="shared" si="121"/>
        <v>0</v>
      </c>
      <c r="Z136" s="101"/>
      <c r="AA136" s="101">
        <f t="shared" si="122"/>
        <v>0</v>
      </c>
      <c r="AB136" s="101"/>
      <c r="AC136" s="101"/>
      <c r="AD136" s="91">
        <f t="shared" si="123"/>
        <v>103000</v>
      </c>
      <c r="AE136" s="86">
        <f t="shared" si="140"/>
        <v>0</v>
      </c>
      <c r="AF136" s="91">
        <f t="shared" si="124"/>
        <v>103000</v>
      </c>
      <c r="AG136" s="86">
        <f t="shared" si="141"/>
        <v>103000</v>
      </c>
      <c r="AH136" s="86">
        <f t="shared" si="142"/>
        <v>0</v>
      </c>
      <c r="AI136" s="101">
        <f t="shared" si="134"/>
        <v>0</v>
      </c>
      <c r="AJ136" s="101"/>
      <c r="AK136" s="101">
        <f t="shared" si="135"/>
        <v>0</v>
      </c>
      <c r="AL136" s="101"/>
      <c r="AM136" s="101"/>
      <c r="AN136" s="101">
        <f t="shared" si="136"/>
        <v>0</v>
      </c>
      <c r="AO136" s="101"/>
      <c r="AP136" s="101">
        <f t="shared" si="137"/>
        <v>0</v>
      </c>
      <c r="AQ136" s="101"/>
      <c r="AR136" s="101"/>
      <c r="AS136" s="101">
        <f t="shared" si="138"/>
        <v>0</v>
      </c>
      <c r="AT136" s="101"/>
      <c r="AU136" s="101">
        <f t="shared" si="139"/>
        <v>0</v>
      </c>
      <c r="AV136" s="101"/>
      <c r="AW136" s="101"/>
    </row>
    <row r="137" spans="2:49" ht="15.75" customHeight="1">
      <c r="B137" s="21"/>
      <c r="C137" s="128" t="s">
        <v>178</v>
      </c>
      <c r="D137" s="113" t="s">
        <v>189</v>
      </c>
      <c r="E137" s="101">
        <f t="shared" si="113"/>
        <v>0</v>
      </c>
      <c r="F137" s="101"/>
      <c r="G137" s="101">
        <f t="shared" si="114"/>
        <v>0</v>
      </c>
      <c r="H137" s="101"/>
      <c r="I137" s="101"/>
      <c r="J137" s="91">
        <f t="shared" si="115"/>
        <v>248386.6</v>
      </c>
      <c r="K137" s="91"/>
      <c r="L137" s="91">
        <f t="shared" si="116"/>
        <v>248386.6</v>
      </c>
      <c r="M137" s="91">
        <v>248386.6</v>
      </c>
      <c r="N137" s="91"/>
      <c r="O137" s="101">
        <f t="shared" si="117"/>
        <v>0</v>
      </c>
      <c r="P137" s="101"/>
      <c r="Q137" s="101">
        <f t="shared" si="118"/>
        <v>0</v>
      </c>
      <c r="R137" s="101"/>
      <c r="S137" s="101"/>
      <c r="T137" s="101">
        <f t="shared" si="132"/>
        <v>0</v>
      </c>
      <c r="U137" s="101"/>
      <c r="V137" s="101">
        <f t="shared" si="133"/>
        <v>0</v>
      </c>
      <c r="W137" s="101"/>
      <c r="X137" s="101"/>
      <c r="Y137" s="101">
        <f t="shared" si="121"/>
        <v>0</v>
      </c>
      <c r="Z137" s="101"/>
      <c r="AA137" s="101">
        <f t="shared" si="122"/>
        <v>0</v>
      </c>
      <c r="AB137" s="101"/>
      <c r="AC137" s="101"/>
      <c r="AD137" s="91">
        <f t="shared" si="123"/>
        <v>248386.6</v>
      </c>
      <c r="AE137" s="86">
        <f t="shared" si="140"/>
        <v>0</v>
      </c>
      <c r="AF137" s="91">
        <f t="shared" si="124"/>
        <v>248386.6</v>
      </c>
      <c r="AG137" s="86">
        <f t="shared" si="141"/>
        <v>248386.6</v>
      </c>
      <c r="AH137" s="86">
        <f t="shared" si="142"/>
        <v>0</v>
      </c>
      <c r="AI137" s="101">
        <f t="shared" si="134"/>
        <v>0</v>
      </c>
      <c r="AJ137" s="101"/>
      <c r="AK137" s="101">
        <f t="shared" si="135"/>
        <v>0</v>
      </c>
      <c r="AL137" s="101"/>
      <c r="AM137" s="101"/>
      <c r="AN137" s="101">
        <f t="shared" si="136"/>
        <v>0</v>
      </c>
      <c r="AO137" s="101"/>
      <c r="AP137" s="101">
        <f t="shared" si="137"/>
        <v>0</v>
      </c>
      <c r="AQ137" s="101"/>
      <c r="AR137" s="101"/>
      <c r="AS137" s="101">
        <f t="shared" si="138"/>
        <v>0</v>
      </c>
      <c r="AT137" s="101"/>
      <c r="AU137" s="101">
        <f t="shared" si="139"/>
        <v>0</v>
      </c>
      <c r="AV137" s="101"/>
      <c r="AW137" s="101"/>
    </row>
    <row r="138" spans="2:49" ht="15.75" customHeight="1">
      <c r="B138" s="21"/>
      <c r="C138" s="128" t="s">
        <v>233</v>
      </c>
      <c r="D138" s="113" t="s">
        <v>234</v>
      </c>
      <c r="E138" s="101">
        <f t="shared" si="113"/>
        <v>0</v>
      </c>
      <c r="F138" s="101"/>
      <c r="G138" s="101">
        <f t="shared" si="114"/>
        <v>0</v>
      </c>
      <c r="H138" s="101"/>
      <c r="I138" s="101"/>
      <c r="J138" s="91">
        <f t="shared" si="115"/>
        <v>0</v>
      </c>
      <c r="K138" s="91"/>
      <c r="L138" s="91">
        <f t="shared" si="116"/>
        <v>0</v>
      </c>
      <c r="M138" s="91"/>
      <c r="N138" s="91"/>
      <c r="O138" s="101">
        <f t="shared" si="117"/>
        <v>0</v>
      </c>
      <c r="P138" s="101"/>
      <c r="Q138" s="101">
        <f t="shared" si="118"/>
        <v>0</v>
      </c>
      <c r="R138" s="101"/>
      <c r="S138" s="101"/>
      <c r="T138" s="101">
        <f t="shared" si="132"/>
        <v>0</v>
      </c>
      <c r="U138" s="101"/>
      <c r="V138" s="101">
        <f t="shared" si="133"/>
        <v>0</v>
      </c>
      <c r="W138" s="101"/>
      <c r="X138" s="101"/>
      <c r="Y138" s="101">
        <f t="shared" si="121"/>
        <v>0</v>
      </c>
      <c r="Z138" s="101"/>
      <c r="AA138" s="101">
        <f t="shared" si="122"/>
        <v>0</v>
      </c>
      <c r="AB138" s="101"/>
      <c r="AC138" s="101"/>
      <c r="AD138" s="91">
        <f t="shared" si="123"/>
        <v>0</v>
      </c>
      <c r="AE138" s="86">
        <f t="shared" si="140"/>
        <v>0</v>
      </c>
      <c r="AF138" s="91">
        <f t="shared" si="124"/>
        <v>0</v>
      </c>
      <c r="AG138" s="86">
        <f t="shared" si="141"/>
        <v>0</v>
      </c>
      <c r="AH138" s="86">
        <f t="shared" si="142"/>
        <v>0</v>
      </c>
      <c r="AI138" s="101">
        <f t="shared" si="134"/>
        <v>0</v>
      </c>
      <c r="AJ138" s="101"/>
      <c r="AK138" s="101">
        <f t="shared" si="135"/>
        <v>0</v>
      </c>
      <c r="AL138" s="101"/>
      <c r="AM138" s="101"/>
      <c r="AN138" s="101">
        <f t="shared" si="136"/>
        <v>0</v>
      </c>
      <c r="AO138" s="101"/>
      <c r="AP138" s="101">
        <f t="shared" si="137"/>
        <v>0</v>
      </c>
      <c r="AQ138" s="101"/>
      <c r="AR138" s="101"/>
      <c r="AS138" s="101">
        <f t="shared" si="138"/>
        <v>0</v>
      </c>
      <c r="AT138" s="101"/>
      <c r="AU138" s="101">
        <f t="shared" si="139"/>
        <v>0</v>
      </c>
      <c r="AV138" s="101"/>
      <c r="AW138" s="101"/>
    </row>
    <row r="139" spans="2:49" ht="30" customHeight="1">
      <c r="B139" s="21" t="s">
        <v>259</v>
      </c>
      <c r="C139" s="129" t="s">
        <v>179</v>
      </c>
      <c r="D139" s="113" t="s">
        <v>190</v>
      </c>
      <c r="E139" s="101">
        <f t="shared" si="113"/>
        <v>0</v>
      </c>
      <c r="F139" s="101"/>
      <c r="G139" s="101">
        <f t="shared" si="114"/>
        <v>0</v>
      </c>
      <c r="H139" s="101"/>
      <c r="I139" s="101"/>
      <c r="J139" s="101">
        <f t="shared" si="115"/>
        <v>0</v>
      </c>
      <c r="K139" s="101"/>
      <c r="L139" s="101">
        <f t="shared" si="116"/>
        <v>0</v>
      </c>
      <c r="M139" s="101"/>
      <c r="N139" s="101"/>
      <c r="O139" s="101">
        <f t="shared" si="117"/>
        <v>0</v>
      </c>
      <c r="P139" s="101"/>
      <c r="Q139" s="101">
        <f t="shared" si="118"/>
        <v>0</v>
      </c>
      <c r="R139" s="101"/>
      <c r="S139" s="101"/>
      <c r="T139" s="101">
        <f t="shared" si="132"/>
        <v>0</v>
      </c>
      <c r="U139" s="101"/>
      <c r="V139" s="101">
        <f t="shared" si="133"/>
        <v>0</v>
      </c>
      <c r="W139" s="101"/>
      <c r="X139" s="101"/>
      <c r="Y139" s="101">
        <f t="shared" si="121"/>
        <v>0</v>
      </c>
      <c r="Z139" s="101"/>
      <c r="AA139" s="101">
        <f t="shared" si="122"/>
        <v>0</v>
      </c>
      <c r="AB139" s="101"/>
      <c r="AC139" s="101"/>
      <c r="AD139" s="101">
        <f t="shared" si="123"/>
        <v>0</v>
      </c>
      <c r="AE139" s="41">
        <f t="shared" si="140"/>
        <v>0</v>
      </c>
      <c r="AF139" s="101">
        <f t="shared" si="124"/>
        <v>0</v>
      </c>
      <c r="AG139" s="41">
        <f t="shared" si="141"/>
        <v>0</v>
      </c>
      <c r="AH139" s="41">
        <f t="shared" si="142"/>
        <v>0</v>
      </c>
      <c r="AI139" s="101">
        <f t="shared" si="134"/>
        <v>0</v>
      </c>
      <c r="AJ139" s="101"/>
      <c r="AK139" s="101">
        <f t="shared" si="135"/>
        <v>0</v>
      </c>
      <c r="AL139" s="101"/>
      <c r="AM139" s="101"/>
      <c r="AN139" s="101">
        <f t="shared" si="136"/>
        <v>0</v>
      </c>
      <c r="AO139" s="101"/>
      <c r="AP139" s="101">
        <f t="shared" si="137"/>
        <v>0</v>
      </c>
      <c r="AQ139" s="101"/>
      <c r="AR139" s="101"/>
      <c r="AS139" s="101">
        <f t="shared" si="138"/>
        <v>0</v>
      </c>
      <c r="AT139" s="101"/>
      <c r="AU139" s="101">
        <f t="shared" si="139"/>
        <v>0</v>
      </c>
      <c r="AV139" s="101"/>
      <c r="AW139" s="101"/>
    </row>
    <row r="140" spans="2:49" ht="15.75" customHeight="1">
      <c r="B140" s="21" t="s">
        <v>260</v>
      </c>
      <c r="C140" s="106" t="s">
        <v>1</v>
      </c>
      <c r="D140" s="113" t="s">
        <v>191</v>
      </c>
      <c r="E140" s="101">
        <f t="shared" si="113"/>
        <v>0</v>
      </c>
      <c r="F140" s="101"/>
      <c r="G140" s="101">
        <f t="shared" si="114"/>
        <v>0</v>
      </c>
      <c r="H140" s="101"/>
      <c r="I140" s="101"/>
      <c r="J140" s="91">
        <f t="shared" si="115"/>
        <v>0</v>
      </c>
      <c r="K140" s="91"/>
      <c r="L140" s="91">
        <f t="shared" si="116"/>
        <v>0</v>
      </c>
      <c r="M140" s="91"/>
      <c r="N140" s="91"/>
      <c r="O140" s="101">
        <f t="shared" si="117"/>
        <v>0</v>
      </c>
      <c r="P140" s="101"/>
      <c r="Q140" s="101">
        <f t="shared" si="118"/>
        <v>0</v>
      </c>
      <c r="R140" s="101"/>
      <c r="S140" s="101"/>
      <c r="T140" s="101">
        <f t="shared" si="132"/>
        <v>0</v>
      </c>
      <c r="U140" s="101"/>
      <c r="V140" s="101">
        <f t="shared" si="133"/>
        <v>0</v>
      </c>
      <c r="W140" s="101"/>
      <c r="X140" s="101"/>
      <c r="Y140" s="101">
        <f t="shared" si="121"/>
        <v>0</v>
      </c>
      <c r="Z140" s="101"/>
      <c r="AA140" s="101">
        <f t="shared" si="122"/>
        <v>0</v>
      </c>
      <c r="AB140" s="101"/>
      <c r="AC140" s="101"/>
      <c r="AD140" s="91">
        <f t="shared" si="123"/>
        <v>0</v>
      </c>
      <c r="AE140" s="86">
        <f t="shared" si="140"/>
        <v>0</v>
      </c>
      <c r="AF140" s="91">
        <f t="shared" si="124"/>
        <v>0</v>
      </c>
      <c r="AG140" s="86">
        <f t="shared" si="141"/>
        <v>0</v>
      </c>
      <c r="AH140" s="86">
        <f t="shared" si="142"/>
        <v>0</v>
      </c>
      <c r="AI140" s="101">
        <f t="shared" si="134"/>
        <v>0</v>
      </c>
      <c r="AJ140" s="101"/>
      <c r="AK140" s="101">
        <f t="shared" si="135"/>
        <v>0</v>
      </c>
      <c r="AL140" s="101"/>
      <c r="AM140" s="101"/>
      <c r="AN140" s="101">
        <f t="shared" si="136"/>
        <v>0</v>
      </c>
      <c r="AO140" s="101"/>
      <c r="AP140" s="101">
        <f t="shared" si="137"/>
        <v>0</v>
      </c>
      <c r="AQ140" s="101"/>
      <c r="AR140" s="101"/>
      <c r="AS140" s="101">
        <f t="shared" si="138"/>
        <v>0</v>
      </c>
      <c r="AT140" s="101"/>
      <c r="AU140" s="101">
        <f t="shared" si="139"/>
        <v>0</v>
      </c>
      <c r="AV140" s="101"/>
      <c r="AW140" s="101"/>
    </row>
    <row r="141" spans="2:49" s="24" customFormat="1" ht="9.75" customHeight="1">
      <c r="B141" s="130"/>
      <c r="C141" s="131"/>
      <c r="D141" s="111"/>
      <c r="E141" s="159"/>
      <c r="F141" s="159"/>
      <c r="G141" s="159"/>
      <c r="H141" s="159"/>
      <c r="I141" s="159"/>
      <c r="J141" s="99"/>
      <c r="K141" s="99"/>
      <c r="L141" s="99"/>
      <c r="M141" s="99"/>
      <c r="N141" s="9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99"/>
      <c r="AE141" s="99"/>
      <c r="AF141" s="99"/>
      <c r="AG141" s="99"/>
      <c r="AH141" s="9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</row>
    <row r="142" spans="2:49" ht="15.75" customHeight="1">
      <c r="B142" s="21"/>
      <c r="C142" s="132"/>
      <c r="D142" s="113"/>
      <c r="E142" s="101"/>
      <c r="F142" s="101"/>
      <c r="G142" s="101"/>
      <c r="H142" s="101"/>
      <c r="I142" s="101"/>
      <c r="J142" s="50"/>
      <c r="K142" s="50"/>
      <c r="L142" s="50"/>
      <c r="M142" s="50"/>
      <c r="N142" s="50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50"/>
      <c r="AE142" s="50"/>
      <c r="AF142" s="50"/>
      <c r="AG142" s="50"/>
      <c r="AH142" s="50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</row>
    <row r="143" ht="15.75" customHeight="1">
      <c r="D143" s="25"/>
    </row>
    <row r="144" ht="15.75" customHeight="1">
      <c r="D144" s="25"/>
    </row>
    <row r="145" ht="15.75" customHeight="1">
      <c r="D145" s="25"/>
    </row>
    <row r="146" ht="15.75" customHeight="1">
      <c r="D146" s="25"/>
    </row>
    <row r="147" ht="15.75" customHeight="1">
      <c r="D147" s="25"/>
    </row>
    <row r="148" ht="15.75" customHeight="1">
      <c r="D148" s="25"/>
    </row>
    <row r="149" ht="15.75" customHeight="1">
      <c r="D149" s="25"/>
    </row>
    <row r="150" ht="15.75" customHeight="1">
      <c r="D150" s="25"/>
    </row>
    <row r="151" ht="15.75" customHeight="1">
      <c r="D151" s="25"/>
    </row>
    <row r="152" ht="15.75" customHeight="1">
      <c r="D152" s="25"/>
    </row>
    <row r="153" ht="15.75" customHeight="1">
      <c r="D153" s="25"/>
    </row>
    <row r="154" ht="15.75" customHeight="1">
      <c r="D154" s="25"/>
    </row>
    <row r="155" ht="15.75" customHeight="1">
      <c r="D155" s="25"/>
    </row>
    <row r="156" ht="15.75" customHeight="1">
      <c r="D156" s="25"/>
    </row>
    <row r="157" ht="15.75" customHeight="1">
      <c r="D157" s="25"/>
    </row>
    <row r="158" ht="15.75" customHeight="1">
      <c r="D158" s="25"/>
    </row>
    <row r="159" ht="15.75" customHeight="1">
      <c r="D159" s="25"/>
    </row>
    <row r="160" ht="15.75" customHeight="1">
      <c r="D160" s="25"/>
    </row>
    <row r="161" ht="15.75" customHeight="1">
      <c r="D161" s="25"/>
    </row>
    <row r="162" ht="15.75" customHeight="1">
      <c r="D162" s="25"/>
    </row>
    <row r="163" ht="15.75" customHeight="1">
      <c r="D163" s="25"/>
    </row>
    <row r="164" ht="15.75" customHeight="1">
      <c r="D164" s="25"/>
    </row>
    <row r="165" ht="15.75" customHeight="1">
      <c r="D165" s="25"/>
    </row>
    <row r="166" ht="15.75" customHeight="1">
      <c r="D166" s="25"/>
    </row>
    <row r="167" ht="15.75" customHeight="1">
      <c r="D167" s="25"/>
    </row>
    <row r="168" ht="15.75" customHeight="1">
      <c r="D168" s="25"/>
    </row>
    <row r="169" ht="15.75" customHeight="1">
      <c r="D169" s="25"/>
    </row>
    <row r="170" ht="15.75" customHeight="1">
      <c r="D170" s="25"/>
    </row>
    <row r="171" ht="15.75" customHeight="1">
      <c r="D171" s="25"/>
    </row>
    <row r="172" ht="15.75" customHeight="1">
      <c r="D172" s="25"/>
    </row>
  </sheetData>
  <sheetProtection password="CA35" sheet="1" objects="1" scenarios="1" formatCells="0" formatColumns="0" formatRows="0" autoFilter="0"/>
  <mergeCells count="18">
    <mergeCell ref="F6:I6"/>
    <mergeCell ref="U6:X6"/>
    <mergeCell ref="W8:X8"/>
    <mergeCell ref="H8:I8"/>
    <mergeCell ref="K6:N6"/>
    <mergeCell ref="M8:N8"/>
    <mergeCell ref="P6:S6"/>
    <mergeCell ref="R8:S8"/>
    <mergeCell ref="Z6:AC6"/>
    <mergeCell ref="AB8:AC8"/>
    <mergeCell ref="AO6:AR6"/>
    <mergeCell ref="AQ8:AR8"/>
    <mergeCell ref="AJ6:AM6"/>
    <mergeCell ref="AL8:AM8"/>
    <mergeCell ref="AT6:AW6"/>
    <mergeCell ref="AV8:AW8"/>
    <mergeCell ref="AE6:AH6"/>
    <mergeCell ref="AG8:AH8"/>
  </mergeCells>
  <printOptions horizontalCentered="1"/>
  <pageMargins left="0.17" right="0.16" top="0.66" bottom="0.39" header="0.22" footer="0.14"/>
  <pageSetup horizontalDpi="600" verticalDpi="600" orientation="landscape" paperSize="9" scale="60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MStojnova</dc:creator>
  <cp:keywords/>
  <dc:description/>
  <cp:lastModifiedBy>DPindzurov</cp:lastModifiedBy>
  <cp:lastPrinted>2009-08-27T14:01:05Z</cp:lastPrinted>
  <dcterms:created xsi:type="dcterms:W3CDTF">2005-02-28T13:26:51Z</dcterms:created>
  <dcterms:modified xsi:type="dcterms:W3CDTF">2009-08-27T14:01:09Z</dcterms:modified>
  <cp:category/>
  <cp:version/>
  <cp:contentType/>
  <cp:contentStatus/>
</cp:coreProperties>
</file>