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15" yWindow="675" windowWidth="15180" windowHeight="8205" firstSheet="2" activeTab="2"/>
  </bookViews>
  <sheets>
    <sheet name="Sheet1" sheetId="1" state="hidden" r:id="rId1"/>
    <sheet name="convertor" sheetId="4" state="hidden" r:id="rId2"/>
    <sheet name="BG" sheetId="2" r:id="rId3"/>
    <sheet name="EN" sheetId="5" state="hidden" r:id="rId4"/>
    <sheet name="Sheet2" sheetId="6" state="hidden" r:id="rId5"/>
  </sheets>
  <definedNames>
    <definedName name="_xlnm.Print_Area" localSheetId="2">'BG'!$B$1:$E$37</definedName>
  </definedNames>
  <calcPr calcId="145621"/>
</workbook>
</file>

<file path=xl/sharedStrings.xml><?xml version="1.0" encoding="utf-8"?>
<sst xmlns="http://schemas.openxmlformats.org/spreadsheetml/2006/main" count="34" uniqueCount="19">
  <si>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</si>
  <si>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</si>
  <si>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</si>
  <si>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</si>
  <si>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</si>
  <si>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</si>
  <si>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</si>
  <si>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</si>
  <si>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</si>
  <si>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</si>
  <si>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</si>
  <si>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</si>
  <si>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</si>
  <si>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</si>
  <si>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July 2017</t>
  </si>
  <si>
    <t>07 2018/  КАЛ.ДНИ</t>
  </si>
  <si>
    <t>ЮЛИ 2018 г./РАБОТНИ ДНИ</t>
  </si>
  <si>
    <t>Септември 2018</t>
  </si>
  <si>
    <t>Празник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</si>
</sst>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л_в_-;\-* #,##0.00\ _л_в_-;_-* &quot;-&quot;??\ _л_в_-;_-@_-"/>
    <numFmt numFmtId="165" formatCode="#,##0.0"/>
    <numFmt numFmtId="166" formatCode="0.0"/>
    <numFmt numFmtId="167" formatCode="_-* #,##0\ _л_в_-;\-* #,##0\ _л_в_-;_-* &quot;-&quot;??\ _л_в_-;_-@_-"/>
    <numFmt numFmtId="168" formatCode="_(* #,##0.0_);_(* \(#,##0.0\);_(* &quot;-&quot;_);_(@_)"/>
    <numFmt numFmtId="169" formatCode="_(* #,##0_);_(* \(#,##0\);_(* &quot;-&quot;_);_(@_)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0" xfId="0" applyBorder="1"/>
    <xf numFmtId="164" fontId="0" fillId="0" borderId="0" xfId="18" applyFont="1" applyBorder="1"/>
    <xf numFmtId="164" fontId="1" fillId="0" borderId="0" xfId="0" applyNumberFormat="1" applyFont="1" applyBorder="1"/>
    <xf numFmtId="165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1" fillId="0" borderId="0" xfId="0" applyFont="1" applyBorder="1"/>
    <xf numFmtId="165" fontId="1" fillId="0" borderId="0" xfId="0" applyNumberFormat="1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/>
    <xf numFmtId="165" fontId="1" fillId="0" borderId="6" xfId="0" applyNumberFormat="1" applyFont="1" applyBorder="1"/>
    <xf numFmtId="164" fontId="4" fillId="0" borderId="0" xfId="18" applyFont="1"/>
    <xf numFmtId="165" fontId="1" fillId="0" borderId="7" xfId="0" applyNumberFormat="1" applyFont="1" applyBorder="1"/>
    <xf numFmtId="166" fontId="0" fillId="0" borderId="0" xfId="0" applyNumberFormat="1"/>
    <xf numFmtId="0" fontId="2" fillId="0" borderId="0" xfId="0" applyFont="1"/>
    <xf numFmtId="165" fontId="1" fillId="0" borderId="8" xfId="0" applyNumberFormat="1" applyFont="1" applyBorder="1"/>
    <xf numFmtId="0" fontId="1" fillId="0" borderId="8" xfId="0" applyFont="1" applyBorder="1"/>
    <xf numFmtId="0" fontId="0" fillId="0" borderId="9" xfId="0" applyBorder="1"/>
    <xf numFmtId="164" fontId="4" fillId="2" borderId="0" xfId="18" applyFont="1" applyFill="1"/>
    <xf numFmtId="168" fontId="4" fillId="2" borderId="0" xfId="18" applyNumberFormat="1" applyFont="1" applyFill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5" fillId="2" borderId="0" xfId="18" applyFont="1" applyFill="1"/>
    <xf numFmtId="0" fontId="0" fillId="0" borderId="0" xfId="0" applyFill="1"/>
    <xf numFmtId="0" fontId="0" fillId="0" borderId="0" xfId="0" applyFill="1" applyBorder="1"/>
    <xf numFmtId="164" fontId="5" fillId="2" borderId="0" xfId="18" applyFont="1" applyFill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4" fontId="4" fillId="2" borderId="0" xfId="18" applyFont="1" applyFill="1" applyAlignment="1">
      <alignment vertical="justify"/>
    </xf>
    <xf numFmtId="165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7" fontId="5" fillId="2" borderId="0" xfId="18" applyNumberFormat="1" applyFont="1" applyFill="1"/>
    <xf numFmtId="169" fontId="4" fillId="2" borderId="0" xfId="18" applyNumberFormat="1" applyFont="1" applyFill="1"/>
    <xf numFmtId="0" fontId="0" fillId="0" borderId="0" xfId="0" applyFont="1"/>
    <xf numFmtId="168" fontId="0" fillId="0" borderId="0" xfId="0" applyNumberFormat="1"/>
    <xf numFmtId="0" fontId="5" fillId="2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/>
    <xf numFmtId="165" fontId="0" fillId="0" borderId="12" xfId="0" applyNumberFormat="1" applyFont="1" applyFill="1" applyBorder="1" applyAlignment="1">
      <alignment horizontal="right"/>
    </xf>
    <xf numFmtId="165" fontId="6" fillId="0" borderId="0" xfId="0" applyNumberFormat="1" applyFont="1"/>
    <xf numFmtId="0" fontId="1" fillId="4" borderId="10" xfId="0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right"/>
    </xf>
    <xf numFmtId="165" fontId="0" fillId="4" borderId="11" xfId="0" applyNumberFormat="1" applyFont="1" applyFill="1" applyBorder="1" applyAlignment="1">
      <alignment horizontal="right"/>
    </xf>
    <xf numFmtId="0" fontId="7" fillId="5" borderId="0" xfId="0" applyFont="1" applyFill="1"/>
    <xf numFmtId="165" fontId="7" fillId="5" borderId="0" xfId="0" applyNumberFormat="1" applyFont="1" applyFill="1"/>
    <xf numFmtId="0" fontId="8" fillId="0" borderId="0" xfId="0" applyFont="1" applyAlignment="1">
      <alignment vertical="center"/>
    </xf>
    <xf numFmtId="49" fontId="1" fillId="6" borderId="13" xfId="0" applyNumberFormat="1" applyFont="1" applyFill="1" applyBorder="1" applyAlignment="1">
      <alignment horizontal="center"/>
    </xf>
    <xf numFmtId="49" fontId="1" fillId="6" borderId="1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6"/>
  <sheetViews>
    <sheetView workbookViewId="0" topLeftCell="A1">
      <selection activeCell="A7" sqref="A7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36" t="s">
        <v>16</v>
      </c>
      <c r="B6" s="45">
        <v>1</v>
      </c>
      <c r="C6" s="45">
        <v>2</v>
      </c>
      <c r="D6" s="45">
        <v>3</v>
      </c>
      <c r="E6" s="45">
        <v>6</v>
      </c>
      <c r="F6" s="45">
        <v>7</v>
      </c>
      <c r="G6" s="45">
        <v>8</v>
      </c>
      <c r="H6" s="45">
        <v>9</v>
      </c>
      <c r="I6" s="45">
        <v>10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5">
        <v>20</v>
      </c>
      <c r="P6" s="45">
        <v>21</v>
      </c>
      <c r="Q6" s="45">
        <v>22</v>
      </c>
      <c r="R6" s="45">
        <v>23</v>
      </c>
      <c r="S6" s="45">
        <v>24</v>
      </c>
      <c r="T6" s="45">
        <v>27</v>
      </c>
      <c r="U6" s="45">
        <v>28</v>
      </c>
      <c r="V6" s="41">
        <v>29</v>
      </c>
      <c r="W6" s="41">
        <v>30</v>
      </c>
      <c r="X6" s="41">
        <v>31</v>
      </c>
      <c r="Y6" s="41"/>
      <c r="Z6" s="41"/>
      <c r="AA6" s="41"/>
    </row>
    <row r="7" s="29" customFormat="1" ht="12.75"/>
    <row r="8" spans="1:60" s="29" customFormat="1" ht="12.75">
      <c r="A8" s="29" t="s">
        <v>13</v>
      </c>
      <c r="B8" s="30">
        <v>-6462.3634900000225</v>
      </c>
      <c r="C8" s="30">
        <v>14441.475239999967</v>
      </c>
      <c r="D8" s="30">
        <v>-191857.44611999995</v>
      </c>
      <c r="E8" s="30">
        <v>-58801.37855999999</v>
      </c>
      <c r="F8" s="30">
        <v>-623565.2504199998</v>
      </c>
      <c r="G8" s="30">
        <v>-35189.25124000001</v>
      </c>
      <c r="H8" s="30">
        <v>-20826.70306999998</v>
      </c>
      <c r="I8" s="30">
        <v>109775.72318000002</v>
      </c>
      <c r="J8" s="30">
        <v>416999.88483</v>
      </c>
      <c r="K8" s="30">
        <v>321826.8524599999</v>
      </c>
      <c r="L8" s="30">
        <v>-21164.535689999982</v>
      </c>
      <c r="M8" s="30">
        <v>24822.455760000023</v>
      </c>
      <c r="N8" s="30">
        <v>33812.34021999996</v>
      </c>
      <c r="O8" s="30">
        <v>25048.375709999997</v>
      </c>
      <c r="P8" s="30">
        <v>3276.038540000023</v>
      </c>
      <c r="Q8" s="30">
        <v>49805.12285099998</v>
      </c>
      <c r="R8" s="30">
        <v>-16592.82813000125</v>
      </c>
      <c r="S8" s="30">
        <v>-67776.53062799988</v>
      </c>
      <c r="T8" s="30">
        <v>-33814.44905333341</v>
      </c>
      <c r="U8" s="30">
        <v>-117018.55116766512</v>
      </c>
      <c r="V8" s="30">
        <v>37659.716309999974</v>
      </c>
      <c r="W8" s="30">
        <v>32792.033525998275</v>
      </c>
      <c r="X8" s="30">
        <v>167520.11004</v>
      </c>
      <c r="Y8" s="30">
        <f>SUM(B8:X8)</f>
        <v>44710.841097998695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5.140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15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>
        <f>HLOOKUP(C1,Sheet1!$A$6:$AM$8,3,FALSE)</f>
        <v>-6462.3634900000225</v>
      </c>
      <c r="D3" s="37">
        <f>HLOOKUP(D1,Sheet1!$A$6:$AM$8,3,FALSE)</f>
        <v>14441.475239999967</v>
      </c>
      <c r="E3" s="37">
        <f>HLOOKUP(E1,Sheet1!$A$6:$AM$8,3,FALSE)</f>
        <v>-191857.44611999995</v>
      </c>
      <c r="F3" s="37" t="e">
        <f>HLOOKUP(F1,Sheet1!$A$6:$AM$8,3,FALSE)</f>
        <v>#N/A</v>
      </c>
      <c r="G3" s="37" t="e">
        <f>HLOOKUP(G1,Sheet1!$A$6:$AM$8,3,FALSE)</f>
        <v>#N/A</v>
      </c>
      <c r="H3" s="37">
        <f>HLOOKUP(H1,Sheet1!$A$6:$AM$8,3,FALSE)</f>
        <v>-58801.37855999999</v>
      </c>
      <c r="I3" s="37">
        <f>HLOOKUP(I1,Sheet1!$A$6:$AM$8,3,FALSE)</f>
        <v>-623565.2504199998</v>
      </c>
      <c r="J3" s="37">
        <f>HLOOKUP(J1,Sheet1!$A$6:$AM$8,3,FALSE)</f>
        <v>-35189.25124000001</v>
      </c>
      <c r="K3" s="37">
        <f>HLOOKUP(K1,Sheet1!$A$6:$AM$8,3,FALSE)</f>
        <v>-20826.70306999998</v>
      </c>
      <c r="L3" s="37">
        <f>HLOOKUP(L1,Sheet1!$A$6:$AM$8,3,FALSE)</f>
        <v>109775.72318000002</v>
      </c>
      <c r="M3" s="37" t="e">
        <f>HLOOKUP(M1,Sheet1!$A$6:$AM$8,3,FALSE)</f>
        <v>#N/A</v>
      </c>
      <c r="N3" s="37" t="e">
        <f>HLOOKUP(N1,Sheet1!$A$6:$AM$8,3,FALSE)</f>
        <v>#N/A</v>
      </c>
      <c r="O3" s="37">
        <f>HLOOKUP(O1,Sheet1!$A$6:$AM$8,3,FALSE)</f>
        <v>416999.88483</v>
      </c>
      <c r="P3" s="37">
        <f>HLOOKUP(P1,Sheet1!$A$6:$AM$8,3,FALSE)</f>
        <v>321826.8524599999</v>
      </c>
      <c r="Q3" s="37">
        <f>HLOOKUP(Q1,Sheet1!$A$6:$AM$8,3,FALSE)</f>
        <v>-21164.535689999982</v>
      </c>
      <c r="R3" s="37">
        <f>HLOOKUP(R1,Sheet1!$A$6:$AM$8,3,FALSE)</f>
        <v>24822.455760000023</v>
      </c>
      <c r="S3" s="37">
        <f>HLOOKUP(S1,Sheet1!$A$6:$AM$8,3,FALSE)</f>
        <v>33812.34021999996</v>
      </c>
      <c r="T3" s="37" t="e">
        <f>HLOOKUP(T1,Sheet1!$A$6:$AM$8,3,FALSE)</f>
        <v>#N/A</v>
      </c>
      <c r="U3" s="37" t="e">
        <f>HLOOKUP(U1,Sheet1!$A$6:$AM$8,3,FALSE)</f>
        <v>#N/A</v>
      </c>
      <c r="V3" s="37">
        <f>HLOOKUP(V1,Sheet1!$A$6:$AM$8,3,FALSE)</f>
        <v>25048.375709999997</v>
      </c>
      <c r="W3" s="37">
        <f>HLOOKUP(W1,Sheet1!$A$6:$AM$8,3,FALSE)</f>
        <v>3276.038540000023</v>
      </c>
      <c r="X3" s="37">
        <f>HLOOKUP(X1,Sheet1!$A$6:$AM$8,3,FALSE)</f>
        <v>49805.12285099998</v>
      </c>
      <c r="Y3" s="37">
        <f>HLOOKUP(Y1,Sheet1!$A$6:$AM$8,3,FALSE)</f>
        <v>-16592.82813000125</v>
      </c>
      <c r="Z3" s="37">
        <f>HLOOKUP(Z1,Sheet1!$A$6:$AM$8,3,FALSE)</f>
        <v>-67776.53062799988</v>
      </c>
      <c r="AA3" s="37" t="e">
        <f>HLOOKUP(AA1,Sheet1!$A$6:$AM$8,3,FALSE)</f>
        <v>#N/A</v>
      </c>
      <c r="AB3" s="37" t="e">
        <f>HLOOKUP(AB1,Sheet1!$A$6:$AM$8,3,FALSE)</f>
        <v>#N/A</v>
      </c>
      <c r="AC3" s="37">
        <f>HLOOKUP(AC1,Sheet1!$A$6:$AM$8,3,FALSE)</f>
        <v>-33814.44905333341</v>
      </c>
      <c r="AD3" s="37">
        <f>HLOOKUP(AD1,Sheet1!$A$6:$AM$8,3,FALSE)</f>
        <v>-117018.55116766512</v>
      </c>
      <c r="AE3" s="37">
        <f>HLOOKUP(AE1,Sheet1!$A$6:$AM$8,3,FALSE)</f>
        <v>37659.716309999974</v>
      </c>
      <c r="AF3" s="37">
        <f>HLOOKUP(AF1,Sheet1!$A$6:$AM$8,3,FALSE)</f>
        <v>32792.033525998275</v>
      </c>
      <c r="AG3" s="37">
        <f>HLOOKUP(AG1,Sheet1!$A$6:$AM$8,3,FALSE)</f>
        <v>167520.11004</v>
      </c>
    </row>
    <row r="4" spans="1:6" ht="12.75">
      <c r="A4" s="43"/>
      <c r="B4" s="2"/>
      <c r="C4" s="2"/>
      <c r="D4" s="2"/>
      <c r="E4" s="2"/>
      <c r="F4" s="2"/>
    </row>
    <row r="5" spans="1:25" ht="12.75">
      <c r="A5" s="44"/>
      <c r="B5" s="2"/>
      <c r="C5" s="2">
        <v>-6462.3634900000225</v>
      </c>
      <c r="D5" s="2">
        <v>14441.475239999967</v>
      </c>
      <c r="E5">
        <v>-191857.44611999995</v>
      </c>
      <c r="F5">
        <v>-58801.37855999999</v>
      </c>
      <c r="G5">
        <v>-623565.2504199998</v>
      </c>
      <c r="H5">
        <v>-35189.25124000001</v>
      </c>
      <c r="I5">
        <v>-20826.70306999998</v>
      </c>
      <c r="J5">
        <v>109775.72318000002</v>
      </c>
      <c r="K5">
        <v>416999.88483</v>
      </c>
      <c r="L5">
        <v>321826.8524599999</v>
      </c>
      <c r="M5">
        <v>-21164.535689999982</v>
      </c>
      <c r="N5">
        <v>24822.455760000023</v>
      </c>
      <c r="O5">
        <v>33812.34021999996</v>
      </c>
      <c r="P5">
        <v>25048.375709999997</v>
      </c>
      <c r="Q5">
        <v>3276.038540000023</v>
      </c>
      <c r="R5">
        <v>49805.12285099998</v>
      </c>
      <c r="S5">
        <v>-16592.82813000125</v>
      </c>
      <c r="T5">
        <v>-67776.53062799988</v>
      </c>
      <c r="U5">
        <v>-33814.44905333341</v>
      </c>
      <c r="V5">
        <v>-117018.55116766512</v>
      </c>
      <c r="W5">
        <v>37659.716309999974</v>
      </c>
      <c r="X5">
        <v>32792.033525998275</v>
      </c>
      <c r="Y5">
        <v>167520.11004</v>
      </c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-6462.3634900000225</v>
      </c>
    </row>
    <row r="8" spans="2:4" ht="15">
      <c r="B8" s="14">
        <v>2</v>
      </c>
      <c r="C8" s="24"/>
      <c r="D8" s="24">
        <f>D3</f>
        <v>14441.475239999967</v>
      </c>
    </row>
    <row r="9" spans="2:9" ht="15">
      <c r="B9" s="14">
        <v>3</v>
      </c>
      <c r="C9" s="24"/>
      <c r="D9" s="24">
        <f>E3</f>
        <v>-191857.44611999995</v>
      </c>
      <c r="I9" s="22"/>
    </row>
    <row r="10" spans="2:4" ht="15">
      <c r="B10" s="14">
        <v>4</v>
      </c>
      <c r="C10" s="24"/>
      <c r="D10" s="24" t="e">
        <f>F3</f>
        <v>#N/A</v>
      </c>
    </row>
    <row r="11" spans="2:4" ht="15">
      <c r="B11" s="14">
        <v>5</v>
      </c>
      <c r="C11" s="24"/>
      <c r="D11" s="24" t="e">
        <f>G3</f>
        <v>#N/A</v>
      </c>
    </row>
    <row r="12" spans="2:4" ht="15">
      <c r="B12" s="14">
        <v>6</v>
      </c>
      <c r="C12" s="24"/>
      <c r="D12" s="24">
        <f>H3</f>
        <v>-58801.37855999999</v>
      </c>
    </row>
    <row r="13" spans="2:4" ht="15">
      <c r="B13" s="14">
        <v>7</v>
      </c>
      <c r="C13" s="24"/>
      <c r="D13" s="24">
        <f>I3</f>
        <v>-623565.2504199998</v>
      </c>
    </row>
    <row r="14" spans="2:4" ht="15">
      <c r="B14" s="14">
        <v>8</v>
      </c>
      <c r="C14" s="24"/>
      <c r="D14" s="24">
        <f>J3</f>
        <v>-35189.25124000001</v>
      </c>
    </row>
    <row r="15" spans="2:4" ht="15">
      <c r="B15" s="14">
        <v>9</v>
      </c>
      <c r="C15" s="24"/>
      <c r="D15" s="24">
        <f>K3</f>
        <v>-20826.70306999998</v>
      </c>
    </row>
    <row r="16" spans="2:4" ht="15">
      <c r="B16" s="14">
        <v>10</v>
      </c>
      <c r="C16" s="24"/>
      <c r="D16" s="24">
        <f>L3</f>
        <v>109775.72318000002</v>
      </c>
    </row>
    <row r="17" spans="2:4" ht="15">
      <c r="B17" s="14">
        <v>11</v>
      </c>
      <c r="C17" s="24"/>
      <c r="D17" s="24" t="e">
        <f>M3</f>
        <v>#N/A</v>
      </c>
    </row>
    <row r="18" spans="2:4" ht="15">
      <c r="B18" s="14">
        <v>12</v>
      </c>
      <c r="C18" s="24"/>
      <c r="D18" s="24" t="e">
        <f>N3</f>
        <v>#N/A</v>
      </c>
    </row>
    <row r="19" spans="2:4" ht="15">
      <c r="B19" s="14">
        <v>13</v>
      </c>
      <c r="C19" s="24"/>
      <c r="D19" s="24">
        <f>O3</f>
        <v>416999.88483</v>
      </c>
    </row>
    <row r="20" spans="2:4" ht="15">
      <c r="B20" s="14">
        <v>14</v>
      </c>
      <c r="C20" s="24"/>
      <c r="D20" s="24">
        <f>P3</f>
        <v>321826.8524599999</v>
      </c>
    </row>
    <row r="21" spans="2:4" ht="15">
      <c r="B21" s="14">
        <v>15</v>
      </c>
      <c r="C21" s="24"/>
      <c r="D21" s="24">
        <f>Q3</f>
        <v>-21164.535689999982</v>
      </c>
    </row>
    <row r="22" spans="2:4" ht="15">
      <c r="B22" s="14">
        <v>16</v>
      </c>
      <c r="C22" s="24"/>
      <c r="D22" s="24">
        <f>R3</f>
        <v>24822.455760000023</v>
      </c>
    </row>
    <row r="23" spans="2:4" ht="15">
      <c r="B23" s="14">
        <v>17</v>
      </c>
      <c r="C23" s="24"/>
      <c r="D23" s="24">
        <f>S3</f>
        <v>33812.34021999996</v>
      </c>
    </row>
    <row r="24" spans="2:4" ht="15">
      <c r="B24" s="14">
        <v>18</v>
      </c>
      <c r="C24" s="24"/>
      <c r="D24" s="24" t="e">
        <f>T3</f>
        <v>#N/A</v>
      </c>
    </row>
    <row r="25" spans="2:4" ht="15">
      <c r="B25" s="14">
        <v>19</v>
      </c>
      <c r="C25" s="24"/>
      <c r="D25" s="24" t="e">
        <f>U3</f>
        <v>#N/A</v>
      </c>
    </row>
    <row r="26" spans="2:4" ht="15">
      <c r="B26" s="14">
        <v>20</v>
      </c>
      <c r="C26" s="24"/>
      <c r="D26" s="24">
        <f>V3</f>
        <v>25048.375709999997</v>
      </c>
    </row>
    <row r="27" spans="2:4" ht="15">
      <c r="B27" s="14">
        <v>21</v>
      </c>
      <c r="C27" s="24"/>
      <c r="D27" s="24">
        <f>W3</f>
        <v>3276.038540000023</v>
      </c>
    </row>
    <row r="28" spans="2:4" ht="15">
      <c r="B28" s="14">
        <v>22</v>
      </c>
      <c r="C28" s="24"/>
      <c r="D28" s="24">
        <f>X3</f>
        <v>49805.12285099998</v>
      </c>
    </row>
    <row r="29" spans="2:4" ht="15">
      <c r="B29" s="14">
        <v>23</v>
      </c>
      <c r="C29" s="24"/>
      <c r="D29" s="24">
        <f>Y3</f>
        <v>-16592.82813000125</v>
      </c>
    </row>
    <row r="30" spans="2:4" ht="15">
      <c r="B30" s="14">
        <v>24</v>
      </c>
      <c r="C30" s="24"/>
      <c r="D30" s="24">
        <f>Z3</f>
        <v>-67776.53062799988</v>
      </c>
    </row>
    <row r="31" spans="2:4" ht="15">
      <c r="B31" s="14">
        <v>25</v>
      </c>
      <c r="C31" s="24"/>
      <c r="D31" s="24" t="e">
        <f>AA3</f>
        <v>#N/A</v>
      </c>
    </row>
    <row r="32" spans="2:4" ht="15">
      <c r="B32" s="14">
        <v>26</v>
      </c>
      <c r="C32" s="24"/>
      <c r="D32" s="24" t="e">
        <f>AB3</f>
        <v>#N/A</v>
      </c>
    </row>
    <row r="33" spans="2:4" ht="15">
      <c r="B33" s="14">
        <v>27</v>
      </c>
      <c r="C33" s="24"/>
      <c r="D33" s="24">
        <f>AC3</f>
        <v>-33814.44905333341</v>
      </c>
    </row>
    <row r="34" spans="2:4" ht="15">
      <c r="B34" s="14">
        <v>28</v>
      </c>
      <c r="C34" s="24"/>
      <c r="D34" s="24">
        <f>AD3</f>
        <v>-117018.55116766512</v>
      </c>
    </row>
    <row r="35" spans="2:4" ht="15">
      <c r="B35" s="14">
        <v>29</v>
      </c>
      <c r="C35" s="24"/>
      <c r="D35" s="24">
        <f>AE3</f>
        <v>37659.716309999974</v>
      </c>
    </row>
    <row r="36" spans="2:4" ht="15">
      <c r="B36" s="14">
        <v>30</v>
      </c>
      <c r="C36" s="24"/>
      <c r="D36" s="24">
        <f>AF3</f>
        <v>32792.033525998275</v>
      </c>
    </row>
    <row r="37" spans="2:4" ht="15">
      <c r="B37" s="14">
        <v>31</v>
      </c>
      <c r="D37" s="24">
        <f>AG3</f>
        <v>167520.11004</v>
      </c>
    </row>
    <row r="38" spans="2:4" ht="15">
      <c r="B38" s="15"/>
      <c r="D38" s="50"/>
    </row>
    <row r="39" spans="2:4" ht="15">
      <c r="B39" s="15"/>
      <c r="D39" s="50">
        <f>D7+D8+D9+D12+D13+D14+D15+D16+D19+D20+D21+D22+D23+D26+D27+D28+D29+D30+D33+D34+D35+D36+D37-Sheet1!Y8</f>
        <v>0</v>
      </c>
    </row>
    <row r="40" ht="15">
      <c r="B40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zoomScaleSheetLayoutView="100" workbookViewId="0" topLeftCell="B7">
      <selection activeCell="H33" sqref="H33"/>
    </sheetView>
  </sheetViews>
  <sheetFormatPr defaultColWidth="9.140625" defaultRowHeight="12.75"/>
  <cols>
    <col min="1" max="1" width="9.140625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9" t="s">
        <v>17</v>
      </c>
      <c r="D2" s="60"/>
      <c r="H2" s="56" t="s">
        <v>6</v>
      </c>
    </row>
    <row r="3" spans="3:8" ht="13.5" thickBot="1">
      <c r="C3" s="16"/>
      <c r="D3" s="32" t="s">
        <v>3</v>
      </c>
      <c r="H3" s="57">
        <f>SUM(D5:D35)-Sheet1!Y8</f>
        <v>229833.70821050144</v>
      </c>
    </row>
    <row r="4" spans="1:8" s="19" customFormat="1" ht="61.5" customHeight="1" thickBot="1">
      <c r="A4" s="18"/>
      <c r="C4" s="17" t="s">
        <v>0</v>
      </c>
      <c r="D4" s="17" t="s">
        <v>4</v>
      </c>
      <c r="H4" s="58"/>
    </row>
    <row r="5" spans="1:8" ht="13.5" thickBot="1">
      <c r="A5" s="20"/>
      <c r="C5" s="46">
        <v>1</v>
      </c>
      <c r="D5" s="46" t="s">
        <v>12</v>
      </c>
      <c r="H5" s="52"/>
    </row>
    <row r="6" spans="1:4" ht="13.5" thickBot="1">
      <c r="A6" s="21"/>
      <c r="C6" s="46">
        <v>2</v>
      </c>
      <c r="D6" s="46" t="s">
        <v>7</v>
      </c>
    </row>
    <row r="7" spans="1:4" ht="12.75">
      <c r="A7" s="21"/>
      <c r="C7" s="40">
        <v>3</v>
      </c>
      <c r="D7" s="39">
        <v>-75540.4536099999</v>
      </c>
    </row>
    <row r="8" spans="1:4" ht="12.75">
      <c r="A8" s="11"/>
      <c r="C8" s="40">
        <v>4</v>
      </c>
      <c r="D8" s="39">
        <v>-160603.26875999995</v>
      </c>
    </row>
    <row r="9" spans="1:4" ht="13.5" thickBot="1">
      <c r="A9" s="21"/>
      <c r="C9" s="40">
        <v>5</v>
      </c>
      <c r="D9" s="39">
        <v>-307575.69505</v>
      </c>
    </row>
    <row r="10" spans="1:4" ht="13.5" thickBot="1">
      <c r="A10" s="21"/>
      <c r="C10" s="46">
        <v>6</v>
      </c>
      <c r="D10" s="46" t="s">
        <v>18</v>
      </c>
    </row>
    <row r="11" spans="1:4" ht="13.5" thickBot="1">
      <c r="A11" s="21"/>
      <c r="C11" s="40">
        <v>7</v>
      </c>
      <c r="D11" s="39">
        <v>-731205.7949499999</v>
      </c>
    </row>
    <row r="12" spans="1:4" ht="13.5" thickBot="1">
      <c r="A12" s="21"/>
      <c r="C12" s="46">
        <v>8</v>
      </c>
      <c r="D12" s="46" t="s">
        <v>12</v>
      </c>
    </row>
    <row r="13" spans="1:4" ht="13.5" thickBot="1">
      <c r="A13" s="21"/>
      <c r="C13" s="46">
        <v>9</v>
      </c>
      <c r="D13" s="46" t="s">
        <v>7</v>
      </c>
    </row>
    <row r="14" spans="1:4" ht="12.75">
      <c r="A14" s="21"/>
      <c r="C14" s="40">
        <v>10</v>
      </c>
      <c r="D14" s="39">
        <v>32043.6434</v>
      </c>
    </row>
    <row r="15" spans="1:4" ht="12.75">
      <c r="A15" s="21"/>
      <c r="C15" s="40">
        <v>11</v>
      </c>
      <c r="D15" s="39">
        <v>-105190.31163999999</v>
      </c>
    </row>
    <row r="16" spans="1:4" ht="12.75">
      <c r="A16" s="21"/>
      <c r="C16" s="40">
        <v>12</v>
      </c>
      <c r="D16" s="39">
        <v>199560.42537000004</v>
      </c>
    </row>
    <row r="17" spans="1:4" ht="12.75">
      <c r="A17" s="21"/>
      <c r="C17" s="40">
        <v>13</v>
      </c>
      <c r="D17" s="39">
        <v>714618.0321584997</v>
      </c>
    </row>
    <row r="18" spans="1:4" ht="13.5" thickBot="1">
      <c r="A18" s="21"/>
      <c r="C18" s="40">
        <v>14</v>
      </c>
      <c r="D18" s="39">
        <v>1260747.6304100002</v>
      </c>
    </row>
    <row r="19" spans="1:4" ht="13.5" thickBot="1">
      <c r="A19" s="21"/>
      <c r="C19" s="46">
        <v>15</v>
      </c>
      <c r="D19" s="46" t="s">
        <v>12</v>
      </c>
    </row>
    <row r="20" spans="1:4" ht="13.5" thickBot="1">
      <c r="A20" s="21"/>
      <c r="C20" s="46">
        <v>16</v>
      </c>
      <c r="D20" s="46" t="s">
        <v>7</v>
      </c>
    </row>
    <row r="21" spans="1:4" ht="12.75">
      <c r="A21" s="21"/>
      <c r="C21" s="40">
        <v>17</v>
      </c>
      <c r="D21" s="39">
        <v>-830286.2185000002</v>
      </c>
    </row>
    <row r="22" spans="1:4" ht="12.75">
      <c r="A22" s="21"/>
      <c r="C22" s="40">
        <v>18</v>
      </c>
      <c r="D22" s="39">
        <v>-23825.764480000013</v>
      </c>
    </row>
    <row r="23" spans="1:4" ht="12.75">
      <c r="A23" s="21"/>
      <c r="C23" s="40">
        <v>19</v>
      </c>
      <c r="D23" s="39">
        <v>45014.835589999915</v>
      </c>
    </row>
    <row r="24" spans="1:8" ht="12.75">
      <c r="A24" s="21"/>
      <c r="C24" s="40">
        <v>20</v>
      </c>
      <c r="D24" s="39">
        <v>36415.52245</v>
      </c>
      <c r="G24" s="2"/>
      <c r="H24" s="2"/>
    </row>
    <row r="25" spans="1:8" ht="13.5" thickBot="1">
      <c r="A25" s="21"/>
      <c r="C25" s="40">
        <v>21</v>
      </c>
      <c r="D25" s="39">
        <v>26908.353090000157</v>
      </c>
      <c r="G25" s="48"/>
      <c r="H25" s="49"/>
    </row>
    <row r="26" spans="1:8" ht="13.5" thickBot="1">
      <c r="A26" s="21"/>
      <c r="C26" s="46">
        <v>22</v>
      </c>
      <c r="D26" s="46" t="s">
        <v>18</v>
      </c>
      <c r="G26" s="48"/>
      <c r="H26" s="49"/>
    </row>
    <row r="27" spans="1:4" ht="13.5" thickBot="1">
      <c r="A27" s="21"/>
      <c r="C27" s="46">
        <v>23</v>
      </c>
      <c r="D27" s="46" t="s">
        <v>18</v>
      </c>
    </row>
    <row r="28" spans="1:4" ht="13.5" thickBot="1">
      <c r="A28" s="21"/>
      <c r="C28" s="46">
        <v>24</v>
      </c>
      <c r="D28" s="46" t="s">
        <v>18</v>
      </c>
    </row>
    <row r="29" spans="1:4" ht="12.75">
      <c r="A29" s="21"/>
      <c r="C29" s="40">
        <v>25</v>
      </c>
      <c r="D29" s="39">
        <v>-44749.08138999985</v>
      </c>
    </row>
    <row r="30" spans="1:4" ht="12.75">
      <c r="A30" s="21"/>
      <c r="C30" s="40">
        <v>26</v>
      </c>
      <c r="D30" s="39">
        <v>2896.070099999727</v>
      </c>
    </row>
    <row r="31" spans="1:4" ht="12.75">
      <c r="A31" s="21"/>
      <c r="C31" s="40">
        <v>27</v>
      </c>
      <c r="D31" s="39">
        <v>72636.84101000022</v>
      </c>
    </row>
    <row r="32" spans="1:4" ht="13.5" thickBot="1">
      <c r="A32" s="23"/>
      <c r="C32" s="40">
        <v>28</v>
      </c>
      <c r="D32" s="39">
        <v>162679.78411000007</v>
      </c>
    </row>
    <row r="33" spans="1:4" ht="13.5" thickBot="1">
      <c r="A33" s="23"/>
      <c r="C33" s="46">
        <v>29</v>
      </c>
      <c r="D33" s="46" t="s">
        <v>12</v>
      </c>
    </row>
    <row r="34" spans="1:4" ht="13.5" thickBot="1">
      <c r="A34" s="23"/>
      <c r="C34" s="46">
        <v>30</v>
      </c>
      <c r="D34" s="46" t="s">
        <v>7</v>
      </c>
    </row>
    <row r="35" ht="12.75">
      <c r="A35" s="23"/>
    </row>
    <row r="36" ht="12.75">
      <c r="A36" s="23"/>
    </row>
  </sheetData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showRowColHeaders="0" workbookViewId="0" topLeftCell="A1">
      <selection activeCell="H21" sqref="H21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9" t="s">
        <v>14</v>
      </c>
      <c r="C2" s="60"/>
    </row>
    <row r="3" spans="2:3" ht="13.5" thickBot="1">
      <c r="B3" s="16"/>
      <c r="C3" s="32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40">
        <v>1</v>
      </c>
      <c r="C5" s="39">
        <v>-6462.3634900000225</v>
      </c>
    </row>
    <row r="6" spans="2:3" ht="12.75">
      <c r="B6" s="53">
        <v>2</v>
      </c>
      <c r="C6" s="54">
        <v>14441.475239999967</v>
      </c>
    </row>
    <row r="7" spans="2:8" ht="13.5" thickBot="1">
      <c r="B7" s="53">
        <v>3</v>
      </c>
      <c r="C7" s="54">
        <v>-191857.44611999995</v>
      </c>
      <c r="F7" s="2"/>
      <c r="G7" s="2"/>
      <c r="H7" s="2"/>
    </row>
    <row r="8" spans="2:8" ht="13.5" thickBot="1">
      <c r="B8" s="46">
        <v>4</v>
      </c>
      <c r="C8" s="46" t="s">
        <v>8</v>
      </c>
      <c r="F8" s="35"/>
      <c r="G8" s="48"/>
      <c r="H8" s="2"/>
    </row>
    <row r="9" spans="2:8" ht="13.5" thickBot="1">
      <c r="B9" s="46">
        <v>5</v>
      </c>
      <c r="C9" s="46" t="s">
        <v>9</v>
      </c>
      <c r="F9" s="35"/>
      <c r="G9" s="48"/>
      <c r="H9" s="2"/>
    </row>
    <row r="10" spans="2:8" ht="12.75">
      <c r="B10" s="40">
        <v>6</v>
      </c>
      <c r="C10" s="39">
        <v>-58801.37855999999</v>
      </c>
      <c r="F10" s="2"/>
      <c r="G10" s="2"/>
      <c r="H10" s="2"/>
    </row>
    <row r="11" spans="2:3" ht="12.75">
      <c r="B11" s="53">
        <v>7</v>
      </c>
      <c r="C11" s="54">
        <v>-623565.2504199998</v>
      </c>
    </row>
    <row r="12" spans="2:3" ht="12.75">
      <c r="B12" s="40">
        <v>8</v>
      </c>
      <c r="C12" s="54">
        <v>-35189.25124000001</v>
      </c>
    </row>
    <row r="13" spans="2:3" ht="12.75">
      <c r="B13" s="53">
        <v>9</v>
      </c>
      <c r="C13" s="54">
        <v>-20826.70306999998</v>
      </c>
    </row>
    <row r="14" spans="2:3" ht="13.5" thickBot="1">
      <c r="B14" s="53">
        <v>10</v>
      </c>
      <c r="C14" s="54">
        <v>109775.72318000002</v>
      </c>
    </row>
    <row r="15" spans="2:3" ht="13.5" thickBot="1">
      <c r="B15" s="46">
        <v>11</v>
      </c>
      <c r="C15" s="46" t="s">
        <v>8</v>
      </c>
    </row>
    <row r="16" spans="2:3" ht="13.5" thickBot="1">
      <c r="B16" s="46">
        <v>12</v>
      </c>
      <c r="C16" s="46" t="s">
        <v>9</v>
      </c>
    </row>
    <row r="17" spans="2:3" ht="12.75">
      <c r="B17" s="53">
        <v>13</v>
      </c>
      <c r="C17" s="39">
        <v>416999.88483</v>
      </c>
    </row>
    <row r="18" spans="2:3" ht="12.75">
      <c r="B18" s="53">
        <v>14</v>
      </c>
      <c r="C18" s="54">
        <v>321826.8524599999</v>
      </c>
    </row>
    <row r="19" spans="2:3" ht="12.75">
      <c r="B19" s="53">
        <v>15</v>
      </c>
      <c r="C19" s="54">
        <v>-21164.535689999982</v>
      </c>
    </row>
    <row r="20" spans="2:3" ht="12.75">
      <c r="B20" s="53">
        <v>16</v>
      </c>
      <c r="C20" s="54">
        <v>24822.455760000023</v>
      </c>
    </row>
    <row r="21" spans="2:3" ht="13.5" thickBot="1">
      <c r="B21" s="53">
        <v>17</v>
      </c>
      <c r="C21" s="54">
        <v>33812.34021999996</v>
      </c>
    </row>
    <row r="22" spans="2:3" ht="13.5" thickBot="1">
      <c r="B22" s="46">
        <v>18</v>
      </c>
      <c r="C22" s="46" t="s">
        <v>8</v>
      </c>
    </row>
    <row r="23" spans="2:3" ht="13.5" thickBot="1">
      <c r="B23" s="46">
        <v>19</v>
      </c>
      <c r="C23" s="46" t="s">
        <v>9</v>
      </c>
    </row>
    <row r="24" spans="2:3" ht="12.75">
      <c r="B24" s="53">
        <v>20</v>
      </c>
      <c r="C24" s="39">
        <v>25048.375709999997</v>
      </c>
    </row>
    <row r="25" spans="2:3" ht="12.75">
      <c r="B25" s="53">
        <v>21</v>
      </c>
      <c r="C25" s="54">
        <v>3276.038540000023</v>
      </c>
    </row>
    <row r="26" spans="2:3" ht="12.75">
      <c r="B26" s="53">
        <v>22</v>
      </c>
      <c r="C26" s="54">
        <v>49805.12285099998</v>
      </c>
    </row>
    <row r="27" spans="2:3" ht="12.75">
      <c r="B27" s="53">
        <v>23</v>
      </c>
      <c r="C27" s="54">
        <v>-16592.82813000125</v>
      </c>
    </row>
    <row r="28" spans="2:3" ht="13.5" thickBot="1">
      <c r="B28" s="53">
        <v>24</v>
      </c>
      <c r="C28" s="54">
        <v>-67776.53062799988</v>
      </c>
    </row>
    <row r="29" spans="2:3" ht="13.5" thickBot="1">
      <c r="B29" s="46">
        <v>25</v>
      </c>
      <c r="C29" s="46" t="s">
        <v>8</v>
      </c>
    </row>
    <row r="30" spans="2:3" ht="13.5" thickBot="1">
      <c r="B30" s="46">
        <v>26</v>
      </c>
      <c r="C30" s="46" t="s">
        <v>9</v>
      </c>
    </row>
    <row r="31" spans="2:3" ht="12.75">
      <c r="B31" s="40">
        <v>27</v>
      </c>
      <c r="C31" s="51">
        <v>-33814.44905333341</v>
      </c>
    </row>
    <row r="32" spans="2:3" ht="12.75">
      <c r="B32" s="40">
        <v>28</v>
      </c>
      <c r="C32" s="54">
        <v>-117018.55116766512</v>
      </c>
    </row>
    <row r="33" spans="2:3" ht="12.75">
      <c r="B33" s="40">
        <v>29</v>
      </c>
      <c r="C33" s="54">
        <v>37659.716309999974</v>
      </c>
    </row>
    <row r="34" spans="2:3" ht="12.75">
      <c r="B34" s="40">
        <v>30</v>
      </c>
      <c r="C34" s="54">
        <v>32792.033525998275</v>
      </c>
    </row>
    <row r="35" spans="2:3" ht="13.5" customHeight="1" thickBot="1">
      <c r="B35" s="47">
        <v>31</v>
      </c>
      <c r="C35" s="55">
        <v>167520.11004</v>
      </c>
    </row>
  </sheetData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Боряна Несторова</cp:lastModifiedBy>
  <cp:lastPrinted>2012-05-04T14:00:05Z</cp:lastPrinted>
  <dcterms:created xsi:type="dcterms:W3CDTF">2002-04-15T11:18:51Z</dcterms:created>
  <dcterms:modified xsi:type="dcterms:W3CDTF">2018-09-05T14:06:29Z</dcterms:modified>
  <cp:category/>
  <cp:version/>
  <cp:contentType/>
  <cp:contentStatus/>
</cp:coreProperties>
</file>