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Pr!$A$1:$G$250</definedName>
  </definedNames>
  <calcPr calcId="145621"/>
</workbook>
</file>

<file path=xl/calcChain.xml><?xml version="1.0" encoding="utf-8"?>
<calcChain xmlns="http://schemas.openxmlformats.org/spreadsheetml/2006/main">
  <c r="G198" i="2" l="1"/>
  <c r="F198" i="2"/>
  <c r="E198" i="2"/>
  <c r="D198" i="2"/>
  <c r="C198" i="2"/>
  <c r="B198" i="2"/>
  <c r="G114" i="2"/>
  <c r="F114" i="2"/>
  <c r="E114" i="2"/>
  <c r="D114" i="2"/>
  <c r="C114" i="2"/>
  <c r="B114" i="2"/>
  <c r="G94" i="2"/>
  <c r="F94" i="2"/>
  <c r="E94" i="2"/>
  <c r="D94" i="2"/>
  <c r="C94" i="2"/>
  <c r="B94" i="2"/>
  <c r="G93" i="2"/>
  <c r="F93" i="2"/>
  <c r="E93" i="2"/>
  <c r="D93" i="2"/>
  <c r="C93" i="2"/>
  <c r="B93" i="2"/>
  <c r="E246" i="2"/>
  <c r="G208" i="2"/>
  <c r="F208" i="2"/>
  <c r="E208" i="2"/>
  <c r="D208" i="2"/>
  <c r="C208" i="2"/>
  <c r="B208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85" i="2"/>
  <c r="F185" i="2"/>
  <c r="E185" i="2"/>
  <c r="D185" i="2"/>
  <c r="C185" i="2"/>
  <c r="B185" i="2"/>
  <c r="G180" i="2"/>
  <c r="F180" i="2"/>
  <c r="E180" i="2"/>
  <c r="D180" i="2"/>
  <c r="C180" i="2"/>
  <c r="B180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65" i="2"/>
  <c r="F165" i="2"/>
  <c r="E165" i="2"/>
  <c r="D165" i="2"/>
  <c r="C165" i="2"/>
  <c r="B165" i="2"/>
  <c r="G160" i="2"/>
  <c r="F160" i="2"/>
  <c r="E160" i="2"/>
  <c r="D160" i="2"/>
  <c r="C160" i="2"/>
  <c r="B160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45" i="2"/>
  <c r="F145" i="2"/>
  <c r="E145" i="2"/>
  <c r="D145" i="2"/>
  <c r="C145" i="2"/>
  <c r="B145" i="2"/>
  <c r="G140" i="2"/>
  <c r="F140" i="2"/>
  <c r="E140" i="2"/>
  <c r="D140" i="2"/>
  <c r="C140" i="2"/>
  <c r="B140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23" i="2"/>
  <c r="F123" i="2"/>
  <c r="E123" i="2"/>
  <c r="D123" i="2"/>
  <c r="C123" i="2"/>
  <c r="B123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98" i="2"/>
  <c r="F98" i="2"/>
  <c r="E98" i="2"/>
  <c r="D98" i="2"/>
  <c r="C98" i="2"/>
  <c r="B98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78" i="2"/>
  <c r="F78" i="2"/>
  <c r="E78" i="2"/>
  <c r="D78" i="2"/>
  <c r="C78" i="2"/>
  <c r="B78" i="2"/>
  <c r="B74" i="2"/>
  <c r="B246" i="2" s="1"/>
  <c r="C74" i="2"/>
  <c r="C246" i="2" s="1"/>
  <c r="D74" i="2"/>
  <c r="E74" i="2"/>
  <c r="F74" i="2"/>
  <c r="F246" i="2" s="1"/>
  <c r="G74" i="2"/>
  <c r="G246" i="2" s="1"/>
  <c r="D246" i="2" l="1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25" i="2"/>
  <c r="F25" i="2"/>
  <c r="E25" i="2"/>
  <c r="D25" i="2"/>
  <c r="C25" i="2"/>
  <c r="B25" i="2"/>
  <c r="G21" i="2"/>
  <c r="F21" i="2"/>
  <c r="E21" i="2"/>
  <c r="D21" i="2"/>
  <c r="C21" i="2"/>
  <c r="B21" i="2"/>
  <c r="G20" i="2"/>
  <c r="F20" i="2"/>
  <c r="E20" i="2"/>
  <c r="D20" i="2"/>
  <c r="C20" i="2"/>
  <c r="B20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36" i="2"/>
  <c r="F136" i="2"/>
  <c r="E136" i="2"/>
  <c r="D136" i="2"/>
  <c r="C136" i="2"/>
  <c r="B136" i="2"/>
  <c r="G73" i="2"/>
  <c r="F73" i="2"/>
  <c r="E73" i="2"/>
  <c r="D73" i="2"/>
  <c r="C73" i="2"/>
  <c r="B73" i="2"/>
  <c r="G72" i="2"/>
  <c r="F72" i="2"/>
  <c r="E72" i="2"/>
  <c r="D72" i="2"/>
  <c r="C72" i="2"/>
  <c r="B72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49" i="2"/>
  <c r="F49" i="2"/>
  <c r="E49" i="2"/>
  <c r="D49" i="2"/>
  <c r="C49" i="2"/>
  <c r="B49" i="2"/>
  <c r="G44" i="2"/>
  <c r="F44" i="2"/>
  <c r="E44" i="2"/>
  <c r="D44" i="2"/>
  <c r="C44" i="2"/>
  <c r="B44" i="2"/>
  <c r="B70" i="2" l="1"/>
  <c r="C70" i="2"/>
  <c r="G70" i="2"/>
  <c r="E70" i="2"/>
  <c r="F70" i="2"/>
  <c r="D70" i="2"/>
  <c r="B232" i="2"/>
  <c r="D232" i="2"/>
  <c r="F232" i="2"/>
  <c r="C232" i="2"/>
  <c r="E232" i="2"/>
  <c r="G232" i="2"/>
  <c r="B221" i="2"/>
  <c r="F221" i="2"/>
  <c r="D221" i="2"/>
  <c r="C221" i="2"/>
  <c r="E221" i="2"/>
  <c r="G221" i="2"/>
  <c r="D245" i="2"/>
  <c r="E245" i="2"/>
  <c r="F245" i="2"/>
  <c r="G245" i="2"/>
  <c r="C245" i="2" l="1"/>
  <c r="B245" i="2"/>
  <c r="G231" i="2" l="1"/>
  <c r="D231" i="2"/>
  <c r="E231" i="2"/>
  <c r="F231" i="2"/>
  <c r="C231" i="2" l="1"/>
  <c r="G32" i="2"/>
  <c r="E32" i="2"/>
  <c r="G224" i="2"/>
  <c r="F224" i="2"/>
  <c r="E224" i="2"/>
  <c r="D224" i="2"/>
  <c r="G222" i="2"/>
  <c r="F222" i="2"/>
  <c r="E222" i="2"/>
  <c r="B224" i="2" l="1"/>
  <c r="B231" i="2"/>
  <c r="G56" i="2"/>
  <c r="B222" i="2"/>
  <c r="D56" i="2"/>
  <c r="F56" i="2"/>
  <c r="E56" i="2"/>
  <c r="B32" i="2"/>
  <c r="C222" i="2"/>
  <c r="D32" i="2"/>
  <c r="F32" i="2"/>
  <c r="B56" i="2"/>
  <c r="F9" i="2"/>
  <c r="D9" i="2"/>
  <c r="G9" i="2"/>
  <c r="E9" i="2"/>
  <c r="G236" i="2" l="1"/>
  <c r="F236" i="2"/>
  <c r="E236" i="2"/>
  <c r="D236" i="2"/>
  <c r="B236" i="2"/>
  <c r="G18" i="2"/>
  <c r="F18" i="2"/>
  <c r="E18" i="2"/>
  <c r="D18" i="2"/>
  <c r="B18" i="2"/>
  <c r="B9" i="2"/>
  <c r="G23" i="2" l="1"/>
  <c r="F23" i="2"/>
  <c r="E23" i="2"/>
  <c r="D23" i="2"/>
  <c r="B23" i="2"/>
  <c r="F10" i="1" l="1"/>
  <c r="H10" i="1"/>
  <c r="G10" i="1"/>
  <c r="E10" i="1"/>
  <c r="C10" i="1"/>
  <c r="D222" i="2" l="1"/>
  <c r="G138" i="2" l="1"/>
  <c r="E138" i="2"/>
  <c r="F138" i="2"/>
  <c r="D138" i="2"/>
  <c r="C138" i="2"/>
  <c r="C224" i="2"/>
  <c r="C18" i="2"/>
  <c r="B138" i="2"/>
  <c r="C236" i="2" l="1"/>
  <c r="C32" i="2"/>
  <c r="C9" i="2"/>
  <c r="C56" i="2"/>
  <c r="C23" i="2" l="1"/>
  <c r="D10" i="1" l="1"/>
  <c r="G227" i="2"/>
  <c r="E227" i="2"/>
  <c r="F226" i="2"/>
  <c r="D226" i="2"/>
  <c r="G225" i="2"/>
  <c r="E225" i="2"/>
  <c r="F227" i="2"/>
  <c r="D227" i="2"/>
  <c r="G226" i="2"/>
  <c r="E226" i="2"/>
  <c r="F225" i="2"/>
  <c r="D225" i="2"/>
  <c r="C226" i="2" l="1"/>
  <c r="B226" i="2"/>
  <c r="C225" i="2"/>
  <c r="C227" i="2"/>
  <c r="B227" i="2"/>
  <c r="G229" i="2" l="1"/>
  <c r="E229" i="2"/>
  <c r="F228" i="2"/>
  <c r="D228" i="2"/>
  <c r="F229" i="2"/>
  <c r="D229" i="2"/>
  <c r="G228" i="2"/>
  <c r="E228" i="2"/>
  <c r="G105" i="2"/>
  <c r="E105" i="2"/>
  <c r="F105" i="2"/>
  <c r="D105" i="2"/>
  <c r="C105" i="2" l="1"/>
  <c r="C228" i="2"/>
  <c r="C229" i="2"/>
  <c r="D116" i="2"/>
  <c r="E116" i="2"/>
  <c r="F116" i="2"/>
  <c r="G116" i="2"/>
  <c r="G121" i="2" l="1"/>
  <c r="F121" i="2"/>
  <c r="E121" i="2"/>
  <c r="D121" i="2"/>
  <c r="C116" i="2"/>
  <c r="F91" i="2"/>
  <c r="D91" i="2"/>
  <c r="G91" i="2"/>
  <c r="E91" i="2"/>
  <c r="B116" i="2"/>
  <c r="H18" i="1" l="1"/>
  <c r="G18" i="1"/>
  <c r="F18" i="1"/>
  <c r="E18" i="1"/>
  <c r="F250" i="2"/>
  <c r="G237" i="2"/>
  <c r="C91" i="2"/>
  <c r="B91" i="2"/>
  <c r="C121" i="2"/>
  <c r="F219" i="2"/>
  <c r="G218" i="2"/>
  <c r="E218" i="2"/>
  <c r="G152" i="2"/>
  <c r="E152" i="2"/>
  <c r="C152" i="2"/>
  <c r="C237" i="2"/>
  <c r="F237" i="2"/>
  <c r="E237" i="2"/>
  <c r="D237" i="2"/>
  <c r="B237" i="2"/>
  <c r="D238" i="2"/>
  <c r="F42" i="2"/>
  <c r="F223" i="2"/>
  <c r="D223" i="2"/>
  <c r="G158" i="2"/>
  <c r="E158" i="2"/>
  <c r="G241" i="2"/>
  <c r="E241" i="2"/>
  <c r="C178" i="2"/>
  <c r="F244" i="2"/>
  <c r="D244" i="2"/>
  <c r="G243" i="2"/>
  <c r="E243" i="2"/>
  <c r="D242" i="2"/>
  <c r="E238" i="2"/>
  <c r="G238" i="2"/>
  <c r="G223" i="2"/>
  <c r="E223" i="2"/>
  <c r="F240" i="2"/>
  <c r="D240" i="2"/>
  <c r="F178" i="2"/>
  <c r="G244" i="2"/>
  <c r="E244" i="2"/>
  <c r="F243" i="2"/>
  <c r="D243" i="2"/>
  <c r="E242" i="2"/>
  <c r="C130" i="2"/>
  <c r="D178" i="2"/>
  <c r="D217" i="2"/>
  <c r="D219" i="2"/>
  <c r="D218" i="2"/>
  <c r="B225" i="2"/>
  <c r="G250" i="2"/>
  <c r="E250" i="2"/>
  <c r="G219" i="2"/>
  <c r="E219" i="2"/>
  <c r="C219" i="2"/>
  <c r="F218" i="2"/>
  <c r="F152" i="2"/>
  <c r="D152" i="2"/>
  <c r="C238" i="2"/>
  <c r="B223" i="2"/>
  <c r="G85" i="2"/>
  <c r="G217" i="2"/>
  <c r="E85" i="2"/>
  <c r="E217" i="2"/>
  <c r="C85" i="2"/>
  <c r="G130" i="2"/>
  <c r="E130" i="2"/>
  <c r="B158" i="2"/>
  <c r="B172" i="2"/>
  <c r="F172" i="2"/>
  <c r="B192" i="2"/>
  <c r="E192" i="2"/>
  <c r="C192" i="2"/>
  <c r="B238" i="2"/>
  <c r="D42" i="2"/>
  <c r="F238" i="2"/>
  <c r="F239" i="2"/>
  <c r="D239" i="2"/>
  <c r="B85" i="2"/>
  <c r="B217" i="2"/>
  <c r="B218" i="2"/>
  <c r="F85" i="2"/>
  <c r="F217" i="2"/>
  <c r="D85" i="2"/>
  <c r="B130" i="2"/>
  <c r="F130" i="2"/>
  <c r="D130" i="2"/>
  <c r="B152" i="2"/>
  <c r="G240" i="2"/>
  <c r="E240" i="2"/>
  <c r="C240" i="2"/>
  <c r="G172" i="2"/>
  <c r="E172" i="2"/>
  <c r="C172" i="2"/>
  <c r="E178" i="2"/>
  <c r="F192" i="2"/>
  <c r="G192" i="2"/>
  <c r="D192" i="2"/>
  <c r="F242" i="2"/>
  <c r="G96" i="2" l="1"/>
  <c r="G143" i="2"/>
  <c r="F96" i="2"/>
  <c r="F76" i="2"/>
  <c r="F143" i="2"/>
  <c r="F47" i="2"/>
  <c r="F215" i="2"/>
  <c r="E143" i="2"/>
  <c r="E96" i="2"/>
  <c r="D143" i="2"/>
  <c r="D96" i="2"/>
  <c r="D47" i="2"/>
  <c r="D76" i="2"/>
  <c r="G178" i="2"/>
  <c r="B244" i="2"/>
  <c r="F241" i="2"/>
  <c r="D250" i="2"/>
  <c r="G163" i="2"/>
  <c r="B105" i="2"/>
  <c r="D158" i="2"/>
  <c r="B219" i="2"/>
  <c r="G42" i="2"/>
  <c r="E163" i="2"/>
  <c r="B229" i="2"/>
  <c r="C96" i="2"/>
  <c r="B250" i="2"/>
  <c r="C244" i="2"/>
  <c r="B178" i="2"/>
  <c r="B228" i="2"/>
  <c r="C223" i="2"/>
  <c r="C42" i="2"/>
  <c r="D18" i="1"/>
  <c r="C143" i="2"/>
  <c r="C250" i="2"/>
  <c r="C217" i="2"/>
  <c r="C218" i="2"/>
  <c r="C243" i="2"/>
  <c r="B243" i="2"/>
  <c r="B242" i="2"/>
  <c r="C241" i="2"/>
  <c r="C158" i="2"/>
  <c r="B239" i="2"/>
  <c r="B42" i="2"/>
  <c r="E200" i="2"/>
  <c r="E215" i="2"/>
  <c r="G215" i="2"/>
  <c r="C200" i="2"/>
  <c r="G200" i="2"/>
  <c r="D215" i="2"/>
  <c r="C242" i="2"/>
  <c r="G242" i="2"/>
  <c r="D241" i="2"/>
  <c r="B241" i="2"/>
  <c r="F158" i="2"/>
  <c r="E42" i="2"/>
  <c r="D172" i="2"/>
  <c r="C239" i="2"/>
  <c r="G239" i="2"/>
  <c r="E239" i="2"/>
  <c r="D200" i="2"/>
  <c r="F200" i="2"/>
  <c r="B200" i="2"/>
  <c r="B240" i="2"/>
  <c r="C183" i="2"/>
  <c r="F183" i="2"/>
  <c r="B143" i="2"/>
  <c r="B163" i="2"/>
  <c r="E183" i="2"/>
  <c r="B96" i="2"/>
  <c r="E206" i="2" l="1"/>
  <c r="B215" i="2"/>
  <c r="G76" i="2"/>
  <c r="H14" i="1"/>
  <c r="G47" i="2"/>
  <c r="H22" i="1"/>
  <c r="G183" i="2"/>
  <c r="G206" i="2"/>
  <c r="H19" i="1"/>
  <c r="H17" i="1"/>
  <c r="G25" i="1"/>
  <c r="F206" i="2"/>
  <c r="F234" i="2"/>
  <c r="F163" i="2"/>
  <c r="G11" i="1"/>
  <c r="G19" i="1"/>
  <c r="G14" i="1"/>
  <c r="G17" i="1"/>
  <c r="B183" i="2"/>
  <c r="B76" i="2"/>
  <c r="B121" i="2"/>
  <c r="E234" i="2"/>
  <c r="F22" i="1"/>
  <c r="F25" i="1"/>
  <c r="E76" i="2"/>
  <c r="E47" i="2"/>
  <c r="F17" i="1"/>
  <c r="F19" i="1"/>
  <c r="D206" i="2"/>
  <c r="D183" i="2"/>
  <c r="D234" i="2"/>
  <c r="D163" i="2"/>
  <c r="E14" i="1"/>
  <c r="E11" i="1"/>
  <c r="E17" i="1"/>
  <c r="E19" i="1"/>
  <c r="C206" i="2"/>
  <c r="B47" i="2"/>
  <c r="G234" i="2"/>
  <c r="C215" i="2"/>
  <c r="C234" i="2"/>
  <c r="B234" i="2"/>
  <c r="D25" i="1"/>
  <c r="B206" i="2"/>
  <c r="C76" i="2"/>
  <c r="C163" i="2"/>
  <c r="D19" i="1"/>
  <c r="C47" i="2"/>
  <c r="D17" i="1"/>
  <c r="C17" i="1"/>
  <c r="C22" i="1"/>
  <c r="C19" i="1"/>
  <c r="C18" i="1" l="1"/>
  <c r="C25" i="1"/>
  <c r="C11" i="1"/>
  <c r="F27" i="1"/>
  <c r="D248" i="2"/>
  <c r="C14" i="1"/>
  <c r="E248" i="2"/>
  <c r="F248" i="2"/>
  <c r="G16" i="1"/>
  <c r="G248" i="2"/>
  <c r="G13" i="1"/>
  <c r="G9" i="1"/>
  <c r="G24" i="1"/>
  <c r="H16" i="1"/>
  <c r="H27" i="1"/>
  <c r="H25" i="1"/>
  <c r="H21" i="1"/>
  <c r="H11" i="1"/>
  <c r="H13" i="1"/>
  <c r="G22" i="1"/>
  <c r="G27" i="1"/>
  <c r="F16" i="1"/>
  <c r="F11" i="1"/>
  <c r="F14" i="1"/>
  <c r="F24" i="1"/>
  <c r="F21" i="1"/>
  <c r="D27" i="1"/>
  <c r="E16" i="1"/>
  <c r="E9" i="1"/>
  <c r="E13" i="1"/>
  <c r="E22" i="1"/>
  <c r="E25" i="1"/>
  <c r="E27" i="1"/>
  <c r="C27" i="1"/>
  <c r="C9" i="1"/>
  <c r="C21" i="1"/>
  <c r="C24" i="1"/>
  <c r="C248" i="2"/>
  <c r="D16" i="1"/>
  <c r="D11" i="1"/>
  <c r="D22" i="1"/>
  <c r="D14" i="1"/>
  <c r="D24" i="1"/>
  <c r="B248" i="2"/>
  <c r="C16" i="1"/>
  <c r="C13" i="1" l="1"/>
  <c r="G21" i="1"/>
  <c r="H9" i="1"/>
  <c r="H24" i="1"/>
  <c r="G28" i="1"/>
  <c r="F13" i="1"/>
  <c r="F9" i="1"/>
  <c r="E24" i="1"/>
  <c r="E21" i="1"/>
  <c r="D13" i="1"/>
  <c r="D21" i="1"/>
  <c r="D9" i="1"/>
  <c r="C28" i="1" l="1"/>
  <c r="H28" i="1"/>
  <c r="F28" i="1"/>
  <c r="E28" i="1"/>
  <c r="D28" i="1"/>
</calcChain>
</file>

<file path=xl/sharedStrings.xml><?xml version="1.0" encoding="utf-8"?>
<sst xmlns="http://schemas.openxmlformats.org/spreadsheetml/2006/main" count="407" uniqueCount="96">
  <si>
    <t>Отчет на разходите по области на политики и бюджетни програми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</si>
  <si>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</si>
  <si>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</si>
  <si>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</si>
  <si>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</si>
  <si>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</si>
  <si>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</si>
  <si>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</si>
  <si>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</si>
  <si>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</si>
  <si>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</si>
  <si>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</si>
  <si>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</si>
  <si>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</si>
  <si>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</si>
  <si>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</si>
  <si>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</si>
  <si>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</si>
  <si>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</si>
  <si>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</si>
  <si>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</si>
  <si>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</si>
  <si>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</si>
  <si>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</si>
  <si>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</si>
  <si>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</si>
  <si>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</si>
  <si>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</si>
  <si>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</si>
  <si>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</si>
  <si>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</si>
  <si>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</si>
  <si>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</si>
  <si>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</si>
  <si>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</si>
  <si>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</si>
  <si>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</si>
  <si>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</si>
  <si>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</si>
  <si>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</si>
  <si>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</si>
  <si>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</si>
  <si>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</si>
  <si>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</si>
  <si>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</si>
  <si>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</si>
  <si>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</si>
  <si>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</si>
  <si>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</si>
  <si>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</si>
  <si>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</si>
  <si>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II. Администрирани разходни параграфи по бюджета</t>
  </si>
  <si>
    <t>Споразумение за безвъзмездна помощ "Декатлон"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</si>
  <si>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</si>
  <si>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</si>
  <si>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</si>
  <si>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</si>
  <si>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</si>
  <si>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</si>
  <si>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</si>
  <si>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</si>
  <si>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</si>
  <si>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</si>
  <si>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</si>
  <si>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</si>
  <si>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</si>
  <si>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</si>
  <si>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</si>
  <si>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</si>
  <si>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</si>
  <si>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</si>
  <si>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</si>
  <si>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</si>
  <si>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</si>
  <si>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</si>
  <si>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</si>
  <si>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</si>
  <si>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</si>
  <si>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</si>
  <si>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</si>
  <si>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</si>
  <si>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</si>
  <si>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</si>
  <si>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</si>
  <si>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</si>
  <si>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</si>
  <si>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</si>
  <si>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Разходи за подготовка и провеждане на Българското председателство на Съвета на ЕС през 2018 г. </t>
  </si>
  <si>
    <t xml:space="preserve">ПМС 192/2016 г. - за обезпечаване функционирането на информационните системи на Националната агенция за приходите и за инвестиционни разходи за подобряване капацитета на Агенция „Митници“ </t>
  </si>
  <si>
    <t xml:space="preserve"> 2018 г.</t>
  </si>
  <si>
    <t>31 март 2018 г.</t>
  </si>
  <si>
    <t>30 юни 2018 г.</t>
  </si>
  <si>
    <t>30 септември 2018 г.</t>
  </si>
  <si>
    <t>31 декември 2018 г.</t>
  </si>
  <si>
    <t>към 31.03.2018 г.</t>
  </si>
  <si>
    <t xml:space="preserve">Провеждане на Образователната програма на НАП „Влез в час с данъците“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</si>
</sst>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89280600</v>
          </cell>
        </row>
      </sheetData>
      <sheetData sheetId="1">
        <row r="9">
          <cell r="B9">
            <v>11055400</v>
          </cell>
        </row>
        <row r="44">
          <cell r="B44">
            <v>65000000</v>
          </cell>
          <cell r="C44">
            <v>65000000</v>
          </cell>
          <cell r="D44">
            <v>1820950</v>
          </cell>
          <cell r="E44">
            <v>0</v>
          </cell>
          <cell r="F44">
            <v>0</v>
          </cell>
          <cell r="G44">
            <v>0</v>
          </cell>
        </row>
        <row r="49">
          <cell r="B49">
            <v>413</v>
          </cell>
          <cell r="C49">
            <v>413</v>
          </cell>
          <cell r="D49">
            <v>375</v>
          </cell>
          <cell r="E49">
            <v>0</v>
          </cell>
          <cell r="F49">
            <v>0</v>
          </cell>
          <cell r="G49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6088500</v>
          </cell>
          <cell r="C72">
            <v>6088500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465600</v>
          </cell>
          <cell r="C73">
            <v>465600</v>
          </cell>
          <cell r="D73">
            <v>151439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34600</v>
          </cell>
          <cell r="C74">
            <v>34600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8">
          <cell r="B78">
            <v>10133</v>
          </cell>
          <cell r="C78">
            <v>10133</v>
          </cell>
          <cell r="D78">
            <v>9463</v>
          </cell>
          <cell r="E78">
            <v>0</v>
          </cell>
          <cell r="F78">
            <v>0</v>
          </cell>
          <cell r="G78">
            <v>0</v>
          </cell>
        </row>
        <row r="87">
          <cell r="B87">
            <v>774600</v>
          </cell>
          <cell r="C87">
            <v>774600</v>
          </cell>
          <cell r="D87">
            <v>122988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1196200</v>
          </cell>
          <cell r="C88">
            <v>1196200</v>
          </cell>
          <cell r="D88">
            <v>185019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8">
          <cell r="B98">
            <v>11</v>
          </cell>
          <cell r="C98">
            <v>11</v>
          </cell>
          <cell r="D98">
            <v>10</v>
          </cell>
          <cell r="E98">
            <v>0</v>
          </cell>
          <cell r="F98">
            <v>0</v>
          </cell>
          <cell r="G98">
            <v>0</v>
          </cell>
        </row>
        <row r="107">
          <cell r="B107">
            <v>25468800</v>
          </cell>
          <cell r="C107">
            <v>25468800</v>
          </cell>
          <cell r="D107">
            <v>5360722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7782900</v>
          </cell>
          <cell r="C108">
            <v>7782900</v>
          </cell>
          <cell r="D108">
            <v>1916441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7580000</v>
          </cell>
          <cell r="C109">
            <v>7580000</v>
          </cell>
          <cell r="D109">
            <v>344823</v>
          </cell>
          <cell r="E109">
            <v>0</v>
          </cell>
          <cell r="F109">
            <v>0</v>
          </cell>
          <cell r="G109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3">
          <cell r="B123">
            <v>1157</v>
          </cell>
          <cell r="C123">
            <v>1157</v>
          </cell>
          <cell r="D123">
            <v>1144</v>
          </cell>
          <cell r="E123">
            <v>0</v>
          </cell>
          <cell r="F123">
            <v>0</v>
          </cell>
          <cell r="G123">
            <v>0</v>
          </cell>
        </row>
        <row r="132">
          <cell r="B132">
            <v>1523600</v>
          </cell>
          <cell r="C132">
            <v>1523600</v>
          </cell>
          <cell r="D132">
            <v>384156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277000</v>
          </cell>
          <cell r="C133">
            <v>277000</v>
          </cell>
          <cell r="D133">
            <v>36106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15000</v>
          </cell>
          <cell r="C134">
            <v>15000</v>
          </cell>
          <cell r="D134">
            <v>1790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5">
          <cell r="B145">
            <v>49</v>
          </cell>
          <cell r="C145">
            <v>49</v>
          </cell>
          <cell r="D145">
            <v>47</v>
          </cell>
          <cell r="E145">
            <v>0</v>
          </cell>
          <cell r="F145">
            <v>0</v>
          </cell>
          <cell r="G145">
            <v>0</v>
          </cell>
        </row>
        <row r="154">
          <cell r="B154">
            <v>1318000</v>
          </cell>
          <cell r="C154">
            <v>1318000</v>
          </cell>
          <cell r="D154">
            <v>330944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206000</v>
          </cell>
          <cell r="C155">
            <v>206000</v>
          </cell>
          <cell r="D155">
            <v>39608</v>
          </cell>
          <cell r="E155">
            <v>0</v>
          </cell>
          <cell r="F155">
            <v>0</v>
          </cell>
          <cell r="G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60">
          <cell r="B160">
            <v>710000</v>
          </cell>
          <cell r="C160">
            <v>710000</v>
          </cell>
          <cell r="D160">
            <v>222965</v>
          </cell>
          <cell r="E160">
            <v>0</v>
          </cell>
          <cell r="F160">
            <v>0</v>
          </cell>
          <cell r="G160">
            <v>0</v>
          </cell>
        </row>
        <row r="165">
          <cell r="B165">
            <v>34</v>
          </cell>
          <cell r="C165">
            <v>34</v>
          </cell>
          <cell r="D165">
            <v>33</v>
          </cell>
          <cell r="E165">
            <v>0</v>
          </cell>
          <cell r="F165">
            <v>0</v>
          </cell>
          <cell r="G165">
            <v>0</v>
          </cell>
        </row>
        <row r="174">
          <cell r="B174">
            <v>183300</v>
          </cell>
          <cell r="C174">
            <v>183300</v>
          </cell>
          <cell r="D174">
            <v>40870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55300</v>
          </cell>
          <cell r="C175">
            <v>55300</v>
          </cell>
          <cell r="D175">
            <v>10097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5000</v>
          </cell>
          <cell r="C176">
            <v>5000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80">
          <cell r="B180">
            <v>11130000</v>
          </cell>
          <cell r="C180">
            <v>11130000</v>
          </cell>
          <cell r="D180">
            <v>2780159</v>
          </cell>
          <cell r="E180">
            <v>0</v>
          </cell>
          <cell r="F180">
            <v>0</v>
          </cell>
          <cell r="G180">
            <v>0</v>
          </cell>
        </row>
        <row r="185">
          <cell r="B185">
            <v>9</v>
          </cell>
          <cell r="C185">
            <v>9</v>
          </cell>
          <cell r="D185">
            <v>9</v>
          </cell>
          <cell r="E185">
            <v>0</v>
          </cell>
          <cell r="F185">
            <v>0</v>
          </cell>
          <cell r="G185">
            <v>0</v>
          </cell>
        </row>
        <row r="194">
          <cell r="B194">
            <v>7768500</v>
          </cell>
          <cell r="C194">
            <v>7768500</v>
          </cell>
          <cell r="D194">
            <v>1580423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19369500</v>
          </cell>
          <cell r="C195">
            <v>19369500</v>
          </cell>
          <cell r="D195">
            <v>1967186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5261700</v>
          </cell>
          <cell r="C196">
            <v>5261700</v>
          </cell>
          <cell r="D196">
            <v>59718</v>
          </cell>
          <cell r="E196">
            <v>0</v>
          </cell>
          <cell r="F196">
            <v>0</v>
          </cell>
          <cell r="G196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202">
          <cell r="B202">
            <v>105000</v>
          </cell>
          <cell r="C202">
            <v>105000</v>
          </cell>
          <cell r="D202">
            <v>9362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0</v>
          </cell>
          <cell r="C203">
            <v>0</v>
          </cell>
          <cell r="D203">
            <v>15643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1500000</v>
          </cell>
          <cell r="C204">
            <v>1500000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8">
          <cell r="B208">
            <v>183</v>
          </cell>
          <cell r="C208">
            <v>183</v>
          </cell>
          <cell r="D208">
            <v>174</v>
          </cell>
          <cell r="E208">
            <v>0</v>
          </cell>
          <cell r="F208">
            <v>0</v>
          </cell>
          <cell r="G208">
            <v>0</v>
          </cell>
        </row>
      </sheetData>
      <sheetData sheetId="2">
        <row r="11">
          <cell r="B11">
            <v>8169600</v>
          </cell>
          <cell r="C11">
            <v>8169600</v>
          </cell>
          <cell r="D11">
            <v>2034336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2881600</v>
          </cell>
          <cell r="C12">
            <v>2881600</v>
          </cell>
          <cell r="D12">
            <v>215857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4200</v>
          </cell>
          <cell r="C13">
            <v>4200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47600</v>
          </cell>
          <cell r="C20">
            <v>47600</v>
          </cell>
          <cell r="D20">
            <v>6142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235</v>
          </cell>
          <cell r="C25">
            <v>235</v>
          </cell>
          <cell r="D25">
            <v>212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2519000</v>
          </cell>
          <cell r="C34">
            <v>2519000</v>
          </cell>
          <cell r="D34">
            <v>268824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694000</v>
          </cell>
          <cell r="C35">
            <v>694000</v>
          </cell>
          <cell r="D35">
            <v>2929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1952300</v>
          </cell>
          <cell r="C58">
            <v>1952300</v>
          </cell>
          <cell r="D58">
            <v>389422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13032500</v>
          </cell>
          <cell r="C59">
            <v>13032500</v>
          </cell>
          <cell r="D59">
            <v>210268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  <sheetData sheetId="3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179520200</v>
          </cell>
          <cell r="C58">
            <v>179520200</v>
          </cell>
          <cell r="D58">
            <v>45349805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30057500</v>
          </cell>
          <cell r="C59">
            <v>30057500</v>
          </cell>
          <cell r="D59">
            <v>6287482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6558800</v>
          </cell>
          <cell r="C60">
            <v>6558800</v>
          </cell>
          <cell r="D60">
            <v>297626</v>
          </cell>
          <cell r="E60">
            <v>0</v>
          </cell>
          <cell r="F60">
            <v>0</v>
          </cell>
          <cell r="G60">
            <v>0</v>
          </cell>
        </row>
      </sheetData>
      <sheetData sheetId="4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47003000</v>
          </cell>
          <cell r="C58">
            <v>47003000</v>
          </cell>
          <cell r="D58">
            <v>12508353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14562000</v>
          </cell>
          <cell r="C59">
            <v>14562000</v>
          </cell>
          <cell r="D59">
            <v>4641300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  <sheetData sheetId="5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5418900</v>
          </cell>
          <cell r="C34">
            <v>5418900</v>
          </cell>
          <cell r="D34">
            <v>1283453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575400</v>
          </cell>
          <cell r="C35">
            <v>575400</v>
          </cell>
          <cell r="D35">
            <v>142612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100000</v>
          </cell>
          <cell r="C36">
            <v>100000</v>
          </cell>
          <cell r="D36">
            <v>13290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  <sheetData sheetId="6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  <sheetData sheetId="7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1859800</v>
          </cell>
          <cell r="C34">
            <v>1859800</v>
          </cell>
          <cell r="D34">
            <v>372566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250000</v>
          </cell>
          <cell r="C35">
            <v>250000</v>
          </cell>
          <cell r="D35">
            <v>53256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  <sheetData sheetId="8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1504500</v>
          </cell>
          <cell r="C34">
            <v>1504500</v>
          </cell>
          <cell r="D34">
            <v>154768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256000</v>
          </cell>
          <cell r="C35">
            <v>256000</v>
          </cell>
          <cell r="D35">
            <v>20435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  <sheetData sheetId="9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topLeftCell="C1" zoomScaleNormal="100" workbookViewId="0">
      <selection activeCell="I1" sqref="I1:N1048576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4" x14ac:dyDescent="0.25">
      <c r="B2" s="48" t="s">
        <v>0</v>
      </c>
      <c r="C2" s="48"/>
      <c r="D2" s="48"/>
      <c r="E2" s="48"/>
      <c r="F2" s="48"/>
      <c r="G2" s="48"/>
      <c r="H2" s="48"/>
    </row>
    <row r="3" spans="1:14" x14ac:dyDescent="0.25">
      <c r="B3" s="48" t="s">
        <v>94</v>
      </c>
      <c r="C3" s="48"/>
      <c r="D3" s="48"/>
      <c r="E3" s="48"/>
      <c r="F3" s="48"/>
      <c r="G3" s="48"/>
      <c r="H3" s="48"/>
    </row>
    <row r="4" spans="1:14" x14ac:dyDescent="0.25">
      <c r="B4" s="48"/>
      <c r="C4" s="48"/>
      <c r="D4" s="48"/>
      <c r="E4" s="48"/>
      <c r="F4" s="48"/>
      <c r="G4" s="48"/>
      <c r="H4" s="48"/>
    </row>
    <row r="5" spans="1:14" ht="16.5" thickBot="1" x14ac:dyDescent="0.3">
      <c r="B5" s="38"/>
      <c r="H5" s="43" t="s">
        <v>8</v>
      </c>
    </row>
    <row r="6" spans="1:14" ht="16.5" thickBot="1" x14ac:dyDescent="0.3">
      <c r="A6" s="49" t="s">
        <v>53</v>
      </c>
      <c r="B6" s="45" t="s">
        <v>1</v>
      </c>
      <c r="C6" s="1" t="s">
        <v>85</v>
      </c>
      <c r="D6" s="1" t="s">
        <v>2</v>
      </c>
      <c r="E6" s="1" t="s">
        <v>3</v>
      </c>
      <c r="F6" s="1" t="s">
        <v>3</v>
      </c>
      <c r="G6" s="1" t="s">
        <v>3</v>
      </c>
      <c r="H6" s="1" t="s">
        <v>3</v>
      </c>
    </row>
    <row r="7" spans="1:14" ht="16.5" thickBot="1" x14ac:dyDescent="0.3">
      <c r="A7" s="49"/>
      <c r="B7" s="46"/>
      <c r="C7" s="2" t="s">
        <v>89</v>
      </c>
      <c r="D7" s="2" t="s">
        <v>86</v>
      </c>
      <c r="E7" s="2" t="s">
        <v>4</v>
      </c>
      <c r="F7" s="2" t="s">
        <v>4</v>
      </c>
      <c r="G7" s="2" t="s">
        <v>4</v>
      </c>
      <c r="H7" s="2" t="s">
        <v>4</v>
      </c>
    </row>
    <row r="8" spans="1:14" ht="26.25" thickBot="1" x14ac:dyDescent="0.3">
      <c r="A8" s="49"/>
      <c r="B8" s="47"/>
      <c r="C8" s="41"/>
      <c r="D8" s="3" t="s">
        <v>89</v>
      </c>
      <c r="E8" s="3" t="s">
        <v>90</v>
      </c>
      <c r="F8" s="3" t="s">
        <v>91</v>
      </c>
      <c r="G8" s="3" t="s">
        <v>92</v>
      </c>
      <c r="H8" s="3" t="s">
        <v>93</v>
      </c>
    </row>
    <row r="9" spans="1:14" ht="20.100000000000001" customHeight="1" thickBot="1" x14ac:dyDescent="0.3">
      <c r="A9" s="39" t="s">
        <v>54</v>
      </c>
      <c r="B9" s="35" t="s">
        <v>17</v>
      </c>
      <c r="C9" s="19">
        <f>+C10+C11</f>
        <v>89280600</v>
      </c>
      <c r="D9" s="19">
        <f t="shared" ref="D9:H9" si="0">+D10+D11</f>
        <v>89280600</v>
      </c>
      <c r="E9" s="19">
        <f t="shared" si="0"/>
        <v>6389418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42"/>
      <c r="J9" s="42"/>
      <c r="K9" s="42"/>
      <c r="L9" s="42"/>
      <c r="M9" s="42"/>
      <c r="N9" s="42"/>
    </row>
    <row r="10" spans="1:14" ht="16.5" thickBot="1" x14ac:dyDescent="0.3">
      <c r="A10" s="32" t="s">
        <v>55</v>
      </c>
      <c r="B10" s="36" t="s">
        <v>18</v>
      </c>
      <c r="C10" s="20">
        <f>+Pr!B23</f>
        <v>11103000</v>
      </c>
      <c r="D10" s="20">
        <f>+Pr!C23</f>
        <v>11103000</v>
      </c>
      <c r="E10" s="20">
        <f>+Pr!D23</f>
        <v>2256335</v>
      </c>
      <c r="F10" s="20">
        <f>+Pr!E23</f>
        <v>0</v>
      </c>
      <c r="G10" s="20">
        <f>+Pr!F23</f>
        <v>0</v>
      </c>
      <c r="H10" s="20">
        <f>+Pr!G23</f>
        <v>0</v>
      </c>
      <c r="I10" s="42"/>
      <c r="J10" s="42"/>
      <c r="K10" s="42"/>
      <c r="L10" s="42"/>
      <c r="M10" s="42"/>
      <c r="N10" s="42"/>
    </row>
    <row r="11" spans="1:14" ht="16.5" thickBot="1" x14ac:dyDescent="0.3">
      <c r="A11" s="32" t="s">
        <v>56</v>
      </c>
      <c r="B11" s="36" t="s">
        <v>19</v>
      </c>
      <c r="C11" s="20">
        <f>+Pr!B47</f>
        <v>78177600</v>
      </c>
      <c r="D11" s="20">
        <f>+Pr!C47</f>
        <v>78177600</v>
      </c>
      <c r="E11" s="20">
        <f>+Pr!D47</f>
        <v>4133083</v>
      </c>
      <c r="F11" s="20">
        <f>+Pr!E47</f>
        <v>0</v>
      </c>
      <c r="G11" s="20">
        <f>+Pr!F47</f>
        <v>0</v>
      </c>
      <c r="H11" s="20">
        <f>+Pr!G47</f>
        <v>0</v>
      </c>
      <c r="I11" s="42"/>
      <c r="J11" s="42"/>
      <c r="K11" s="42"/>
      <c r="L11" s="42"/>
      <c r="M11" s="42"/>
      <c r="N11" s="42"/>
    </row>
    <row r="12" spans="1:14" ht="16.5" thickBot="1" x14ac:dyDescent="0.3">
      <c r="A12" s="33"/>
      <c r="B12" s="37"/>
      <c r="C12" s="20"/>
      <c r="D12" s="20"/>
      <c r="E12" s="20"/>
      <c r="F12" s="20"/>
      <c r="G12" s="20"/>
      <c r="H12" s="20"/>
      <c r="I12" s="42"/>
      <c r="J12" s="42"/>
      <c r="K12" s="42"/>
      <c r="L12" s="42"/>
      <c r="M12" s="42"/>
      <c r="N12" s="42"/>
    </row>
    <row r="13" spans="1:14" ht="30" customHeight="1" thickBot="1" x14ac:dyDescent="0.3">
      <c r="A13" s="33" t="s">
        <v>57</v>
      </c>
      <c r="B13" s="35" t="s">
        <v>20</v>
      </c>
      <c r="C13" s="19">
        <f>+C14</f>
        <v>299275000</v>
      </c>
      <c r="D13" s="19">
        <f t="shared" ref="D13:H13" si="1">+D14</f>
        <v>299275000</v>
      </c>
      <c r="E13" s="19">
        <f t="shared" si="1"/>
        <v>69835695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42"/>
      <c r="J13" s="42"/>
      <c r="K13" s="42"/>
      <c r="L13" s="42"/>
      <c r="M13" s="42"/>
      <c r="N13" s="42"/>
    </row>
    <row r="14" spans="1:14" ht="16.5" thickBot="1" x14ac:dyDescent="0.3">
      <c r="A14" s="32" t="s">
        <v>58</v>
      </c>
      <c r="B14" s="36" t="s">
        <v>21</v>
      </c>
      <c r="C14" s="20">
        <f>+Pr!B76</f>
        <v>299275000</v>
      </c>
      <c r="D14" s="20">
        <f>+Pr!C76</f>
        <v>299275000</v>
      </c>
      <c r="E14" s="20">
        <f>+Pr!D76</f>
        <v>69835695</v>
      </c>
      <c r="F14" s="20">
        <f>+Pr!E76</f>
        <v>0</v>
      </c>
      <c r="G14" s="20">
        <f>+Pr!F76</f>
        <v>0</v>
      </c>
      <c r="H14" s="20">
        <f>+Pr!G76</f>
        <v>0</v>
      </c>
      <c r="I14" s="42"/>
      <c r="J14" s="42"/>
      <c r="K14" s="42"/>
      <c r="L14" s="42"/>
      <c r="M14" s="42"/>
      <c r="N14" s="42"/>
    </row>
    <row r="15" spans="1:14" ht="16.5" thickBot="1" x14ac:dyDescent="0.3">
      <c r="A15" s="33"/>
      <c r="B15" s="36"/>
      <c r="C15" s="20"/>
      <c r="D15" s="20"/>
      <c r="E15" s="20"/>
      <c r="F15" s="20"/>
      <c r="G15" s="20"/>
      <c r="H15" s="20"/>
      <c r="I15" s="42"/>
      <c r="J15" s="42"/>
      <c r="K15" s="42"/>
      <c r="L15" s="42"/>
      <c r="M15" s="42"/>
      <c r="N15" s="42"/>
    </row>
    <row r="16" spans="1:14" ht="45" customHeight="1" thickBot="1" x14ac:dyDescent="0.3">
      <c r="A16" s="33" t="s">
        <v>59</v>
      </c>
      <c r="B16" s="35" t="s">
        <v>22</v>
      </c>
      <c r="C16" s="19">
        <f>+C17+C18+C19</f>
        <v>44618100</v>
      </c>
      <c r="D16" s="19">
        <f t="shared" ref="D16:H16" si="2">+D17+D18+D19</f>
        <v>44618100</v>
      </c>
      <c r="E16" s="19">
        <f t="shared" si="2"/>
        <v>8352045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42"/>
      <c r="J16" s="42"/>
      <c r="K16" s="42"/>
      <c r="L16" s="42"/>
      <c r="M16" s="42"/>
      <c r="N16" s="42"/>
    </row>
    <row r="17" spans="1:14" ht="26.25" thickBot="1" x14ac:dyDescent="0.3">
      <c r="A17" s="32" t="s">
        <v>60</v>
      </c>
      <c r="B17" s="36" t="s">
        <v>23</v>
      </c>
      <c r="C17" s="20">
        <f>+Pr!B96</f>
        <v>1970800</v>
      </c>
      <c r="D17" s="20">
        <f>+Pr!C96</f>
        <v>1970800</v>
      </c>
      <c r="E17" s="20">
        <f>+Pr!D96</f>
        <v>308007</v>
      </c>
      <c r="F17" s="20">
        <f>+Pr!E96</f>
        <v>0</v>
      </c>
      <c r="G17" s="20">
        <f>+Pr!F96</f>
        <v>0</v>
      </c>
      <c r="H17" s="20">
        <f>+Pr!G96</f>
        <v>0</v>
      </c>
      <c r="I17" s="42"/>
      <c r="J17" s="42"/>
      <c r="K17" s="42"/>
      <c r="L17" s="42"/>
      <c r="M17" s="42"/>
      <c r="N17" s="42"/>
    </row>
    <row r="18" spans="1:14" ht="16.5" thickBot="1" x14ac:dyDescent="0.3">
      <c r="A18" s="32" t="s">
        <v>61</v>
      </c>
      <c r="B18" s="36" t="s">
        <v>24</v>
      </c>
      <c r="C18" s="20">
        <f>+Pr!B121</f>
        <v>40831700</v>
      </c>
      <c r="D18" s="20">
        <f>+Pr!C121</f>
        <v>40831700</v>
      </c>
      <c r="E18" s="20">
        <f>+Pr!D121</f>
        <v>7621986</v>
      </c>
      <c r="F18" s="20">
        <f>+Pr!E121</f>
        <v>0</v>
      </c>
      <c r="G18" s="20">
        <f>+Pr!F121</f>
        <v>0</v>
      </c>
      <c r="H18" s="20">
        <f>+Pr!G121</f>
        <v>0</v>
      </c>
      <c r="I18" s="42"/>
      <c r="J18" s="42"/>
      <c r="K18" s="42"/>
      <c r="L18" s="42"/>
      <c r="M18" s="42"/>
      <c r="N18" s="42"/>
    </row>
    <row r="19" spans="1:14" ht="26.25" thickBot="1" x14ac:dyDescent="0.3">
      <c r="A19" s="32" t="s">
        <v>62</v>
      </c>
      <c r="B19" s="36" t="s">
        <v>25</v>
      </c>
      <c r="C19" s="20">
        <f>+Pr!B143</f>
        <v>1815600</v>
      </c>
      <c r="D19" s="20">
        <f>+Pr!C143</f>
        <v>1815600</v>
      </c>
      <c r="E19" s="20">
        <f>+Pr!D143</f>
        <v>422052</v>
      </c>
      <c r="F19" s="20">
        <f>+Pr!E143</f>
        <v>0</v>
      </c>
      <c r="G19" s="20">
        <f>+Pr!F143</f>
        <v>0</v>
      </c>
      <c r="H19" s="20">
        <f>+Pr!G143</f>
        <v>0</v>
      </c>
      <c r="I19" s="42"/>
      <c r="J19" s="42"/>
      <c r="K19" s="42"/>
      <c r="L19" s="42"/>
      <c r="M19" s="42"/>
      <c r="N19" s="42"/>
    </row>
    <row r="20" spans="1:14" ht="16.5" thickBot="1" x14ac:dyDescent="0.3">
      <c r="A20" s="33"/>
      <c r="B20" s="36"/>
      <c r="C20" s="20"/>
      <c r="D20" s="20"/>
      <c r="E20" s="20"/>
      <c r="F20" s="20"/>
      <c r="G20" s="20"/>
      <c r="H20" s="20"/>
      <c r="I20" s="42"/>
      <c r="J20" s="42"/>
      <c r="K20" s="42"/>
      <c r="L20" s="42"/>
      <c r="M20" s="42"/>
      <c r="N20" s="42"/>
    </row>
    <row r="21" spans="1:14" ht="20.100000000000001" customHeight="1" thickBot="1" x14ac:dyDescent="0.3">
      <c r="A21" s="33" t="s">
        <v>63</v>
      </c>
      <c r="B21" s="35" t="s">
        <v>26</v>
      </c>
      <c r="C21" s="19">
        <f>C22</f>
        <v>2234000</v>
      </c>
      <c r="D21" s="19">
        <f t="shared" ref="D21:H21" si="3">D22</f>
        <v>2234000</v>
      </c>
      <c r="E21" s="19">
        <f t="shared" si="3"/>
        <v>593517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42"/>
      <c r="J21" s="42"/>
      <c r="K21" s="42"/>
      <c r="L21" s="42"/>
      <c r="M21" s="42"/>
      <c r="N21" s="42"/>
    </row>
    <row r="22" spans="1:14" ht="16.5" thickBot="1" x14ac:dyDescent="0.3">
      <c r="A22" s="32" t="s">
        <v>64</v>
      </c>
      <c r="B22" s="36" t="s">
        <v>27</v>
      </c>
      <c r="C22" s="20">
        <f>+Pr!B163</f>
        <v>2234000</v>
      </c>
      <c r="D22" s="20">
        <f>+Pr!C163</f>
        <v>2234000</v>
      </c>
      <c r="E22" s="20">
        <f>+Pr!D163</f>
        <v>593517</v>
      </c>
      <c r="F22" s="20">
        <f>+Pr!E163</f>
        <v>0</v>
      </c>
      <c r="G22" s="20">
        <f>+Pr!F163</f>
        <v>0</v>
      </c>
      <c r="H22" s="20">
        <f>+Pr!G163</f>
        <v>0</v>
      </c>
      <c r="I22" s="42"/>
      <c r="J22" s="42"/>
      <c r="K22" s="42"/>
      <c r="L22" s="42"/>
      <c r="M22" s="42"/>
      <c r="N22" s="42"/>
    </row>
    <row r="23" spans="1:14" ht="16.5" thickBot="1" x14ac:dyDescent="0.3">
      <c r="A23" s="33"/>
      <c r="B23" s="37"/>
      <c r="C23" s="20"/>
      <c r="D23" s="20"/>
      <c r="E23" s="20"/>
      <c r="F23" s="20"/>
      <c r="G23" s="20"/>
      <c r="H23" s="20"/>
      <c r="I23" s="42"/>
      <c r="J23" s="42"/>
      <c r="K23" s="42"/>
      <c r="L23" s="42"/>
      <c r="M23" s="42"/>
      <c r="N23" s="42"/>
    </row>
    <row r="24" spans="1:14" ht="20.100000000000001" customHeight="1" thickBot="1" x14ac:dyDescent="0.3">
      <c r="A24" s="33" t="s">
        <v>65</v>
      </c>
      <c r="B24" s="35" t="s">
        <v>28</v>
      </c>
      <c r="C24" s="19">
        <f>+C25</f>
        <v>11373600</v>
      </c>
      <c r="D24" s="19">
        <f t="shared" ref="D24:H24" si="4">+D25</f>
        <v>11373600</v>
      </c>
      <c r="E24" s="19">
        <f t="shared" si="4"/>
        <v>2831126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42"/>
      <c r="J24" s="42"/>
      <c r="K24" s="42"/>
      <c r="L24" s="42"/>
      <c r="M24" s="42"/>
      <c r="N24" s="42"/>
    </row>
    <row r="25" spans="1:14" ht="16.5" thickBot="1" x14ac:dyDescent="0.3">
      <c r="A25" s="32" t="s">
        <v>66</v>
      </c>
      <c r="B25" s="36" t="s">
        <v>29</v>
      </c>
      <c r="C25" s="20">
        <f>+Pr!B183</f>
        <v>11373600</v>
      </c>
      <c r="D25" s="20">
        <f>+Pr!C183</f>
        <v>11373600</v>
      </c>
      <c r="E25" s="20">
        <f>+Pr!D183</f>
        <v>2831126</v>
      </c>
      <c r="F25" s="20">
        <f>+Pr!E183</f>
        <v>0</v>
      </c>
      <c r="G25" s="20">
        <f>+Pr!F183</f>
        <v>0</v>
      </c>
      <c r="H25" s="20">
        <f>+Pr!G183</f>
        <v>0</v>
      </c>
      <c r="I25" s="42"/>
      <c r="J25" s="42"/>
      <c r="K25" s="42"/>
      <c r="L25" s="42"/>
      <c r="M25" s="42"/>
      <c r="N25" s="42"/>
    </row>
    <row r="26" spans="1:14" ht="16.5" thickBot="1" x14ac:dyDescent="0.3">
      <c r="A26" s="33"/>
      <c r="B26" s="37"/>
      <c r="C26" s="20"/>
      <c r="D26" s="20"/>
      <c r="E26" s="20"/>
      <c r="F26" s="20"/>
      <c r="G26" s="20"/>
      <c r="H26" s="20"/>
      <c r="I26" s="42"/>
      <c r="J26" s="42"/>
      <c r="K26" s="42"/>
      <c r="L26" s="42"/>
      <c r="M26" s="42"/>
      <c r="N26" s="42"/>
    </row>
    <row r="27" spans="1:14" ht="20.100000000000001" customHeight="1" thickBot="1" x14ac:dyDescent="0.3">
      <c r="A27" s="33" t="s">
        <v>67</v>
      </c>
      <c r="B27" s="35" t="s">
        <v>30</v>
      </c>
      <c r="C27" s="19">
        <f>+Pr!B206</f>
        <v>34004700</v>
      </c>
      <c r="D27" s="19">
        <f>+Pr!C206</f>
        <v>34004700</v>
      </c>
      <c r="E27" s="19">
        <f>+Pr!D206</f>
        <v>3632332</v>
      </c>
      <c r="F27" s="19">
        <f>+Pr!E206</f>
        <v>0</v>
      </c>
      <c r="G27" s="19">
        <f>+Pr!F206</f>
        <v>0</v>
      </c>
      <c r="H27" s="19">
        <f>+Pr!G206</f>
        <v>0</v>
      </c>
      <c r="I27" s="42"/>
      <c r="J27" s="42"/>
      <c r="K27" s="42"/>
      <c r="L27" s="42"/>
      <c r="M27" s="42"/>
      <c r="N27" s="42"/>
    </row>
    <row r="28" spans="1:14" ht="16.5" thickBot="1" x14ac:dyDescent="0.3">
      <c r="A28" s="34"/>
      <c r="B28" s="35" t="s">
        <v>5</v>
      </c>
      <c r="C28" s="19">
        <f t="shared" ref="C28:H28" si="5">+C9+C13+C16+C21+C24+C27</f>
        <v>480786000</v>
      </c>
      <c r="D28" s="19">
        <f t="shared" si="5"/>
        <v>480786000</v>
      </c>
      <c r="E28" s="19">
        <f t="shared" si="5"/>
        <v>91634133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42"/>
      <c r="J28" s="42"/>
      <c r="K28" s="42"/>
      <c r="L28" s="42"/>
      <c r="M28" s="42"/>
      <c r="N28" s="42"/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view="pageBreakPreview" topLeftCell="A253" zoomScale="90" zoomScaleNormal="100" zoomScaleSheetLayoutView="90" workbookViewId="0">
      <selection activeCell="H1" sqref="H1:AC1048576"/>
    </sheetView>
  </sheetViews>
  <sheetFormatPr defaultRowHeight="15.75" x14ac:dyDescent="0.25"/>
  <cols>
    <col min="1" max="1" width="34.75" customWidth="1"/>
    <col min="2" max="7" width="12.625" customWidth="1"/>
    <col min="8" max="9" width="12.625" bestFit="1" customWidth="1"/>
    <col min="13" max="13" width="12.625" bestFit="1" customWidth="1"/>
  </cols>
  <sheetData>
    <row r="1" spans="1:13" x14ac:dyDescent="0.25">
      <c r="A1" s="48" t="s">
        <v>6</v>
      </c>
      <c r="B1" s="48"/>
      <c r="C1" s="48"/>
      <c r="D1" s="48"/>
      <c r="E1" s="48"/>
      <c r="F1" s="48"/>
      <c r="G1" s="48"/>
    </row>
    <row r="2" spans="1:13" x14ac:dyDescent="0.25">
      <c r="A2" s="48" t="s">
        <v>94</v>
      </c>
      <c r="B2" s="48"/>
      <c r="C2" s="48"/>
      <c r="D2" s="48"/>
      <c r="E2" s="48"/>
      <c r="F2" s="48"/>
      <c r="G2" s="48"/>
    </row>
    <row r="3" spans="1:13" x14ac:dyDescent="0.25">
      <c r="A3" s="48"/>
      <c r="B3" s="48"/>
      <c r="C3" s="48"/>
      <c r="D3" s="48"/>
      <c r="E3" s="48"/>
      <c r="F3" s="48"/>
      <c r="G3" s="48"/>
    </row>
    <row r="4" spans="1:13" ht="16.5" thickBot="1" x14ac:dyDescent="0.3">
      <c r="A4" s="44"/>
      <c r="B4" s="44"/>
      <c r="C4" s="44"/>
      <c r="D4" s="44"/>
      <c r="E4" s="44"/>
      <c r="F4" s="44"/>
      <c r="G4" s="43"/>
    </row>
    <row r="5" spans="1:13" ht="16.5" thickBot="1" x14ac:dyDescent="0.3">
      <c r="A5" s="50" t="s">
        <v>68</v>
      </c>
      <c r="B5" s="51"/>
      <c r="C5" s="51"/>
      <c r="D5" s="51"/>
      <c r="E5" s="51"/>
      <c r="F5" s="51"/>
      <c r="G5" s="52"/>
    </row>
    <row r="6" spans="1:13" x14ac:dyDescent="0.25">
      <c r="A6" s="18" t="s">
        <v>7</v>
      </c>
      <c r="B6" s="1" t="s">
        <v>85</v>
      </c>
      <c r="C6" s="1" t="s">
        <v>2</v>
      </c>
      <c r="D6" s="1" t="s">
        <v>3</v>
      </c>
      <c r="E6" s="1" t="s">
        <v>3</v>
      </c>
      <c r="F6" s="1" t="s">
        <v>3</v>
      </c>
      <c r="G6" s="1" t="s">
        <v>3</v>
      </c>
    </row>
    <row r="7" spans="1:13" x14ac:dyDescent="0.25">
      <c r="A7" s="18" t="s">
        <v>8</v>
      </c>
      <c r="B7" s="2" t="s">
        <v>89</v>
      </c>
      <c r="C7" s="2" t="s">
        <v>86</v>
      </c>
      <c r="D7" s="2" t="s">
        <v>4</v>
      </c>
      <c r="E7" s="2" t="s">
        <v>4</v>
      </c>
      <c r="F7" s="2" t="s">
        <v>4</v>
      </c>
      <c r="G7" s="2" t="s">
        <v>4</v>
      </c>
    </row>
    <row r="8" spans="1:13" ht="26.25" thickBot="1" x14ac:dyDescent="0.3">
      <c r="A8" s="8"/>
      <c r="B8" s="41"/>
      <c r="C8" s="3" t="s">
        <v>89</v>
      </c>
      <c r="D8" s="3" t="s">
        <v>90</v>
      </c>
      <c r="E8" s="3" t="s">
        <v>91</v>
      </c>
      <c r="F8" s="3" t="s">
        <v>92</v>
      </c>
      <c r="G8" s="3" t="s">
        <v>93</v>
      </c>
    </row>
    <row r="9" spans="1:13" ht="16.5" thickBot="1" x14ac:dyDescent="0.3">
      <c r="A9" s="9" t="s">
        <v>9</v>
      </c>
      <c r="B9" s="19">
        <f>+B11+B12+B13</f>
        <v>11055400</v>
      </c>
      <c r="C9" s="19">
        <f t="shared" ref="C9:G9" si="0">+C11+C12+C13</f>
        <v>11055400</v>
      </c>
      <c r="D9" s="19">
        <f t="shared" si="0"/>
        <v>2250193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31"/>
      <c r="I9" s="31"/>
      <c r="J9" s="31"/>
      <c r="K9" s="31"/>
      <c r="L9" s="31"/>
      <c r="M9" s="31"/>
    </row>
    <row r="10" spans="1:13" ht="16.5" thickBot="1" x14ac:dyDescent="0.3">
      <c r="A10" s="7" t="s">
        <v>10</v>
      </c>
      <c r="B10" s="20"/>
      <c r="C10" s="20"/>
      <c r="D10" s="20"/>
      <c r="E10" s="20"/>
      <c r="F10" s="20"/>
      <c r="G10" s="20"/>
      <c r="H10" s="31"/>
      <c r="I10" s="31"/>
      <c r="J10" s="31"/>
      <c r="K10" s="31"/>
      <c r="L10" s="31"/>
      <c r="M10" s="31"/>
    </row>
    <row r="11" spans="1:13" ht="16.5" thickBot="1" x14ac:dyDescent="0.3">
      <c r="A11" s="10" t="s">
        <v>11</v>
      </c>
      <c r="B11" s="20">
        <f>SUM([1]ЦА:НКЖФ!B11)</f>
        <v>8169600</v>
      </c>
      <c r="C11" s="20">
        <f>SUM([1]ЦА:НКЖФ!C11)</f>
        <v>8169600</v>
      </c>
      <c r="D11" s="20">
        <f>SUM([1]ЦА:НКЖФ!D11)</f>
        <v>2034336</v>
      </c>
      <c r="E11" s="20">
        <f>SUM([1]ЦА:НКЖФ!E11)</f>
        <v>0</v>
      </c>
      <c r="F11" s="20">
        <f>SUM([1]ЦА:НКЖФ!F11)</f>
        <v>0</v>
      </c>
      <c r="G11" s="20">
        <f>SUM([1]ЦА:НКЖФ!G11)</f>
        <v>0</v>
      </c>
      <c r="H11" s="31"/>
      <c r="I11" s="31"/>
      <c r="J11" s="31"/>
      <c r="K11" s="31"/>
      <c r="L11" s="31"/>
      <c r="M11" s="31"/>
    </row>
    <row r="12" spans="1:13" ht="16.5" thickBot="1" x14ac:dyDescent="0.3">
      <c r="A12" s="10" t="s">
        <v>12</v>
      </c>
      <c r="B12" s="20">
        <f>SUM([1]ЦА:НКЖФ!B12)</f>
        <v>2881600</v>
      </c>
      <c r="C12" s="20">
        <f>SUM([1]ЦА:НКЖФ!C12)</f>
        <v>2881600</v>
      </c>
      <c r="D12" s="20">
        <f>SUM([1]ЦА:НКЖФ!D12)</f>
        <v>215857</v>
      </c>
      <c r="E12" s="20">
        <f>SUM([1]ЦА:НКЖФ!E12)</f>
        <v>0</v>
      </c>
      <c r="F12" s="20">
        <f>SUM([1]ЦА:НКЖФ!F12)</f>
        <v>0</v>
      </c>
      <c r="G12" s="20">
        <f>SUM([1]ЦА:НКЖФ!G12)</f>
        <v>0</v>
      </c>
      <c r="H12" s="31"/>
      <c r="I12" s="31"/>
      <c r="J12" s="31"/>
      <c r="K12" s="31"/>
      <c r="L12" s="31"/>
      <c r="M12" s="31"/>
    </row>
    <row r="13" spans="1:13" ht="16.5" thickBot="1" x14ac:dyDescent="0.3">
      <c r="A13" s="10" t="s">
        <v>13</v>
      </c>
      <c r="B13" s="20">
        <f>SUM([1]ЦА:НКЖФ!B13)</f>
        <v>4200</v>
      </c>
      <c r="C13" s="20">
        <f>SUM([1]ЦА:НКЖФ!C13)</f>
        <v>4200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/>
      <c r="I13" s="31"/>
      <c r="J13" s="31"/>
      <c r="K13" s="31"/>
      <c r="L13" s="31"/>
      <c r="M13" s="31"/>
    </row>
    <row r="14" spans="1:13" ht="16.5" thickBot="1" x14ac:dyDescent="0.3">
      <c r="A14" s="7" t="s">
        <v>31</v>
      </c>
      <c r="B14" s="20"/>
      <c r="C14" s="20"/>
      <c r="D14" s="20"/>
      <c r="E14" s="20"/>
      <c r="F14" s="20"/>
      <c r="G14" s="20"/>
      <c r="H14" s="31"/>
      <c r="I14" s="31"/>
      <c r="J14" s="31"/>
      <c r="K14" s="31"/>
      <c r="L14" s="31"/>
      <c r="M14" s="31"/>
    </row>
    <row r="15" spans="1:13" ht="27.75" customHeight="1" thickBot="1" x14ac:dyDescent="0.3">
      <c r="A15" s="21" t="s">
        <v>87</v>
      </c>
      <c r="B15" s="20">
        <f>SUM([1]ЦА:НКЖФ!B15)</f>
        <v>0</v>
      </c>
      <c r="C15" s="20">
        <f>SUM([1]ЦА:НКЖФ!C15)</f>
        <v>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  <c r="H15" s="31"/>
      <c r="I15" s="31"/>
      <c r="J15" s="31"/>
      <c r="K15" s="31"/>
      <c r="L15" s="31"/>
      <c r="M15" s="31"/>
    </row>
    <row r="16" spans="1:13" ht="16.5" hidden="1" thickBot="1" x14ac:dyDescent="0.3">
      <c r="A16" s="21" t="s">
        <v>81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/>
      <c r="I16" s="31"/>
      <c r="J16" s="31"/>
      <c r="K16" s="31"/>
      <c r="L16" s="31"/>
      <c r="M16" s="31"/>
    </row>
    <row r="17" spans="1:13" ht="34.5" hidden="1" thickBot="1" x14ac:dyDescent="0.3">
      <c r="A17" s="21" t="s">
        <v>49</v>
      </c>
      <c r="B17" s="20">
        <f>SUM([1]ЦА:НКЖФ!B17)</f>
        <v>0</v>
      </c>
      <c r="C17" s="20">
        <f>SUM([1]ЦА:НКЖФ!C17)</f>
        <v>0</v>
      </c>
      <c r="D17" s="20">
        <f>SUM([1]ЦА:НКЖФ!D17)</f>
        <v>0</v>
      </c>
      <c r="E17" s="20">
        <f>SUM([1]ЦА:НКЖФ!E17)</f>
        <v>0</v>
      </c>
      <c r="F17" s="20">
        <f>SUM([1]ЦА:НКЖФ!F17)</f>
        <v>0</v>
      </c>
      <c r="G17" s="20">
        <f>SUM([1]ЦА:НКЖФ!G17)</f>
        <v>0</v>
      </c>
      <c r="H17" s="31"/>
      <c r="I17" s="31"/>
      <c r="J17" s="31"/>
      <c r="K17" s="31"/>
      <c r="L17" s="31"/>
      <c r="M17" s="31"/>
    </row>
    <row r="18" spans="1:13" ht="26.25" thickBot="1" x14ac:dyDescent="0.3">
      <c r="A18" s="9" t="s">
        <v>51</v>
      </c>
      <c r="B18" s="19">
        <f>+B20+B21</f>
        <v>47600</v>
      </c>
      <c r="C18" s="19">
        <f t="shared" ref="C18:G18" si="1">+C20+C21</f>
        <v>47600</v>
      </c>
      <c r="D18" s="19">
        <f t="shared" si="1"/>
        <v>6142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31"/>
      <c r="I18" s="31"/>
      <c r="J18" s="31"/>
      <c r="K18" s="31"/>
      <c r="L18" s="31"/>
      <c r="M18" s="31"/>
    </row>
    <row r="19" spans="1:13" ht="16.5" thickBot="1" x14ac:dyDescent="0.3">
      <c r="A19" s="7" t="s">
        <v>10</v>
      </c>
      <c r="B19" s="20"/>
      <c r="C19" s="20"/>
      <c r="D19" s="20"/>
      <c r="E19" s="20"/>
      <c r="F19" s="20"/>
      <c r="G19" s="20"/>
      <c r="H19" s="31"/>
      <c r="I19" s="31"/>
      <c r="J19" s="31"/>
      <c r="K19" s="31"/>
      <c r="L19" s="31"/>
      <c r="M19" s="31"/>
    </row>
    <row r="20" spans="1:13" ht="16.5" thickBot="1" x14ac:dyDescent="0.3">
      <c r="A20" s="22" t="s">
        <v>32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6142</v>
      </c>
      <c r="E20" s="20">
        <f>SUM([1]ЦА:НКЖФ!E20)</f>
        <v>0</v>
      </c>
      <c r="F20" s="20">
        <f>SUM([1]ЦА:НКЖФ!F20)</f>
        <v>0</v>
      </c>
      <c r="G20" s="20">
        <f>SUM([1]ЦА:НКЖФ!G20)</f>
        <v>0</v>
      </c>
      <c r="H20" s="31"/>
      <c r="I20" s="31"/>
      <c r="J20" s="31"/>
      <c r="K20" s="31"/>
      <c r="L20" s="31"/>
      <c r="M20" s="31"/>
    </row>
    <row r="21" spans="1:13" ht="16.5" hidden="1" thickBot="1" x14ac:dyDescent="0.3">
      <c r="A21" s="22" t="s">
        <v>33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/>
      <c r="I21" s="31"/>
      <c r="J21" s="31"/>
      <c r="K21" s="31"/>
      <c r="L21" s="31"/>
      <c r="M21" s="31"/>
    </row>
    <row r="22" spans="1:13" ht="16.5" thickBot="1" x14ac:dyDescent="0.3">
      <c r="A22" s="7"/>
      <c r="B22" s="20"/>
      <c r="C22" s="20"/>
      <c r="D22" s="20"/>
      <c r="E22" s="20"/>
      <c r="F22" s="20"/>
      <c r="G22" s="20"/>
      <c r="H22" s="31"/>
      <c r="I22" s="31"/>
      <c r="J22" s="31"/>
      <c r="K22" s="31"/>
      <c r="L22" s="31"/>
      <c r="M22" s="31"/>
    </row>
    <row r="23" spans="1:13" ht="16.5" thickBot="1" x14ac:dyDescent="0.3">
      <c r="A23" s="9" t="s">
        <v>15</v>
      </c>
      <c r="B23" s="19">
        <f>+B9+B18</f>
        <v>11103000</v>
      </c>
      <c r="C23" s="19">
        <f t="shared" ref="C23:G23" si="2">+C9+C18</f>
        <v>11103000</v>
      </c>
      <c r="D23" s="19">
        <f t="shared" si="2"/>
        <v>2256335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31"/>
      <c r="I23" s="31"/>
      <c r="J23" s="31"/>
      <c r="K23" s="31"/>
      <c r="L23" s="31"/>
      <c r="M23" s="31"/>
    </row>
    <row r="24" spans="1:13" ht="16.5" thickBot="1" x14ac:dyDescent="0.3">
      <c r="A24" s="7"/>
      <c r="B24" s="5"/>
      <c r="C24" s="5"/>
      <c r="D24" s="5"/>
      <c r="E24" s="5"/>
      <c r="F24" s="5"/>
      <c r="G24" s="5"/>
      <c r="H24" s="31"/>
      <c r="I24" s="31"/>
      <c r="J24" s="31"/>
      <c r="K24" s="31"/>
      <c r="L24" s="31"/>
      <c r="M24" s="31"/>
    </row>
    <row r="25" spans="1:13" ht="16.5" thickBot="1" x14ac:dyDescent="0.3">
      <c r="A25" s="7" t="s">
        <v>16</v>
      </c>
      <c r="B25" s="5">
        <f>SUM([1]ЦА:НКЖФ!B25)</f>
        <v>235</v>
      </c>
      <c r="C25" s="5">
        <f>SUM([1]ЦА:НКЖФ!C25)</f>
        <v>235</v>
      </c>
      <c r="D25" s="5">
        <f>SUM([1]ЦА:НКЖФ!D25)</f>
        <v>212</v>
      </c>
      <c r="E25" s="5">
        <f>SUM([1]ЦА:НКЖФ!E25)</f>
        <v>0</v>
      </c>
      <c r="F25" s="5">
        <f>SUM([1]ЦА:НКЖФ!F25)</f>
        <v>0</v>
      </c>
      <c r="G25" s="5">
        <f>SUM([1]ЦА:НКЖФ!G25)</f>
        <v>0</v>
      </c>
      <c r="H25" s="31"/>
      <c r="I25" s="31"/>
      <c r="J25" s="31"/>
      <c r="K25" s="31"/>
      <c r="L25" s="31"/>
      <c r="M25" s="31"/>
    </row>
    <row r="26" spans="1:13" x14ac:dyDescent="0.25">
      <c r="A26" s="11"/>
      <c r="H26" s="31"/>
      <c r="I26" s="31"/>
      <c r="J26" s="31"/>
      <c r="K26" s="31"/>
      <c r="L26" s="31"/>
      <c r="M26" s="31"/>
    </row>
    <row r="27" spans="1:13" ht="16.5" thickBot="1" x14ac:dyDescent="0.3">
      <c r="H27" s="31"/>
      <c r="I27" s="31"/>
      <c r="J27" s="31"/>
      <c r="K27" s="31"/>
      <c r="L27" s="31"/>
      <c r="M27" s="31"/>
    </row>
    <row r="28" spans="1:13" ht="16.5" thickBot="1" x14ac:dyDescent="0.3">
      <c r="A28" s="50" t="s">
        <v>69</v>
      </c>
      <c r="B28" s="51"/>
      <c r="C28" s="51"/>
      <c r="D28" s="51"/>
      <c r="E28" s="51"/>
      <c r="F28" s="51"/>
      <c r="G28" s="52"/>
      <c r="H28" s="31"/>
      <c r="I28" s="31"/>
      <c r="J28" s="31"/>
      <c r="K28" s="31"/>
      <c r="L28" s="31"/>
      <c r="M28" s="31"/>
    </row>
    <row r="29" spans="1:13" x14ac:dyDescent="0.25">
      <c r="A29" s="18" t="s">
        <v>7</v>
      </c>
      <c r="B29" s="1" t="s">
        <v>85</v>
      </c>
      <c r="C29" s="1" t="s">
        <v>2</v>
      </c>
      <c r="D29" s="1" t="s">
        <v>3</v>
      </c>
      <c r="E29" s="1" t="s">
        <v>3</v>
      </c>
      <c r="F29" s="1" t="s">
        <v>3</v>
      </c>
      <c r="G29" s="1" t="s">
        <v>3</v>
      </c>
      <c r="H29" s="31"/>
      <c r="I29" s="31"/>
      <c r="J29" s="31"/>
      <c r="K29" s="31"/>
      <c r="L29" s="31"/>
      <c r="M29" s="31"/>
    </row>
    <row r="30" spans="1:13" x14ac:dyDescent="0.25">
      <c r="A30" s="18" t="s">
        <v>8</v>
      </c>
      <c r="B30" s="2" t="s">
        <v>89</v>
      </c>
      <c r="C30" s="2" t="s">
        <v>86</v>
      </c>
      <c r="D30" s="2" t="s">
        <v>4</v>
      </c>
      <c r="E30" s="2" t="s">
        <v>4</v>
      </c>
      <c r="F30" s="2" t="s">
        <v>4</v>
      </c>
      <c r="G30" s="2" t="s">
        <v>4</v>
      </c>
      <c r="H30" s="31"/>
      <c r="I30" s="31"/>
      <c r="J30" s="31"/>
      <c r="K30" s="31"/>
      <c r="L30" s="31"/>
      <c r="M30" s="31"/>
    </row>
    <row r="31" spans="1:13" ht="26.25" thickBot="1" x14ac:dyDescent="0.3">
      <c r="A31" s="8"/>
      <c r="B31" s="41"/>
      <c r="C31" s="3" t="s">
        <v>89</v>
      </c>
      <c r="D31" s="3" t="s">
        <v>90</v>
      </c>
      <c r="E31" s="3" t="s">
        <v>91</v>
      </c>
      <c r="F31" s="3" t="s">
        <v>92</v>
      </c>
      <c r="G31" s="3" t="s">
        <v>93</v>
      </c>
      <c r="H31" s="31"/>
      <c r="I31" s="31"/>
      <c r="J31" s="31"/>
      <c r="K31" s="31"/>
      <c r="L31" s="31"/>
      <c r="M31" s="31"/>
    </row>
    <row r="32" spans="1:13" ht="16.5" thickBot="1" x14ac:dyDescent="0.3">
      <c r="A32" s="9" t="s">
        <v>9</v>
      </c>
      <c r="B32" s="19">
        <f>+B34+B35+B36</f>
        <v>13177600</v>
      </c>
      <c r="C32" s="19">
        <f t="shared" ref="C32:G32" si="3">+C34+C35+C36</f>
        <v>13177600</v>
      </c>
      <c r="D32" s="19">
        <f t="shared" si="3"/>
        <v>2312133</v>
      </c>
      <c r="E32" s="19">
        <f t="shared" si="3"/>
        <v>0</v>
      </c>
      <c r="F32" s="19">
        <f t="shared" si="3"/>
        <v>0</v>
      </c>
      <c r="G32" s="19">
        <f t="shared" si="3"/>
        <v>0</v>
      </c>
      <c r="H32" s="31"/>
      <c r="I32" s="31"/>
      <c r="J32" s="31"/>
      <c r="K32" s="31"/>
      <c r="L32" s="31"/>
      <c r="M32" s="31"/>
    </row>
    <row r="33" spans="1:13" ht="16.5" thickBot="1" x14ac:dyDescent="0.3">
      <c r="A33" s="7" t="s">
        <v>10</v>
      </c>
      <c r="B33" s="20"/>
      <c r="C33" s="20"/>
      <c r="D33" s="20"/>
      <c r="E33" s="20"/>
      <c r="F33" s="20"/>
      <c r="G33" s="20"/>
      <c r="H33" s="31"/>
      <c r="I33" s="31"/>
      <c r="J33" s="31"/>
      <c r="K33" s="31"/>
      <c r="L33" s="31"/>
      <c r="M33" s="31"/>
    </row>
    <row r="34" spans="1:13" ht="16.5" thickBot="1" x14ac:dyDescent="0.3">
      <c r="A34" s="10" t="s">
        <v>11</v>
      </c>
      <c r="B34" s="20">
        <f>SUM([1]ЦА:НКЖФ!B34)</f>
        <v>11302200</v>
      </c>
      <c r="C34" s="20">
        <f>SUM([1]ЦА:НКЖФ!C34)</f>
        <v>11302200</v>
      </c>
      <c r="D34" s="20">
        <f>SUM([1]ЦА:НКЖФ!D34)</f>
        <v>2079611</v>
      </c>
      <c r="E34" s="20">
        <f>SUM([1]ЦА:НКЖФ!E34)</f>
        <v>0</v>
      </c>
      <c r="F34" s="20">
        <f>SUM([1]ЦА:НКЖФ!F34)</f>
        <v>0</v>
      </c>
      <c r="G34" s="20">
        <f>SUM([1]ЦА:НКЖФ!G34)</f>
        <v>0</v>
      </c>
      <c r="H34" s="31"/>
      <c r="I34" s="31"/>
      <c r="J34" s="31"/>
      <c r="K34" s="31"/>
      <c r="L34" s="31"/>
      <c r="M34" s="31"/>
    </row>
    <row r="35" spans="1:13" ht="16.5" thickBot="1" x14ac:dyDescent="0.3">
      <c r="A35" s="10" t="s">
        <v>12</v>
      </c>
      <c r="B35" s="20">
        <f>SUM([1]ЦА:НКЖФ!B35)</f>
        <v>1775400</v>
      </c>
      <c r="C35" s="20">
        <f>SUM([1]ЦА:НКЖФ!C35)</f>
        <v>1775400</v>
      </c>
      <c r="D35" s="20">
        <f>SUM([1]ЦА:НКЖФ!D35)</f>
        <v>219232</v>
      </c>
      <c r="E35" s="20">
        <f>SUM([1]ЦА:НКЖФ!E35)</f>
        <v>0</v>
      </c>
      <c r="F35" s="20">
        <f>SUM([1]ЦА:НКЖФ!F35)</f>
        <v>0</v>
      </c>
      <c r="G35" s="20">
        <f>SUM([1]ЦА:НКЖФ!G35)</f>
        <v>0</v>
      </c>
      <c r="H35" s="31"/>
      <c r="I35" s="31"/>
      <c r="J35" s="31"/>
      <c r="K35" s="31"/>
      <c r="L35" s="31"/>
      <c r="M35" s="31"/>
    </row>
    <row r="36" spans="1:13" ht="16.5" thickBot="1" x14ac:dyDescent="0.3">
      <c r="A36" s="10" t="s">
        <v>13</v>
      </c>
      <c r="B36" s="20">
        <f>SUM([1]ЦА:НКЖФ!B36)</f>
        <v>100000</v>
      </c>
      <c r="C36" s="20">
        <f>SUM([1]ЦА:НКЖФ!C36)</f>
        <v>100000</v>
      </c>
      <c r="D36" s="20">
        <f>SUM([1]ЦА:НКЖФ!D36)</f>
        <v>13290</v>
      </c>
      <c r="E36" s="20">
        <f>SUM([1]ЦА:НКЖФ!E36)</f>
        <v>0</v>
      </c>
      <c r="F36" s="20">
        <f>SUM([1]ЦА:НКЖФ!F36)</f>
        <v>0</v>
      </c>
      <c r="G36" s="20">
        <f>SUM([1]ЦА:НКЖФ!G36)</f>
        <v>0</v>
      </c>
      <c r="H36" s="31"/>
      <c r="I36" s="31"/>
      <c r="J36" s="31"/>
      <c r="K36" s="31"/>
      <c r="L36" s="31"/>
      <c r="M36" s="31"/>
    </row>
    <row r="37" spans="1:13" ht="16.5" hidden="1" thickBot="1" x14ac:dyDescent="0.3">
      <c r="A37" s="7" t="s">
        <v>31</v>
      </c>
      <c r="B37" s="20"/>
      <c r="C37" s="20"/>
      <c r="D37" s="20"/>
      <c r="E37" s="20"/>
      <c r="F37" s="20"/>
      <c r="G37" s="20"/>
      <c r="H37" s="31"/>
      <c r="I37" s="31"/>
      <c r="J37" s="31"/>
      <c r="K37" s="31"/>
      <c r="L37" s="31"/>
      <c r="M37" s="31"/>
    </row>
    <row r="38" spans="1:13" ht="16.5" hidden="1" thickBot="1" x14ac:dyDescent="0.3">
      <c r="A38" s="21" t="s">
        <v>81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/>
      <c r="I38" s="31"/>
      <c r="J38" s="31"/>
      <c r="K38" s="31"/>
      <c r="L38" s="31"/>
      <c r="M38" s="31"/>
    </row>
    <row r="39" spans="1:13" ht="16.5" hidden="1" thickBot="1" x14ac:dyDescent="0.3">
      <c r="A39" s="21" t="s">
        <v>82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/>
      <c r="I39" s="31"/>
      <c r="J39" s="31"/>
      <c r="K39" s="31"/>
      <c r="L39" s="31"/>
      <c r="M39" s="31"/>
    </row>
    <row r="40" spans="1:13" ht="16.5" hidden="1" thickBot="1" x14ac:dyDescent="0.3">
      <c r="A40" s="29" t="s">
        <v>48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/>
      <c r="I40" s="31"/>
      <c r="J40" s="31"/>
      <c r="K40" s="31"/>
      <c r="L40" s="31"/>
      <c r="M40" s="31"/>
    </row>
    <row r="41" spans="1:13" ht="16.5" thickBot="1" x14ac:dyDescent="0.3">
      <c r="A41" s="7"/>
      <c r="B41" s="20"/>
      <c r="C41" s="20"/>
      <c r="D41" s="20"/>
      <c r="E41" s="20"/>
      <c r="F41" s="20"/>
      <c r="G41" s="20"/>
      <c r="H41" s="31"/>
      <c r="I41" s="31"/>
      <c r="J41" s="31"/>
      <c r="K41" s="31"/>
      <c r="L41" s="31"/>
      <c r="M41" s="31"/>
    </row>
    <row r="42" spans="1:13" ht="26.25" thickBot="1" x14ac:dyDescent="0.3">
      <c r="A42" s="9" t="s">
        <v>51</v>
      </c>
      <c r="B42" s="19">
        <f>+B44+B45</f>
        <v>65000000</v>
      </c>
      <c r="C42" s="19">
        <f t="shared" ref="C42:G42" si="4">+C44+C45</f>
        <v>65000000</v>
      </c>
      <c r="D42" s="19">
        <f t="shared" si="4"/>
        <v>1820950</v>
      </c>
      <c r="E42" s="19">
        <f t="shared" si="4"/>
        <v>0</v>
      </c>
      <c r="F42" s="19">
        <f t="shared" si="4"/>
        <v>0</v>
      </c>
      <c r="G42" s="19">
        <f t="shared" si="4"/>
        <v>0</v>
      </c>
      <c r="H42" s="31"/>
      <c r="I42" s="31"/>
      <c r="J42" s="31"/>
      <c r="K42" s="31"/>
      <c r="L42" s="31"/>
      <c r="M42" s="31"/>
    </row>
    <row r="43" spans="1:13" ht="16.5" thickBot="1" x14ac:dyDescent="0.3">
      <c r="A43" s="7" t="s">
        <v>10</v>
      </c>
      <c r="B43" s="20"/>
      <c r="C43" s="20"/>
      <c r="D43" s="20"/>
      <c r="E43" s="20"/>
      <c r="F43" s="20"/>
      <c r="G43" s="20"/>
      <c r="H43" s="31"/>
      <c r="I43" s="31"/>
      <c r="J43" s="31"/>
      <c r="K43" s="31"/>
      <c r="L43" s="31"/>
      <c r="M43" s="31"/>
    </row>
    <row r="44" spans="1:13" ht="16.5" thickBot="1" x14ac:dyDescent="0.3">
      <c r="A44" s="22" t="s">
        <v>34</v>
      </c>
      <c r="B44" s="20">
        <f>+[1]МФ!B44</f>
        <v>65000000</v>
      </c>
      <c r="C44" s="20">
        <f>+[1]МФ!C44</f>
        <v>65000000</v>
      </c>
      <c r="D44" s="20">
        <f>+[1]МФ!D44</f>
        <v>1820950</v>
      </c>
      <c r="E44" s="20">
        <f>+[1]МФ!E44</f>
        <v>0</v>
      </c>
      <c r="F44" s="20">
        <f>+[1]МФ!F44</f>
        <v>0</v>
      </c>
      <c r="G44" s="20">
        <f>+[1]МФ!G44</f>
        <v>0</v>
      </c>
      <c r="H44" s="31"/>
      <c r="I44" s="31"/>
      <c r="J44" s="31"/>
      <c r="K44" s="31"/>
      <c r="L44" s="31"/>
      <c r="M44" s="31"/>
    </row>
    <row r="45" spans="1:13" ht="16.5" thickBot="1" x14ac:dyDescent="0.3">
      <c r="A45" s="7"/>
      <c r="B45" s="20"/>
      <c r="C45" s="20"/>
      <c r="D45" s="20"/>
      <c r="E45" s="20"/>
      <c r="F45" s="20"/>
      <c r="G45" s="20"/>
      <c r="H45" s="31"/>
      <c r="I45" s="31"/>
      <c r="J45" s="31"/>
      <c r="K45" s="31"/>
      <c r="L45" s="31"/>
      <c r="M45" s="31"/>
    </row>
    <row r="46" spans="1:13" ht="16.5" thickBot="1" x14ac:dyDescent="0.3">
      <c r="A46" s="7"/>
      <c r="B46" s="20"/>
      <c r="C46" s="20"/>
      <c r="D46" s="20"/>
      <c r="E46" s="20"/>
      <c r="F46" s="20"/>
      <c r="G46" s="20"/>
      <c r="H46" s="31"/>
      <c r="I46" s="31"/>
      <c r="J46" s="31"/>
      <c r="K46" s="31"/>
      <c r="L46" s="31"/>
      <c r="M46" s="31"/>
    </row>
    <row r="47" spans="1:13" ht="16.5" thickBot="1" x14ac:dyDescent="0.3">
      <c r="A47" s="9" t="s">
        <v>15</v>
      </c>
      <c r="B47" s="19">
        <f>+B32+B42</f>
        <v>78177600</v>
      </c>
      <c r="C47" s="19">
        <f t="shared" ref="C47:G47" si="5">+C32+C42</f>
        <v>78177600</v>
      </c>
      <c r="D47" s="19">
        <f t="shared" si="5"/>
        <v>4133083</v>
      </c>
      <c r="E47" s="19">
        <f t="shared" si="5"/>
        <v>0</v>
      </c>
      <c r="F47" s="19">
        <f>+F32+F42</f>
        <v>0</v>
      </c>
      <c r="G47" s="19">
        <f t="shared" si="5"/>
        <v>0</v>
      </c>
      <c r="H47" s="31"/>
      <c r="I47" s="31"/>
      <c r="J47" s="31"/>
      <c r="K47" s="31"/>
      <c r="L47" s="31"/>
      <c r="M47" s="31"/>
    </row>
    <row r="48" spans="1:13" ht="16.5" thickBot="1" x14ac:dyDescent="0.3">
      <c r="A48" s="7"/>
      <c r="B48" s="5"/>
      <c r="C48" s="5"/>
      <c r="D48" s="5"/>
      <c r="E48" s="5"/>
      <c r="F48" s="5"/>
      <c r="G48" s="5"/>
      <c r="H48" s="31"/>
      <c r="I48" s="31"/>
      <c r="J48" s="31"/>
      <c r="K48" s="31"/>
      <c r="L48" s="31"/>
      <c r="M48" s="31"/>
    </row>
    <row r="49" spans="1:13" ht="16.5" thickBot="1" x14ac:dyDescent="0.3">
      <c r="A49" s="7" t="s">
        <v>16</v>
      </c>
      <c r="B49" s="20">
        <f>+[1]МФ!B49</f>
        <v>413</v>
      </c>
      <c r="C49" s="20">
        <f>+[1]МФ!C49</f>
        <v>413</v>
      </c>
      <c r="D49" s="20">
        <f>+[1]МФ!D49</f>
        <v>375</v>
      </c>
      <c r="E49" s="20">
        <f>+[1]МФ!E49</f>
        <v>0</v>
      </c>
      <c r="F49" s="20">
        <f>+[1]МФ!F49</f>
        <v>0</v>
      </c>
      <c r="G49" s="20">
        <f>+[1]МФ!G49</f>
        <v>0</v>
      </c>
      <c r="H49" s="31"/>
      <c r="I49" s="31"/>
      <c r="J49" s="31"/>
      <c r="K49" s="31"/>
      <c r="L49" s="31"/>
      <c r="M49" s="31"/>
    </row>
    <row r="50" spans="1:13" x14ac:dyDescent="0.25">
      <c r="A50" s="11"/>
      <c r="H50" s="31"/>
      <c r="I50" s="31"/>
      <c r="J50" s="31"/>
      <c r="K50" s="31"/>
      <c r="L50" s="31"/>
      <c r="M50" s="31"/>
    </row>
    <row r="51" spans="1:13" ht="16.5" thickBot="1" x14ac:dyDescent="0.3">
      <c r="H51" s="31"/>
      <c r="I51" s="31"/>
      <c r="J51" s="31"/>
      <c r="K51" s="31"/>
      <c r="L51" s="31"/>
      <c r="M51" s="31"/>
    </row>
    <row r="52" spans="1:13" ht="16.5" thickBot="1" x14ac:dyDescent="0.3">
      <c r="A52" s="53" t="s">
        <v>70</v>
      </c>
      <c r="B52" s="54"/>
      <c r="C52" s="54"/>
      <c r="D52" s="54"/>
      <c r="E52" s="54"/>
      <c r="F52" s="54"/>
      <c r="G52" s="55"/>
      <c r="H52" s="31"/>
      <c r="I52" s="31"/>
      <c r="J52" s="31"/>
      <c r="K52" s="31"/>
      <c r="L52" s="31"/>
      <c r="M52" s="31"/>
    </row>
    <row r="53" spans="1:13" x14ac:dyDescent="0.25">
      <c r="A53" s="12" t="s">
        <v>7</v>
      </c>
      <c r="B53" s="1" t="s">
        <v>85</v>
      </c>
      <c r="C53" s="1" t="s">
        <v>2</v>
      </c>
      <c r="D53" s="1" t="s">
        <v>3</v>
      </c>
      <c r="E53" s="1" t="s">
        <v>3</v>
      </c>
      <c r="F53" s="1" t="s">
        <v>3</v>
      </c>
      <c r="G53" s="1" t="s">
        <v>3</v>
      </c>
      <c r="H53" s="31"/>
      <c r="I53" s="31"/>
      <c r="J53" s="31"/>
      <c r="K53" s="31"/>
      <c r="L53" s="31"/>
      <c r="M53" s="31"/>
    </row>
    <row r="54" spans="1:13" x14ac:dyDescent="0.25">
      <c r="A54" s="12" t="s">
        <v>8</v>
      </c>
      <c r="B54" s="2" t="s">
        <v>89</v>
      </c>
      <c r="C54" s="2" t="s">
        <v>86</v>
      </c>
      <c r="D54" s="2" t="s">
        <v>4</v>
      </c>
      <c r="E54" s="2" t="s">
        <v>4</v>
      </c>
      <c r="F54" s="2" t="s">
        <v>4</v>
      </c>
      <c r="G54" s="2" t="s">
        <v>4</v>
      </c>
      <c r="H54" s="31"/>
      <c r="I54" s="31"/>
      <c r="J54" s="31"/>
      <c r="K54" s="31"/>
      <c r="L54" s="31"/>
      <c r="M54" s="31"/>
    </row>
    <row r="55" spans="1:13" ht="26.25" thickBot="1" x14ac:dyDescent="0.3">
      <c r="A55" s="14"/>
      <c r="B55" s="41"/>
      <c r="C55" s="3" t="s">
        <v>89</v>
      </c>
      <c r="D55" s="3" t="s">
        <v>90</v>
      </c>
      <c r="E55" s="3" t="s">
        <v>91</v>
      </c>
      <c r="F55" s="3" t="s">
        <v>92</v>
      </c>
      <c r="G55" s="3" t="s">
        <v>93</v>
      </c>
      <c r="H55" s="31"/>
      <c r="I55" s="31"/>
      <c r="J55" s="31"/>
      <c r="K55" s="31"/>
      <c r="L55" s="31"/>
      <c r="M55" s="31"/>
    </row>
    <row r="56" spans="1:13" ht="16.5" thickBot="1" x14ac:dyDescent="0.3">
      <c r="A56" s="4" t="s">
        <v>9</v>
      </c>
      <c r="B56" s="19">
        <f>+B58+B59+B60</f>
        <v>292686300</v>
      </c>
      <c r="C56" s="19">
        <f t="shared" ref="C56:G56" si="6">+C58+C59+C60</f>
        <v>292686300</v>
      </c>
      <c r="D56" s="19">
        <f t="shared" si="6"/>
        <v>69684256</v>
      </c>
      <c r="E56" s="19">
        <f t="shared" si="6"/>
        <v>0</v>
      </c>
      <c r="F56" s="19">
        <f t="shared" si="6"/>
        <v>0</v>
      </c>
      <c r="G56" s="19">
        <f t="shared" si="6"/>
        <v>0</v>
      </c>
      <c r="H56" s="31"/>
      <c r="I56" s="31"/>
      <c r="J56" s="31"/>
      <c r="K56" s="31"/>
      <c r="L56" s="31"/>
      <c r="M56" s="31"/>
    </row>
    <row r="57" spans="1:13" ht="16.5" thickBot="1" x14ac:dyDescent="0.3">
      <c r="A57" s="15" t="s">
        <v>10</v>
      </c>
      <c r="B57" s="20"/>
      <c r="C57" s="20"/>
      <c r="D57" s="20"/>
      <c r="E57" s="20"/>
      <c r="F57" s="20"/>
      <c r="G57" s="20"/>
      <c r="H57" s="31"/>
      <c r="I57" s="31"/>
      <c r="J57" s="31"/>
      <c r="K57" s="31"/>
      <c r="L57" s="31"/>
      <c r="M57" s="31"/>
    </row>
    <row r="58" spans="1:13" ht="16.5" thickBot="1" x14ac:dyDescent="0.3">
      <c r="A58" s="6" t="s">
        <v>11</v>
      </c>
      <c r="B58" s="20">
        <f>SUM([1]ЦА:НКЖФ!B58)</f>
        <v>228475500</v>
      </c>
      <c r="C58" s="20">
        <f>SUM([1]ЦА:НКЖФ!C58)</f>
        <v>228475500</v>
      </c>
      <c r="D58" s="20">
        <f>SUM([1]ЦА:НКЖФ!D58)</f>
        <v>58247580</v>
      </c>
      <c r="E58" s="20">
        <f>SUM([1]ЦА:НКЖФ!E58)</f>
        <v>0</v>
      </c>
      <c r="F58" s="20">
        <f>SUM([1]ЦА:НКЖФ!F58)</f>
        <v>0</v>
      </c>
      <c r="G58" s="20">
        <f>SUM([1]ЦА:НКЖФ!G58)</f>
        <v>0</v>
      </c>
      <c r="H58" s="31"/>
      <c r="I58" s="31"/>
      <c r="J58" s="31"/>
      <c r="K58" s="31"/>
      <c r="L58" s="31"/>
      <c r="M58" s="31"/>
    </row>
    <row r="59" spans="1:13" ht="16.5" thickBot="1" x14ac:dyDescent="0.3">
      <c r="A59" s="6" t="s">
        <v>12</v>
      </c>
      <c r="B59" s="20">
        <f>SUM([1]ЦА:НКЖФ!B59)</f>
        <v>57652000</v>
      </c>
      <c r="C59" s="20">
        <f>SUM([1]ЦА:НКЖФ!C59)</f>
        <v>57652000</v>
      </c>
      <c r="D59" s="20">
        <f>SUM([1]ЦА:НКЖФ!D59)</f>
        <v>11139050</v>
      </c>
      <c r="E59" s="20">
        <f>SUM([1]ЦА:НКЖФ!E59)</f>
        <v>0</v>
      </c>
      <c r="F59" s="20">
        <f>SUM([1]ЦА:НКЖФ!F59)</f>
        <v>0</v>
      </c>
      <c r="G59" s="20">
        <f>SUM([1]ЦА:НКЖФ!G59)</f>
        <v>0</v>
      </c>
      <c r="H59" s="31"/>
      <c r="I59" s="31"/>
      <c r="J59" s="31"/>
      <c r="K59" s="31"/>
      <c r="L59" s="31"/>
      <c r="M59" s="31"/>
    </row>
    <row r="60" spans="1:13" ht="16.5" thickBot="1" x14ac:dyDescent="0.3">
      <c r="A60" s="6" t="s">
        <v>13</v>
      </c>
      <c r="B60" s="20">
        <f>SUM([1]ЦА:НКЖФ!B60)</f>
        <v>6558800</v>
      </c>
      <c r="C60" s="20">
        <f>SUM([1]ЦА:НКЖФ!C60)</f>
        <v>6558800</v>
      </c>
      <c r="D60" s="20">
        <f>SUM([1]ЦА:НКЖФ!D60)</f>
        <v>297626</v>
      </c>
      <c r="E60" s="20">
        <f>SUM([1]ЦА:НКЖФ!E60)</f>
        <v>0</v>
      </c>
      <c r="F60" s="20">
        <f>SUM([1]ЦА:НКЖФ!F60)</f>
        <v>0</v>
      </c>
      <c r="G60" s="20">
        <f>SUM([1]ЦА:НКЖФ!G60)</f>
        <v>0</v>
      </c>
      <c r="H60" s="31"/>
      <c r="I60" s="31"/>
      <c r="J60" s="31"/>
      <c r="K60" s="31"/>
      <c r="L60" s="31"/>
      <c r="M60" s="31"/>
    </row>
    <row r="61" spans="1:13" ht="16.5" thickBot="1" x14ac:dyDescent="0.3">
      <c r="A61" s="15" t="s">
        <v>31</v>
      </c>
      <c r="B61" s="24"/>
      <c r="C61" s="24"/>
      <c r="D61" s="24"/>
      <c r="E61" s="24"/>
      <c r="F61" s="24"/>
      <c r="G61" s="24"/>
      <c r="H61" s="31"/>
      <c r="I61" s="31"/>
      <c r="J61" s="31"/>
      <c r="K61" s="31"/>
      <c r="L61" s="31"/>
      <c r="M61" s="31"/>
    </row>
    <row r="62" spans="1:13" ht="24" thickBot="1" x14ac:dyDescent="0.3">
      <c r="A62" s="25" t="s">
        <v>35</v>
      </c>
      <c r="B62" s="20">
        <f>+[1]МФ!B62</f>
        <v>0</v>
      </c>
      <c r="C62" s="20">
        <f>+[1]МФ!C62</f>
        <v>0</v>
      </c>
      <c r="D62" s="20">
        <f>+[1]МФ!D62</f>
        <v>0</v>
      </c>
      <c r="E62" s="20">
        <f>+[1]МФ!E62</f>
        <v>0</v>
      </c>
      <c r="F62" s="20">
        <f>+[1]МФ!F62</f>
        <v>0</v>
      </c>
      <c r="G62" s="20">
        <f>+[1]МФ!G62</f>
        <v>0</v>
      </c>
      <c r="H62" s="31"/>
      <c r="I62" s="31"/>
      <c r="J62" s="31"/>
      <c r="K62" s="31"/>
      <c r="L62" s="31"/>
      <c r="M62" s="31"/>
    </row>
    <row r="63" spans="1:13" ht="48.75" customHeight="1" thickBot="1" x14ac:dyDescent="0.3">
      <c r="A63" s="26" t="s">
        <v>88</v>
      </c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/>
      <c r="I63" s="31"/>
      <c r="J63" s="31"/>
      <c r="K63" s="31"/>
      <c r="L63" s="31"/>
      <c r="M63" s="31"/>
    </row>
    <row r="64" spans="1:13" ht="16.5" hidden="1" thickBot="1" x14ac:dyDescent="0.3">
      <c r="A64" s="26" t="s">
        <v>34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/>
      <c r="I64" s="31"/>
      <c r="J64" s="31"/>
      <c r="K64" s="31"/>
      <c r="L64" s="31"/>
      <c r="M64" s="31"/>
    </row>
    <row r="65" spans="1:13" ht="29.25" customHeight="1" thickBot="1" x14ac:dyDescent="0.3">
      <c r="A65" s="26" t="s">
        <v>87</v>
      </c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/>
      <c r="I65" s="31"/>
      <c r="J65" s="31"/>
      <c r="K65" s="31"/>
      <c r="L65" s="31"/>
      <c r="M65" s="31"/>
    </row>
    <row r="66" spans="1:13" ht="16.5" hidden="1" thickBot="1" x14ac:dyDescent="0.3">
      <c r="A66" s="26" t="s">
        <v>36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/>
      <c r="I66" s="31"/>
      <c r="J66" s="31"/>
      <c r="K66" s="31"/>
      <c r="L66" s="31"/>
      <c r="M66" s="31"/>
    </row>
    <row r="67" spans="1:13" ht="24" hidden="1" thickBot="1" x14ac:dyDescent="0.3">
      <c r="A67" s="26" t="s">
        <v>50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/>
      <c r="I67" s="31"/>
      <c r="J67" s="31"/>
      <c r="K67" s="31"/>
      <c r="L67" s="31"/>
      <c r="M67" s="31"/>
    </row>
    <row r="68" spans="1:13" ht="16.5" hidden="1" thickBot="1" x14ac:dyDescent="0.3">
      <c r="A68" s="26" t="s">
        <v>52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/>
      <c r="I68" s="31"/>
      <c r="J68" s="31"/>
      <c r="K68" s="31"/>
      <c r="L68" s="31"/>
      <c r="M68" s="31"/>
    </row>
    <row r="69" spans="1:13" ht="16.5" thickBot="1" x14ac:dyDescent="0.3">
      <c r="A69" s="15"/>
      <c r="B69" s="24"/>
      <c r="C69" s="24"/>
      <c r="D69" s="24"/>
      <c r="E69" s="24"/>
      <c r="F69" s="24"/>
      <c r="G69" s="24"/>
      <c r="H69" s="31"/>
      <c r="I69" s="31"/>
      <c r="J69" s="31"/>
      <c r="K69" s="31"/>
      <c r="L69" s="31"/>
      <c r="M69" s="31"/>
    </row>
    <row r="70" spans="1:13" ht="26.25" thickBot="1" x14ac:dyDescent="0.3">
      <c r="A70" s="4" t="s">
        <v>51</v>
      </c>
      <c r="B70" s="23">
        <f>+B72+B73+B74</f>
        <v>6588700</v>
      </c>
      <c r="C70" s="23">
        <f t="shared" ref="C70:G70" si="7">+C72+C73+C74</f>
        <v>6588700</v>
      </c>
      <c r="D70" s="23">
        <f t="shared" si="7"/>
        <v>151439</v>
      </c>
      <c r="E70" s="23">
        <f t="shared" si="7"/>
        <v>0</v>
      </c>
      <c r="F70" s="23">
        <f t="shared" si="7"/>
        <v>0</v>
      </c>
      <c r="G70" s="23">
        <f t="shared" si="7"/>
        <v>0</v>
      </c>
      <c r="H70" s="31"/>
      <c r="I70" s="31"/>
      <c r="J70" s="31"/>
      <c r="K70" s="31"/>
      <c r="L70" s="31"/>
      <c r="M70" s="31"/>
    </row>
    <row r="71" spans="1:13" ht="16.5" thickBot="1" x14ac:dyDescent="0.3">
      <c r="A71" s="15" t="s">
        <v>10</v>
      </c>
      <c r="B71" s="24"/>
      <c r="C71" s="24"/>
      <c r="D71" s="24"/>
      <c r="E71" s="24"/>
      <c r="F71" s="24"/>
      <c r="G71" s="24"/>
      <c r="H71" s="31"/>
      <c r="I71" s="31"/>
      <c r="J71" s="31"/>
      <c r="K71" s="31"/>
      <c r="L71" s="31"/>
      <c r="M71" s="31"/>
    </row>
    <row r="72" spans="1:13" ht="16.5" thickBot="1" x14ac:dyDescent="0.3">
      <c r="A72" s="25" t="s">
        <v>78</v>
      </c>
      <c r="B72" s="20">
        <f>+[1]МФ!B72</f>
        <v>6088500</v>
      </c>
      <c r="C72" s="20">
        <f>+[1]МФ!C72</f>
        <v>6088500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  <c r="H72" s="31"/>
      <c r="I72" s="31"/>
      <c r="J72" s="31"/>
      <c r="K72" s="31"/>
      <c r="L72" s="31"/>
      <c r="M72" s="31"/>
    </row>
    <row r="73" spans="1:13" ht="35.25" thickBot="1" x14ac:dyDescent="0.3">
      <c r="A73" s="25" t="s">
        <v>84</v>
      </c>
      <c r="B73" s="20">
        <f>+[1]МФ!B73</f>
        <v>465600</v>
      </c>
      <c r="C73" s="20">
        <f>+[1]МФ!C73</f>
        <v>465600</v>
      </c>
      <c r="D73" s="20">
        <f>+[1]МФ!D73</f>
        <v>151439</v>
      </c>
      <c r="E73" s="20">
        <f>+[1]МФ!E73</f>
        <v>0</v>
      </c>
      <c r="F73" s="20">
        <f>+[1]МФ!F73</f>
        <v>0</v>
      </c>
      <c r="G73" s="20">
        <f>+[1]МФ!G73</f>
        <v>0</v>
      </c>
      <c r="H73" s="31"/>
      <c r="I73" s="31"/>
      <c r="J73" s="31"/>
      <c r="K73" s="31"/>
      <c r="L73" s="31"/>
      <c r="M73" s="31"/>
    </row>
    <row r="74" spans="1:13" ht="24" thickBot="1" x14ac:dyDescent="0.3">
      <c r="A74" s="26" t="s">
        <v>95</v>
      </c>
      <c r="B74" s="20">
        <f>+[1]МФ!B74</f>
        <v>34600</v>
      </c>
      <c r="C74" s="20">
        <f>+[1]МФ!C74</f>
        <v>34600</v>
      </c>
      <c r="D74" s="20">
        <f>+[1]МФ!D74</f>
        <v>0</v>
      </c>
      <c r="E74" s="20">
        <f>+[1]МФ!E74</f>
        <v>0</v>
      </c>
      <c r="F74" s="20">
        <f>+[1]МФ!F74</f>
        <v>0</v>
      </c>
      <c r="G74" s="20">
        <f>+[1]МФ!G74</f>
        <v>0</v>
      </c>
      <c r="H74" s="31"/>
      <c r="I74" s="31"/>
      <c r="J74" s="31"/>
      <c r="K74" s="31"/>
      <c r="L74" s="31"/>
      <c r="M74" s="31"/>
    </row>
    <row r="75" spans="1:13" ht="16.5" thickBot="1" x14ac:dyDescent="0.3">
      <c r="A75" s="15"/>
      <c r="B75" s="24"/>
      <c r="C75" s="24"/>
      <c r="D75" s="24"/>
      <c r="E75" s="24"/>
      <c r="F75" s="24"/>
      <c r="G75" s="24"/>
      <c r="H75" s="31"/>
      <c r="I75" s="31"/>
      <c r="J75" s="31"/>
      <c r="K75" s="31"/>
      <c r="L75" s="31"/>
      <c r="M75" s="31"/>
    </row>
    <row r="76" spans="1:13" ht="16.5" thickBot="1" x14ac:dyDescent="0.3">
      <c r="A76" s="4" t="s">
        <v>15</v>
      </c>
      <c r="B76" s="23">
        <f>+B56+B70</f>
        <v>299275000</v>
      </c>
      <c r="C76" s="23">
        <f t="shared" ref="C76:G76" si="8">+C56+C70</f>
        <v>299275000</v>
      </c>
      <c r="D76" s="23">
        <f t="shared" si="8"/>
        <v>69835695</v>
      </c>
      <c r="E76" s="23">
        <f t="shared" si="8"/>
        <v>0</v>
      </c>
      <c r="F76" s="23">
        <f t="shared" si="8"/>
        <v>0</v>
      </c>
      <c r="G76" s="23">
        <f t="shared" si="8"/>
        <v>0</v>
      </c>
      <c r="H76" s="31"/>
      <c r="I76" s="31"/>
      <c r="J76" s="31"/>
      <c r="K76" s="31"/>
      <c r="L76" s="31"/>
      <c r="M76" s="31"/>
    </row>
    <row r="77" spans="1:13" ht="16.5" thickBot="1" x14ac:dyDescent="0.3">
      <c r="A77" s="15"/>
      <c r="B77" s="16"/>
      <c r="C77" s="16"/>
      <c r="D77" s="16"/>
      <c r="E77" s="16"/>
      <c r="F77" s="16"/>
      <c r="G77" s="16"/>
      <c r="H77" s="31"/>
      <c r="I77" s="31"/>
      <c r="J77" s="31"/>
      <c r="K77" s="31"/>
      <c r="L77" s="31"/>
      <c r="M77" s="31"/>
    </row>
    <row r="78" spans="1:13" ht="16.5" thickBot="1" x14ac:dyDescent="0.3">
      <c r="A78" s="15" t="s">
        <v>16</v>
      </c>
      <c r="B78" s="20">
        <f>+[1]МФ!B78</f>
        <v>10133</v>
      </c>
      <c r="C78" s="20">
        <f>+[1]МФ!C78</f>
        <v>10133</v>
      </c>
      <c r="D78" s="20">
        <f>+[1]МФ!D78</f>
        <v>9463</v>
      </c>
      <c r="E78" s="20">
        <f>+[1]МФ!E78</f>
        <v>0</v>
      </c>
      <c r="F78" s="20">
        <f>+[1]МФ!F78</f>
        <v>0</v>
      </c>
      <c r="G78" s="20">
        <f>+[1]МФ!G78</f>
        <v>0</v>
      </c>
      <c r="H78" s="31"/>
      <c r="I78" s="31"/>
      <c r="J78" s="31"/>
      <c r="K78" s="31"/>
      <c r="L78" s="31"/>
      <c r="M78" s="31"/>
    </row>
    <row r="79" spans="1:13" x14ac:dyDescent="0.25">
      <c r="A79" s="17"/>
      <c r="B79" s="13"/>
      <c r="C79" s="13"/>
      <c r="D79" s="13"/>
      <c r="E79" s="13"/>
      <c r="F79" s="13"/>
      <c r="G79" s="13"/>
      <c r="H79" s="31"/>
      <c r="I79" s="31"/>
      <c r="J79" s="31"/>
      <c r="K79" s="31"/>
      <c r="L79" s="31"/>
      <c r="M79" s="31"/>
    </row>
    <row r="80" spans="1:13" ht="16.5" thickBot="1" x14ac:dyDescent="0.3">
      <c r="A80" s="13"/>
      <c r="B80" s="13"/>
      <c r="C80" s="13"/>
      <c r="D80" s="13"/>
      <c r="E80" s="13"/>
      <c r="F80" s="13"/>
      <c r="G80" s="13"/>
      <c r="H80" s="31"/>
      <c r="I80" s="31"/>
      <c r="J80" s="31"/>
      <c r="K80" s="31"/>
      <c r="L80" s="31"/>
      <c r="M80" s="31"/>
    </row>
    <row r="81" spans="1:13" ht="16.5" thickBot="1" x14ac:dyDescent="0.3">
      <c r="A81" s="53" t="s">
        <v>71</v>
      </c>
      <c r="B81" s="54"/>
      <c r="C81" s="54"/>
      <c r="D81" s="54"/>
      <c r="E81" s="54"/>
      <c r="F81" s="54"/>
      <c r="G81" s="55"/>
      <c r="H81" s="31"/>
      <c r="I81" s="31"/>
      <c r="J81" s="31"/>
      <c r="K81" s="31"/>
      <c r="L81" s="31"/>
      <c r="M81" s="31"/>
    </row>
    <row r="82" spans="1:13" x14ac:dyDescent="0.25">
      <c r="A82" s="12" t="s">
        <v>7</v>
      </c>
      <c r="B82" s="1" t="s">
        <v>85</v>
      </c>
      <c r="C82" s="1" t="s">
        <v>2</v>
      </c>
      <c r="D82" s="1" t="s">
        <v>3</v>
      </c>
      <c r="E82" s="1" t="s">
        <v>3</v>
      </c>
      <c r="F82" s="1" t="s">
        <v>3</v>
      </c>
      <c r="G82" s="1" t="s">
        <v>3</v>
      </c>
      <c r="H82" s="31"/>
      <c r="I82" s="31"/>
      <c r="J82" s="31"/>
      <c r="K82" s="31"/>
      <c r="L82" s="31"/>
      <c r="M82" s="31"/>
    </row>
    <row r="83" spans="1:13" x14ac:dyDescent="0.25">
      <c r="A83" s="12" t="s">
        <v>8</v>
      </c>
      <c r="B83" s="2" t="s">
        <v>89</v>
      </c>
      <c r="C83" s="2" t="s">
        <v>86</v>
      </c>
      <c r="D83" s="2" t="s">
        <v>4</v>
      </c>
      <c r="E83" s="2" t="s">
        <v>4</v>
      </c>
      <c r="F83" s="2" t="s">
        <v>4</v>
      </c>
      <c r="G83" s="2" t="s">
        <v>4</v>
      </c>
      <c r="H83" s="31"/>
      <c r="I83" s="31"/>
      <c r="J83" s="31"/>
      <c r="K83" s="31"/>
      <c r="L83" s="31"/>
      <c r="M83" s="31"/>
    </row>
    <row r="84" spans="1:13" ht="26.25" thickBot="1" x14ac:dyDescent="0.3">
      <c r="A84" s="14"/>
      <c r="B84" s="41"/>
      <c r="C84" s="3" t="s">
        <v>89</v>
      </c>
      <c r="D84" s="3" t="s">
        <v>90</v>
      </c>
      <c r="E84" s="3" t="s">
        <v>91</v>
      </c>
      <c r="F84" s="3" t="s">
        <v>92</v>
      </c>
      <c r="G84" s="3" t="s">
        <v>93</v>
      </c>
      <c r="H84" s="31"/>
      <c r="I84" s="31"/>
      <c r="J84" s="31"/>
      <c r="K84" s="31"/>
      <c r="L84" s="31"/>
      <c r="M84" s="31"/>
    </row>
    <row r="85" spans="1:13" ht="16.5" thickBot="1" x14ac:dyDescent="0.3">
      <c r="A85" s="4" t="s">
        <v>9</v>
      </c>
      <c r="B85" s="19">
        <f>+B87+B88+B89</f>
        <v>1970800</v>
      </c>
      <c r="C85" s="19">
        <f t="shared" ref="C85:G85" si="9">+C87+C88+C89</f>
        <v>1970800</v>
      </c>
      <c r="D85" s="19">
        <f t="shared" si="9"/>
        <v>308007</v>
      </c>
      <c r="E85" s="19">
        <f t="shared" si="9"/>
        <v>0</v>
      </c>
      <c r="F85" s="19">
        <f t="shared" si="9"/>
        <v>0</v>
      </c>
      <c r="G85" s="19">
        <f t="shared" si="9"/>
        <v>0</v>
      </c>
      <c r="H85" s="31"/>
      <c r="I85" s="31"/>
      <c r="J85" s="31"/>
      <c r="K85" s="31"/>
      <c r="L85" s="31"/>
      <c r="M85" s="31"/>
    </row>
    <row r="86" spans="1:13" ht="16.5" thickBot="1" x14ac:dyDescent="0.3">
      <c r="A86" s="15" t="s">
        <v>10</v>
      </c>
      <c r="B86" s="20"/>
      <c r="C86" s="20"/>
      <c r="D86" s="20"/>
      <c r="E86" s="20"/>
      <c r="F86" s="20"/>
      <c r="G86" s="20"/>
      <c r="H86" s="31"/>
      <c r="I86" s="31"/>
      <c r="J86" s="31"/>
      <c r="K86" s="31"/>
      <c r="L86" s="31"/>
      <c r="M86" s="31"/>
    </row>
    <row r="87" spans="1:13" ht="16.5" thickBot="1" x14ac:dyDescent="0.3">
      <c r="A87" s="6" t="s">
        <v>11</v>
      </c>
      <c r="B87" s="20">
        <f>+[1]МФ!B87</f>
        <v>774600</v>
      </c>
      <c r="C87" s="20">
        <f>+[1]МФ!C87</f>
        <v>774600</v>
      </c>
      <c r="D87" s="20">
        <f>+[1]МФ!D87</f>
        <v>122988</v>
      </c>
      <c r="E87" s="20">
        <f>+[1]МФ!E87</f>
        <v>0</v>
      </c>
      <c r="F87" s="20">
        <f>+[1]МФ!F87</f>
        <v>0</v>
      </c>
      <c r="G87" s="20">
        <f>+[1]МФ!G87</f>
        <v>0</v>
      </c>
      <c r="H87" s="31"/>
      <c r="I87" s="31"/>
      <c r="J87" s="31"/>
      <c r="K87" s="31"/>
      <c r="L87" s="31"/>
      <c r="M87" s="31"/>
    </row>
    <row r="88" spans="1:13" ht="16.5" thickBot="1" x14ac:dyDescent="0.3">
      <c r="A88" s="6" t="s">
        <v>12</v>
      </c>
      <c r="B88" s="20">
        <f>+[1]МФ!B88</f>
        <v>1196200</v>
      </c>
      <c r="C88" s="20">
        <f>+[1]МФ!C88</f>
        <v>1196200</v>
      </c>
      <c r="D88" s="20">
        <f>+[1]МФ!D88</f>
        <v>185019</v>
      </c>
      <c r="E88" s="20">
        <f>+[1]МФ!E88</f>
        <v>0</v>
      </c>
      <c r="F88" s="20">
        <f>+[1]МФ!F88</f>
        <v>0</v>
      </c>
      <c r="G88" s="20">
        <f>+[1]МФ!G88</f>
        <v>0</v>
      </c>
      <c r="H88" s="31"/>
      <c r="I88" s="31"/>
      <c r="J88" s="31"/>
      <c r="K88" s="31"/>
      <c r="L88" s="31"/>
      <c r="M88" s="31"/>
    </row>
    <row r="89" spans="1:13" ht="16.5" thickBot="1" x14ac:dyDescent="0.3">
      <c r="A89" s="6" t="s">
        <v>13</v>
      </c>
      <c r="B89" s="20">
        <f>+[1]МФ!B89</f>
        <v>0</v>
      </c>
      <c r="C89" s="20">
        <f>+[1]МФ!C89</f>
        <v>0</v>
      </c>
      <c r="D89" s="20">
        <f>+[1]МФ!D89</f>
        <v>0</v>
      </c>
      <c r="E89" s="20">
        <f>+[1]МФ!E89</f>
        <v>0</v>
      </c>
      <c r="F89" s="20">
        <f>+[1]МФ!F89</f>
        <v>0</v>
      </c>
      <c r="G89" s="20">
        <f>+[1]МФ!G89</f>
        <v>0</v>
      </c>
      <c r="H89" s="31"/>
      <c r="I89" s="31"/>
      <c r="J89" s="31"/>
      <c r="K89" s="31"/>
      <c r="L89" s="31"/>
      <c r="M89" s="31"/>
    </row>
    <row r="90" spans="1:13" ht="16.5" thickBot="1" x14ac:dyDescent="0.3">
      <c r="A90" s="15"/>
      <c r="B90" s="24"/>
      <c r="C90" s="24"/>
      <c r="D90" s="24"/>
      <c r="E90" s="24"/>
      <c r="F90" s="24"/>
      <c r="G90" s="24"/>
      <c r="H90" s="31"/>
      <c r="I90" s="31"/>
      <c r="J90" s="31"/>
      <c r="K90" s="31"/>
      <c r="L90" s="31"/>
      <c r="M90" s="31"/>
    </row>
    <row r="91" spans="1:13" ht="26.25" thickBot="1" x14ac:dyDescent="0.3">
      <c r="A91" s="4" t="s">
        <v>51</v>
      </c>
      <c r="B91" s="23">
        <f>+B93+B94</f>
        <v>0</v>
      </c>
      <c r="C91" s="23">
        <f t="shared" ref="C91:G91" si="10">+C93+C94</f>
        <v>0</v>
      </c>
      <c r="D91" s="23">
        <f t="shared" si="10"/>
        <v>0</v>
      </c>
      <c r="E91" s="23">
        <f t="shared" si="10"/>
        <v>0</v>
      </c>
      <c r="F91" s="23">
        <f t="shared" si="10"/>
        <v>0</v>
      </c>
      <c r="G91" s="23">
        <f t="shared" si="10"/>
        <v>0</v>
      </c>
      <c r="H91" s="31"/>
      <c r="I91" s="31"/>
      <c r="J91" s="31"/>
      <c r="K91" s="31"/>
      <c r="L91" s="31"/>
      <c r="M91" s="31"/>
    </row>
    <row r="92" spans="1:13" ht="16.5" hidden="1" thickBot="1" x14ac:dyDescent="0.3">
      <c r="A92" s="15" t="s">
        <v>10</v>
      </c>
      <c r="B92" s="24"/>
      <c r="C92" s="24"/>
      <c r="D92" s="24"/>
      <c r="E92" s="24"/>
      <c r="F92" s="24"/>
      <c r="G92" s="24"/>
      <c r="H92" s="31"/>
      <c r="I92" s="31"/>
      <c r="J92" s="31"/>
      <c r="K92" s="31"/>
      <c r="L92" s="31"/>
      <c r="M92" s="31"/>
    </row>
    <row r="93" spans="1:13" ht="16.5" hidden="1" thickBot="1" x14ac:dyDescent="0.3">
      <c r="A93" s="22" t="s">
        <v>33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/>
      <c r="I93" s="31"/>
      <c r="J93" s="31"/>
      <c r="K93" s="31"/>
      <c r="L93" s="31"/>
      <c r="M93" s="31"/>
    </row>
    <row r="94" spans="1:13" ht="16.5" hidden="1" thickBot="1" x14ac:dyDescent="0.3">
      <c r="A94" s="15" t="s">
        <v>14</v>
      </c>
      <c r="B94" s="20">
        <f>+[1]МФ!B94</f>
        <v>0</v>
      </c>
      <c r="C94" s="20">
        <f>+[1]МФ!C94</f>
        <v>0</v>
      </c>
      <c r="D94" s="20">
        <f>+[1]МФ!D94</f>
        <v>0</v>
      </c>
      <c r="E94" s="20">
        <f>+[1]МФ!E94</f>
        <v>0</v>
      </c>
      <c r="F94" s="20">
        <f>+[1]МФ!F94</f>
        <v>0</v>
      </c>
      <c r="G94" s="20">
        <f>+[1]МФ!G94</f>
        <v>0</v>
      </c>
      <c r="H94" s="31"/>
      <c r="I94" s="31"/>
      <c r="J94" s="31"/>
      <c r="K94" s="31"/>
      <c r="L94" s="31"/>
      <c r="M94" s="31"/>
    </row>
    <row r="95" spans="1:13" ht="16.5" thickBot="1" x14ac:dyDescent="0.3">
      <c r="A95" s="15"/>
      <c r="B95" s="24"/>
      <c r="C95" s="24"/>
      <c r="D95" s="24"/>
      <c r="E95" s="24"/>
      <c r="F95" s="24"/>
      <c r="G95" s="24"/>
      <c r="H95" s="31"/>
      <c r="I95" s="31"/>
      <c r="J95" s="31"/>
      <c r="K95" s="31"/>
      <c r="L95" s="31"/>
      <c r="M95" s="31"/>
    </row>
    <row r="96" spans="1:13" ht="16.5" thickBot="1" x14ac:dyDescent="0.3">
      <c r="A96" s="4" t="s">
        <v>15</v>
      </c>
      <c r="B96" s="23">
        <f>+B85+B91</f>
        <v>1970800</v>
      </c>
      <c r="C96" s="23">
        <f t="shared" ref="C96:G96" si="11">+C85+C91</f>
        <v>1970800</v>
      </c>
      <c r="D96" s="23">
        <f t="shared" si="11"/>
        <v>308007</v>
      </c>
      <c r="E96" s="23">
        <f t="shared" si="11"/>
        <v>0</v>
      </c>
      <c r="F96" s="23">
        <f t="shared" si="11"/>
        <v>0</v>
      </c>
      <c r="G96" s="23">
        <f t="shared" si="11"/>
        <v>0</v>
      </c>
      <c r="H96" s="31"/>
      <c r="I96" s="31"/>
      <c r="J96" s="31"/>
      <c r="K96" s="31"/>
      <c r="L96" s="31"/>
      <c r="M96" s="31"/>
    </row>
    <row r="97" spans="1:13" ht="16.5" thickBot="1" x14ac:dyDescent="0.3">
      <c r="A97" s="15"/>
      <c r="B97" s="16"/>
      <c r="C97" s="16"/>
      <c r="D97" s="16"/>
      <c r="E97" s="16"/>
      <c r="F97" s="16"/>
      <c r="G97" s="16"/>
      <c r="H97" s="31"/>
      <c r="I97" s="31"/>
      <c r="J97" s="31"/>
      <c r="K97" s="31"/>
      <c r="L97" s="31"/>
      <c r="M97" s="31"/>
    </row>
    <row r="98" spans="1:13" ht="16.5" thickBot="1" x14ac:dyDescent="0.3">
      <c r="A98" s="15" t="s">
        <v>16</v>
      </c>
      <c r="B98" s="20">
        <f>+[1]МФ!B98</f>
        <v>11</v>
      </c>
      <c r="C98" s="20">
        <f>+[1]МФ!C98</f>
        <v>11</v>
      </c>
      <c r="D98" s="20">
        <f>+[1]МФ!D98</f>
        <v>10</v>
      </c>
      <c r="E98" s="20">
        <f>+[1]МФ!E98</f>
        <v>0</v>
      </c>
      <c r="F98" s="20">
        <f>+[1]МФ!F98</f>
        <v>0</v>
      </c>
      <c r="G98" s="20">
        <f>+[1]МФ!G98</f>
        <v>0</v>
      </c>
      <c r="H98" s="31"/>
      <c r="I98" s="31"/>
      <c r="J98" s="31"/>
      <c r="K98" s="31"/>
      <c r="L98" s="31"/>
      <c r="M98" s="31"/>
    </row>
    <row r="99" spans="1:13" x14ac:dyDescent="0.25">
      <c r="A99" s="17"/>
      <c r="B99" s="13"/>
      <c r="C99" s="13"/>
      <c r="D99" s="13"/>
      <c r="E99" s="13"/>
      <c r="F99" s="13"/>
      <c r="G99" s="13"/>
      <c r="H99" s="31"/>
      <c r="I99" s="31"/>
      <c r="J99" s="31"/>
      <c r="K99" s="31"/>
      <c r="L99" s="31"/>
      <c r="M99" s="31"/>
    </row>
    <row r="100" spans="1:13" ht="16.5" thickBot="1" x14ac:dyDescent="0.3">
      <c r="A100" s="13"/>
      <c r="B100" s="13"/>
      <c r="C100" s="13"/>
      <c r="D100" s="13"/>
      <c r="E100" s="13"/>
      <c r="F100" s="13"/>
      <c r="G100" s="13"/>
      <c r="H100" s="31"/>
      <c r="I100" s="31"/>
      <c r="J100" s="31"/>
      <c r="K100" s="31"/>
      <c r="L100" s="31"/>
      <c r="M100" s="31"/>
    </row>
    <row r="101" spans="1:13" ht="16.5" thickBot="1" x14ac:dyDescent="0.3">
      <c r="A101" s="50" t="s">
        <v>72</v>
      </c>
      <c r="B101" s="51"/>
      <c r="C101" s="51"/>
      <c r="D101" s="51"/>
      <c r="E101" s="51"/>
      <c r="F101" s="51"/>
      <c r="G101" s="52"/>
      <c r="H101" s="31"/>
      <c r="I101" s="31"/>
      <c r="J101" s="31"/>
      <c r="K101" s="31"/>
      <c r="L101" s="31"/>
      <c r="M101" s="31"/>
    </row>
    <row r="102" spans="1:13" x14ac:dyDescent="0.25">
      <c r="A102" s="18" t="s">
        <v>7</v>
      </c>
      <c r="B102" s="1" t="s">
        <v>85</v>
      </c>
      <c r="C102" s="1" t="s">
        <v>2</v>
      </c>
      <c r="D102" s="1" t="s">
        <v>3</v>
      </c>
      <c r="E102" s="1" t="s">
        <v>3</v>
      </c>
      <c r="F102" s="1" t="s">
        <v>3</v>
      </c>
      <c r="G102" s="1" t="s">
        <v>3</v>
      </c>
      <c r="H102" s="31"/>
      <c r="I102" s="31"/>
      <c r="J102" s="31"/>
      <c r="K102" s="31"/>
      <c r="L102" s="31"/>
      <c r="M102" s="31"/>
    </row>
    <row r="103" spans="1:13" x14ac:dyDescent="0.25">
      <c r="A103" s="18" t="s">
        <v>8</v>
      </c>
      <c r="B103" s="2" t="s">
        <v>89</v>
      </c>
      <c r="C103" s="2" t="s">
        <v>86</v>
      </c>
      <c r="D103" s="2" t="s">
        <v>4</v>
      </c>
      <c r="E103" s="2" t="s">
        <v>4</v>
      </c>
      <c r="F103" s="2" t="s">
        <v>4</v>
      </c>
      <c r="G103" s="2" t="s">
        <v>4</v>
      </c>
      <c r="H103" s="31"/>
      <c r="I103" s="31"/>
      <c r="J103" s="31"/>
      <c r="K103" s="31"/>
      <c r="L103" s="31"/>
      <c r="M103" s="31"/>
    </row>
    <row r="104" spans="1:13" ht="26.25" thickBot="1" x14ac:dyDescent="0.3">
      <c r="A104" s="8"/>
      <c r="B104" s="41"/>
      <c r="C104" s="3" t="s">
        <v>89</v>
      </c>
      <c r="D104" s="3" t="s">
        <v>90</v>
      </c>
      <c r="E104" s="3" t="s">
        <v>91</v>
      </c>
      <c r="F104" s="3" t="s">
        <v>92</v>
      </c>
      <c r="G104" s="3" t="s">
        <v>93</v>
      </c>
      <c r="H104" s="31"/>
      <c r="I104" s="31"/>
      <c r="J104" s="31"/>
      <c r="K104" s="31"/>
      <c r="L104" s="31"/>
      <c r="M104" s="31"/>
    </row>
    <row r="105" spans="1:13" ht="16.5" thickBot="1" x14ac:dyDescent="0.3">
      <c r="A105" s="9" t="s">
        <v>9</v>
      </c>
      <c r="B105" s="19">
        <f>+B107+B108+B109</f>
        <v>40831700</v>
      </c>
      <c r="C105" s="19">
        <f t="shared" ref="C105:G105" si="12">+C107+C108+C109</f>
        <v>40831700</v>
      </c>
      <c r="D105" s="19">
        <f t="shared" si="12"/>
        <v>7621986</v>
      </c>
      <c r="E105" s="19">
        <f t="shared" si="12"/>
        <v>0</v>
      </c>
      <c r="F105" s="19">
        <f t="shared" si="12"/>
        <v>0</v>
      </c>
      <c r="G105" s="19">
        <f t="shared" si="12"/>
        <v>0</v>
      </c>
      <c r="H105" s="31"/>
      <c r="I105" s="31"/>
      <c r="J105" s="31"/>
      <c r="K105" s="31"/>
      <c r="L105" s="31"/>
      <c r="M105" s="31"/>
    </row>
    <row r="106" spans="1:13" ht="16.5" thickBot="1" x14ac:dyDescent="0.3">
      <c r="A106" s="7" t="s">
        <v>10</v>
      </c>
      <c r="B106" s="20"/>
      <c r="C106" s="20"/>
      <c r="D106" s="20"/>
      <c r="E106" s="20"/>
      <c r="F106" s="20"/>
      <c r="G106" s="20"/>
      <c r="H106" s="31"/>
      <c r="I106" s="31"/>
      <c r="J106" s="31"/>
      <c r="K106" s="31"/>
      <c r="L106" s="31"/>
      <c r="M106" s="31"/>
    </row>
    <row r="107" spans="1:13" ht="16.5" thickBot="1" x14ac:dyDescent="0.3">
      <c r="A107" s="10" t="s">
        <v>11</v>
      </c>
      <c r="B107" s="20">
        <f>+[1]МФ!B107</f>
        <v>25468800</v>
      </c>
      <c r="C107" s="20">
        <f>+[1]МФ!C107</f>
        <v>25468800</v>
      </c>
      <c r="D107" s="20">
        <f>+[1]МФ!D107</f>
        <v>5360722</v>
      </c>
      <c r="E107" s="20">
        <f>+[1]МФ!E107</f>
        <v>0</v>
      </c>
      <c r="F107" s="20">
        <f>+[1]МФ!F107</f>
        <v>0</v>
      </c>
      <c r="G107" s="20">
        <f>+[1]МФ!G107</f>
        <v>0</v>
      </c>
      <c r="H107" s="31"/>
      <c r="I107" s="31"/>
      <c r="J107" s="31"/>
      <c r="K107" s="31"/>
      <c r="L107" s="31"/>
      <c r="M107" s="31"/>
    </row>
    <row r="108" spans="1:13" ht="16.5" thickBot="1" x14ac:dyDescent="0.3">
      <c r="A108" s="10" t="s">
        <v>12</v>
      </c>
      <c r="B108" s="20">
        <f>+[1]МФ!B108</f>
        <v>7782900</v>
      </c>
      <c r="C108" s="20">
        <f>+[1]МФ!C108</f>
        <v>7782900</v>
      </c>
      <c r="D108" s="20">
        <f>+[1]МФ!D108</f>
        <v>1916441</v>
      </c>
      <c r="E108" s="20">
        <f>+[1]МФ!E108</f>
        <v>0</v>
      </c>
      <c r="F108" s="20">
        <f>+[1]МФ!F108</f>
        <v>0</v>
      </c>
      <c r="G108" s="20">
        <f>+[1]МФ!G108</f>
        <v>0</v>
      </c>
      <c r="H108" s="31"/>
      <c r="I108" s="31"/>
      <c r="J108" s="31"/>
      <c r="K108" s="31"/>
      <c r="L108" s="31"/>
      <c r="M108" s="31"/>
    </row>
    <row r="109" spans="1:13" ht="16.5" thickBot="1" x14ac:dyDescent="0.3">
      <c r="A109" s="10" t="s">
        <v>13</v>
      </c>
      <c r="B109" s="20">
        <f>+[1]МФ!B109</f>
        <v>7580000</v>
      </c>
      <c r="C109" s="20">
        <f>+[1]МФ!C109</f>
        <v>7580000</v>
      </c>
      <c r="D109" s="20">
        <f>+[1]МФ!D109</f>
        <v>344823</v>
      </c>
      <c r="E109" s="20">
        <f>+[1]МФ!E109</f>
        <v>0</v>
      </c>
      <c r="F109" s="20">
        <f>+[1]МФ!F109</f>
        <v>0</v>
      </c>
      <c r="G109" s="20">
        <f>+[1]МФ!G109</f>
        <v>0</v>
      </c>
      <c r="H109" s="31"/>
      <c r="I109" s="31"/>
      <c r="J109" s="31"/>
      <c r="K109" s="31"/>
      <c r="L109" s="31"/>
      <c r="M109" s="31"/>
    </row>
    <row r="110" spans="1:13" ht="16.5" thickBot="1" x14ac:dyDescent="0.3">
      <c r="A110" s="7" t="s">
        <v>31</v>
      </c>
      <c r="B110" s="20"/>
      <c r="C110" s="20"/>
      <c r="D110" s="20"/>
      <c r="E110" s="20"/>
      <c r="F110" s="20"/>
      <c r="G110" s="20"/>
      <c r="H110" s="31"/>
      <c r="I110" s="31"/>
      <c r="J110" s="31"/>
      <c r="K110" s="31"/>
      <c r="L110" s="31"/>
      <c r="M110" s="31"/>
    </row>
    <row r="111" spans="1:13" ht="16.5" thickBot="1" x14ac:dyDescent="0.3">
      <c r="A111" s="22" t="s">
        <v>38</v>
      </c>
      <c r="B111" s="20">
        <f>+[1]МФ!B111</f>
        <v>0</v>
      </c>
      <c r="C111" s="20">
        <f>+[1]МФ!C111</f>
        <v>0</v>
      </c>
      <c r="D111" s="20">
        <f>+[1]МФ!D111</f>
        <v>0</v>
      </c>
      <c r="E111" s="20">
        <f>+[1]МФ!E111</f>
        <v>0</v>
      </c>
      <c r="F111" s="20">
        <f>+[1]МФ!F111</f>
        <v>0</v>
      </c>
      <c r="G111" s="20">
        <f>+[1]МФ!G111</f>
        <v>0</v>
      </c>
      <c r="H111" s="31"/>
      <c r="I111" s="31"/>
      <c r="J111" s="31"/>
      <c r="K111" s="31"/>
      <c r="L111" s="31"/>
      <c r="M111" s="31"/>
    </row>
    <row r="112" spans="1:13" ht="16.5" thickBot="1" x14ac:dyDescent="0.3">
      <c r="A112" s="22" t="s">
        <v>39</v>
      </c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  <c r="H112" s="31"/>
      <c r="I112" s="31"/>
      <c r="J112" s="31"/>
      <c r="K112" s="31"/>
      <c r="L112" s="31"/>
      <c r="M112" s="31"/>
    </row>
    <row r="113" spans="1:13" ht="57" thickBot="1" x14ac:dyDescent="0.3">
      <c r="A113" s="22" t="s">
        <v>88</v>
      </c>
      <c r="B113" s="20">
        <f>+[1]МФ!B113</f>
        <v>0</v>
      </c>
      <c r="C113" s="20">
        <f>+[1]МФ!C113</f>
        <v>0</v>
      </c>
      <c r="D113" s="20">
        <f>+[1]МФ!D113</f>
        <v>0</v>
      </c>
      <c r="E113" s="20">
        <f>+[1]МФ!E113</f>
        <v>0</v>
      </c>
      <c r="F113" s="20">
        <f>+[1]МФ!F113</f>
        <v>0</v>
      </c>
      <c r="G113" s="20">
        <f>+[1]МФ!G113</f>
        <v>0</v>
      </c>
      <c r="H113" s="31"/>
      <c r="I113" s="31"/>
      <c r="J113" s="31"/>
      <c r="K113" s="31"/>
      <c r="L113" s="31"/>
      <c r="M113" s="31"/>
    </row>
    <row r="114" spans="1:13" ht="23.25" hidden="1" thickBot="1" x14ac:dyDescent="0.3">
      <c r="A114" s="22" t="s">
        <v>40</v>
      </c>
      <c r="B114" s="20">
        <f>+[1]МФ!B114</f>
        <v>0</v>
      </c>
      <c r="C114" s="20">
        <f>+[1]МФ!C114</f>
        <v>0</v>
      </c>
      <c r="D114" s="20">
        <f>+[1]МФ!D114</f>
        <v>0</v>
      </c>
      <c r="E114" s="20">
        <f>+[1]МФ!E114</f>
        <v>0</v>
      </c>
      <c r="F114" s="20">
        <f>+[1]МФ!F114</f>
        <v>0</v>
      </c>
      <c r="G114" s="20">
        <f>+[1]МФ!G114</f>
        <v>0</v>
      </c>
      <c r="H114" s="31"/>
      <c r="I114" s="31"/>
      <c r="J114" s="31"/>
      <c r="K114" s="31"/>
      <c r="L114" s="31"/>
      <c r="M114" s="31"/>
    </row>
    <row r="115" spans="1:13" ht="16.5" thickBot="1" x14ac:dyDescent="0.3">
      <c r="A115" s="7"/>
      <c r="B115" s="20"/>
      <c r="C115" s="20"/>
      <c r="D115" s="20"/>
      <c r="E115" s="20"/>
      <c r="F115" s="20"/>
      <c r="G115" s="20"/>
      <c r="H115" s="31"/>
      <c r="I115" s="31"/>
      <c r="J115" s="31"/>
      <c r="K115" s="31"/>
      <c r="L115" s="31"/>
      <c r="M115" s="31"/>
    </row>
    <row r="116" spans="1:13" ht="26.25" thickBot="1" x14ac:dyDescent="0.3">
      <c r="A116" s="9" t="s">
        <v>51</v>
      </c>
      <c r="B116" s="19">
        <f>+B118+B119</f>
        <v>0</v>
      </c>
      <c r="C116" s="19">
        <f t="shared" ref="C116:G116" si="13">+C118+C119</f>
        <v>0</v>
      </c>
      <c r="D116" s="19">
        <f t="shared" si="13"/>
        <v>0</v>
      </c>
      <c r="E116" s="19">
        <f t="shared" si="13"/>
        <v>0</v>
      </c>
      <c r="F116" s="19">
        <f t="shared" si="13"/>
        <v>0</v>
      </c>
      <c r="G116" s="19">
        <f t="shared" si="13"/>
        <v>0</v>
      </c>
      <c r="H116" s="31"/>
      <c r="I116" s="31"/>
      <c r="J116" s="31"/>
      <c r="K116" s="31"/>
      <c r="L116" s="31"/>
      <c r="M116" s="31"/>
    </row>
    <row r="117" spans="1:13" ht="16.5" thickBot="1" x14ac:dyDescent="0.3">
      <c r="A117" s="7" t="s">
        <v>10</v>
      </c>
      <c r="B117" s="20"/>
      <c r="C117" s="20"/>
      <c r="D117" s="20"/>
      <c r="E117" s="20"/>
      <c r="F117" s="20"/>
      <c r="G117" s="20"/>
      <c r="H117" s="31"/>
      <c r="I117" s="31"/>
      <c r="J117" s="31"/>
      <c r="K117" s="31"/>
      <c r="L117" s="31"/>
      <c r="M117" s="31"/>
    </row>
    <row r="118" spans="1:13" ht="16.5" hidden="1" thickBot="1" x14ac:dyDescent="0.3">
      <c r="A118" s="7"/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/>
      <c r="I118" s="31"/>
      <c r="J118" s="31"/>
      <c r="K118" s="31"/>
      <c r="L118" s="31"/>
      <c r="M118" s="31"/>
    </row>
    <row r="119" spans="1:13" ht="16.5" hidden="1" thickBot="1" x14ac:dyDescent="0.3">
      <c r="A119" s="7" t="s">
        <v>14</v>
      </c>
      <c r="B119" s="20">
        <f>+[1]МФ!B119</f>
        <v>0</v>
      </c>
      <c r="C119" s="20">
        <f>+[1]МФ!C119</f>
        <v>0</v>
      </c>
      <c r="D119" s="20">
        <f>+[1]МФ!D119</f>
        <v>0</v>
      </c>
      <c r="E119" s="20">
        <f>+[1]МФ!E119</f>
        <v>0</v>
      </c>
      <c r="F119" s="20">
        <f>+[1]МФ!F119</f>
        <v>0</v>
      </c>
      <c r="G119" s="20">
        <f>+[1]МФ!G119</f>
        <v>0</v>
      </c>
      <c r="H119" s="31"/>
      <c r="I119" s="31"/>
      <c r="J119" s="31"/>
      <c r="K119" s="31"/>
      <c r="L119" s="31"/>
      <c r="M119" s="31"/>
    </row>
    <row r="120" spans="1:13" ht="16.5" thickBot="1" x14ac:dyDescent="0.3">
      <c r="A120" s="7"/>
      <c r="B120" s="20"/>
      <c r="C120" s="20"/>
      <c r="D120" s="20"/>
      <c r="E120" s="20"/>
      <c r="F120" s="20"/>
      <c r="G120" s="20"/>
      <c r="H120" s="31"/>
      <c r="I120" s="31"/>
      <c r="J120" s="31"/>
      <c r="K120" s="31"/>
      <c r="L120" s="31"/>
      <c r="M120" s="31"/>
    </row>
    <row r="121" spans="1:13" ht="16.5" thickBot="1" x14ac:dyDescent="0.3">
      <c r="A121" s="9" t="s">
        <v>15</v>
      </c>
      <c r="B121" s="19">
        <f>+B105+B116</f>
        <v>40831700</v>
      </c>
      <c r="C121" s="19">
        <f t="shared" ref="C121:G121" si="14">+C105+C116</f>
        <v>40831700</v>
      </c>
      <c r="D121" s="19">
        <f t="shared" si="14"/>
        <v>7621986</v>
      </c>
      <c r="E121" s="19">
        <f t="shared" si="14"/>
        <v>0</v>
      </c>
      <c r="F121" s="19">
        <f t="shared" si="14"/>
        <v>0</v>
      </c>
      <c r="G121" s="19">
        <f t="shared" si="14"/>
        <v>0</v>
      </c>
      <c r="H121" s="31"/>
      <c r="I121" s="31"/>
      <c r="J121" s="31"/>
      <c r="K121" s="31"/>
      <c r="L121" s="31"/>
      <c r="M121" s="31"/>
    </row>
    <row r="122" spans="1:13" ht="16.5" thickBot="1" x14ac:dyDescent="0.3">
      <c r="A122" s="7"/>
      <c r="B122" s="5"/>
      <c r="C122" s="5"/>
      <c r="D122" s="5"/>
      <c r="E122" s="5"/>
      <c r="F122" s="5"/>
      <c r="G122" s="5"/>
      <c r="H122" s="31"/>
      <c r="I122" s="31"/>
      <c r="J122" s="31"/>
      <c r="K122" s="31"/>
      <c r="L122" s="31"/>
      <c r="M122" s="31"/>
    </row>
    <row r="123" spans="1:13" ht="16.5" thickBot="1" x14ac:dyDescent="0.3">
      <c r="A123" s="7" t="s">
        <v>16</v>
      </c>
      <c r="B123" s="20">
        <f>+[1]МФ!B123</f>
        <v>1157</v>
      </c>
      <c r="C123" s="20">
        <f>+[1]МФ!C123</f>
        <v>1157</v>
      </c>
      <c r="D123" s="20">
        <f>+[1]МФ!D123</f>
        <v>1144</v>
      </c>
      <c r="E123" s="20">
        <f>+[1]МФ!E123</f>
        <v>0</v>
      </c>
      <c r="F123" s="20">
        <f>+[1]МФ!F123</f>
        <v>0</v>
      </c>
      <c r="G123" s="20">
        <f>+[1]МФ!G123</f>
        <v>0</v>
      </c>
      <c r="H123" s="31"/>
      <c r="I123" s="31"/>
      <c r="J123" s="31"/>
      <c r="K123" s="31"/>
      <c r="L123" s="31"/>
      <c r="M123" s="31"/>
    </row>
    <row r="124" spans="1:13" x14ac:dyDescent="0.25">
      <c r="H124" s="31"/>
      <c r="I124" s="31"/>
      <c r="J124" s="31"/>
      <c r="K124" s="31"/>
      <c r="L124" s="31"/>
      <c r="M124" s="31"/>
    </row>
    <row r="125" spans="1:13" ht="16.5" thickBot="1" x14ac:dyDescent="0.3">
      <c r="H125" s="31"/>
      <c r="I125" s="31"/>
      <c r="J125" s="31"/>
      <c r="K125" s="31"/>
      <c r="L125" s="31"/>
      <c r="M125" s="31"/>
    </row>
    <row r="126" spans="1:13" ht="16.5" thickBot="1" x14ac:dyDescent="0.3">
      <c r="A126" s="50" t="s">
        <v>73</v>
      </c>
      <c r="B126" s="51"/>
      <c r="C126" s="51"/>
      <c r="D126" s="51"/>
      <c r="E126" s="51"/>
      <c r="F126" s="51"/>
      <c r="G126" s="52"/>
      <c r="H126" s="31"/>
      <c r="I126" s="31"/>
      <c r="J126" s="31"/>
      <c r="K126" s="31"/>
      <c r="L126" s="31"/>
      <c r="M126" s="31"/>
    </row>
    <row r="127" spans="1:13" x14ac:dyDescent="0.25">
      <c r="A127" s="18" t="s">
        <v>7</v>
      </c>
      <c r="B127" s="1" t="s">
        <v>85</v>
      </c>
      <c r="C127" s="1" t="s">
        <v>2</v>
      </c>
      <c r="D127" s="1" t="s">
        <v>3</v>
      </c>
      <c r="E127" s="1" t="s">
        <v>3</v>
      </c>
      <c r="F127" s="1" t="s">
        <v>3</v>
      </c>
      <c r="G127" s="1" t="s">
        <v>3</v>
      </c>
      <c r="H127" s="31"/>
      <c r="I127" s="31"/>
      <c r="J127" s="31"/>
      <c r="K127" s="31"/>
      <c r="L127" s="31"/>
      <c r="M127" s="31"/>
    </row>
    <row r="128" spans="1:13" x14ac:dyDescent="0.25">
      <c r="A128" s="18" t="s">
        <v>8</v>
      </c>
      <c r="B128" s="2" t="s">
        <v>89</v>
      </c>
      <c r="C128" s="2" t="s">
        <v>86</v>
      </c>
      <c r="D128" s="2" t="s">
        <v>4</v>
      </c>
      <c r="E128" s="2" t="s">
        <v>4</v>
      </c>
      <c r="F128" s="2" t="s">
        <v>4</v>
      </c>
      <c r="G128" s="2" t="s">
        <v>4</v>
      </c>
      <c r="H128" s="31"/>
      <c r="I128" s="31"/>
      <c r="J128" s="31"/>
      <c r="K128" s="31"/>
      <c r="L128" s="31"/>
      <c r="M128" s="31"/>
    </row>
    <row r="129" spans="1:13" ht="26.25" thickBot="1" x14ac:dyDescent="0.3">
      <c r="A129" s="8"/>
      <c r="B129" s="41"/>
      <c r="C129" s="3" t="s">
        <v>89</v>
      </c>
      <c r="D129" s="3" t="s">
        <v>90</v>
      </c>
      <c r="E129" s="3" t="s">
        <v>91</v>
      </c>
      <c r="F129" s="3" t="s">
        <v>92</v>
      </c>
      <c r="G129" s="3" t="s">
        <v>93</v>
      </c>
      <c r="H129" s="31"/>
      <c r="I129" s="31"/>
      <c r="J129" s="31"/>
      <c r="K129" s="31"/>
      <c r="L129" s="31"/>
      <c r="M129" s="31"/>
    </row>
    <row r="130" spans="1:13" ht="16.5" thickBot="1" x14ac:dyDescent="0.3">
      <c r="A130" s="9" t="s">
        <v>9</v>
      </c>
      <c r="B130" s="19">
        <f>+B132+B133+B134</f>
        <v>1815600</v>
      </c>
      <c r="C130" s="19">
        <f t="shared" ref="C130:G130" si="15">+C132+C133+C134</f>
        <v>1815600</v>
      </c>
      <c r="D130" s="19">
        <f t="shared" si="15"/>
        <v>422052</v>
      </c>
      <c r="E130" s="19">
        <f t="shared" si="15"/>
        <v>0</v>
      </c>
      <c r="F130" s="19">
        <f t="shared" si="15"/>
        <v>0</v>
      </c>
      <c r="G130" s="19">
        <f t="shared" si="15"/>
        <v>0</v>
      </c>
      <c r="H130" s="31"/>
      <c r="I130" s="31"/>
      <c r="J130" s="31"/>
      <c r="K130" s="31"/>
      <c r="L130" s="31"/>
      <c r="M130" s="31"/>
    </row>
    <row r="131" spans="1:13" ht="16.5" thickBot="1" x14ac:dyDescent="0.3">
      <c r="A131" s="7" t="s">
        <v>10</v>
      </c>
      <c r="B131" s="20"/>
      <c r="C131" s="20"/>
      <c r="D131" s="20"/>
      <c r="E131" s="20"/>
      <c r="F131" s="20"/>
      <c r="G131" s="20"/>
      <c r="H131" s="31"/>
      <c r="I131" s="31"/>
      <c r="J131" s="31"/>
      <c r="K131" s="31"/>
      <c r="L131" s="31"/>
      <c r="M131" s="31"/>
    </row>
    <row r="132" spans="1:13" ht="16.5" thickBot="1" x14ac:dyDescent="0.3">
      <c r="A132" s="10" t="s">
        <v>11</v>
      </c>
      <c r="B132" s="20">
        <f>+[1]МФ!B132</f>
        <v>1523600</v>
      </c>
      <c r="C132" s="20">
        <f>+[1]МФ!C132</f>
        <v>1523600</v>
      </c>
      <c r="D132" s="20">
        <f>+[1]МФ!D132</f>
        <v>384156</v>
      </c>
      <c r="E132" s="20">
        <f>+[1]МФ!E132</f>
        <v>0</v>
      </c>
      <c r="F132" s="20">
        <f>+[1]МФ!F132</f>
        <v>0</v>
      </c>
      <c r="G132" s="20">
        <f>+[1]МФ!G132</f>
        <v>0</v>
      </c>
      <c r="H132" s="31"/>
      <c r="I132" s="31"/>
      <c r="J132" s="31"/>
      <c r="K132" s="31"/>
      <c r="L132" s="31"/>
      <c r="M132" s="31"/>
    </row>
    <row r="133" spans="1:13" ht="16.5" thickBot="1" x14ac:dyDescent="0.3">
      <c r="A133" s="10" t="s">
        <v>12</v>
      </c>
      <c r="B133" s="20">
        <f>+[1]МФ!B133</f>
        <v>277000</v>
      </c>
      <c r="C133" s="20">
        <f>+[1]МФ!C133</f>
        <v>277000</v>
      </c>
      <c r="D133" s="20">
        <f>+[1]МФ!D133</f>
        <v>36106</v>
      </c>
      <c r="E133" s="20">
        <f>+[1]МФ!E133</f>
        <v>0</v>
      </c>
      <c r="F133" s="20">
        <f>+[1]МФ!F133</f>
        <v>0</v>
      </c>
      <c r="G133" s="20">
        <f>+[1]МФ!G133</f>
        <v>0</v>
      </c>
      <c r="H133" s="31"/>
      <c r="I133" s="31"/>
      <c r="J133" s="31"/>
      <c r="K133" s="31"/>
      <c r="L133" s="31"/>
      <c r="M133" s="31"/>
    </row>
    <row r="134" spans="1:13" ht="16.5" thickBot="1" x14ac:dyDescent="0.3">
      <c r="A134" s="10" t="s">
        <v>13</v>
      </c>
      <c r="B134" s="20">
        <f>+[1]МФ!B134</f>
        <v>15000</v>
      </c>
      <c r="C134" s="20">
        <f>+[1]МФ!C134</f>
        <v>15000</v>
      </c>
      <c r="D134" s="20">
        <f>+[1]МФ!D134</f>
        <v>1790</v>
      </c>
      <c r="E134" s="20">
        <f>+[1]МФ!E134</f>
        <v>0</v>
      </c>
      <c r="F134" s="20">
        <f>+[1]МФ!F134</f>
        <v>0</v>
      </c>
      <c r="G134" s="20">
        <f>+[1]МФ!G134</f>
        <v>0</v>
      </c>
      <c r="H134" s="31"/>
      <c r="I134" s="31"/>
      <c r="J134" s="31"/>
      <c r="K134" s="31"/>
      <c r="L134" s="31"/>
      <c r="M134" s="31"/>
    </row>
    <row r="135" spans="1:13" ht="16.5" hidden="1" thickBot="1" x14ac:dyDescent="0.3">
      <c r="A135" s="7" t="s">
        <v>31</v>
      </c>
      <c r="B135" s="20"/>
      <c r="C135" s="20"/>
      <c r="D135" s="20"/>
      <c r="E135" s="20"/>
      <c r="F135" s="20"/>
      <c r="G135" s="20"/>
      <c r="H135" s="31"/>
      <c r="I135" s="31"/>
      <c r="J135" s="31"/>
      <c r="K135" s="31"/>
      <c r="L135" s="31"/>
      <c r="M135" s="31"/>
    </row>
    <row r="136" spans="1:13" ht="16.5" hidden="1" thickBot="1" x14ac:dyDescent="0.3">
      <c r="A136" s="22" t="s">
        <v>82</v>
      </c>
      <c r="B136" s="20">
        <f>+[1]МФ!B135</f>
        <v>0</v>
      </c>
      <c r="C136" s="20">
        <f>+[1]МФ!C135</f>
        <v>0</v>
      </c>
      <c r="D136" s="20">
        <f>+[1]МФ!D135</f>
        <v>0</v>
      </c>
      <c r="E136" s="20">
        <f>+[1]МФ!E135</f>
        <v>0</v>
      </c>
      <c r="F136" s="20">
        <f>+[1]МФ!F135</f>
        <v>0</v>
      </c>
      <c r="G136" s="20">
        <f>+[1]МФ!G135</f>
        <v>0</v>
      </c>
      <c r="H136" s="31"/>
      <c r="I136" s="31"/>
      <c r="J136" s="31"/>
      <c r="K136" s="31"/>
      <c r="L136" s="31"/>
      <c r="M136" s="31"/>
    </row>
    <row r="137" spans="1:13" ht="16.5" thickBot="1" x14ac:dyDescent="0.3">
      <c r="A137" s="7"/>
      <c r="B137" s="20"/>
      <c r="C137" s="20"/>
      <c r="D137" s="20"/>
      <c r="E137" s="20"/>
      <c r="F137" s="20"/>
      <c r="G137" s="20"/>
      <c r="H137" s="31"/>
      <c r="I137" s="31"/>
      <c r="J137" s="31"/>
      <c r="K137" s="31"/>
      <c r="L137" s="31"/>
      <c r="M137" s="31"/>
    </row>
    <row r="138" spans="1:13" ht="26.25" thickBot="1" x14ac:dyDescent="0.3">
      <c r="A138" s="9" t="s">
        <v>51</v>
      </c>
      <c r="B138" s="19">
        <f>+B140+B141</f>
        <v>0</v>
      </c>
      <c r="C138" s="19">
        <f t="shared" ref="C138:G138" si="16">+C140+C141</f>
        <v>0</v>
      </c>
      <c r="D138" s="19">
        <f t="shared" si="16"/>
        <v>0</v>
      </c>
      <c r="E138" s="19">
        <f t="shared" si="16"/>
        <v>0</v>
      </c>
      <c r="F138" s="19">
        <f t="shared" si="16"/>
        <v>0</v>
      </c>
      <c r="G138" s="19">
        <f t="shared" si="16"/>
        <v>0</v>
      </c>
      <c r="H138" s="31"/>
      <c r="I138" s="31"/>
      <c r="J138" s="31"/>
      <c r="K138" s="31"/>
      <c r="L138" s="31"/>
      <c r="M138" s="31"/>
    </row>
    <row r="139" spans="1:13" ht="16.5" hidden="1" thickBot="1" x14ac:dyDescent="0.3">
      <c r="A139" s="7" t="s">
        <v>10</v>
      </c>
      <c r="B139" s="20"/>
      <c r="C139" s="20"/>
      <c r="D139" s="20"/>
      <c r="E139" s="20"/>
      <c r="F139" s="20"/>
      <c r="G139" s="20"/>
      <c r="H139" s="31"/>
      <c r="I139" s="31"/>
      <c r="J139" s="31"/>
      <c r="K139" s="31"/>
      <c r="L139" s="31"/>
      <c r="M139" s="31"/>
    </row>
    <row r="140" spans="1:13" ht="16.5" hidden="1" thickBot="1" x14ac:dyDescent="0.3">
      <c r="A140" s="27" t="s">
        <v>76</v>
      </c>
      <c r="B140" s="20">
        <f>+[1]МФ!B140</f>
        <v>0</v>
      </c>
      <c r="C140" s="20">
        <f>+[1]МФ!C140</f>
        <v>0</v>
      </c>
      <c r="D140" s="20">
        <f>+[1]МФ!D140</f>
        <v>0</v>
      </c>
      <c r="E140" s="20">
        <f>+[1]МФ!E140</f>
        <v>0</v>
      </c>
      <c r="F140" s="20">
        <f>+[1]МФ!F140</f>
        <v>0</v>
      </c>
      <c r="G140" s="20">
        <f>+[1]МФ!G140</f>
        <v>0</v>
      </c>
      <c r="H140" s="31"/>
      <c r="I140" s="31"/>
      <c r="J140" s="31"/>
      <c r="K140" s="31"/>
      <c r="L140" s="31"/>
      <c r="M140" s="31"/>
    </row>
    <row r="141" spans="1:13" ht="16.5" thickBot="1" x14ac:dyDescent="0.3">
      <c r="A141" s="7"/>
      <c r="B141" s="20"/>
      <c r="C141" s="20"/>
      <c r="D141" s="20"/>
      <c r="E141" s="20"/>
      <c r="F141" s="20"/>
      <c r="G141" s="20"/>
      <c r="H141" s="31"/>
      <c r="I141" s="31"/>
      <c r="J141" s="31"/>
      <c r="K141" s="31"/>
      <c r="L141" s="31"/>
      <c r="M141" s="31"/>
    </row>
    <row r="142" spans="1:13" ht="16.5" thickBot="1" x14ac:dyDescent="0.3">
      <c r="A142" s="7"/>
      <c r="B142" s="20"/>
      <c r="C142" s="20"/>
      <c r="D142" s="20"/>
      <c r="E142" s="20"/>
      <c r="F142" s="20"/>
      <c r="G142" s="20"/>
      <c r="H142" s="31"/>
      <c r="I142" s="31"/>
      <c r="J142" s="31"/>
      <c r="K142" s="31"/>
      <c r="L142" s="31"/>
      <c r="M142" s="31"/>
    </row>
    <row r="143" spans="1:13" ht="16.5" thickBot="1" x14ac:dyDescent="0.3">
      <c r="A143" s="9" t="s">
        <v>15</v>
      </c>
      <c r="B143" s="19">
        <f>+B130+B138</f>
        <v>1815600</v>
      </c>
      <c r="C143" s="19">
        <f t="shared" ref="C143:G143" si="17">+C130+C138</f>
        <v>1815600</v>
      </c>
      <c r="D143" s="19">
        <f t="shared" si="17"/>
        <v>422052</v>
      </c>
      <c r="E143" s="19">
        <f t="shared" si="17"/>
        <v>0</v>
      </c>
      <c r="F143" s="19">
        <f t="shared" si="17"/>
        <v>0</v>
      </c>
      <c r="G143" s="19">
        <f t="shared" si="17"/>
        <v>0</v>
      </c>
      <c r="H143" s="31"/>
      <c r="I143" s="31"/>
      <c r="J143" s="31"/>
      <c r="K143" s="31"/>
      <c r="L143" s="31"/>
      <c r="M143" s="31"/>
    </row>
    <row r="144" spans="1:13" ht="16.5" thickBot="1" x14ac:dyDescent="0.3">
      <c r="A144" s="7"/>
      <c r="B144" s="5"/>
      <c r="C144" s="5"/>
      <c r="D144" s="5"/>
      <c r="E144" s="5"/>
      <c r="F144" s="5"/>
      <c r="G144" s="5"/>
      <c r="H144" s="31"/>
      <c r="I144" s="31"/>
      <c r="J144" s="31"/>
      <c r="K144" s="31"/>
      <c r="L144" s="31"/>
      <c r="M144" s="31"/>
    </row>
    <row r="145" spans="1:13" ht="16.5" thickBot="1" x14ac:dyDescent="0.3">
      <c r="A145" s="7" t="s">
        <v>16</v>
      </c>
      <c r="B145" s="20">
        <f>+[1]МФ!B145</f>
        <v>49</v>
      </c>
      <c r="C145" s="20">
        <f>+[1]МФ!C145</f>
        <v>49</v>
      </c>
      <c r="D145" s="20">
        <f>+[1]МФ!D145</f>
        <v>47</v>
      </c>
      <c r="E145" s="20">
        <f>+[1]МФ!E145</f>
        <v>0</v>
      </c>
      <c r="F145" s="20">
        <f>+[1]МФ!F145</f>
        <v>0</v>
      </c>
      <c r="G145" s="20">
        <f>+[1]МФ!G145</f>
        <v>0</v>
      </c>
      <c r="H145" s="31"/>
      <c r="I145" s="31"/>
      <c r="J145" s="31"/>
      <c r="K145" s="31"/>
      <c r="L145" s="31"/>
      <c r="M145" s="31"/>
    </row>
    <row r="146" spans="1:13" x14ac:dyDescent="0.25">
      <c r="H146" s="31"/>
      <c r="I146" s="31"/>
      <c r="J146" s="31"/>
      <c r="K146" s="31"/>
      <c r="L146" s="31"/>
      <c r="M146" s="31"/>
    </row>
    <row r="147" spans="1:13" ht="16.5" thickBot="1" x14ac:dyDescent="0.3">
      <c r="H147" s="31"/>
      <c r="I147" s="31"/>
      <c r="J147" s="31"/>
      <c r="K147" s="31"/>
      <c r="L147" s="31"/>
      <c r="M147" s="31"/>
    </row>
    <row r="148" spans="1:13" ht="16.5" customHeight="1" thickBot="1" x14ac:dyDescent="0.3">
      <c r="A148" s="50" t="s">
        <v>74</v>
      </c>
      <c r="B148" s="51"/>
      <c r="C148" s="51"/>
      <c r="D148" s="51"/>
      <c r="E148" s="51"/>
      <c r="F148" s="51"/>
      <c r="G148" s="52"/>
      <c r="H148" s="31"/>
      <c r="I148" s="31"/>
      <c r="J148" s="31"/>
      <c r="K148" s="31"/>
      <c r="L148" s="31"/>
      <c r="M148" s="31"/>
    </row>
    <row r="149" spans="1:13" x14ac:dyDescent="0.25">
      <c r="A149" s="18" t="s">
        <v>7</v>
      </c>
      <c r="B149" s="1" t="s">
        <v>85</v>
      </c>
      <c r="C149" s="1" t="s">
        <v>2</v>
      </c>
      <c r="D149" s="1" t="s">
        <v>3</v>
      </c>
      <c r="E149" s="1" t="s">
        <v>3</v>
      </c>
      <c r="F149" s="1" t="s">
        <v>3</v>
      </c>
      <c r="G149" s="1" t="s">
        <v>3</v>
      </c>
      <c r="H149" s="31"/>
      <c r="I149" s="31"/>
      <c r="J149" s="31"/>
      <c r="K149" s="31"/>
      <c r="L149" s="31"/>
      <c r="M149" s="31"/>
    </row>
    <row r="150" spans="1:13" x14ac:dyDescent="0.25">
      <c r="A150" s="18" t="s">
        <v>8</v>
      </c>
      <c r="B150" s="2" t="s">
        <v>89</v>
      </c>
      <c r="C150" s="2" t="s">
        <v>86</v>
      </c>
      <c r="D150" s="2" t="s">
        <v>4</v>
      </c>
      <c r="E150" s="2" t="s">
        <v>4</v>
      </c>
      <c r="F150" s="2" t="s">
        <v>4</v>
      </c>
      <c r="G150" s="2" t="s">
        <v>4</v>
      </c>
      <c r="H150" s="31"/>
      <c r="I150" s="31"/>
      <c r="J150" s="31"/>
      <c r="K150" s="31"/>
      <c r="L150" s="31"/>
      <c r="M150" s="31"/>
    </row>
    <row r="151" spans="1:13" ht="26.25" thickBot="1" x14ac:dyDescent="0.3">
      <c r="A151" s="8"/>
      <c r="B151" s="41"/>
      <c r="C151" s="3" t="s">
        <v>89</v>
      </c>
      <c r="D151" s="3" t="s">
        <v>90</v>
      </c>
      <c r="E151" s="3" t="s">
        <v>91</v>
      </c>
      <c r="F151" s="3" t="s">
        <v>92</v>
      </c>
      <c r="G151" s="3" t="s">
        <v>93</v>
      </c>
      <c r="H151" s="31"/>
      <c r="I151" s="31"/>
      <c r="J151" s="31"/>
      <c r="K151" s="31"/>
      <c r="L151" s="31"/>
      <c r="M151" s="31"/>
    </row>
    <row r="152" spans="1:13" ht="16.5" thickBot="1" x14ac:dyDescent="0.3">
      <c r="A152" s="9" t="s">
        <v>9</v>
      </c>
      <c r="B152" s="19">
        <f>+B154+B155+B156</f>
        <v>1524000</v>
      </c>
      <c r="C152" s="19">
        <f t="shared" ref="C152:G152" si="18">+C154+C155+C156</f>
        <v>1524000</v>
      </c>
      <c r="D152" s="19">
        <f t="shared" si="18"/>
        <v>370552</v>
      </c>
      <c r="E152" s="19">
        <f t="shared" si="18"/>
        <v>0</v>
      </c>
      <c r="F152" s="19">
        <f t="shared" si="18"/>
        <v>0</v>
      </c>
      <c r="G152" s="19">
        <f t="shared" si="18"/>
        <v>0</v>
      </c>
      <c r="H152" s="31"/>
      <c r="I152" s="31"/>
      <c r="J152" s="31"/>
      <c r="K152" s="31"/>
      <c r="L152" s="31"/>
      <c r="M152" s="31"/>
    </row>
    <row r="153" spans="1:13" ht="16.5" thickBot="1" x14ac:dyDescent="0.3">
      <c r="A153" s="7" t="s">
        <v>10</v>
      </c>
      <c r="B153" s="20"/>
      <c r="C153" s="20"/>
      <c r="D153" s="20"/>
      <c r="E153" s="20"/>
      <c r="F153" s="20"/>
      <c r="G153" s="20"/>
      <c r="H153" s="31"/>
      <c r="I153" s="31"/>
      <c r="J153" s="31"/>
      <c r="K153" s="31"/>
      <c r="L153" s="31"/>
      <c r="M153" s="31"/>
    </row>
    <row r="154" spans="1:13" ht="16.5" thickBot="1" x14ac:dyDescent="0.3">
      <c r="A154" s="10" t="s">
        <v>11</v>
      </c>
      <c r="B154" s="20">
        <f>+[1]МФ!B154</f>
        <v>1318000</v>
      </c>
      <c r="C154" s="20">
        <f>+[1]МФ!C154</f>
        <v>1318000</v>
      </c>
      <c r="D154" s="20">
        <f>+[1]МФ!D154</f>
        <v>330944</v>
      </c>
      <c r="E154" s="20">
        <f>+[1]МФ!E154</f>
        <v>0</v>
      </c>
      <c r="F154" s="20">
        <f>+[1]МФ!F154</f>
        <v>0</v>
      </c>
      <c r="G154" s="20">
        <f>+[1]МФ!G154</f>
        <v>0</v>
      </c>
      <c r="H154" s="31"/>
      <c r="I154" s="31"/>
      <c r="J154" s="31"/>
      <c r="K154" s="31"/>
      <c r="L154" s="31"/>
      <c r="M154" s="31"/>
    </row>
    <row r="155" spans="1:13" ht="16.5" thickBot="1" x14ac:dyDescent="0.3">
      <c r="A155" s="10" t="s">
        <v>12</v>
      </c>
      <c r="B155" s="20">
        <f>+[1]МФ!B155</f>
        <v>206000</v>
      </c>
      <c r="C155" s="20">
        <f>+[1]МФ!C155</f>
        <v>206000</v>
      </c>
      <c r="D155" s="20">
        <f>+[1]МФ!D155</f>
        <v>39608</v>
      </c>
      <c r="E155" s="20">
        <f>+[1]МФ!E155</f>
        <v>0</v>
      </c>
      <c r="F155" s="20">
        <f>+[1]МФ!F155</f>
        <v>0</v>
      </c>
      <c r="G155" s="20">
        <f>+[1]МФ!G155</f>
        <v>0</v>
      </c>
      <c r="H155" s="31"/>
      <c r="I155" s="31"/>
      <c r="J155" s="31"/>
      <c r="K155" s="31"/>
      <c r="L155" s="31"/>
      <c r="M155" s="31"/>
    </row>
    <row r="156" spans="1:13" ht="16.5" thickBot="1" x14ac:dyDescent="0.3">
      <c r="A156" s="10" t="s">
        <v>13</v>
      </c>
      <c r="B156" s="20">
        <f>+[1]МФ!B156</f>
        <v>0</v>
      </c>
      <c r="C156" s="20">
        <f>+[1]МФ!C156</f>
        <v>0</v>
      </c>
      <c r="D156" s="20">
        <f>+[1]МФ!D156</f>
        <v>0</v>
      </c>
      <c r="E156" s="20">
        <f>+[1]МФ!E156</f>
        <v>0</v>
      </c>
      <c r="F156" s="20">
        <f>+[1]МФ!F156</f>
        <v>0</v>
      </c>
      <c r="G156" s="20">
        <f>+[1]МФ!G156</f>
        <v>0</v>
      </c>
      <c r="H156" s="31"/>
      <c r="I156" s="31"/>
      <c r="J156" s="31"/>
      <c r="K156" s="31"/>
      <c r="L156" s="31"/>
      <c r="M156" s="31"/>
    </row>
    <row r="157" spans="1:13" ht="16.5" thickBot="1" x14ac:dyDescent="0.3">
      <c r="A157" s="7"/>
      <c r="B157" s="20"/>
      <c r="C157" s="20"/>
      <c r="D157" s="20"/>
      <c r="E157" s="20"/>
      <c r="F157" s="20"/>
      <c r="G157" s="20"/>
      <c r="H157" s="31"/>
      <c r="I157" s="31"/>
      <c r="J157" s="31"/>
      <c r="K157" s="31"/>
      <c r="L157" s="31"/>
      <c r="M157" s="31"/>
    </row>
    <row r="158" spans="1:13" ht="26.25" thickBot="1" x14ac:dyDescent="0.3">
      <c r="A158" s="9" t="s">
        <v>51</v>
      </c>
      <c r="B158" s="19">
        <f>+B160</f>
        <v>710000</v>
      </c>
      <c r="C158" s="19">
        <f t="shared" ref="C158:G158" si="19">+C160</f>
        <v>710000</v>
      </c>
      <c r="D158" s="19">
        <f t="shared" si="19"/>
        <v>222965</v>
      </c>
      <c r="E158" s="19">
        <f t="shared" si="19"/>
        <v>0</v>
      </c>
      <c r="F158" s="19">
        <f t="shared" si="19"/>
        <v>0</v>
      </c>
      <c r="G158" s="19">
        <f t="shared" si="19"/>
        <v>0</v>
      </c>
      <c r="H158" s="31"/>
      <c r="I158" s="31"/>
      <c r="J158" s="31"/>
      <c r="K158" s="31"/>
      <c r="L158" s="31"/>
      <c r="M158" s="31"/>
    </row>
    <row r="159" spans="1:13" ht="16.5" thickBot="1" x14ac:dyDescent="0.3">
      <c r="A159" s="7" t="s">
        <v>10</v>
      </c>
      <c r="B159" s="20"/>
      <c r="C159" s="20"/>
      <c r="D159" s="20"/>
      <c r="E159" s="20"/>
      <c r="F159" s="20"/>
      <c r="G159" s="20"/>
      <c r="H159" s="31"/>
      <c r="I159" s="31"/>
      <c r="J159" s="31"/>
      <c r="K159" s="31"/>
      <c r="L159" s="31"/>
      <c r="M159" s="31"/>
    </row>
    <row r="160" spans="1:13" ht="24" thickBot="1" x14ac:dyDescent="0.3">
      <c r="A160" s="27" t="s">
        <v>79</v>
      </c>
      <c r="B160" s="20">
        <f>+[1]МФ!B160</f>
        <v>710000</v>
      </c>
      <c r="C160" s="20">
        <f>+[1]МФ!C160</f>
        <v>710000</v>
      </c>
      <c r="D160" s="20">
        <f>+[1]МФ!D160</f>
        <v>222965</v>
      </c>
      <c r="E160" s="20">
        <f>+[1]МФ!E160</f>
        <v>0</v>
      </c>
      <c r="F160" s="20">
        <f>+[1]МФ!F160</f>
        <v>0</v>
      </c>
      <c r="G160" s="20">
        <f>+[1]МФ!G160</f>
        <v>0</v>
      </c>
      <c r="H160" s="31"/>
      <c r="I160" s="31"/>
      <c r="J160" s="31"/>
      <c r="K160" s="31"/>
      <c r="L160" s="31"/>
      <c r="M160" s="31"/>
    </row>
    <row r="161" spans="1:13" ht="16.5" thickBot="1" x14ac:dyDescent="0.3">
      <c r="A161" s="7"/>
      <c r="B161" s="20"/>
      <c r="C161" s="20"/>
      <c r="D161" s="20"/>
      <c r="E161" s="20"/>
      <c r="F161" s="20"/>
      <c r="G161" s="20"/>
      <c r="H161" s="31"/>
      <c r="I161" s="31"/>
      <c r="J161" s="31"/>
      <c r="K161" s="31"/>
      <c r="L161" s="31"/>
      <c r="M161" s="31"/>
    </row>
    <row r="162" spans="1:13" ht="16.5" thickBot="1" x14ac:dyDescent="0.3">
      <c r="A162" s="7"/>
      <c r="B162" s="20"/>
      <c r="C162" s="20"/>
      <c r="D162" s="20"/>
      <c r="E162" s="20"/>
      <c r="F162" s="20"/>
      <c r="G162" s="20"/>
      <c r="H162" s="31"/>
      <c r="I162" s="31"/>
      <c r="J162" s="31"/>
      <c r="K162" s="31"/>
      <c r="L162" s="31"/>
      <c r="M162" s="31"/>
    </row>
    <row r="163" spans="1:13" ht="16.5" thickBot="1" x14ac:dyDescent="0.3">
      <c r="A163" s="9" t="s">
        <v>15</v>
      </c>
      <c r="B163" s="19">
        <f>+B152+B158</f>
        <v>2234000</v>
      </c>
      <c r="C163" s="19">
        <f t="shared" ref="C163:G163" si="20">+C152+C158</f>
        <v>2234000</v>
      </c>
      <c r="D163" s="19">
        <f t="shared" si="20"/>
        <v>593517</v>
      </c>
      <c r="E163" s="19">
        <f t="shared" si="20"/>
        <v>0</v>
      </c>
      <c r="F163" s="19">
        <f t="shared" si="20"/>
        <v>0</v>
      </c>
      <c r="G163" s="19">
        <f t="shared" si="20"/>
        <v>0</v>
      </c>
      <c r="H163" s="31"/>
      <c r="I163" s="31"/>
      <c r="J163" s="31"/>
      <c r="K163" s="31"/>
      <c r="L163" s="31"/>
      <c r="M163" s="31"/>
    </row>
    <row r="164" spans="1:13" ht="16.5" thickBot="1" x14ac:dyDescent="0.3">
      <c r="A164" s="7"/>
      <c r="B164" s="5"/>
      <c r="C164" s="5"/>
      <c r="D164" s="5"/>
      <c r="E164" s="5"/>
      <c r="F164" s="5"/>
      <c r="G164" s="5"/>
      <c r="H164" s="31"/>
      <c r="I164" s="31"/>
      <c r="J164" s="31"/>
      <c r="K164" s="31"/>
      <c r="L164" s="31"/>
      <c r="M164" s="31"/>
    </row>
    <row r="165" spans="1:13" ht="16.5" thickBot="1" x14ac:dyDescent="0.3">
      <c r="A165" s="7" t="s">
        <v>16</v>
      </c>
      <c r="B165" s="20">
        <f>+[1]МФ!B165</f>
        <v>34</v>
      </c>
      <c r="C165" s="20">
        <f>+[1]МФ!C165</f>
        <v>34</v>
      </c>
      <c r="D165" s="20">
        <f>+[1]МФ!D165</f>
        <v>33</v>
      </c>
      <c r="E165" s="20">
        <f>+[1]МФ!E165</f>
        <v>0</v>
      </c>
      <c r="F165" s="20">
        <f>+[1]МФ!F165</f>
        <v>0</v>
      </c>
      <c r="G165" s="20">
        <f>+[1]МФ!G165</f>
        <v>0</v>
      </c>
      <c r="H165" s="31"/>
      <c r="I165" s="31"/>
      <c r="J165" s="31"/>
      <c r="K165" s="31"/>
      <c r="L165" s="31"/>
      <c r="M165" s="31"/>
    </row>
    <row r="166" spans="1:13" x14ac:dyDescent="0.25">
      <c r="H166" s="31"/>
      <c r="I166" s="31"/>
      <c r="J166" s="31"/>
      <c r="K166" s="31"/>
      <c r="L166" s="31"/>
      <c r="M166" s="31"/>
    </row>
    <row r="167" spans="1:13" ht="16.5" thickBot="1" x14ac:dyDescent="0.3">
      <c r="H167" s="31"/>
      <c r="I167" s="31"/>
      <c r="J167" s="31"/>
      <c r="K167" s="31"/>
      <c r="L167" s="31"/>
      <c r="M167" s="31"/>
    </row>
    <row r="168" spans="1:13" ht="16.5" thickBot="1" x14ac:dyDescent="0.3">
      <c r="A168" s="50" t="s">
        <v>83</v>
      </c>
      <c r="B168" s="51"/>
      <c r="C168" s="51"/>
      <c r="D168" s="51"/>
      <c r="E168" s="51"/>
      <c r="F168" s="51"/>
      <c r="G168" s="52"/>
      <c r="H168" s="31"/>
      <c r="I168" s="31"/>
      <c r="J168" s="31"/>
      <c r="K168" s="31"/>
      <c r="L168" s="31"/>
      <c r="M168" s="31"/>
    </row>
    <row r="169" spans="1:13" x14ac:dyDescent="0.25">
      <c r="A169" s="18" t="s">
        <v>7</v>
      </c>
      <c r="B169" s="1" t="s">
        <v>85</v>
      </c>
      <c r="C169" s="1" t="s">
        <v>2</v>
      </c>
      <c r="D169" s="1" t="s">
        <v>3</v>
      </c>
      <c r="E169" s="1" t="s">
        <v>3</v>
      </c>
      <c r="F169" s="1" t="s">
        <v>3</v>
      </c>
      <c r="G169" s="1" t="s">
        <v>3</v>
      </c>
      <c r="H169" s="31"/>
      <c r="I169" s="31"/>
      <c r="J169" s="31"/>
      <c r="K169" s="31"/>
      <c r="L169" s="31"/>
      <c r="M169" s="31"/>
    </row>
    <row r="170" spans="1:13" x14ac:dyDescent="0.25">
      <c r="A170" s="18" t="s">
        <v>8</v>
      </c>
      <c r="B170" s="2" t="s">
        <v>89</v>
      </c>
      <c r="C170" s="2" t="s">
        <v>86</v>
      </c>
      <c r="D170" s="2" t="s">
        <v>4</v>
      </c>
      <c r="E170" s="2" t="s">
        <v>4</v>
      </c>
      <c r="F170" s="2" t="s">
        <v>4</v>
      </c>
      <c r="G170" s="2" t="s">
        <v>4</v>
      </c>
      <c r="H170" s="31"/>
      <c r="I170" s="31"/>
      <c r="J170" s="31"/>
      <c r="K170" s="31"/>
      <c r="L170" s="31"/>
      <c r="M170" s="31"/>
    </row>
    <row r="171" spans="1:13" ht="26.25" thickBot="1" x14ac:dyDescent="0.3">
      <c r="A171" s="8"/>
      <c r="B171" s="41"/>
      <c r="C171" s="3" t="s">
        <v>89</v>
      </c>
      <c r="D171" s="3" t="s">
        <v>90</v>
      </c>
      <c r="E171" s="3" t="s">
        <v>91</v>
      </c>
      <c r="F171" s="3" t="s">
        <v>92</v>
      </c>
      <c r="G171" s="3" t="s">
        <v>93</v>
      </c>
      <c r="H171" s="31"/>
      <c r="I171" s="31"/>
      <c r="J171" s="31"/>
      <c r="K171" s="31"/>
      <c r="L171" s="31"/>
      <c r="M171" s="31"/>
    </row>
    <row r="172" spans="1:13" ht="16.5" thickBot="1" x14ac:dyDescent="0.3">
      <c r="A172" s="9" t="s">
        <v>9</v>
      </c>
      <c r="B172" s="19">
        <f>+B174+B175+B176</f>
        <v>243600</v>
      </c>
      <c r="C172" s="19">
        <f t="shared" ref="C172:G172" si="21">+C174+C175+C176</f>
        <v>243600</v>
      </c>
      <c r="D172" s="19">
        <f t="shared" si="21"/>
        <v>50967</v>
      </c>
      <c r="E172" s="19">
        <f t="shared" si="21"/>
        <v>0</v>
      </c>
      <c r="F172" s="19">
        <f t="shared" si="21"/>
        <v>0</v>
      </c>
      <c r="G172" s="19">
        <f t="shared" si="21"/>
        <v>0</v>
      </c>
      <c r="H172" s="31"/>
      <c r="I172" s="31"/>
      <c r="J172" s="31"/>
      <c r="K172" s="31"/>
      <c r="L172" s="31"/>
      <c r="M172" s="31"/>
    </row>
    <row r="173" spans="1:13" ht="16.5" thickBot="1" x14ac:dyDescent="0.3">
      <c r="A173" s="7" t="s">
        <v>10</v>
      </c>
      <c r="B173" s="20"/>
      <c r="C173" s="20"/>
      <c r="D173" s="20"/>
      <c r="E173" s="20"/>
      <c r="F173" s="20"/>
      <c r="G173" s="20"/>
      <c r="H173" s="31"/>
      <c r="I173" s="31"/>
      <c r="J173" s="31"/>
      <c r="K173" s="31"/>
      <c r="L173" s="31"/>
      <c r="M173" s="31"/>
    </row>
    <row r="174" spans="1:13" ht="16.5" thickBot="1" x14ac:dyDescent="0.3">
      <c r="A174" s="10" t="s">
        <v>11</v>
      </c>
      <c r="B174" s="20">
        <f>+[1]МФ!B174</f>
        <v>183300</v>
      </c>
      <c r="C174" s="20">
        <f>+[1]МФ!C174</f>
        <v>183300</v>
      </c>
      <c r="D174" s="20">
        <f>+[1]МФ!D174</f>
        <v>40870</v>
      </c>
      <c r="E174" s="20">
        <f>+[1]МФ!E174</f>
        <v>0</v>
      </c>
      <c r="F174" s="20">
        <f>+[1]МФ!F174</f>
        <v>0</v>
      </c>
      <c r="G174" s="20">
        <f>+[1]МФ!G174</f>
        <v>0</v>
      </c>
      <c r="H174" s="31"/>
      <c r="I174" s="31"/>
      <c r="J174" s="31"/>
      <c r="K174" s="31"/>
      <c r="L174" s="31"/>
      <c r="M174" s="31"/>
    </row>
    <row r="175" spans="1:13" ht="16.5" thickBot="1" x14ac:dyDescent="0.3">
      <c r="A175" s="10" t="s">
        <v>12</v>
      </c>
      <c r="B175" s="20">
        <f>+[1]МФ!B175</f>
        <v>55300</v>
      </c>
      <c r="C175" s="20">
        <f>+[1]МФ!C175</f>
        <v>55300</v>
      </c>
      <c r="D175" s="20">
        <f>+[1]МФ!D175</f>
        <v>10097</v>
      </c>
      <c r="E175" s="20">
        <f>+[1]МФ!E175</f>
        <v>0</v>
      </c>
      <c r="F175" s="20">
        <f>+[1]МФ!F175</f>
        <v>0</v>
      </c>
      <c r="G175" s="20">
        <f>+[1]МФ!G175</f>
        <v>0</v>
      </c>
      <c r="H175" s="31"/>
      <c r="I175" s="31"/>
      <c r="J175" s="31"/>
      <c r="K175" s="31"/>
      <c r="L175" s="31"/>
      <c r="M175" s="31"/>
    </row>
    <row r="176" spans="1:13" ht="16.5" thickBot="1" x14ac:dyDescent="0.3">
      <c r="A176" s="10" t="s">
        <v>13</v>
      </c>
      <c r="B176" s="20">
        <f>+[1]МФ!B176</f>
        <v>5000</v>
      </c>
      <c r="C176" s="20">
        <f>+[1]МФ!C176</f>
        <v>5000</v>
      </c>
      <c r="D176" s="20">
        <f>+[1]МФ!D176</f>
        <v>0</v>
      </c>
      <c r="E176" s="20">
        <f>+[1]МФ!E176</f>
        <v>0</v>
      </c>
      <c r="F176" s="20">
        <f>+[1]МФ!F176</f>
        <v>0</v>
      </c>
      <c r="G176" s="20">
        <f>+[1]МФ!G176</f>
        <v>0</v>
      </c>
      <c r="H176" s="31"/>
      <c r="I176" s="31"/>
      <c r="J176" s="31"/>
      <c r="K176" s="31"/>
      <c r="L176" s="31"/>
      <c r="M176" s="31"/>
    </row>
    <row r="177" spans="1:13" ht="16.5" thickBot="1" x14ac:dyDescent="0.3">
      <c r="A177" s="7"/>
      <c r="B177" s="20"/>
      <c r="C177" s="20"/>
      <c r="D177" s="20"/>
      <c r="E177" s="20"/>
      <c r="F177" s="20"/>
      <c r="G177" s="20"/>
      <c r="H177" s="31"/>
      <c r="I177" s="31"/>
      <c r="J177" s="31"/>
      <c r="K177" s="31"/>
      <c r="L177" s="31"/>
      <c r="M177" s="31"/>
    </row>
    <row r="178" spans="1:13" ht="26.25" thickBot="1" x14ac:dyDescent="0.3">
      <c r="A178" s="9" t="s">
        <v>51</v>
      </c>
      <c r="B178" s="19">
        <f>+B180+B181</f>
        <v>11130000</v>
      </c>
      <c r="C178" s="19">
        <f t="shared" ref="C178:G178" si="22">+C180+C181</f>
        <v>11130000</v>
      </c>
      <c r="D178" s="19">
        <f t="shared" si="22"/>
        <v>2780159</v>
      </c>
      <c r="E178" s="19">
        <f t="shared" si="22"/>
        <v>0</v>
      </c>
      <c r="F178" s="19">
        <f t="shared" si="22"/>
        <v>0</v>
      </c>
      <c r="G178" s="19">
        <f t="shared" si="22"/>
        <v>0</v>
      </c>
      <c r="H178" s="31"/>
      <c r="I178" s="31"/>
      <c r="J178" s="31"/>
      <c r="K178" s="31"/>
      <c r="L178" s="31"/>
      <c r="M178" s="31"/>
    </row>
    <row r="179" spans="1:13" ht="16.5" thickBot="1" x14ac:dyDescent="0.3">
      <c r="A179" s="7" t="s">
        <v>10</v>
      </c>
      <c r="B179" s="20"/>
      <c r="C179" s="20"/>
      <c r="D179" s="20"/>
      <c r="E179" s="20"/>
      <c r="F179" s="20"/>
      <c r="G179" s="20"/>
      <c r="H179" s="31"/>
      <c r="I179" s="31"/>
      <c r="J179" s="31"/>
      <c r="K179" s="31"/>
      <c r="L179" s="31"/>
      <c r="M179" s="31"/>
    </row>
    <row r="180" spans="1:13" ht="46.5" thickBot="1" x14ac:dyDescent="0.3">
      <c r="A180" s="25" t="s">
        <v>77</v>
      </c>
      <c r="B180" s="20">
        <f>+[1]МФ!B180</f>
        <v>11130000</v>
      </c>
      <c r="C180" s="20">
        <f>+[1]МФ!C180</f>
        <v>11130000</v>
      </c>
      <c r="D180" s="20">
        <f>+[1]МФ!D180</f>
        <v>2780159</v>
      </c>
      <c r="E180" s="20">
        <f>+[1]МФ!E180</f>
        <v>0</v>
      </c>
      <c r="F180" s="20">
        <f>+[1]МФ!F180</f>
        <v>0</v>
      </c>
      <c r="G180" s="20">
        <f>+[1]МФ!G180</f>
        <v>0</v>
      </c>
      <c r="H180" s="31"/>
      <c r="I180" s="31"/>
      <c r="J180" s="31"/>
      <c r="K180" s="31"/>
      <c r="L180" s="31"/>
      <c r="M180" s="31"/>
    </row>
    <row r="181" spans="1:13" ht="16.5" hidden="1" thickBot="1" x14ac:dyDescent="0.3">
      <c r="A181" s="7" t="s">
        <v>14</v>
      </c>
      <c r="B181" s="20"/>
      <c r="C181" s="20"/>
      <c r="D181" s="20"/>
      <c r="E181" s="20"/>
      <c r="F181" s="20"/>
      <c r="G181" s="20"/>
      <c r="H181" s="31"/>
      <c r="I181" s="31"/>
      <c r="J181" s="31"/>
      <c r="K181" s="31"/>
      <c r="L181" s="31"/>
      <c r="M181" s="31"/>
    </row>
    <row r="182" spans="1:13" ht="16.5" thickBot="1" x14ac:dyDescent="0.3">
      <c r="A182" s="7"/>
      <c r="B182" s="20"/>
      <c r="C182" s="20"/>
      <c r="D182" s="20"/>
      <c r="E182" s="20"/>
      <c r="F182" s="20"/>
      <c r="G182" s="20"/>
      <c r="H182" s="31"/>
      <c r="I182" s="31"/>
      <c r="J182" s="31"/>
      <c r="K182" s="31"/>
      <c r="L182" s="31"/>
      <c r="M182" s="31"/>
    </row>
    <row r="183" spans="1:13" ht="16.5" thickBot="1" x14ac:dyDescent="0.3">
      <c r="A183" s="9" t="s">
        <v>15</v>
      </c>
      <c r="B183" s="19">
        <f>+B172+B178</f>
        <v>11373600</v>
      </c>
      <c r="C183" s="19">
        <f t="shared" ref="C183:G183" si="23">+C172+C178</f>
        <v>11373600</v>
      </c>
      <c r="D183" s="19">
        <f t="shared" si="23"/>
        <v>2831126</v>
      </c>
      <c r="E183" s="19">
        <f t="shared" si="23"/>
        <v>0</v>
      </c>
      <c r="F183" s="19">
        <f t="shared" si="23"/>
        <v>0</v>
      </c>
      <c r="G183" s="19">
        <f t="shared" si="23"/>
        <v>0</v>
      </c>
      <c r="H183" s="31"/>
      <c r="I183" s="31"/>
      <c r="J183" s="31"/>
      <c r="K183" s="31"/>
      <c r="L183" s="31"/>
      <c r="M183" s="31"/>
    </row>
    <row r="184" spans="1:13" ht="16.5" thickBot="1" x14ac:dyDescent="0.3">
      <c r="A184" s="7"/>
      <c r="B184" s="5"/>
      <c r="C184" s="5"/>
      <c r="D184" s="5"/>
      <c r="E184" s="5"/>
      <c r="F184" s="5"/>
      <c r="G184" s="5"/>
      <c r="H184" s="31"/>
      <c r="I184" s="31"/>
      <c r="J184" s="31"/>
      <c r="K184" s="31"/>
      <c r="L184" s="31"/>
      <c r="M184" s="31"/>
    </row>
    <row r="185" spans="1:13" ht="16.5" thickBot="1" x14ac:dyDescent="0.3">
      <c r="A185" s="7" t="s">
        <v>16</v>
      </c>
      <c r="B185" s="20">
        <f>+[1]МФ!B185</f>
        <v>9</v>
      </c>
      <c r="C185" s="20">
        <f>+[1]МФ!C185</f>
        <v>9</v>
      </c>
      <c r="D185" s="20">
        <f>+[1]МФ!D185</f>
        <v>9</v>
      </c>
      <c r="E185" s="20">
        <f>+[1]МФ!E185</f>
        <v>0</v>
      </c>
      <c r="F185" s="20">
        <f>+[1]МФ!F185</f>
        <v>0</v>
      </c>
      <c r="G185" s="20">
        <f>+[1]МФ!G185</f>
        <v>0</v>
      </c>
      <c r="H185" s="31"/>
      <c r="I185" s="31"/>
      <c r="J185" s="31"/>
      <c r="K185" s="31"/>
      <c r="L185" s="31"/>
      <c r="M185" s="31"/>
    </row>
    <row r="186" spans="1:13" x14ac:dyDescent="0.25">
      <c r="H186" s="31"/>
      <c r="I186" s="31"/>
      <c r="J186" s="31"/>
      <c r="K186" s="31"/>
      <c r="L186" s="31"/>
      <c r="M186" s="31"/>
    </row>
    <row r="187" spans="1:13" ht="16.5" thickBot="1" x14ac:dyDescent="0.3">
      <c r="H187" s="31"/>
      <c r="I187" s="31"/>
      <c r="J187" s="31"/>
      <c r="K187" s="31"/>
      <c r="L187" s="31"/>
      <c r="M187" s="31"/>
    </row>
    <row r="188" spans="1:13" ht="16.5" thickBot="1" x14ac:dyDescent="0.3">
      <c r="A188" s="50" t="s">
        <v>75</v>
      </c>
      <c r="B188" s="51"/>
      <c r="C188" s="51"/>
      <c r="D188" s="51"/>
      <c r="E188" s="51"/>
      <c r="F188" s="51"/>
      <c r="G188" s="52"/>
      <c r="H188" s="31"/>
      <c r="I188" s="31"/>
      <c r="J188" s="31"/>
      <c r="K188" s="31"/>
      <c r="L188" s="31"/>
      <c r="M188" s="31"/>
    </row>
    <row r="189" spans="1:13" x14ac:dyDescent="0.25">
      <c r="A189" s="18" t="s">
        <v>7</v>
      </c>
      <c r="B189" s="1" t="s">
        <v>85</v>
      </c>
      <c r="C189" s="1" t="s">
        <v>2</v>
      </c>
      <c r="D189" s="1" t="s">
        <v>3</v>
      </c>
      <c r="E189" s="1" t="s">
        <v>3</v>
      </c>
      <c r="F189" s="1" t="s">
        <v>3</v>
      </c>
      <c r="G189" s="1" t="s">
        <v>3</v>
      </c>
      <c r="H189" s="31"/>
      <c r="I189" s="31"/>
      <c r="J189" s="31"/>
      <c r="K189" s="31"/>
      <c r="L189" s="31"/>
      <c r="M189" s="31"/>
    </row>
    <row r="190" spans="1:13" x14ac:dyDescent="0.25">
      <c r="A190" s="18" t="s">
        <v>8</v>
      </c>
      <c r="B190" s="2" t="s">
        <v>89</v>
      </c>
      <c r="C190" s="2" t="s">
        <v>86</v>
      </c>
      <c r="D190" s="2" t="s">
        <v>4</v>
      </c>
      <c r="E190" s="2" t="s">
        <v>4</v>
      </c>
      <c r="F190" s="2" t="s">
        <v>4</v>
      </c>
      <c r="G190" s="2" t="s">
        <v>4</v>
      </c>
      <c r="H190" s="31"/>
      <c r="I190" s="31"/>
      <c r="J190" s="31"/>
      <c r="K190" s="31"/>
      <c r="L190" s="31"/>
      <c r="M190" s="31"/>
    </row>
    <row r="191" spans="1:13" ht="26.25" thickBot="1" x14ac:dyDescent="0.3">
      <c r="A191" s="8"/>
      <c r="B191" s="41"/>
      <c r="C191" s="3" t="s">
        <v>89</v>
      </c>
      <c r="D191" s="3" t="s">
        <v>90</v>
      </c>
      <c r="E191" s="3" t="s">
        <v>91</v>
      </c>
      <c r="F191" s="3" t="s">
        <v>92</v>
      </c>
      <c r="G191" s="3" t="s">
        <v>93</v>
      </c>
      <c r="H191" s="31"/>
      <c r="I191" s="31"/>
      <c r="J191" s="31"/>
      <c r="K191" s="31"/>
      <c r="L191" s="31"/>
      <c r="M191" s="31"/>
    </row>
    <row r="192" spans="1:13" ht="16.5" thickBot="1" x14ac:dyDescent="0.3">
      <c r="A192" s="9" t="s">
        <v>9</v>
      </c>
      <c r="B192" s="19">
        <f>+B194+B195+B196</f>
        <v>32399700</v>
      </c>
      <c r="C192" s="19">
        <f t="shared" ref="C192:G192" si="24">+C194+C195+C196</f>
        <v>32399700</v>
      </c>
      <c r="D192" s="19">
        <f t="shared" si="24"/>
        <v>3607327</v>
      </c>
      <c r="E192" s="19">
        <f t="shared" si="24"/>
        <v>0</v>
      </c>
      <c r="F192" s="19">
        <f t="shared" si="24"/>
        <v>0</v>
      </c>
      <c r="G192" s="19">
        <f t="shared" si="24"/>
        <v>0</v>
      </c>
      <c r="H192" s="31"/>
      <c r="I192" s="31"/>
      <c r="J192" s="31"/>
      <c r="K192" s="31"/>
      <c r="L192" s="31"/>
      <c r="M192" s="31"/>
    </row>
    <row r="193" spans="1:13" ht="16.5" thickBot="1" x14ac:dyDescent="0.3">
      <c r="A193" s="7" t="s">
        <v>10</v>
      </c>
      <c r="B193" s="20"/>
      <c r="C193" s="20"/>
      <c r="D193" s="20"/>
      <c r="E193" s="20"/>
      <c r="F193" s="20"/>
      <c r="G193" s="20"/>
      <c r="H193" s="31"/>
      <c r="I193" s="31"/>
      <c r="J193" s="31"/>
      <c r="K193" s="31"/>
      <c r="L193" s="31"/>
      <c r="M193" s="31"/>
    </row>
    <row r="194" spans="1:13" ht="16.5" thickBot="1" x14ac:dyDescent="0.3">
      <c r="A194" s="10" t="s">
        <v>11</v>
      </c>
      <c r="B194" s="20">
        <f>+[1]МФ!B194</f>
        <v>7768500</v>
      </c>
      <c r="C194" s="20">
        <f>+[1]МФ!C194</f>
        <v>7768500</v>
      </c>
      <c r="D194" s="20">
        <f>+[1]МФ!D194</f>
        <v>1580423</v>
      </c>
      <c r="E194" s="20">
        <f>+[1]МФ!E194</f>
        <v>0</v>
      </c>
      <c r="F194" s="20">
        <f>+[1]МФ!F194</f>
        <v>0</v>
      </c>
      <c r="G194" s="20">
        <f>+[1]МФ!G194</f>
        <v>0</v>
      </c>
      <c r="H194" s="31"/>
      <c r="I194" s="31"/>
      <c r="J194" s="31"/>
      <c r="K194" s="31"/>
      <c r="L194" s="31"/>
      <c r="M194" s="31"/>
    </row>
    <row r="195" spans="1:13" ht="16.5" thickBot="1" x14ac:dyDescent="0.3">
      <c r="A195" s="10" t="s">
        <v>12</v>
      </c>
      <c r="B195" s="20">
        <f>+[1]МФ!B195</f>
        <v>19369500</v>
      </c>
      <c r="C195" s="20">
        <f>+[1]МФ!C195</f>
        <v>19369500</v>
      </c>
      <c r="D195" s="20">
        <f>+[1]МФ!D195</f>
        <v>1967186</v>
      </c>
      <c r="E195" s="20">
        <f>+[1]МФ!E195</f>
        <v>0</v>
      </c>
      <c r="F195" s="20">
        <f>+[1]МФ!F195</f>
        <v>0</v>
      </c>
      <c r="G195" s="20">
        <f>+[1]МФ!G195</f>
        <v>0</v>
      </c>
      <c r="H195" s="31"/>
      <c r="I195" s="31"/>
      <c r="J195" s="31"/>
      <c r="K195" s="31"/>
      <c r="L195" s="31"/>
      <c r="M195" s="31"/>
    </row>
    <row r="196" spans="1:13" ht="16.5" thickBot="1" x14ac:dyDescent="0.3">
      <c r="A196" s="10" t="s">
        <v>13</v>
      </c>
      <c r="B196" s="20">
        <f>+[1]МФ!B196</f>
        <v>5261700</v>
      </c>
      <c r="C196" s="20">
        <f>+[1]МФ!C196</f>
        <v>5261700</v>
      </c>
      <c r="D196" s="20">
        <f>+[1]МФ!D196</f>
        <v>59718</v>
      </c>
      <c r="E196" s="20">
        <f>+[1]МФ!E196</f>
        <v>0</v>
      </c>
      <c r="F196" s="20">
        <f>+[1]МФ!F196</f>
        <v>0</v>
      </c>
      <c r="G196" s="20">
        <f>+[1]МФ!G196</f>
        <v>0</v>
      </c>
      <c r="H196" s="31"/>
      <c r="I196" s="31"/>
      <c r="J196" s="31"/>
      <c r="K196" s="31"/>
      <c r="L196" s="31"/>
      <c r="M196" s="31"/>
    </row>
    <row r="197" spans="1:13" ht="16.5" hidden="1" thickBot="1" x14ac:dyDescent="0.3">
      <c r="A197" s="7" t="s">
        <v>31</v>
      </c>
      <c r="B197" s="20"/>
      <c r="C197" s="20"/>
      <c r="D197" s="20"/>
      <c r="E197" s="20"/>
      <c r="F197" s="20"/>
      <c r="G197" s="20"/>
      <c r="H197" s="31"/>
      <c r="I197" s="31"/>
      <c r="J197" s="31"/>
      <c r="K197" s="31"/>
      <c r="L197" s="31"/>
      <c r="M197" s="31"/>
    </row>
    <row r="198" spans="1:13" ht="23.25" hidden="1" thickBot="1" x14ac:dyDescent="0.3">
      <c r="A198" s="28" t="s">
        <v>47</v>
      </c>
      <c r="B198" s="20">
        <f>+[1]МФ!B198</f>
        <v>0</v>
      </c>
      <c r="C198" s="20">
        <f>+[1]МФ!C198</f>
        <v>0</v>
      </c>
      <c r="D198" s="20">
        <f>+[1]МФ!D198</f>
        <v>0</v>
      </c>
      <c r="E198" s="20">
        <f>+[1]МФ!E198</f>
        <v>0</v>
      </c>
      <c r="F198" s="20">
        <f>+[1]МФ!F198</f>
        <v>0</v>
      </c>
      <c r="G198" s="20">
        <f>+[1]МФ!G198</f>
        <v>0</v>
      </c>
      <c r="H198" s="31"/>
      <c r="I198" s="31"/>
      <c r="J198" s="31"/>
      <c r="K198" s="31"/>
      <c r="L198" s="31"/>
      <c r="M198" s="31"/>
    </row>
    <row r="199" spans="1:13" ht="16.5" thickBot="1" x14ac:dyDescent="0.3">
      <c r="A199" s="25"/>
      <c r="B199" s="20"/>
      <c r="C199" s="20"/>
      <c r="D199" s="20"/>
      <c r="E199" s="20"/>
      <c r="F199" s="20"/>
      <c r="G199" s="20"/>
      <c r="H199" s="31"/>
      <c r="I199" s="31"/>
      <c r="J199" s="31"/>
      <c r="K199" s="31"/>
      <c r="L199" s="31"/>
      <c r="M199" s="31"/>
    </row>
    <row r="200" spans="1:13" ht="26.25" thickBot="1" x14ac:dyDescent="0.3">
      <c r="A200" s="9" t="s">
        <v>51</v>
      </c>
      <c r="B200" s="19">
        <f>+B202+B203+B204+B205</f>
        <v>1605000</v>
      </c>
      <c r="C200" s="19">
        <f t="shared" ref="C200:G200" si="25">+C202+C203+C204+C205</f>
        <v>1605000</v>
      </c>
      <c r="D200" s="19">
        <f t="shared" si="25"/>
        <v>25005</v>
      </c>
      <c r="E200" s="19">
        <f t="shared" si="25"/>
        <v>0</v>
      </c>
      <c r="F200" s="19">
        <f t="shared" si="25"/>
        <v>0</v>
      </c>
      <c r="G200" s="19">
        <f t="shared" si="25"/>
        <v>0</v>
      </c>
      <c r="H200" s="31"/>
      <c r="I200" s="31"/>
      <c r="J200" s="31"/>
      <c r="K200" s="31"/>
      <c r="L200" s="31"/>
      <c r="M200" s="31"/>
    </row>
    <row r="201" spans="1:13" ht="16.5" thickBot="1" x14ac:dyDescent="0.3">
      <c r="A201" s="7" t="s">
        <v>10</v>
      </c>
      <c r="B201" s="20"/>
      <c r="C201" s="20"/>
      <c r="D201" s="20"/>
      <c r="E201" s="20"/>
      <c r="F201" s="20"/>
      <c r="G201" s="20"/>
      <c r="H201" s="31"/>
      <c r="I201" s="31"/>
      <c r="J201" s="31"/>
      <c r="K201" s="31"/>
      <c r="L201" s="31"/>
      <c r="M201" s="31"/>
    </row>
    <row r="202" spans="1:13" ht="16.5" thickBot="1" x14ac:dyDescent="0.3">
      <c r="A202" s="25" t="s">
        <v>42</v>
      </c>
      <c r="B202" s="20">
        <f>+[1]МФ!B202</f>
        <v>105000</v>
      </c>
      <c r="C202" s="20">
        <f>+[1]МФ!C202</f>
        <v>105000</v>
      </c>
      <c r="D202" s="20">
        <f>+[1]МФ!D202</f>
        <v>9362</v>
      </c>
      <c r="E202" s="20">
        <f>+[1]МФ!E202</f>
        <v>0</v>
      </c>
      <c r="F202" s="20">
        <f>+[1]МФ!F202</f>
        <v>0</v>
      </c>
      <c r="G202" s="20">
        <f>+[1]МФ!G202</f>
        <v>0</v>
      </c>
      <c r="H202" s="31"/>
      <c r="I202" s="31"/>
      <c r="J202" s="31"/>
      <c r="K202" s="31"/>
      <c r="L202" s="31"/>
      <c r="M202" s="31"/>
    </row>
    <row r="203" spans="1:13" ht="16.5" thickBot="1" x14ac:dyDescent="0.3">
      <c r="A203" s="25" t="s">
        <v>43</v>
      </c>
      <c r="B203" s="20">
        <f>+[1]МФ!B203</f>
        <v>0</v>
      </c>
      <c r="C203" s="20">
        <f>+[1]МФ!C203</f>
        <v>0</v>
      </c>
      <c r="D203" s="20">
        <f>+[1]МФ!D203</f>
        <v>15643</v>
      </c>
      <c r="E203" s="20">
        <f>+[1]МФ!E203</f>
        <v>0</v>
      </c>
      <c r="F203" s="20">
        <f>+[1]МФ!F203</f>
        <v>0</v>
      </c>
      <c r="G203" s="20">
        <f>+[1]МФ!G203</f>
        <v>0</v>
      </c>
      <c r="H203" s="31"/>
      <c r="I203" s="31"/>
      <c r="J203" s="31"/>
      <c r="K203" s="31"/>
      <c r="L203" s="31"/>
      <c r="M203" s="31"/>
    </row>
    <row r="204" spans="1:13" ht="34.5" customHeight="1" thickBot="1" x14ac:dyDescent="0.3">
      <c r="A204" s="25" t="s">
        <v>80</v>
      </c>
      <c r="B204" s="20">
        <f>+[1]МФ!B204</f>
        <v>1500000</v>
      </c>
      <c r="C204" s="20">
        <f>+[1]МФ!C204</f>
        <v>1500000</v>
      </c>
      <c r="D204" s="20">
        <f>+[1]МФ!D204</f>
        <v>0</v>
      </c>
      <c r="E204" s="20">
        <f>+[1]МФ!E204</f>
        <v>0</v>
      </c>
      <c r="F204" s="20">
        <f>+[1]МФ!F204</f>
        <v>0</v>
      </c>
      <c r="G204" s="20">
        <f>+[1]МФ!G204</f>
        <v>0</v>
      </c>
      <c r="H204" s="31"/>
      <c r="I204" s="31"/>
      <c r="J204" s="31"/>
      <c r="K204" s="31"/>
      <c r="L204" s="31"/>
      <c r="M204" s="31"/>
    </row>
    <row r="205" spans="1:13" ht="16.5" thickBot="1" x14ac:dyDescent="0.3">
      <c r="A205" s="26"/>
      <c r="B205" s="20"/>
      <c r="C205" s="20"/>
      <c r="D205" s="20"/>
      <c r="E205" s="20"/>
      <c r="F205" s="20"/>
      <c r="G205" s="20"/>
      <c r="H205" s="31"/>
      <c r="I205" s="31"/>
      <c r="J205" s="31"/>
      <c r="K205" s="31"/>
      <c r="L205" s="31"/>
      <c r="M205" s="31"/>
    </row>
    <row r="206" spans="1:13" ht="16.5" thickBot="1" x14ac:dyDescent="0.3">
      <c r="A206" s="9" t="s">
        <v>15</v>
      </c>
      <c r="B206" s="19">
        <f>+B192+B200</f>
        <v>34004700</v>
      </c>
      <c r="C206" s="19">
        <f t="shared" ref="C206:G206" si="26">+C192+C200</f>
        <v>34004700</v>
      </c>
      <c r="D206" s="19">
        <f t="shared" si="26"/>
        <v>3632332</v>
      </c>
      <c r="E206" s="19">
        <f t="shared" si="26"/>
        <v>0</v>
      </c>
      <c r="F206" s="19">
        <f t="shared" si="26"/>
        <v>0</v>
      </c>
      <c r="G206" s="19">
        <f t="shared" si="26"/>
        <v>0</v>
      </c>
      <c r="H206" s="31"/>
      <c r="I206" s="31"/>
      <c r="J206" s="31"/>
      <c r="K206" s="31"/>
      <c r="L206" s="31"/>
      <c r="M206" s="31"/>
    </row>
    <row r="207" spans="1:13" ht="16.5" thickBot="1" x14ac:dyDescent="0.3">
      <c r="A207" s="7"/>
      <c r="B207" s="5"/>
      <c r="C207" s="5"/>
      <c r="D207" s="5"/>
      <c r="E207" s="5"/>
      <c r="F207" s="5"/>
      <c r="G207" s="5"/>
      <c r="H207" s="31"/>
      <c r="I207" s="31"/>
      <c r="J207" s="31"/>
      <c r="K207" s="31"/>
      <c r="L207" s="31"/>
      <c r="M207" s="31"/>
    </row>
    <row r="208" spans="1:13" ht="16.5" thickBot="1" x14ac:dyDescent="0.3">
      <c r="A208" s="7" t="s">
        <v>16</v>
      </c>
      <c r="B208" s="20">
        <f>+[1]МФ!B208</f>
        <v>183</v>
      </c>
      <c r="C208" s="20">
        <f>+[1]МФ!C208</f>
        <v>183</v>
      </c>
      <c r="D208" s="20">
        <f>+[1]МФ!D208</f>
        <v>174</v>
      </c>
      <c r="E208" s="20">
        <f>+[1]МФ!E208</f>
        <v>0</v>
      </c>
      <c r="F208" s="20">
        <f>+[1]МФ!F208</f>
        <v>0</v>
      </c>
      <c r="G208" s="20">
        <f>+[1]МФ!G208</f>
        <v>0</v>
      </c>
      <c r="H208" s="31"/>
      <c r="I208" s="31"/>
      <c r="J208" s="31"/>
      <c r="K208" s="31"/>
      <c r="L208" s="31"/>
      <c r="M208" s="31"/>
    </row>
    <row r="209" spans="1:13" x14ac:dyDescent="0.25">
      <c r="H209" s="31"/>
      <c r="I209" s="31"/>
      <c r="J209" s="31"/>
      <c r="K209" s="31"/>
      <c r="L209" s="31"/>
      <c r="M209" s="31"/>
    </row>
    <row r="210" spans="1:13" ht="16.5" thickBot="1" x14ac:dyDescent="0.3">
      <c r="H210" s="31"/>
      <c r="I210" s="31"/>
      <c r="J210" s="31"/>
      <c r="K210" s="31"/>
      <c r="L210" s="31"/>
      <c r="M210" s="31"/>
    </row>
    <row r="211" spans="1:13" ht="16.5" thickBot="1" x14ac:dyDescent="0.3">
      <c r="A211" s="50" t="s">
        <v>45</v>
      </c>
      <c r="B211" s="51"/>
      <c r="C211" s="51"/>
      <c r="D211" s="51"/>
      <c r="E211" s="51"/>
      <c r="F211" s="51"/>
      <c r="G211" s="52"/>
      <c r="H211" s="31"/>
      <c r="I211" s="31"/>
      <c r="J211" s="31"/>
      <c r="K211" s="31"/>
      <c r="L211" s="31"/>
      <c r="M211" s="31"/>
    </row>
    <row r="212" spans="1:13" x14ac:dyDescent="0.25">
      <c r="A212" s="18" t="s">
        <v>7</v>
      </c>
      <c r="B212" s="1" t="s">
        <v>85</v>
      </c>
      <c r="C212" s="1" t="s">
        <v>2</v>
      </c>
      <c r="D212" s="1" t="s">
        <v>3</v>
      </c>
      <c r="E212" s="1" t="s">
        <v>3</v>
      </c>
      <c r="F212" s="1" t="s">
        <v>3</v>
      </c>
      <c r="G212" s="1" t="s">
        <v>3</v>
      </c>
      <c r="H212" s="31"/>
      <c r="I212" s="31"/>
      <c r="J212" s="31"/>
      <c r="K212" s="31"/>
      <c r="L212" s="31"/>
      <c r="M212" s="31"/>
    </row>
    <row r="213" spans="1:13" x14ac:dyDescent="0.25">
      <c r="A213" s="18" t="s">
        <v>8</v>
      </c>
      <c r="B213" s="2" t="s">
        <v>89</v>
      </c>
      <c r="C213" s="2" t="s">
        <v>86</v>
      </c>
      <c r="D213" s="2" t="s">
        <v>4</v>
      </c>
      <c r="E213" s="2" t="s">
        <v>4</v>
      </c>
      <c r="F213" s="2" t="s">
        <v>4</v>
      </c>
      <c r="G213" s="2" t="s">
        <v>4</v>
      </c>
      <c r="H213" s="31"/>
      <c r="I213" s="31"/>
      <c r="J213" s="31"/>
      <c r="K213" s="31"/>
      <c r="L213" s="31"/>
      <c r="M213" s="31"/>
    </row>
    <row r="214" spans="1:13" ht="26.25" thickBot="1" x14ac:dyDescent="0.3">
      <c r="A214" s="8"/>
      <c r="B214" s="41"/>
      <c r="C214" s="3" t="s">
        <v>89</v>
      </c>
      <c r="D214" s="3" t="s">
        <v>90</v>
      </c>
      <c r="E214" s="3" t="s">
        <v>91</v>
      </c>
      <c r="F214" s="3" t="s">
        <v>92</v>
      </c>
      <c r="G214" s="3" t="s">
        <v>93</v>
      </c>
      <c r="H214" s="31"/>
      <c r="I214" s="31"/>
      <c r="J214" s="31"/>
      <c r="K214" s="31"/>
      <c r="L214" s="31"/>
      <c r="M214" s="31"/>
    </row>
    <row r="215" spans="1:13" ht="16.5" thickBot="1" x14ac:dyDescent="0.3">
      <c r="A215" s="9" t="s">
        <v>9</v>
      </c>
      <c r="B215" s="19">
        <f>SUM(B217:B219)</f>
        <v>395704700</v>
      </c>
      <c r="C215" s="19">
        <f t="shared" ref="C215:G215" si="27">SUM(C217:C219)</f>
        <v>395704700</v>
      </c>
      <c r="D215" s="19">
        <f t="shared" si="27"/>
        <v>86627473</v>
      </c>
      <c r="E215" s="19">
        <f t="shared" si="27"/>
        <v>0</v>
      </c>
      <c r="F215" s="19">
        <f t="shared" si="27"/>
        <v>0</v>
      </c>
      <c r="G215" s="19">
        <f t="shared" si="27"/>
        <v>0</v>
      </c>
      <c r="H215" s="31"/>
      <c r="I215" s="31"/>
      <c r="J215" s="31"/>
      <c r="K215" s="31"/>
      <c r="L215" s="31"/>
      <c r="M215" s="31"/>
    </row>
    <row r="216" spans="1:13" ht="16.5" thickBot="1" x14ac:dyDescent="0.3">
      <c r="A216" s="7" t="s">
        <v>10</v>
      </c>
      <c r="B216" s="20"/>
      <c r="C216" s="20"/>
      <c r="D216" s="20"/>
      <c r="E216" s="20"/>
      <c r="F216" s="20"/>
      <c r="G216" s="20"/>
      <c r="H216" s="31"/>
      <c r="I216" s="31"/>
      <c r="J216" s="31"/>
      <c r="K216" s="31"/>
      <c r="L216" s="31"/>
      <c r="M216" s="31"/>
    </row>
    <row r="217" spans="1:13" ht="16.5" thickBot="1" x14ac:dyDescent="0.3">
      <c r="A217" s="10" t="s">
        <v>11</v>
      </c>
      <c r="B217" s="20">
        <f>+B11+B34+B58+B87+B107+B132+B154+B174+B194</f>
        <v>284984100</v>
      </c>
      <c r="C217" s="20">
        <f t="shared" ref="C217:G217" si="28">+C11+C34+C58+C87+C107+C132+C154+C174+C194</f>
        <v>284984100</v>
      </c>
      <c r="D217" s="20">
        <f t="shared" si="28"/>
        <v>70181630</v>
      </c>
      <c r="E217" s="20">
        <f t="shared" si="28"/>
        <v>0</v>
      </c>
      <c r="F217" s="20">
        <f t="shared" si="28"/>
        <v>0</v>
      </c>
      <c r="G217" s="20">
        <f t="shared" si="28"/>
        <v>0</v>
      </c>
      <c r="H217" s="31"/>
      <c r="I217" s="31"/>
      <c r="J217" s="31"/>
      <c r="K217" s="31"/>
      <c r="L217" s="31"/>
      <c r="M217" s="31"/>
    </row>
    <row r="218" spans="1:13" ht="16.5" thickBot="1" x14ac:dyDescent="0.3">
      <c r="A218" s="10" t="s">
        <v>12</v>
      </c>
      <c r="B218" s="20">
        <f>+B12+B35+B59+B88+B108+B133+B155+B175+B195</f>
        <v>91195900</v>
      </c>
      <c r="C218" s="20">
        <f t="shared" ref="C218:G219" si="29">+C12+C35+C59+C88+C108+C133+C155+C175+C195</f>
        <v>91195900</v>
      </c>
      <c r="D218" s="20">
        <f t="shared" si="29"/>
        <v>15728596</v>
      </c>
      <c r="E218" s="20">
        <f t="shared" si="29"/>
        <v>0</v>
      </c>
      <c r="F218" s="20">
        <f t="shared" si="29"/>
        <v>0</v>
      </c>
      <c r="G218" s="20">
        <f t="shared" si="29"/>
        <v>0</v>
      </c>
      <c r="H218" s="31"/>
      <c r="I218" s="31"/>
      <c r="J218" s="31"/>
      <c r="K218" s="31"/>
      <c r="L218" s="31"/>
      <c r="M218" s="31"/>
    </row>
    <row r="219" spans="1:13" ht="16.5" thickBot="1" x14ac:dyDescent="0.3">
      <c r="A219" s="10" t="s">
        <v>13</v>
      </c>
      <c r="B219" s="20">
        <f>+B13+B36+B60+B89+B109+B134+B156+B176+B196</f>
        <v>19524700</v>
      </c>
      <c r="C219" s="20">
        <f t="shared" si="29"/>
        <v>19524700</v>
      </c>
      <c r="D219" s="20">
        <f t="shared" si="29"/>
        <v>717247</v>
      </c>
      <c r="E219" s="20">
        <f t="shared" si="29"/>
        <v>0</v>
      </c>
      <c r="F219" s="20">
        <f t="shared" si="29"/>
        <v>0</v>
      </c>
      <c r="G219" s="20">
        <f t="shared" si="29"/>
        <v>0</v>
      </c>
      <c r="H219" s="31"/>
      <c r="I219" s="31"/>
      <c r="J219" s="31"/>
      <c r="K219" s="31"/>
      <c r="L219" s="31"/>
      <c r="M219" s="31"/>
    </row>
    <row r="220" spans="1:13" ht="16.5" thickBot="1" x14ac:dyDescent="0.3">
      <c r="A220" s="7" t="s">
        <v>31</v>
      </c>
      <c r="B220" s="20"/>
      <c r="C220" s="20"/>
      <c r="D220" s="20"/>
      <c r="E220" s="20"/>
      <c r="F220" s="20"/>
      <c r="G220" s="20"/>
      <c r="H220" s="31"/>
      <c r="I220" s="31"/>
      <c r="J220" s="31"/>
      <c r="K220" s="31"/>
      <c r="L220" s="31"/>
      <c r="M220" s="31"/>
    </row>
    <row r="221" spans="1:13" ht="34.5" thickBot="1" x14ac:dyDescent="0.3">
      <c r="A221" s="21" t="s">
        <v>87</v>
      </c>
      <c r="B221" s="20">
        <f>+B15+B65</f>
        <v>0</v>
      </c>
      <c r="C221" s="20">
        <f t="shared" ref="C221:G221" si="30">+C15+C65</f>
        <v>0</v>
      </c>
      <c r="D221" s="20">
        <f t="shared" si="30"/>
        <v>0</v>
      </c>
      <c r="E221" s="20">
        <f t="shared" si="30"/>
        <v>0</v>
      </c>
      <c r="F221" s="20">
        <f t="shared" si="30"/>
        <v>0</v>
      </c>
      <c r="G221" s="20">
        <f t="shared" si="30"/>
        <v>0</v>
      </c>
      <c r="H221" s="31"/>
      <c r="I221" s="31"/>
      <c r="J221" s="31"/>
      <c r="K221" s="31"/>
      <c r="L221" s="31"/>
      <c r="M221" s="31"/>
    </row>
    <row r="222" spans="1:13" ht="16.5" hidden="1" thickBot="1" x14ac:dyDescent="0.3">
      <c r="A222" s="21" t="s">
        <v>81</v>
      </c>
      <c r="B222" s="20">
        <f>+B16+B38</f>
        <v>0</v>
      </c>
      <c r="C222" s="20">
        <f t="shared" ref="C222:G222" si="31">+C16+C38</f>
        <v>0</v>
      </c>
      <c r="D222" s="20">
        <f t="shared" si="31"/>
        <v>0</v>
      </c>
      <c r="E222" s="20">
        <f t="shared" si="31"/>
        <v>0</v>
      </c>
      <c r="F222" s="20">
        <f t="shared" si="31"/>
        <v>0</v>
      </c>
      <c r="G222" s="20">
        <f t="shared" si="31"/>
        <v>0</v>
      </c>
      <c r="H222" s="31"/>
      <c r="I222" s="31"/>
      <c r="J222" s="31"/>
      <c r="K222" s="31"/>
      <c r="L222" s="31"/>
      <c r="M222" s="31"/>
    </row>
    <row r="223" spans="1:13" ht="24" thickBot="1" x14ac:dyDescent="0.3">
      <c r="A223" s="25" t="s">
        <v>35</v>
      </c>
      <c r="B223" s="20">
        <f t="shared" ref="B223:G223" si="32">+B62</f>
        <v>0</v>
      </c>
      <c r="C223" s="20">
        <f t="shared" si="32"/>
        <v>0</v>
      </c>
      <c r="D223" s="20">
        <f t="shared" si="32"/>
        <v>0</v>
      </c>
      <c r="E223" s="20">
        <f t="shared" si="32"/>
        <v>0</v>
      </c>
      <c r="F223" s="20">
        <f t="shared" si="32"/>
        <v>0</v>
      </c>
      <c r="G223" s="20">
        <f t="shared" si="32"/>
        <v>0</v>
      </c>
      <c r="H223" s="31"/>
      <c r="I223" s="31"/>
      <c r="J223" s="31"/>
      <c r="K223" s="31"/>
      <c r="L223" s="31"/>
      <c r="M223" s="31"/>
    </row>
    <row r="224" spans="1:13" ht="16.5" hidden="1" thickBot="1" x14ac:dyDescent="0.3">
      <c r="A224" s="26" t="s">
        <v>48</v>
      </c>
      <c r="B224" s="20">
        <f>+B40</f>
        <v>0</v>
      </c>
      <c r="C224" s="20">
        <f t="shared" ref="C224:G224" si="33">+C40</f>
        <v>0</v>
      </c>
      <c r="D224" s="20">
        <f t="shared" si="33"/>
        <v>0</v>
      </c>
      <c r="E224" s="20">
        <f t="shared" si="33"/>
        <v>0</v>
      </c>
      <c r="F224" s="20">
        <f t="shared" si="33"/>
        <v>0</v>
      </c>
      <c r="G224" s="20">
        <f t="shared" si="33"/>
        <v>0</v>
      </c>
      <c r="H224" s="31"/>
      <c r="I224" s="31"/>
      <c r="J224" s="31"/>
      <c r="K224" s="31"/>
      <c r="L224" s="31"/>
      <c r="M224" s="31"/>
    </row>
    <row r="225" spans="1:13" ht="16.5" hidden="1" thickBot="1" x14ac:dyDescent="0.3">
      <c r="A225" s="26" t="s">
        <v>36</v>
      </c>
      <c r="B225" s="20">
        <f>+B66</f>
        <v>0</v>
      </c>
      <c r="C225" s="20">
        <f t="shared" ref="C225:G225" si="34">+C66</f>
        <v>0</v>
      </c>
      <c r="D225" s="20">
        <f t="shared" si="34"/>
        <v>0</v>
      </c>
      <c r="E225" s="20">
        <f t="shared" si="34"/>
        <v>0</v>
      </c>
      <c r="F225" s="20">
        <f t="shared" si="34"/>
        <v>0</v>
      </c>
      <c r="G225" s="20">
        <f t="shared" si="34"/>
        <v>0</v>
      </c>
      <c r="H225" s="31"/>
      <c r="I225" s="31"/>
      <c r="J225" s="31"/>
      <c r="K225" s="31"/>
      <c r="L225" s="31"/>
      <c r="M225" s="31"/>
    </row>
    <row r="226" spans="1:13" ht="23.25" hidden="1" thickBot="1" x14ac:dyDescent="0.3">
      <c r="A226" s="22" t="s">
        <v>50</v>
      </c>
      <c r="B226" s="20">
        <f>+B67</f>
        <v>0</v>
      </c>
      <c r="C226" s="20">
        <f t="shared" ref="C226:G227" si="35">+C67</f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/>
      <c r="I226" s="31"/>
      <c r="J226" s="31"/>
      <c r="K226" s="31"/>
      <c r="L226" s="31"/>
      <c r="M226" s="31"/>
    </row>
    <row r="227" spans="1:13" ht="16.5" hidden="1" thickBot="1" x14ac:dyDescent="0.3">
      <c r="A227" s="22" t="s">
        <v>52</v>
      </c>
      <c r="B227" s="20">
        <f>+B68</f>
        <v>0</v>
      </c>
      <c r="C227" s="20">
        <f t="shared" si="35"/>
        <v>0</v>
      </c>
      <c r="D227" s="20">
        <f t="shared" si="35"/>
        <v>0</v>
      </c>
      <c r="E227" s="20">
        <f t="shared" si="35"/>
        <v>0</v>
      </c>
      <c r="F227" s="20">
        <f t="shared" si="35"/>
        <v>0</v>
      </c>
      <c r="G227" s="20">
        <f t="shared" si="35"/>
        <v>0</v>
      </c>
      <c r="H227" s="31"/>
      <c r="I227" s="31"/>
      <c r="J227" s="31"/>
      <c r="K227" s="31"/>
      <c r="L227" s="31"/>
      <c r="M227" s="31"/>
    </row>
    <row r="228" spans="1:13" ht="16.5" thickBot="1" x14ac:dyDescent="0.3">
      <c r="A228" s="22" t="s">
        <v>38</v>
      </c>
      <c r="B228" s="20">
        <f>+B111</f>
        <v>0</v>
      </c>
      <c r="C228" s="20">
        <f t="shared" ref="C228:G228" si="36">+C111</f>
        <v>0</v>
      </c>
      <c r="D228" s="20">
        <f t="shared" si="36"/>
        <v>0</v>
      </c>
      <c r="E228" s="20">
        <f t="shared" si="36"/>
        <v>0</v>
      </c>
      <c r="F228" s="20">
        <f t="shared" si="36"/>
        <v>0</v>
      </c>
      <c r="G228" s="20">
        <f t="shared" si="36"/>
        <v>0</v>
      </c>
      <c r="H228" s="31"/>
      <c r="I228" s="31"/>
      <c r="J228" s="31"/>
      <c r="K228" s="31"/>
      <c r="L228" s="31"/>
      <c r="M228" s="31"/>
    </row>
    <row r="229" spans="1:13" ht="16.5" thickBot="1" x14ac:dyDescent="0.3">
      <c r="A229" s="22" t="s">
        <v>39</v>
      </c>
      <c r="B229" s="20">
        <f>+B112</f>
        <v>0</v>
      </c>
      <c r="C229" s="20">
        <f t="shared" ref="C229:G229" si="37">+C112</f>
        <v>0</v>
      </c>
      <c r="D229" s="20">
        <f t="shared" si="37"/>
        <v>0</v>
      </c>
      <c r="E229" s="20">
        <f t="shared" si="37"/>
        <v>0</v>
      </c>
      <c r="F229" s="20">
        <f t="shared" si="37"/>
        <v>0</v>
      </c>
      <c r="G229" s="20">
        <f t="shared" si="37"/>
        <v>0</v>
      </c>
      <c r="H229" s="31"/>
      <c r="I229" s="31"/>
      <c r="J229" s="31"/>
      <c r="K229" s="31"/>
      <c r="L229" s="31"/>
      <c r="M229" s="31"/>
    </row>
    <row r="230" spans="1:13" ht="16.5" hidden="1" thickBot="1" x14ac:dyDescent="0.3">
      <c r="A230" s="22"/>
      <c r="B230" s="20"/>
      <c r="C230" s="20"/>
      <c r="D230" s="20"/>
      <c r="E230" s="20"/>
      <c r="F230" s="20"/>
      <c r="G230" s="20"/>
      <c r="H230" s="31"/>
      <c r="I230" s="31"/>
      <c r="J230" s="31"/>
      <c r="K230" s="31"/>
      <c r="L230" s="31"/>
      <c r="M230" s="31"/>
    </row>
    <row r="231" spans="1:13" ht="24" hidden="1" thickBot="1" x14ac:dyDescent="0.3">
      <c r="A231" s="26" t="s">
        <v>40</v>
      </c>
      <c r="B231" s="20">
        <f>+B114</f>
        <v>0</v>
      </c>
      <c r="C231" s="20">
        <f t="shared" ref="C231:G231" si="38">+C114</f>
        <v>0</v>
      </c>
      <c r="D231" s="20">
        <f t="shared" si="38"/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31"/>
      <c r="I231" s="31"/>
      <c r="J231" s="31"/>
      <c r="K231" s="31"/>
      <c r="L231" s="31"/>
      <c r="M231" s="31"/>
    </row>
    <row r="232" spans="1:13" ht="51.75" customHeight="1" thickBot="1" x14ac:dyDescent="0.3">
      <c r="A232" s="28" t="s">
        <v>88</v>
      </c>
      <c r="B232" s="20">
        <f>+B63+B113</f>
        <v>0</v>
      </c>
      <c r="C232" s="20">
        <f t="shared" ref="C232:F232" si="39">+C63+C113</f>
        <v>0</v>
      </c>
      <c r="D232" s="20">
        <f t="shared" si="39"/>
        <v>0</v>
      </c>
      <c r="E232" s="20">
        <f t="shared" si="39"/>
        <v>0</v>
      </c>
      <c r="F232" s="20">
        <f t="shared" si="39"/>
        <v>0</v>
      </c>
      <c r="G232" s="20">
        <f>+G63+G113</f>
        <v>0</v>
      </c>
      <c r="H232" s="31"/>
      <c r="I232" s="31"/>
      <c r="J232" s="31"/>
      <c r="K232" s="31"/>
      <c r="L232" s="31"/>
      <c r="M232" s="31"/>
    </row>
    <row r="233" spans="1:13" ht="16.5" thickBot="1" x14ac:dyDescent="0.3">
      <c r="A233" s="28"/>
      <c r="B233" s="20"/>
      <c r="C233" s="20"/>
      <c r="D233" s="20"/>
      <c r="E233" s="20"/>
      <c r="F233" s="20"/>
      <c r="G233" s="20"/>
      <c r="H233" s="31"/>
      <c r="I233" s="31"/>
      <c r="J233" s="31"/>
      <c r="K233" s="31"/>
      <c r="L233" s="31"/>
      <c r="M233" s="31"/>
    </row>
    <row r="234" spans="1:13" ht="26.25" thickBot="1" x14ac:dyDescent="0.3">
      <c r="A234" s="9" t="s">
        <v>51</v>
      </c>
      <c r="B234" s="19">
        <f>SUM(B236:B246)</f>
        <v>85081300</v>
      </c>
      <c r="C234" s="19">
        <f t="shared" ref="C234:G234" si="40">SUM(C236:C246)</f>
        <v>85081300</v>
      </c>
      <c r="D234" s="19">
        <f t="shared" si="40"/>
        <v>5006660</v>
      </c>
      <c r="E234" s="19">
        <f t="shared" si="40"/>
        <v>0</v>
      </c>
      <c r="F234" s="19">
        <f t="shared" si="40"/>
        <v>0</v>
      </c>
      <c r="G234" s="19">
        <f t="shared" si="40"/>
        <v>0</v>
      </c>
      <c r="H234" s="31"/>
      <c r="I234" s="31"/>
      <c r="J234" s="31"/>
      <c r="K234" s="31"/>
      <c r="L234" s="31"/>
      <c r="M234" s="31"/>
    </row>
    <row r="235" spans="1:13" ht="16.5" thickBot="1" x14ac:dyDescent="0.3">
      <c r="A235" s="7" t="s">
        <v>10</v>
      </c>
      <c r="B235" s="20"/>
      <c r="C235" s="20"/>
      <c r="D235" s="20"/>
      <c r="E235" s="20"/>
      <c r="F235" s="20"/>
      <c r="G235" s="20"/>
      <c r="H235" s="31"/>
      <c r="I235" s="31"/>
      <c r="J235" s="31"/>
      <c r="K235" s="31"/>
      <c r="L235" s="31"/>
      <c r="M235" s="31"/>
    </row>
    <row r="236" spans="1:13" ht="16.5" thickBot="1" x14ac:dyDescent="0.3">
      <c r="A236" s="22" t="s">
        <v>32</v>
      </c>
      <c r="B236" s="20">
        <f t="shared" ref="B236:G236" si="41">+B20</f>
        <v>47600</v>
      </c>
      <c r="C236" s="20">
        <f t="shared" si="41"/>
        <v>47600</v>
      </c>
      <c r="D236" s="20">
        <f t="shared" si="41"/>
        <v>6142</v>
      </c>
      <c r="E236" s="20">
        <f t="shared" si="41"/>
        <v>0</v>
      </c>
      <c r="F236" s="20">
        <f t="shared" si="41"/>
        <v>0</v>
      </c>
      <c r="G236" s="20">
        <f t="shared" si="41"/>
        <v>0</v>
      </c>
      <c r="H236" s="31"/>
      <c r="I236" s="31"/>
      <c r="J236" s="31"/>
      <c r="K236" s="31"/>
      <c r="L236" s="31"/>
      <c r="M236" s="31"/>
    </row>
    <row r="237" spans="1:13" ht="16.5" hidden="1" thickBot="1" x14ac:dyDescent="0.3">
      <c r="A237" s="22" t="s">
        <v>33</v>
      </c>
      <c r="B237" s="20">
        <f t="shared" ref="B237:G237" si="42">+B93+B118</f>
        <v>0</v>
      </c>
      <c r="C237" s="20">
        <f t="shared" si="42"/>
        <v>0</v>
      </c>
      <c r="D237" s="20">
        <f t="shared" si="42"/>
        <v>0</v>
      </c>
      <c r="E237" s="20">
        <f t="shared" si="42"/>
        <v>0</v>
      </c>
      <c r="F237" s="20">
        <f t="shared" si="42"/>
        <v>0</v>
      </c>
      <c r="G237" s="20">
        <f t="shared" si="42"/>
        <v>0</v>
      </c>
      <c r="H237" s="31"/>
      <c r="I237" s="31"/>
      <c r="J237" s="31"/>
      <c r="K237" s="31"/>
      <c r="L237" s="31"/>
      <c r="M237" s="31"/>
    </row>
    <row r="238" spans="1:13" ht="16.5" thickBot="1" x14ac:dyDescent="0.3">
      <c r="A238" s="22" t="s">
        <v>34</v>
      </c>
      <c r="B238" s="20">
        <f t="shared" ref="B238:G238" si="43">+B44</f>
        <v>65000000</v>
      </c>
      <c r="C238" s="20">
        <f t="shared" si="43"/>
        <v>65000000</v>
      </c>
      <c r="D238" s="20">
        <f t="shared" si="43"/>
        <v>1820950</v>
      </c>
      <c r="E238" s="20">
        <f t="shared" si="43"/>
        <v>0</v>
      </c>
      <c r="F238" s="20">
        <f t="shared" si="43"/>
        <v>0</v>
      </c>
      <c r="G238" s="20">
        <f t="shared" si="43"/>
        <v>0</v>
      </c>
      <c r="H238" s="31"/>
      <c r="I238" s="31"/>
      <c r="J238" s="31"/>
      <c r="K238" s="31"/>
      <c r="L238" s="31"/>
      <c r="M238" s="31"/>
    </row>
    <row r="239" spans="1:13" ht="16.5" thickBot="1" x14ac:dyDescent="0.3">
      <c r="A239" s="22" t="s">
        <v>37</v>
      </c>
      <c r="B239" s="20">
        <f t="shared" ref="B239:G239" si="44">+B72</f>
        <v>6088500</v>
      </c>
      <c r="C239" s="20">
        <f t="shared" si="44"/>
        <v>6088500</v>
      </c>
      <c r="D239" s="20">
        <f t="shared" si="44"/>
        <v>0</v>
      </c>
      <c r="E239" s="20">
        <f t="shared" si="44"/>
        <v>0</v>
      </c>
      <c r="F239" s="20">
        <f t="shared" si="44"/>
        <v>0</v>
      </c>
      <c r="G239" s="20">
        <f t="shared" si="44"/>
        <v>0</v>
      </c>
      <c r="H239" s="31"/>
      <c r="I239" s="31"/>
      <c r="J239" s="31"/>
      <c r="K239" s="31"/>
      <c r="L239" s="31"/>
      <c r="M239" s="31"/>
    </row>
    <row r="240" spans="1:13" ht="35.25" thickBot="1" x14ac:dyDescent="0.3">
      <c r="A240" s="27" t="s">
        <v>46</v>
      </c>
      <c r="B240" s="20">
        <f t="shared" ref="B240:G240" si="45">+B160</f>
        <v>710000</v>
      </c>
      <c r="C240" s="20">
        <f t="shared" si="45"/>
        <v>710000</v>
      </c>
      <c r="D240" s="20">
        <f t="shared" si="45"/>
        <v>222965</v>
      </c>
      <c r="E240" s="20">
        <f t="shared" si="45"/>
        <v>0</v>
      </c>
      <c r="F240" s="20">
        <f t="shared" si="45"/>
        <v>0</v>
      </c>
      <c r="G240" s="20">
        <f t="shared" si="45"/>
        <v>0</v>
      </c>
      <c r="H240" s="31"/>
      <c r="I240" s="31"/>
      <c r="J240" s="31"/>
      <c r="K240" s="31"/>
      <c r="L240" s="31"/>
      <c r="M240" s="31"/>
    </row>
    <row r="241" spans="1:13" ht="24" thickBot="1" x14ac:dyDescent="0.3">
      <c r="A241" s="25" t="s">
        <v>41</v>
      </c>
      <c r="B241" s="20">
        <f t="shared" ref="B241:G241" si="46">+B180</f>
        <v>11130000</v>
      </c>
      <c r="C241" s="20">
        <f t="shared" si="46"/>
        <v>11130000</v>
      </c>
      <c r="D241" s="20">
        <f t="shared" si="46"/>
        <v>2780159</v>
      </c>
      <c r="E241" s="20">
        <f t="shared" si="46"/>
        <v>0</v>
      </c>
      <c r="F241" s="20">
        <f t="shared" si="46"/>
        <v>0</v>
      </c>
      <c r="G241" s="20">
        <f t="shared" si="46"/>
        <v>0</v>
      </c>
      <c r="H241" s="31"/>
      <c r="I241" s="31"/>
      <c r="J241" s="31"/>
      <c r="K241" s="31"/>
      <c r="L241" s="31"/>
      <c r="M241" s="31"/>
    </row>
    <row r="242" spans="1:13" ht="16.5" thickBot="1" x14ac:dyDescent="0.3">
      <c r="A242" s="25" t="s">
        <v>42</v>
      </c>
      <c r="B242" s="20">
        <f t="shared" ref="B242:G244" si="47">+B202</f>
        <v>105000</v>
      </c>
      <c r="C242" s="20">
        <f t="shared" si="47"/>
        <v>105000</v>
      </c>
      <c r="D242" s="20">
        <f t="shared" si="47"/>
        <v>9362</v>
      </c>
      <c r="E242" s="20">
        <f t="shared" si="47"/>
        <v>0</v>
      </c>
      <c r="F242" s="20">
        <f t="shared" si="47"/>
        <v>0</v>
      </c>
      <c r="G242" s="20">
        <f t="shared" si="47"/>
        <v>0</v>
      </c>
      <c r="H242" s="31"/>
      <c r="I242" s="31"/>
      <c r="J242" s="31"/>
      <c r="K242" s="31"/>
      <c r="L242" s="31"/>
      <c r="M242" s="31"/>
    </row>
    <row r="243" spans="1:13" ht="16.5" thickBot="1" x14ac:dyDescent="0.3">
      <c r="A243" s="25" t="s">
        <v>43</v>
      </c>
      <c r="B243" s="20">
        <f t="shared" si="47"/>
        <v>0</v>
      </c>
      <c r="C243" s="20">
        <f t="shared" si="47"/>
        <v>0</v>
      </c>
      <c r="D243" s="20">
        <f t="shared" si="47"/>
        <v>15643</v>
      </c>
      <c r="E243" s="20">
        <f t="shared" si="47"/>
        <v>0</v>
      </c>
      <c r="F243" s="20">
        <f t="shared" si="47"/>
        <v>0</v>
      </c>
      <c r="G243" s="20">
        <f t="shared" si="47"/>
        <v>0</v>
      </c>
      <c r="H243" s="31"/>
      <c r="I243" s="31"/>
      <c r="J243" s="31"/>
      <c r="K243" s="31"/>
      <c r="L243" s="31"/>
      <c r="M243" s="31"/>
    </row>
    <row r="244" spans="1:13" ht="16.5" thickBot="1" x14ac:dyDescent="0.3">
      <c r="A244" s="25" t="s">
        <v>44</v>
      </c>
      <c r="B244" s="20">
        <f t="shared" si="47"/>
        <v>1500000</v>
      </c>
      <c r="C244" s="20">
        <f t="shared" si="47"/>
        <v>1500000</v>
      </c>
      <c r="D244" s="20">
        <f t="shared" si="47"/>
        <v>0</v>
      </c>
      <c r="E244" s="20">
        <f t="shared" si="47"/>
        <v>0</v>
      </c>
      <c r="F244" s="20">
        <f t="shared" si="47"/>
        <v>0</v>
      </c>
      <c r="G244" s="20">
        <f t="shared" si="47"/>
        <v>0</v>
      </c>
      <c r="H244" s="31"/>
      <c r="I244" s="31"/>
      <c r="J244" s="31"/>
      <c r="K244" s="31"/>
      <c r="L244" s="31"/>
      <c r="M244" s="31"/>
    </row>
    <row r="245" spans="1:13" ht="35.25" thickBot="1" x14ac:dyDescent="0.3">
      <c r="A245" s="26" t="s">
        <v>84</v>
      </c>
      <c r="B245" s="20">
        <f>+B73</f>
        <v>465600</v>
      </c>
      <c r="C245" s="20">
        <f t="shared" ref="C245:G246" si="48">+C73</f>
        <v>465600</v>
      </c>
      <c r="D245" s="20">
        <f t="shared" si="48"/>
        <v>151439</v>
      </c>
      <c r="E245" s="20">
        <f t="shared" si="48"/>
        <v>0</v>
      </c>
      <c r="F245" s="20">
        <f t="shared" si="48"/>
        <v>0</v>
      </c>
      <c r="G245" s="20">
        <f t="shared" si="48"/>
        <v>0</v>
      </c>
      <c r="H245" s="31"/>
      <c r="I245" s="31"/>
      <c r="J245" s="31"/>
      <c r="K245" s="31"/>
      <c r="L245" s="31"/>
      <c r="M245" s="31"/>
    </row>
    <row r="246" spans="1:13" ht="24" thickBot="1" x14ac:dyDescent="0.3">
      <c r="A246" s="26" t="s">
        <v>95</v>
      </c>
      <c r="B246" s="20">
        <f>+B74</f>
        <v>34600</v>
      </c>
      <c r="C246" s="20">
        <f t="shared" si="48"/>
        <v>34600</v>
      </c>
      <c r="D246" s="20">
        <f t="shared" si="48"/>
        <v>0</v>
      </c>
      <c r="E246" s="20">
        <f t="shared" si="48"/>
        <v>0</v>
      </c>
      <c r="F246" s="20">
        <f t="shared" si="48"/>
        <v>0</v>
      </c>
      <c r="G246" s="20">
        <f t="shared" si="48"/>
        <v>0</v>
      </c>
      <c r="H246" s="31"/>
      <c r="I246" s="31"/>
      <c r="J246" s="31"/>
      <c r="K246" s="31"/>
      <c r="L246" s="31"/>
      <c r="M246" s="31"/>
    </row>
    <row r="247" spans="1:13" ht="16.5" thickBot="1" x14ac:dyDescent="0.3">
      <c r="A247" s="7"/>
      <c r="B247" s="20"/>
      <c r="C247" s="20"/>
      <c r="D247" s="20"/>
      <c r="E247" s="20"/>
      <c r="F247" s="20"/>
      <c r="G247" s="20"/>
      <c r="H247" s="31"/>
      <c r="I247" s="31"/>
      <c r="J247" s="31"/>
      <c r="K247" s="31"/>
      <c r="L247" s="31"/>
      <c r="M247" s="31"/>
    </row>
    <row r="248" spans="1:13" ht="16.5" thickBot="1" x14ac:dyDescent="0.3">
      <c r="A248" s="9" t="s">
        <v>15</v>
      </c>
      <c r="B248" s="19">
        <f t="shared" ref="B248:G248" si="49">+B215+B234</f>
        <v>480786000</v>
      </c>
      <c r="C248" s="19">
        <f t="shared" si="49"/>
        <v>480786000</v>
      </c>
      <c r="D248" s="19">
        <f t="shared" si="49"/>
        <v>91634133</v>
      </c>
      <c r="E248" s="19">
        <f t="shared" si="49"/>
        <v>0</v>
      </c>
      <c r="F248" s="19">
        <f t="shared" si="49"/>
        <v>0</v>
      </c>
      <c r="G248" s="19">
        <f t="shared" si="49"/>
        <v>0</v>
      </c>
      <c r="H248" s="31"/>
      <c r="I248" s="31"/>
      <c r="J248" s="31"/>
      <c r="K248" s="31"/>
      <c r="L248" s="31"/>
      <c r="M248" s="31"/>
    </row>
    <row r="249" spans="1:13" ht="16.5" thickBot="1" x14ac:dyDescent="0.3">
      <c r="A249" s="7"/>
      <c r="B249" s="5"/>
      <c r="C249" s="5"/>
      <c r="D249" s="5"/>
      <c r="E249" s="5"/>
      <c r="F249" s="5"/>
      <c r="G249" s="5"/>
      <c r="H249" s="31"/>
      <c r="I249" s="31"/>
      <c r="J249" s="31"/>
      <c r="K249" s="31"/>
      <c r="L249" s="31"/>
      <c r="M249" s="31"/>
    </row>
    <row r="250" spans="1:13" ht="16.5" thickBot="1" x14ac:dyDescent="0.3">
      <c r="A250" s="7" t="s">
        <v>16</v>
      </c>
      <c r="B250" s="30">
        <f t="shared" ref="B250:G250" si="50">+B25+B49+B78+B98+B123+B145+B165+B185+B208</f>
        <v>12224</v>
      </c>
      <c r="C250" s="30">
        <f t="shared" si="50"/>
        <v>12224</v>
      </c>
      <c r="D250" s="30">
        <f t="shared" si="50"/>
        <v>11467</v>
      </c>
      <c r="E250" s="30">
        <f t="shared" si="50"/>
        <v>0</v>
      </c>
      <c r="F250" s="30">
        <f t="shared" si="50"/>
        <v>0</v>
      </c>
      <c r="G250" s="30">
        <f t="shared" si="50"/>
        <v>0</v>
      </c>
      <c r="H250" s="31"/>
      <c r="I250" s="31"/>
      <c r="J250" s="31"/>
      <c r="K250" s="31"/>
      <c r="L250" s="31"/>
      <c r="M250" s="31"/>
    </row>
    <row r="251" spans="1:13" x14ac:dyDescent="0.25">
      <c r="H251" s="31"/>
      <c r="I251" s="31"/>
      <c r="J251" s="31"/>
      <c r="K251" s="31"/>
      <c r="L251" s="31"/>
      <c r="M251" s="31"/>
    </row>
    <row r="255" spans="1:13" x14ac:dyDescent="0.25">
      <c r="C255" s="31"/>
    </row>
  </sheetData>
  <mergeCells count="13">
    <mergeCell ref="A1:G1"/>
    <mergeCell ref="A168:G168"/>
    <mergeCell ref="A188:G188"/>
    <mergeCell ref="A211:G211"/>
    <mergeCell ref="A81:G81"/>
    <mergeCell ref="A101:G101"/>
    <mergeCell ref="A126:G126"/>
    <mergeCell ref="A148:G148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9" max="16383" man="1"/>
    <brk id="146" max="16383" man="1"/>
    <brk id="187" max="6" man="1"/>
    <brk id="209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rWGyGdQ7VP9Nj9nCOBlyY8olyho=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LKJiiCb6ENFS1uqBrEPa2bumSe8=</DigestValue>
    </Reference>
  </SignedInfo>
  <SignatureValue>ltxkyGmb/9bYKGTeakNyPoGWGonmzeT9vyPYV8giOBS3qaZaHf2TMb6+WyYRYLbIDd23yj7pFj2l
uEjwlne/HeAGfBtf7M+5lh0SsRyVpYG3KwzzEGW0LLNaObyW/0v3m/idVgIZawD3CU38bRMBK0Uq
HSBrwi9ts+PHpc2uHEAuXSQ5NaayfgqyfLyK5/f/hOGvF5LYcP3TNAg0EvtHb+ZDRCdnUYVoujjJ
fc0kvUM7WzTn9R1seOuYJWGf22OeBAfnr1EuhoU8R0/qWmlIzJLjffAiz400zt0+zRRnSaCdOvRF
o1oWCsWLRxuC80tpunVMNw7jpOWowDIo3Lbrzw==</SignatureValue>
  <KeyInfo>
    <X509Data>
      <X509Certificate>MIIF3DCCBMSgAwIBAgIIQryqdPkZzUcwDQYJKoZIhvcNAQEFBQAwgZAxGDAWBgNVBAkMDzIgUC4g
Vm9sb3YgU3RyLjEdMBsGA1UEAwwUU3RhbXBJVCBRdWFsaWZpZWQgQ0ExIjAgBgNVBAoMGUluZm9y
bWF0aW9uIFNlcnZpY2VzIFBsYy4xDjAMBgNVBAcMBVNvZmlhMRQwEgYDVQQIDAtCOjgzMTY0MTc5
MTELMAkGA1UEBhMCQkcwHhcNMTcxMDEzMTAzOTMyWhcNMTgxMDEzMTAzOTMyWjCBqjEkMCIGCSqG
SIb3DQEJARYVcy52Lmtvc3RvdmFAbWluZmluLmJnMSIwIAYDVQQDDBlTdmV0bGFuYSBWaXRhbm92
YSBLb3N0b3ZhMRwwGgYDVQQKDBNNaW5pc3RyeSBvZiBGaW5hbmNlMQ4wDAYDVQQHDAVTb2ZpYTEj
MCEGA1UECAwaQjowMDA2OTU0MDYsRUdOOjcxMDYxODE0MzIxCzAJBgNVBAYTAkJHMIIBIjANBgkq
hkiG9w0BAQEFAAOCAQ8AMIIBCgKCAQEAoR0jueHD/2uJnBkuDZVME5qhWMzZaNTiELEQcy4aB2e+
8PsaX7SOF9oIE+Qc7bURM7lliOVmPqD6RSK2wrU7KmJ6byLBYX8hatox9X1uUU2rApxWlaViBYSz
jKBrsLvc/sKA2wkXnUqGIvxtWp2eInIPwC+dijRl1XFwl5SPC91jpYKdA0QdGY4075RdqHiuT3nn
MVIAFQEKwZQ932tWvEjt7kNSlX9wpoi8MU4O47fW/v+fQyLkPxJGjCdWcdenNLNuAwwEb6Ad/KXU
70zRmkT2b94pvg1moeI4bOlO5VYyXM92Y8Arxh+8r/cZTIyNImjyEdOLc9kFoxW6LneNNwIDAQAB
o4ICHDCCAhgwNAYIKwYBBQUHAQEEKDAmMCQGCCsGAQUFBzABhhhodHRwOi8vb2NzcC5zdGFtcGl0
Lm9yZy8wHQYDVR0OBBYEFEZMv4FU5pNM4URB0wCD5uRSbhPqMAwGA1UdEwEB/wQCMAAwHwYDVR0j
BBgwFoAUv1kbq++NqYCCQWegNfnpOXZP3hUwfgYIKwYBBQUHAQMEcjBwMBUGCCsGAQUFBwsCMAkG
BwQAi+xJAQIwCAYGBACORgEBMAgGBgQAjkYBBDBDBgYEAI5GAQUMOWh0dHBzOi8vd3d3LnN0YW1w
aXQub3JnL3JlcG9zaXRvcnkvUERTL1N0YW1wSVRfRG9jUHJvLnBkZjBKBgNVHSAEQzBBMD8GCysG
AQQB2BoBAQEBMDAwLgYIKwYBBQUHAgEWImh0dHA6Ly93d3cuc3RhbXBpdC5vcmcvcmVwb3NpdG9y
eS8wQQYDVR0fBDowODA2oDSgMoYwaHR0cDovL3d3dy5zdGFtcGl0Lm9yZy9jcmwvc3RhbXBpdF9x
dWFsaWZpZWQuY3JsMA4GA1UdDwEB/wQEAwIE8DA1BgNVHSUELjAsBggrBgEFBQcDAgYIKwYBBQUH
AwQGCisGAQQBgjcUAgIGCisGAQQBgjcKAwwwPAYDVR0RBDUwM6QxMC8xLTArBgNVBAMMJFF1YWxp
ZmllZCBDZXJ0aWZpY2F0ZSBTdGFtcElUIERvY1BybzANBgkqhkiG9w0BAQUFAAOCAQEAFs0tdhtx
JNOFJxroiowqe6T1qKGLhAmlM60Q4Bv0/jraUjB0W5pvqCkkeaWPTHD4WK0CMskA5aofPz4RhoPu
7dYsXLdV2IrwsSPtLQUsL1lqbVUjq4jkGJKBvlVSl8JLsf6UVj8y/ieZW3+WljKCYTvGn30SN0wR
sntAHvP6+ISiiUCKNYBPVS6oB/3oEk9j5CWbIiE+Ke2iDM69TBLBlaNDO5mpzAj5HQoNoJnGlHQH
RSGG2AclyPLjfaZzGLHgjevaXOpHAgH24hNB2riNUoO9IpXUZs7I9hIxOr7QEEwJo74r6RBW/LOT
/JwY5jgP6PR1PU8bY+ueeIiOv5V3jw==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Q5SB9q6vmsY81tH2G8GgDIQcm34=</DigestValue>
      </Reference>
      <Reference URI="/xl/sharedStrings.xml?ContentType=application/vnd.openxmlformats-officedocument.spreadsheetml.sharedStrings+xml">
        <DigestMethod Algorithm="http://www.w3.org/2000/09/xmldsig#sha1"/>
        <DigestValue>US+NnTbaJ6SUoaLePvkrEmnFyh8=</DigestValue>
      </Reference>
      <Reference URI="/xl/styles.xml?ContentType=application/vnd.openxmlformats-officedocument.spreadsheetml.styles+xml">
        <DigestMethod Algorithm="http://www.w3.org/2000/09/xmldsig#sha1"/>
        <DigestValue>DF5//3zq9SVlu8ZHmo2eIb2HeuY=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HYVFccv7ym4iQR0PzkpdPDgbG7M=</DigestValue>
      </Reference>
      <Reference URI="/xl/worksheets/sheet1.xml?ContentType=application/vnd.openxmlformats-officedocument.spreadsheetml.worksheet+xml">
        <DigestMethod Algorithm="http://www.w3.org/2000/09/xmldsig#sha1"/>
        <DigestValue>fY15OTFr+YiKqFfA/R2/zSt0YTk=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AHGx2Cups79X0U0uEyngf9ZbMzQ=</DigestValue>
      </Reference>
      <Reference URI="/xl/worksheets/sheet2.xml?ContentType=application/vnd.openxmlformats-officedocument.spreadsheetml.worksheet+xml">
        <DigestMethod Algorithm="http://www.w3.org/2000/09/xmldsig#sha1"/>
        <DigestValue>swNdSdMu1N+KY7kUzHYDJTpMmiE=</DigestValue>
      </Reference>
      <Reference URI="/xl/workbook.xml?ContentType=application/vnd.openxmlformats-officedocument.spreadsheetml.sheet.main+xml">
        <DigestMethod Algorithm="http://www.w3.org/2000/09/xmldsig#sha1"/>
        <DigestValue>IujFk4VTlptPFz7Q0vJzU4/5cC4=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3YrpRtQ04bTNhcElZGyxOoEJH7s=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3ddYGS9LlBb7w/uxA0Z+db3bvkA=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2018-04-26T09:07:10Z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2018-04-26T09:07:10Z</xd:SigningTime>
          <xd:SigningCertificate>
            <xd:Cert>
              <xd:CertDigest>
                <DigestMethod Algorithm="http://www.w3.org/2000/09/xmldsig#sha1"/>
                <DigestValue>BBpeUzU7ZvbBoiKhTeqnNRKYkCo=</DigestValue>
              </xd:CertDigest>
              <xd:IssuerSerial>
                <X509IssuerName>C=BG, S=B:831641791, L=Sofia, O=Information Services Plc., CN=StampIT Qualified CA, STREET=2 P. Volov Str.</X509IssuerName>
                <X509SerialNumber>4808905921496993095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2017-04-27T13:35:42Z</cp:lastPrinted>
  <dcterms:created xsi:type="dcterms:W3CDTF">2014-04-04T08:25:26Z</dcterms:created>
  <dcterms:modified xsi:type="dcterms:W3CDTF">2018-04-26T09:06:09Z</dcterms:modified>
</cp:coreProperties>
</file>