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90" yWindow="-45" windowWidth="12180" windowHeight="8385"/>
  </bookViews>
  <sheets>
    <sheet name="February 2018" sheetId="4" r:id="rId1"/>
  </sheets>
  <calcPr calcId="145621"/>
</workbook>
</file>

<file path=xl/calcChain.xml><?xml version="1.0" encoding="utf-8"?>
<calcChain xmlns="http://schemas.openxmlformats.org/spreadsheetml/2006/main">
  <c r="L6" i="4" l="1"/>
  <c r="L28" i="4" l="1"/>
  <c r="L27" i="4"/>
  <c r="K19" i="4" l="1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K28" i="4" l="1"/>
  <c r="K27" i="4"/>
  <c r="K26" i="4"/>
  <c r="K25" i="4"/>
  <c r="K24" i="4"/>
  <c r="K23" i="4"/>
  <c r="K22" i="4"/>
  <c r="K21" i="4"/>
  <c r="M18" i="4" l="1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19" i="4" l="1"/>
  <c r="N19" i="4" s="1"/>
  <c r="N28" i="4" l="1"/>
  <c r="N27" i="4"/>
  <c r="N26" i="4"/>
  <c r="N25" i="4"/>
  <c r="N24" i="4"/>
  <c r="N23" i="4"/>
  <c r="N22" i="4"/>
  <c r="N21" i="4"/>
  <c r="L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<sst xmlns="http://schemas.openxmlformats.org/spreadsheetml/2006/main" count="76" uniqueCount="67">
  <si>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</si>
  <si>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</si>
  <si>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</si>
  <si>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</si>
  <si>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</si>
  <si>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</si>
  <si>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</si>
  <si>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</si>
  <si>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</si>
  <si>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</si>
  <si>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</si>
  <si>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</si>
  <si>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</si>
  <si>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</si>
  <si>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</si>
  <si>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</si>
  <si>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</si>
  <si>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</si>
  <si>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</si>
  <si>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</si>
  <si>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</si>
  <si>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</si>
  <si>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</si>
  <si>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</si>
  <si>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</si>
  <si>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</si>
  <si>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</si>
  <si>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</si>
  <si>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</si>
  <si>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</si>
  <si>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</si>
  <si>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</si>
  <si>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</si>
  <si>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</si>
  <si>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</si>
  <si>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</si>
  <si>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</si>
  <si>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</si>
  <si>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</si>
  <si>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</si>
  <si>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</si>
  <si>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</si>
  <si>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</si>
  <si>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</si>
  <si>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</si>
  <si>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</si>
  <si>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</si>
  <si>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</si>
  <si>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</si>
  <si>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</si>
  <si>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</si>
  <si>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</si>
  <si>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</si>
  <si>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</si>
  <si>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</si>
  <si>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</si>
  <si>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</si>
  <si>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</si>
  <si>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</si>
  <si>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</si>
  <si>
    <t>Ministry of Education and Science</t>
  </si>
  <si>
    <t>Ministry of Environment and Water</t>
  </si>
  <si>
    <t>Ministry of Energy</t>
  </si>
  <si>
    <t>TOTAL FOR PROGRAMME OPERATOR MINISTRY OF ENVIRONMENT AND WATER:</t>
  </si>
  <si>
    <t>TOTAL FOR PROGRAMME OPERATOR COUNCIL OF MINISTER:</t>
  </si>
  <si>
    <t>TOTAL FOR PROGRAMME OPERATOR MINISTRY OF ENERGY :</t>
  </si>
  <si>
    <t>TOTAL FOR PROGRAMME OPERATOR MINISTRY OF EDUCATION AND SCIENCE: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</si>
</sst>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1" fontId="0" fillId="0" borderId="0" xfId="0" applyNumberFormat="1"/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C1" workbookViewId="0">
      <selection activeCell="M19" sqref="M19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customWidth="1"/>
    <col min="8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8" ht="28.5" customHeight="1" x14ac:dyDescent="0.2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 x14ac:dyDescent="0.25">
      <c r="A2" s="5"/>
      <c r="B2" s="9"/>
      <c r="C2" s="10"/>
      <c r="D2" s="9"/>
      <c r="E2" s="9"/>
      <c r="F2" s="10" t="s">
        <v>43</v>
      </c>
      <c r="G2" s="11">
        <v>43159</v>
      </c>
      <c r="H2" s="12"/>
      <c r="I2" s="12"/>
      <c r="J2" s="12"/>
      <c r="K2" s="9"/>
      <c r="L2" s="9"/>
      <c r="M2" s="9"/>
      <c r="N2" s="9"/>
      <c r="O2" s="13"/>
    </row>
    <row r="3" spans="1:18" ht="35.25" customHeight="1" x14ac:dyDescent="0.25">
      <c r="A3" s="6"/>
      <c r="B3" s="40" t="s">
        <v>49</v>
      </c>
      <c r="C3" s="40" t="s">
        <v>50</v>
      </c>
      <c r="D3" s="40" t="s">
        <v>51</v>
      </c>
      <c r="E3" s="42" t="s">
        <v>52</v>
      </c>
      <c r="F3" s="43"/>
      <c r="G3" s="43"/>
      <c r="H3" s="44"/>
      <c r="I3" s="40" t="s">
        <v>53</v>
      </c>
      <c r="J3" s="40" t="s">
        <v>44</v>
      </c>
      <c r="K3" s="42" t="s">
        <v>54</v>
      </c>
      <c r="L3" s="43"/>
      <c r="M3" s="44"/>
      <c r="N3" s="40" t="s">
        <v>48</v>
      </c>
      <c r="O3" s="6"/>
    </row>
    <row r="4" spans="1:18" x14ac:dyDescent="0.25">
      <c r="A4" s="6"/>
      <c r="B4" s="41"/>
      <c r="C4" s="41"/>
      <c r="D4" s="41"/>
      <c r="E4" s="14" t="s">
        <v>31</v>
      </c>
      <c r="F4" s="14" t="s">
        <v>32</v>
      </c>
      <c r="G4" s="14" t="s">
        <v>46</v>
      </c>
      <c r="H4" s="14" t="s">
        <v>55</v>
      </c>
      <c r="I4" s="41"/>
      <c r="J4" s="41"/>
      <c r="K4" s="30" t="s">
        <v>56</v>
      </c>
      <c r="L4" s="30" t="s">
        <v>57</v>
      </c>
      <c r="M4" s="30" t="s">
        <v>55</v>
      </c>
      <c r="N4" s="41"/>
      <c r="O4" s="6"/>
    </row>
    <row r="5" spans="1:18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42</v>
      </c>
      <c r="K5" s="1">
        <v>10</v>
      </c>
      <c r="L5" s="1">
        <v>11</v>
      </c>
      <c r="M5" s="1">
        <v>12</v>
      </c>
      <c r="N5" s="1" t="s">
        <v>58</v>
      </c>
      <c r="O5" s="6"/>
      <c r="R5" s="32"/>
    </row>
    <row r="6" spans="1:18" x14ac:dyDescent="0.25">
      <c r="A6" s="6"/>
      <c r="B6" s="2" t="s">
        <v>37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3">
        <v>991756.74699999997</v>
      </c>
      <c r="J6" s="26">
        <f>I6/H6</f>
        <v>0.48696687960326035</v>
      </c>
      <c r="K6" s="27">
        <v>166000</v>
      </c>
      <c r="L6" s="27">
        <f>1142843+70000</f>
        <v>1212843</v>
      </c>
      <c r="M6" s="25">
        <f xml:space="preserve"> K6+L6</f>
        <v>1378843</v>
      </c>
      <c r="N6" s="26">
        <f>M6/(E6+F6)</f>
        <v>0.67703181773544141</v>
      </c>
      <c r="O6" s="6"/>
      <c r="R6" s="32"/>
    </row>
    <row r="7" spans="1:18" x14ac:dyDescent="0.25">
      <c r="A7" s="6"/>
      <c r="B7" s="2" t="s">
        <v>61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3">
        <v>8428814.6630000006</v>
      </c>
      <c r="J7" s="26">
        <f t="shared" ref="J7:J18" si="0">I7/H7</f>
        <v>0.89556152995745231</v>
      </c>
      <c r="K7" s="27">
        <v>2280840</v>
      </c>
      <c r="L7" s="27">
        <v>5616873</v>
      </c>
      <c r="M7" s="25">
        <f>K7+L7</f>
        <v>7897713</v>
      </c>
      <c r="N7" s="26">
        <f t="shared" ref="N7:N19" si="1">M7/(E7+F7)</f>
        <v>0.98721412500000005</v>
      </c>
      <c r="O7" s="6"/>
      <c r="R7" s="32"/>
    </row>
    <row r="8" spans="1:18" x14ac:dyDescent="0.25">
      <c r="A8" s="6"/>
      <c r="B8" s="2" t="s">
        <v>61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3">
        <v>6177698.6790000005</v>
      </c>
      <c r="J8" s="26">
        <f t="shared" si="0"/>
        <v>0.65638046413186057</v>
      </c>
      <c r="K8" s="27">
        <v>1619084</v>
      </c>
      <c r="L8" s="27">
        <v>5759638</v>
      </c>
      <c r="M8" s="25">
        <f t="shared" ref="M8:M18" si="2">K8+L8</f>
        <v>7378722</v>
      </c>
      <c r="N8" s="26">
        <f t="shared" si="1"/>
        <v>0.92234024999999997</v>
      </c>
      <c r="O8" s="6"/>
      <c r="R8" s="32"/>
    </row>
    <row r="9" spans="1:18" x14ac:dyDescent="0.25">
      <c r="A9" s="6"/>
      <c r="B9" s="2" t="s">
        <v>62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3">
        <v>14290497.943000002</v>
      </c>
      <c r="J9" s="26">
        <f t="shared" si="0"/>
        <v>0.91604064892904558</v>
      </c>
      <c r="K9" s="27">
        <v>677451</v>
      </c>
      <c r="L9" s="27">
        <v>11805533</v>
      </c>
      <c r="M9" s="25">
        <f t="shared" si="2"/>
        <v>12482984</v>
      </c>
      <c r="N9" s="26">
        <f t="shared" si="1"/>
        <v>0.94138411469772998</v>
      </c>
      <c r="O9" s="6"/>
      <c r="R9" s="32"/>
    </row>
    <row r="10" spans="1:18" x14ac:dyDescent="0.25">
      <c r="A10" s="6"/>
      <c r="B10" s="2" t="s">
        <v>60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3">
        <v>9367425.404000001</v>
      </c>
      <c r="J10" s="26">
        <f t="shared" si="0"/>
        <v>0.92261963263539704</v>
      </c>
      <c r="K10" s="27">
        <v>237916</v>
      </c>
      <c r="L10" s="27">
        <v>7888100</v>
      </c>
      <c r="M10" s="25">
        <f t="shared" si="2"/>
        <v>8126016</v>
      </c>
      <c r="N10" s="26">
        <f t="shared" si="1"/>
        <v>0.94158859797084926</v>
      </c>
      <c r="O10" s="6"/>
    </row>
    <row r="11" spans="1:18" x14ac:dyDescent="0.25">
      <c r="A11" s="6"/>
      <c r="B11" s="2" t="s">
        <v>38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3">
        <v>12762556.951000001</v>
      </c>
      <c r="J11" s="26">
        <f t="shared" si="0"/>
        <v>0.80865996033671284</v>
      </c>
      <c r="K11" s="27">
        <v>2110282</v>
      </c>
      <c r="L11" s="27">
        <v>10995708</v>
      </c>
      <c r="M11" s="25">
        <f t="shared" si="2"/>
        <v>13105990</v>
      </c>
      <c r="N11" s="26">
        <f t="shared" si="1"/>
        <v>0.9769653373089825</v>
      </c>
      <c r="O11" s="6"/>
    </row>
    <row r="12" spans="1:18" x14ac:dyDescent="0.25">
      <c r="A12" s="6"/>
      <c r="B12" s="2" t="s">
        <v>39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33">
        <v>12186652.526999999</v>
      </c>
      <c r="J12" s="26">
        <f t="shared" si="0"/>
        <v>0.73990391399505584</v>
      </c>
      <c r="K12" s="27">
        <v>2836102</v>
      </c>
      <c r="L12" s="27">
        <v>8489064</v>
      </c>
      <c r="M12" s="25">
        <f t="shared" si="2"/>
        <v>11325166</v>
      </c>
      <c r="N12" s="26">
        <f t="shared" si="1"/>
        <v>0.80894042857142856</v>
      </c>
      <c r="O12" s="6"/>
    </row>
    <row r="13" spans="1:18" x14ac:dyDescent="0.25">
      <c r="A13" s="6"/>
      <c r="B13" s="2" t="s">
        <v>60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3">
        <v>1222668.67</v>
      </c>
      <c r="J13" s="26">
        <f t="shared" si="0"/>
        <v>0.69284553347696443</v>
      </c>
      <c r="K13" s="27">
        <v>295415</v>
      </c>
      <c r="L13" s="27">
        <v>1190570</v>
      </c>
      <c r="M13" s="25">
        <f t="shared" si="2"/>
        <v>1485985</v>
      </c>
      <c r="N13" s="26">
        <f t="shared" si="1"/>
        <v>0.99065666666666663</v>
      </c>
      <c r="O13" s="6"/>
    </row>
    <row r="14" spans="1:18" x14ac:dyDescent="0.25">
      <c r="A14" s="6"/>
      <c r="B14" s="2" t="s">
        <v>37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3">
        <v>2207778.9629999995</v>
      </c>
      <c r="J14" s="26">
        <f t="shared" si="0"/>
        <v>0.93085907035477777</v>
      </c>
      <c r="K14" s="27">
        <v>216552</v>
      </c>
      <c r="L14" s="27"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8" x14ac:dyDescent="0.25">
      <c r="A15" s="6"/>
      <c r="B15" s="2" t="s">
        <v>40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3">
        <v>1946421.6240000001</v>
      </c>
      <c r="J15" s="26">
        <f t="shared" si="0"/>
        <v>0.8272292522421939</v>
      </c>
      <c r="K15" s="27">
        <v>405260</v>
      </c>
      <c r="L15" s="27">
        <v>1341721</v>
      </c>
      <c r="M15" s="25">
        <f t="shared" si="2"/>
        <v>1746981</v>
      </c>
      <c r="N15" s="26">
        <f t="shared" si="1"/>
        <v>0.87349049999999995</v>
      </c>
      <c r="O15" s="6"/>
    </row>
    <row r="16" spans="1:18" ht="38.25" x14ac:dyDescent="0.25">
      <c r="A16" s="6"/>
      <c r="B16" s="2" t="s">
        <v>40</v>
      </c>
      <c r="C16" s="2" t="s">
        <v>45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3">
        <v>5669572.8150000004</v>
      </c>
      <c r="J16" s="26">
        <f t="shared" si="0"/>
        <v>0.80318954236421569</v>
      </c>
      <c r="K16" s="27">
        <v>1647499</v>
      </c>
      <c r="L16" s="27">
        <v>3970884</v>
      </c>
      <c r="M16" s="25">
        <f t="shared" si="2"/>
        <v>5618383</v>
      </c>
      <c r="N16" s="26">
        <f t="shared" si="1"/>
        <v>0.93639716666666661</v>
      </c>
      <c r="O16" s="6"/>
    </row>
    <row r="17" spans="1:16" ht="28.5" customHeight="1" x14ac:dyDescent="0.25">
      <c r="A17" s="6"/>
      <c r="B17" s="2" t="s">
        <v>41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33">
        <v>3077824.5530000003</v>
      </c>
      <c r="J17" s="26">
        <f t="shared" si="0"/>
        <v>0.84637676280107843</v>
      </c>
      <c r="K17" s="27">
        <v>498612</v>
      </c>
      <c r="L17" s="27">
        <v>2569675</v>
      </c>
      <c r="M17" s="25">
        <f t="shared" si="2"/>
        <v>3068287</v>
      </c>
      <c r="N17" s="26">
        <f t="shared" si="1"/>
        <v>0.99265189259139441</v>
      </c>
      <c r="O17" s="6"/>
    </row>
    <row r="18" spans="1:16" x14ac:dyDescent="0.25">
      <c r="A18" s="6"/>
      <c r="B18" s="2" t="s">
        <v>41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3">
        <v>9615404.7679999992</v>
      </c>
      <c r="J18" s="26">
        <f t="shared" si="0"/>
        <v>0.94987374748390363</v>
      </c>
      <c r="K18" s="27">
        <v>1201337</v>
      </c>
      <c r="L18" s="27">
        <v>7225156</v>
      </c>
      <c r="M18" s="25">
        <f t="shared" si="2"/>
        <v>8426493</v>
      </c>
      <c r="N18" s="26">
        <f t="shared" si="1"/>
        <v>0.97932371809771745</v>
      </c>
      <c r="O18" s="6"/>
    </row>
    <row r="19" spans="1:16" x14ac:dyDescent="0.25">
      <c r="A19" s="6"/>
      <c r="B19" s="36" t="s">
        <v>30</v>
      </c>
      <c r="C19" s="37"/>
      <c r="D19" s="38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87945074.307000011</v>
      </c>
      <c r="J19" s="29">
        <f>I19/H19</f>
        <v>0.82831112093837933</v>
      </c>
      <c r="K19" s="28">
        <f>SUM(K6:K18)</f>
        <v>14192350</v>
      </c>
      <c r="L19" s="28">
        <f>SUM(L6:L18)</f>
        <v>69825986</v>
      </c>
      <c r="M19" s="28">
        <f xml:space="preserve"> SUM(M6:M18)</f>
        <v>84018336</v>
      </c>
      <c r="N19" s="29">
        <f t="shared" si="1"/>
        <v>0.92783236155637649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34" t="s">
        <v>64</v>
      </c>
      <c r="C21" s="35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3199535.7099999995</v>
      </c>
      <c r="J21" s="26">
        <f t="shared" ref="J21:J28" si="3">I21/H21</f>
        <v>0.72578738602633841</v>
      </c>
      <c r="K21" s="25">
        <f>K6+K14</f>
        <v>382552</v>
      </c>
      <c r="L21" s="25">
        <f>L6+L14</f>
        <v>2973064</v>
      </c>
      <c r="M21" s="25">
        <f>K21+L21</f>
        <v>3355616</v>
      </c>
      <c r="N21" s="26">
        <f t="shared" ref="N21:N28" si="4">M21/(E21+F21)</f>
        <v>0.82801559492671373</v>
      </c>
      <c r="O21" s="6"/>
    </row>
    <row r="22" spans="1:16" ht="15" customHeight="1" x14ac:dyDescent="0.25">
      <c r="A22" s="6"/>
      <c r="B22" s="34" t="s">
        <v>63</v>
      </c>
      <c r="C22" s="35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14606513.342</v>
      </c>
      <c r="J22" s="26">
        <f t="shared" si="3"/>
        <v>0.77597099704465633</v>
      </c>
      <c r="K22" s="25">
        <f>K7+K8</f>
        <v>3899924</v>
      </c>
      <c r="L22" s="25">
        <f>L7+L8</f>
        <v>11376511</v>
      </c>
      <c r="M22" s="25">
        <f t="shared" ref="M22:M28" si="5">K22+L22</f>
        <v>15276435</v>
      </c>
      <c r="N22" s="26">
        <f t="shared" si="4"/>
        <v>0.95477718749999996</v>
      </c>
      <c r="O22" s="6"/>
    </row>
    <row r="23" spans="1:16" ht="15" customHeight="1" x14ac:dyDescent="0.25">
      <c r="A23" s="6"/>
      <c r="B23" s="34" t="s">
        <v>65</v>
      </c>
      <c r="C23" s="35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14290497.943000002</v>
      </c>
      <c r="J23" s="26">
        <f t="shared" si="3"/>
        <v>0.91604064892904558</v>
      </c>
      <c r="K23" s="25">
        <f>K9</f>
        <v>677451</v>
      </c>
      <c r="L23" s="25">
        <f>L9</f>
        <v>11805533</v>
      </c>
      <c r="M23" s="25">
        <f t="shared" si="5"/>
        <v>12482984</v>
      </c>
      <c r="N23" s="26">
        <f t="shared" si="4"/>
        <v>0.94138411469772998</v>
      </c>
      <c r="O23" s="6"/>
      <c r="P23" s="31"/>
    </row>
    <row r="24" spans="1:16" ht="15" customHeight="1" x14ac:dyDescent="0.25">
      <c r="A24" s="6"/>
      <c r="B24" s="34" t="s">
        <v>66</v>
      </c>
      <c r="C24" s="35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10590094.074000001</v>
      </c>
      <c r="J24" s="26">
        <f t="shared" si="3"/>
        <v>0.88859620449446131</v>
      </c>
      <c r="K24" s="25">
        <f>K10+K13</f>
        <v>533331</v>
      </c>
      <c r="L24" s="25">
        <f>L10+L13</f>
        <v>9078670</v>
      </c>
      <c r="M24" s="25">
        <f t="shared" si="5"/>
        <v>9612001</v>
      </c>
      <c r="N24" s="26">
        <f t="shared" si="4"/>
        <v>0.94885427240545095</v>
      </c>
      <c r="O24" s="6"/>
    </row>
    <row r="25" spans="1:16" ht="15" customHeight="1" x14ac:dyDescent="0.25">
      <c r="A25" s="6"/>
      <c r="B25" s="34" t="s">
        <v>33</v>
      </c>
      <c r="C25" s="35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12762556.951000001</v>
      </c>
      <c r="J25" s="26">
        <f t="shared" si="3"/>
        <v>0.80865996033671284</v>
      </c>
      <c r="K25" s="25">
        <f>K11</f>
        <v>2110282</v>
      </c>
      <c r="L25" s="25">
        <f>L11</f>
        <v>10995708</v>
      </c>
      <c r="M25" s="25">
        <f t="shared" si="5"/>
        <v>13105990</v>
      </c>
      <c r="N25" s="26">
        <f t="shared" si="4"/>
        <v>0.9769653373089825</v>
      </c>
      <c r="O25" s="6"/>
    </row>
    <row r="26" spans="1:16" ht="15" customHeight="1" x14ac:dyDescent="0.25">
      <c r="A26" s="6"/>
      <c r="B26" s="34" t="s">
        <v>34</v>
      </c>
      <c r="C26" s="35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12186652.526999999</v>
      </c>
      <c r="J26" s="26">
        <f t="shared" si="3"/>
        <v>0.73990391399505584</v>
      </c>
      <c r="K26" s="25">
        <f>K12</f>
        <v>2836102</v>
      </c>
      <c r="L26" s="25">
        <f>L12</f>
        <v>8489064</v>
      </c>
      <c r="M26" s="25">
        <f t="shared" si="5"/>
        <v>11325166</v>
      </c>
      <c r="N26" s="26">
        <f t="shared" si="4"/>
        <v>0.80894042857142856</v>
      </c>
      <c r="O26" s="6"/>
    </row>
    <row r="27" spans="1:16" ht="15" customHeight="1" x14ac:dyDescent="0.25">
      <c r="A27" s="6"/>
      <c r="B27" s="34" t="s">
        <v>35</v>
      </c>
      <c r="C27" s="35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7615994.4390000002</v>
      </c>
      <c r="J27" s="26">
        <f t="shared" si="3"/>
        <v>0.80919946983371027</v>
      </c>
      <c r="K27" s="25">
        <f>K15+K16</f>
        <v>2052759</v>
      </c>
      <c r="L27" s="25">
        <f>L15+L16</f>
        <v>5312605</v>
      </c>
      <c r="M27" s="25">
        <f t="shared" si="5"/>
        <v>7365364</v>
      </c>
      <c r="N27" s="26">
        <f t="shared" si="4"/>
        <v>0.92067049999999995</v>
      </c>
      <c r="O27" s="6"/>
    </row>
    <row r="28" spans="1:16" ht="15" customHeight="1" x14ac:dyDescent="0.25">
      <c r="A28" s="6"/>
      <c r="B28" s="34" t="s">
        <v>36</v>
      </c>
      <c r="C28" s="35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12693229.320999999</v>
      </c>
      <c r="J28" s="26">
        <f t="shared" si="3"/>
        <v>0.92252032687721275</v>
      </c>
      <c r="K28" s="25">
        <f>K17+K18</f>
        <v>1699949</v>
      </c>
      <c r="L28" s="25">
        <f>L17+L18</f>
        <v>9794831</v>
      </c>
      <c r="M28" s="25">
        <f t="shared" si="5"/>
        <v>11494780</v>
      </c>
      <c r="N28" s="26">
        <f t="shared" si="4"/>
        <v>0.98284624724250558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47</v>
      </c>
    </row>
  </sheetData>
  <mergeCells count="18">
    <mergeCell ref="A1:O1"/>
    <mergeCell ref="B3:B4"/>
    <mergeCell ref="C3:C4"/>
    <mergeCell ref="D3:D4"/>
    <mergeCell ref="E3:H3"/>
    <mergeCell ref="I3:I4"/>
    <mergeCell ref="J3:J4"/>
    <mergeCell ref="K3:M3"/>
    <mergeCell ref="N3:N4"/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2018-03-13T13:01:22Z</dcterms:modified>
</cp:coreProperties>
</file>