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5" yWindow="45" windowWidth="17430" windowHeight="12030" activeTab="0"/>
  </bookViews>
  <sheets>
    <sheet name="Февруари 2018" sheetId="1" r:id="rId1"/>
  </sheets>
  <definedNames>
    <definedName name="_xlnm.Print_Area" localSheetId="0">'Февруари 2018'!$A$1:$N$31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<sst xmlns="http://schemas.openxmlformats.org/spreadsheetml/2006/main" count="76" uniqueCount="68">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</sst>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3" fontId="10" fillId="4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zoomScale="90" zoomScaleNormal="90" workbookViewId="0" topLeftCell="A1">
      <selection activeCell="R18" sqref="R18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9.2812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43159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5" t="s">
        <v>53</v>
      </c>
      <c r="K4" s="51" t="s">
        <v>60</v>
      </c>
      <c r="L4" s="52"/>
      <c r="M4" s="53"/>
      <c r="N4" s="45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6"/>
      <c r="K5" s="16" t="s">
        <v>58</v>
      </c>
      <c r="L5" s="16" t="s">
        <v>59</v>
      </c>
      <c r="M5" s="16" t="s">
        <v>57</v>
      </c>
      <c r="N5" s="46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40">
        <f>855611.857+(-637.57)+36303+34872+61616.47+3990.99</f>
        <v>991756.747</v>
      </c>
      <c r="J7" s="28">
        <f>I7/H7</f>
        <v>0.48696687960326035</v>
      </c>
      <c r="K7" s="29">
        <v>166000</v>
      </c>
      <c r="L7" s="29">
        <f>223100+206395+52523+68956+54170+44648+36755+60185+74891+65000+116675+120000+19545+70000</f>
        <v>1212843</v>
      </c>
      <c r="M7" s="27">
        <f>K7+L7</f>
        <v>1378843</v>
      </c>
      <c r="N7" s="28">
        <f aca="true" t="shared" si="0" ref="N7:N20">M7/(E7+F7)</f>
        <v>0.6770318177354414</v>
      </c>
      <c r="O7" s="7"/>
      <c r="P7" s="34"/>
      <c r="Q7" s="34"/>
      <c r="R7" s="34"/>
    </row>
    <row r="8" spans="1:18" ht="25.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40">
        <f>5886250.393+333365+547917+454188+68190.85+39234+77772+407240.25+689647.79+(-74990.62)</f>
        <v>8428814.663</v>
      </c>
      <c r="J8" s="28">
        <f aca="true" t="shared" si="1" ref="J8:J29">I8/H8</f>
        <v>0.8955615299574523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5.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40">
        <f>3678874.649+93581+821745+517484+215911.75-135+120896+44711+80001.23+848799.45+(-77785.49)+(-166384.91)</f>
        <v>6177698.6790000005</v>
      </c>
      <c r="J9" s="28">
        <f t="shared" si="1"/>
        <v>0.6563804641318606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38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40">
        <f>8364400.843+279852+650388+135138.64+315138+273763+80103+72639+658644+894239.38+2512123.1+54068.98</f>
        <v>14290497.943000002</v>
      </c>
      <c r="J10" s="28">
        <f t="shared" si="1"/>
        <v>0.9160406489290456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40">
        <f>8768207.004+18515+20190+(-607)+95248.66+10801+2593+71338+150817+228719.98+1602.76</f>
        <v>9367425.404000001</v>
      </c>
      <c r="J11" s="28">
        <f t="shared" si="1"/>
        <v>0.922619632635397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40">
        <f>6954533.781+74747+454235+449434+2307122.18+48576+47828+2676+1983687+238170+42155.31+86756.44+72975.74+(-339.5)</f>
        <v>12762556.951000001</v>
      </c>
      <c r="J12" s="28">
        <f t="shared" si="1"/>
        <v>0.8086599603367128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40">
        <f>7689158.257+233839+227049+1204081+284822.35+167708+686183+(-210450.19)+1503877.32+400384.79</f>
        <v>12186652.526999999</v>
      </c>
      <c r="J13" s="28">
        <f t="shared" si="1"/>
        <v>0.7399039139950558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5.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40">
        <f>1133212.69+90634+(-1178.02)</f>
        <v>1222668.67</v>
      </c>
      <c r="J14" s="28">
        <f t="shared" si="1"/>
        <v>0.6928455334769644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40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40">
        <f>1054037.074+30619+60091+62131+32870.61+15306+10824+318767+54743.34+241458.36+65574.24</f>
        <v>1946421.624</v>
      </c>
      <c r="J16" s="28">
        <f t="shared" si="1"/>
        <v>0.8272292522421939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40">
        <f>4284912.705+1534+438657+162935+29932+74531.49+628581.59+48489.03</f>
        <v>5669572.815</v>
      </c>
      <c r="J17" s="28">
        <f t="shared" si="1"/>
        <v>0.8031895423642157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40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40">
        <f>7949984.538+63185+21003+44780+32963+24944+42263.27+1407558.91+28723.05</f>
        <v>9615404.768</v>
      </c>
      <c r="J19" s="28">
        <f t="shared" si="1"/>
        <v>0.9498737474839036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6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87945074.30700001</v>
      </c>
      <c r="J20" s="31">
        <f t="shared" si="1"/>
        <v>0.8283111209383793</v>
      </c>
      <c r="K20" s="30">
        <f>SUM(K7:K19)</f>
        <v>14192350</v>
      </c>
      <c r="L20" s="35">
        <f>SUM(L7:L19)</f>
        <v>69825986</v>
      </c>
      <c r="M20" s="35">
        <f aca="true" t="shared" si="4" ref="M20:M29">K20+L20</f>
        <v>84018336</v>
      </c>
      <c r="N20" s="31">
        <f t="shared" si="0"/>
        <v>0.9278323615563765</v>
      </c>
      <c r="O20" s="7"/>
      <c r="P20" s="39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1" t="s">
        <v>33</v>
      </c>
      <c r="C22" s="42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3199535.7099999995</v>
      </c>
      <c r="J22" s="28">
        <f t="shared" si="1"/>
        <v>0.7257873860263384</v>
      </c>
      <c r="K22" s="27">
        <f>K15+K7</f>
        <v>382552</v>
      </c>
      <c r="L22" s="27">
        <f>L15+L7</f>
        <v>2973064</v>
      </c>
      <c r="M22" s="27">
        <f t="shared" si="4"/>
        <v>3355616</v>
      </c>
      <c r="N22" s="28">
        <f aca="true" t="shared" si="5" ref="N22:N29">M22/(E22+F22)</f>
        <v>0.8280155949267137</v>
      </c>
      <c r="O22" s="7"/>
    </row>
    <row r="23" spans="1:15" ht="15">
      <c r="A23" s="7"/>
      <c r="B23" s="41" t="s">
        <v>34</v>
      </c>
      <c r="C23" s="42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14606513.342</v>
      </c>
      <c r="J23" s="28">
        <f t="shared" si="1"/>
        <v>0.7759709970446563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1" t="s">
        <v>66</v>
      </c>
      <c r="C24" s="42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14290497.943000002</v>
      </c>
      <c r="J24" s="28">
        <f t="shared" si="1"/>
        <v>0.9160406489290456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1" t="s">
        <v>67</v>
      </c>
      <c r="C25" s="42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10590094.074000001</v>
      </c>
      <c r="J25" s="28">
        <f t="shared" si="1"/>
        <v>0.8885962044944613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1" t="s">
        <v>35</v>
      </c>
      <c r="C26" s="42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12762556.951000001</v>
      </c>
      <c r="J26" s="28">
        <f t="shared" si="1"/>
        <v>0.8086599603367128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1" t="s">
        <v>36</v>
      </c>
      <c r="C27" s="42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12186652.526999999</v>
      </c>
      <c r="J27" s="28">
        <f t="shared" si="1"/>
        <v>0.7399039139950558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1" t="s">
        <v>37</v>
      </c>
      <c r="C28" s="42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7615994.439</v>
      </c>
      <c r="J28" s="28">
        <f t="shared" si="1"/>
        <v>0.8091994698337103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1" t="s">
        <v>38</v>
      </c>
      <c r="C29" s="42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12693229.320999999</v>
      </c>
      <c r="J29" s="28">
        <f t="shared" si="1"/>
        <v>0.9225203268772127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39"/>
    </row>
    <row r="32" ht="15">
      <c r="H32" s="39"/>
    </row>
    <row r="33" ht="15">
      <c r="H33" s="39"/>
    </row>
    <row r="34" ht="15">
      <c r="H34" s="39"/>
    </row>
    <row r="35" ht="15">
      <c r="H35" s="39"/>
    </row>
    <row r="36" ht="15">
      <c r="H36" s="39"/>
    </row>
    <row r="37" ht="15">
      <c r="H37" s="39"/>
    </row>
    <row r="93" spans="4:14" ht="15">
      <c r="D93" s="36"/>
      <c r="E93" s="36"/>
      <c r="F93" s="36"/>
      <c r="G93" s="36"/>
      <c r="H93" s="36"/>
      <c r="I93" s="36"/>
      <c r="J93" s="37"/>
      <c r="K93" s="36"/>
      <c r="L93" s="36"/>
      <c r="M93" s="36"/>
      <c r="N93" s="36"/>
    </row>
    <row r="94" spans="4:14" ht="15">
      <c r="D94" s="36"/>
      <c r="E94" s="36"/>
      <c r="F94" s="36"/>
      <c r="G94" s="36"/>
      <c r="H94" s="36"/>
      <c r="I94" s="36"/>
      <c r="J94" s="37"/>
      <c r="K94" s="36"/>
      <c r="L94" s="36"/>
      <c r="M94" s="36"/>
      <c r="N94" s="36"/>
    </row>
    <row r="95" spans="4:14" ht="15">
      <c r="D95" s="36"/>
      <c r="E95" s="36"/>
      <c r="F95" s="36"/>
      <c r="G95" s="36"/>
      <c r="H95" s="36"/>
      <c r="I95" s="36"/>
      <c r="J95" s="37"/>
      <c r="K95" s="36"/>
      <c r="L95" s="36"/>
      <c r="M95" s="36"/>
      <c r="N95" s="36"/>
    </row>
    <row r="96" spans="4:14" ht="15">
      <c r="D96" s="36"/>
      <c r="E96" s="36"/>
      <c r="F96" s="36"/>
      <c r="G96" s="36"/>
      <c r="H96" s="36"/>
      <c r="I96" s="36"/>
      <c r="J96" s="37"/>
      <c r="K96" s="36"/>
      <c r="L96" s="36"/>
      <c r="M96" s="36"/>
      <c r="N96" s="36"/>
    </row>
    <row r="97" spans="4:14" ht="15">
      <c r="D97" s="36"/>
      <c r="E97" s="36"/>
      <c r="F97" s="36"/>
      <c r="G97" s="36"/>
      <c r="H97" s="36"/>
      <c r="I97" s="36"/>
      <c r="J97" s="37"/>
      <c r="K97" s="36"/>
      <c r="L97" s="36"/>
      <c r="M97" s="36"/>
      <c r="N97" s="36"/>
    </row>
    <row r="98" spans="4:14" ht="15">
      <c r="D98" s="36"/>
      <c r="E98" s="36"/>
      <c r="F98" s="36"/>
      <c r="G98" s="36"/>
      <c r="H98" s="36"/>
      <c r="I98" s="36"/>
      <c r="J98" s="37"/>
      <c r="K98" s="36"/>
      <c r="L98" s="36"/>
      <c r="M98" s="36"/>
      <c r="N98" s="36"/>
    </row>
    <row r="99" spans="4:14" ht="15">
      <c r="D99" s="36"/>
      <c r="E99" s="36"/>
      <c r="F99" s="36"/>
      <c r="G99" s="36"/>
      <c r="H99" s="36"/>
      <c r="I99" s="36"/>
      <c r="J99" s="37"/>
      <c r="K99" s="36"/>
      <c r="L99" s="36"/>
      <c r="M99" s="36"/>
      <c r="N99" s="36"/>
    </row>
    <row r="100" spans="4:14" ht="15">
      <c r="D100" s="36"/>
      <c r="E100" s="36"/>
      <c r="F100" s="36"/>
      <c r="G100" s="36"/>
      <c r="H100" s="36"/>
      <c r="I100" s="36"/>
      <c r="J100" s="37"/>
      <c r="K100" s="36"/>
      <c r="L100" s="36"/>
      <c r="M100" s="36"/>
      <c r="N100" s="36"/>
    </row>
    <row r="101" spans="4:14" ht="15">
      <c r="D101" s="36"/>
      <c r="E101" s="36"/>
      <c r="F101" s="36"/>
      <c r="G101" s="36"/>
      <c r="H101" s="36"/>
      <c r="I101" s="36"/>
      <c r="J101" s="37"/>
      <c r="K101" s="36"/>
      <c r="L101" s="36"/>
      <c r="M101" s="36"/>
      <c r="N101" s="36"/>
    </row>
    <row r="102" spans="4:14" ht="15">
      <c r="D102" s="36"/>
      <c r="E102" s="36"/>
      <c r="F102" s="36"/>
      <c r="G102" s="36"/>
      <c r="H102" s="36"/>
      <c r="I102" s="36"/>
      <c r="J102" s="38"/>
      <c r="K102" s="36"/>
      <c r="L102" s="36"/>
      <c r="M102" s="36"/>
      <c r="N102" s="36"/>
    </row>
    <row r="103" spans="4:14" ht="15">
      <c r="D103" s="36"/>
      <c r="E103" s="36"/>
      <c r="F103" s="36"/>
      <c r="G103" s="36"/>
      <c r="H103" s="36"/>
      <c r="I103" s="36"/>
      <c r="J103" s="38"/>
      <c r="K103" s="36"/>
      <c r="L103" s="36"/>
      <c r="M103" s="36"/>
      <c r="N103" s="36"/>
    </row>
    <row r="104" spans="4:14" ht="15">
      <c r="D104" s="36"/>
      <c r="E104" s="36"/>
      <c r="F104" s="36"/>
      <c r="G104" s="36"/>
      <c r="H104" s="36"/>
      <c r="I104" s="36"/>
      <c r="J104" s="37"/>
      <c r="K104" s="36"/>
      <c r="L104" s="36"/>
      <c r="M104" s="36"/>
      <c r="N104" s="36"/>
    </row>
    <row r="105" spans="4:14" ht="15">
      <c r="D105" s="36"/>
      <c r="E105" s="36"/>
      <c r="F105" s="36"/>
      <c r="G105" s="36"/>
      <c r="H105" s="36"/>
      <c r="I105" s="36"/>
      <c r="J105" s="37"/>
      <c r="K105" s="36"/>
      <c r="L105" s="36"/>
      <c r="M105" s="36"/>
      <c r="N105" s="36"/>
    </row>
    <row r="106" spans="4:14" ht="15">
      <c r="D106" s="36"/>
      <c r="E106" s="36"/>
      <c r="F106" s="36"/>
      <c r="G106" s="36"/>
      <c r="H106" s="36"/>
      <c r="I106" s="36"/>
      <c r="J106" s="37"/>
      <c r="K106" s="36"/>
      <c r="L106" s="36"/>
      <c r="M106" s="36"/>
      <c r="N106" s="36"/>
    </row>
    <row r="107" spans="4:14" ht="15">
      <c r="D107" s="36"/>
      <c r="E107" s="36"/>
      <c r="F107" s="36"/>
      <c r="G107" s="36"/>
      <c r="H107" s="36"/>
      <c r="I107" s="36"/>
      <c r="J107" s="37"/>
      <c r="K107" s="36"/>
      <c r="L107" s="36"/>
      <c r="M107" s="36"/>
      <c r="N107" s="36"/>
    </row>
    <row r="108" spans="4:14" ht="15">
      <c r="D108" s="36"/>
      <c r="E108" s="36"/>
      <c r="F108" s="36"/>
      <c r="G108" s="36"/>
      <c r="H108" s="36"/>
      <c r="I108" s="36"/>
      <c r="J108" s="37"/>
      <c r="K108" s="36"/>
      <c r="L108" s="36"/>
      <c r="M108" s="36"/>
      <c r="N108" s="36"/>
    </row>
    <row r="109" spans="4:14" ht="15">
      <c r="D109" s="36"/>
      <c r="E109" s="36"/>
      <c r="F109" s="36"/>
      <c r="G109" s="36"/>
      <c r="H109" s="36"/>
      <c r="I109" s="36"/>
      <c r="J109" s="37"/>
      <c r="K109" s="36"/>
      <c r="L109" s="36"/>
      <c r="M109" s="36"/>
      <c r="N109" s="36"/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2018-03-13T13:01:16Z</dcterms:modified>
  <cp:category/>
  <cp:version/>
  <cp:contentType/>
  <cp:contentStatus/>
</cp:coreProperties>
</file>