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950" yWindow="750" windowWidth="15150" windowHeight="10820" activeTab="0"/>
  </bookViews>
  <sheets>
    <sheet name="Декември 2017" sheetId="1" r:id="rId1"/>
  </sheets>
  <definedNames>
    <definedName name="_xlnm.Print_Area" localSheetId="0">'Декември 2017'!$A$1:$N$31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<sst xmlns="http://schemas.openxmlformats.org/spreadsheetml/2006/main" count="76" uniqueCount="68">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</sst>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zoomScale="90" zoomScaleNormal="90" workbookViewId="0" topLeftCell="A13">
      <selection activeCell="I20" sqref="I20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9.2812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43100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1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855611.857+(-637.57)+36303+34872+61616.47</f>
        <v>987765.757</v>
      </c>
      <c r="J7" s="28">
        <f>I7/H7</f>
        <v>0.48500724590002947</v>
      </c>
      <c r="K7" s="29">
        <v>166000</v>
      </c>
      <c r="L7" s="29">
        <f>223100+206395+52523+68956+54170+44648+36755+60185+74891+65000+116675+120000+19545+70000</f>
        <v>1212843</v>
      </c>
      <c r="M7" s="27">
        <f>K7+L7</f>
        <v>1378843</v>
      </c>
      <c r="N7" s="28">
        <f aca="true" t="shared" si="0" ref="N7:N20">M7/(E7+F7)</f>
        <v>0.6770318177354414</v>
      </c>
      <c r="O7" s="7"/>
      <c r="P7" s="34"/>
      <c r="Q7" s="34"/>
      <c r="R7" s="34"/>
    </row>
    <row r="8" spans="1:18" ht="21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5886250.393+333365+547917+454188+68190.85+39234+77772+407240.25+689647.79</f>
        <v>8503805.283</v>
      </c>
      <c r="J8" s="28">
        <f aca="true" t="shared" si="1" ref="J8:J29">I8/H8</f>
        <v>0.9035292830834599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1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3678874.649+93581+821745+517484+215911.75-135+120896+44711+80001.23+848799.45</f>
        <v>6421869.079000001</v>
      </c>
      <c r="J9" s="28">
        <f t="shared" si="1"/>
        <v>0.6823235683211386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21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8364400.843+279852+650388+135138.64+315138+273763+80103+72639+658644+894239.38+2512123.1</f>
        <v>14236428.963000001</v>
      </c>
      <c r="J10" s="28">
        <f t="shared" si="1"/>
        <v>0.9125747526584126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8768207.004+18515+20190+(-607)+95248.66+10801+2593+71338+150817+228719.98</f>
        <v>9365822.644000001</v>
      </c>
      <c r="J11" s="28">
        <f t="shared" si="1"/>
        <v>0.922461773055136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6954533.781+74747+454235+449434+2307122.18+48576+47828+2676+1983687+238170+42155.31+86756.44</f>
        <v>12689920.711000001</v>
      </c>
      <c r="J12" s="28">
        <f t="shared" si="1"/>
        <v>0.8040575895748879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7689158.257+233839+227049+1204081+284822.35+167708+686183+(-210450.19)+1503877.32</f>
        <v>11786267.737</v>
      </c>
      <c r="J13" s="28">
        <f t="shared" si="1"/>
        <v>0.7155948371120691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1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1133212.69+90634+(-1178.02)</f>
        <v>1222668.67</v>
      </c>
      <c r="J14" s="28">
        <f t="shared" si="1"/>
        <v>0.6928455334769644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1054037.074+30619+60091+62131+32870.61+15306+10824+318767+54743.34+241458.36</f>
        <v>1880847.384</v>
      </c>
      <c r="J16" s="28">
        <f t="shared" si="1"/>
        <v>0.7993601981520149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4284912.705+1534+438657+162935+29932+74531.49+628581.59</f>
        <v>5621083.785</v>
      </c>
      <c r="J17" s="28">
        <f t="shared" si="1"/>
        <v>0.7963202625990197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7949984.538+63185+21003+44780+32963+24944+42263.27+1407558.91</f>
        <v>9586681.717999998</v>
      </c>
      <c r="J19" s="28">
        <f t="shared" si="1"/>
        <v>0.947036293232007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6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87588765.24700001</v>
      </c>
      <c r="J20" s="31">
        <f t="shared" si="1"/>
        <v>0.824955222279873</v>
      </c>
      <c r="K20" s="30">
        <f>SUM(K7:K19)</f>
        <v>14192350</v>
      </c>
      <c r="L20" s="35">
        <f>SUM(L7:L19)</f>
        <v>69825986</v>
      </c>
      <c r="M20" s="35">
        <f aca="true" t="shared" si="4" ref="M20:M29">K20+L20</f>
        <v>84018336</v>
      </c>
      <c r="N20" s="31">
        <f t="shared" si="0"/>
        <v>0.9278323615563765</v>
      </c>
      <c r="O20" s="7"/>
      <c r="P20" s="40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3195544.7199999997</v>
      </c>
      <c r="J22" s="28">
        <f t="shared" si="1"/>
        <v>0.7248820639851736</v>
      </c>
      <c r="K22" s="27">
        <f>K15+K7</f>
        <v>382552</v>
      </c>
      <c r="L22" s="27">
        <f>L15+L7</f>
        <v>2973064</v>
      </c>
      <c r="M22" s="27">
        <f t="shared" si="4"/>
        <v>3355616</v>
      </c>
      <c r="N22" s="28">
        <f aca="true" t="shared" si="5" ref="N22:N29">M22/(E22+F22)</f>
        <v>0.8280155949267137</v>
      </c>
      <c r="O22" s="7"/>
    </row>
    <row r="23" spans="1:15" ht="1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14925674.362</v>
      </c>
      <c r="J23" s="28">
        <f t="shared" si="1"/>
        <v>0.7929264257022992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14236428.963000001</v>
      </c>
      <c r="J24" s="28">
        <f t="shared" si="1"/>
        <v>0.9125747526584126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10588491.314000001</v>
      </c>
      <c r="J25" s="28">
        <f t="shared" si="1"/>
        <v>0.888461719716256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5" t="s">
        <v>35</v>
      </c>
      <c r="C26" s="46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12689920.711000001</v>
      </c>
      <c r="J26" s="28">
        <f t="shared" si="1"/>
        <v>0.8040575895748879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11786267.737</v>
      </c>
      <c r="J27" s="28">
        <f t="shared" si="1"/>
        <v>0.7155948371120691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7501931.169</v>
      </c>
      <c r="J28" s="28">
        <f t="shared" si="1"/>
        <v>0.7970802464872685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12664506.270999998</v>
      </c>
      <c r="J29" s="28">
        <f t="shared" si="1"/>
        <v>0.9204327889619343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2018-01-16T14:53:23Z</dcterms:modified>
  <cp:category/>
  <cp:version/>
  <cp:contentType/>
  <cp:contentStatus/>
</cp:coreProperties>
</file>