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G92" i="1"/>
  <c r="F92" i="1"/>
  <c r="E92" i="1"/>
  <c r="J91" i="1"/>
  <c r="I91" i="1"/>
  <c r="H91" i="1"/>
  <c r="G91" i="1"/>
  <c r="F91" i="1"/>
  <c r="E91" i="1"/>
  <c r="J90" i="1"/>
  <c r="I90" i="1"/>
  <c r="H90" i="1"/>
  <c r="G90" i="1"/>
  <c r="F90" i="1" s="1"/>
  <c r="E90" i="1"/>
  <c r="J89" i="1"/>
  <c r="I89" i="1"/>
  <c r="H89" i="1"/>
  <c r="G89" i="1"/>
  <c r="F89" i="1" s="1"/>
  <c r="E89" i="1"/>
  <c r="J88" i="1"/>
  <c r="I88" i="1"/>
  <c r="H88" i="1"/>
  <c r="G88" i="1"/>
  <c r="F88" i="1"/>
  <c r="E88" i="1"/>
  <c r="J87" i="1"/>
  <c r="I87" i="1"/>
  <c r="H87" i="1"/>
  <c r="G87" i="1"/>
  <c r="F87" i="1"/>
  <c r="E87" i="1"/>
  <c r="J86" i="1"/>
  <c r="J84" i="1" s="1"/>
  <c r="I86" i="1"/>
  <c r="I84" i="1" s="1"/>
  <c r="H86" i="1"/>
  <c r="G86" i="1"/>
  <c r="F86" i="1" s="1"/>
  <c r="E86" i="1"/>
  <c r="J85" i="1"/>
  <c r="I85" i="1"/>
  <c r="H85" i="1"/>
  <c r="G85" i="1"/>
  <c r="F85" i="1" s="1"/>
  <c r="F84" i="1" s="1"/>
  <c r="E85" i="1"/>
  <c r="E84" i="1" s="1"/>
  <c r="M84" i="1"/>
  <c r="L84" i="1"/>
  <c r="K84" i="1"/>
  <c r="K64" i="1" s="1"/>
  <c r="H84" i="1"/>
  <c r="J83" i="1"/>
  <c r="I83" i="1"/>
  <c r="H83" i="1"/>
  <c r="G83" i="1"/>
  <c r="F83" i="1"/>
  <c r="E83" i="1"/>
  <c r="J82" i="1"/>
  <c r="I82" i="1"/>
  <c r="H82" i="1"/>
  <c r="G82" i="1"/>
  <c r="F82" i="1"/>
  <c r="E82" i="1"/>
  <c r="J81" i="1"/>
  <c r="F81" i="1" s="1"/>
  <c r="I81" i="1"/>
  <c r="H81" i="1"/>
  <c r="G81" i="1"/>
  <c r="E81" i="1"/>
  <c r="J80" i="1"/>
  <c r="I80" i="1"/>
  <c r="H80" i="1"/>
  <c r="F80" i="1" s="1"/>
  <c r="G80" i="1"/>
  <c r="E80" i="1"/>
  <c r="F79" i="1"/>
  <c r="J78" i="1"/>
  <c r="J75" i="1" s="1"/>
  <c r="I78" i="1"/>
  <c r="H78" i="1"/>
  <c r="G78" i="1"/>
  <c r="F78" i="1" s="1"/>
  <c r="E78" i="1"/>
  <c r="J77" i="1"/>
  <c r="I77" i="1"/>
  <c r="H77" i="1"/>
  <c r="H75" i="1" s="1"/>
  <c r="G77" i="1"/>
  <c r="G75" i="1" s="1"/>
  <c r="F77" i="1"/>
  <c r="E77" i="1"/>
  <c r="E75" i="1" s="1"/>
  <c r="J76" i="1"/>
  <c r="I76" i="1"/>
  <c r="I75" i="1" s="1"/>
  <c r="H76" i="1"/>
  <c r="G76" i="1"/>
  <c r="F76" i="1"/>
  <c r="E76" i="1"/>
  <c r="M75" i="1"/>
  <c r="L75" i="1"/>
  <c r="K75" i="1"/>
  <c r="M74" i="1"/>
  <c r="L74" i="1"/>
  <c r="K74" i="1"/>
  <c r="J74" i="1"/>
  <c r="I74" i="1"/>
  <c r="H74" i="1"/>
  <c r="G74" i="1"/>
  <c r="F74" i="1"/>
  <c r="E74" i="1"/>
  <c r="M73" i="1"/>
  <c r="L73" i="1"/>
  <c r="K73" i="1"/>
  <c r="J73" i="1"/>
  <c r="I73" i="1"/>
  <c r="H73" i="1"/>
  <c r="G73" i="1"/>
  <c r="F73" i="1"/>
  <c r="E73" i="1"/>
  <c r="M72" i="1"/>
  <c r="L72" i="1"/>
  <c r="K72" i="1"/>
  <c r="J72" i="1"/>
  <c r="I72" i="1"/>
  <c r="H72" i="1"/>
  <c r="G72" i="1"/>
  <c r="F72" i="1" s="1"/>
  <c r="E72" i="1"/>
  <c r="M71" i="1"/>
  <c r="L71" i="1"/>
  <c r="K71" i="1"/>
  <c r="J71" i="1"/>
  <c r="I71" i="1"/>
  <c r="H71" i="1"/>
  <c r="F71" i="1" s="1"/>
  <c r="G71" i="1"/>
  <c r="E71" i="1"/>
  <c r="M70" i="1"/>
  <c r="L70" i="1"/>
  <c r="K70" i="1"/>
  <c r="J70" i="1"/>
  <c r="I70" i="1"/>
  <c r="I66" i="1" s="1"/>
  <c r="H70" i="1"/>
  <c r="G70" i="1"/>
  <c r="F70" i="1" s="1"/>
  <c r="E70" i="1"/>
  <c r="M69" i="1"/>
  <c r="L69" i="1"/>
  <c r="K69" i="1"/>
  <c r="J69" i="1"/>
  <c r="F69" i="1" s="1"/>
  <c r="I69" i="1"/>
  <c r="H69" i="1"/>
  <c r="G69" i="1"/>
  <c r="E69" i="1"/>
  <c r="M68" i="1"/>
  <c r="L68" i="1"/>
  <c r="K68" i="1"/>
  <c r="J68" i="1"/>
  <c r="I68" i="1"/>
  <c r="H68" i="1"/>
  <c r="G68" i="1"/>
  <c r="F68" i="1"/>
  <c r="E68" i="1"/>
  <c r="M67" i="1"/>
  <c r="L67" i="1"/>
  <c r="L66" i="1" s="1"/>
  <c r="L64" i="1" s="1"/>
  <c r="K67" i="1"/>
  <c r="J67" i="1"/>
  <c r="J66" i="1" s="1"/>
  <c r="I67" i="1"/>
  <c r="H67" i="1"/>
  <c r="G67" i="1"/>
  <c r="F67" i="1"/>
  <c r="E67" i="1"/>
  <c r="M66" i="1"/>
  <c r="M64" i="1" s="1"/>
  <c r="K66" i="1"/>
  <c r="E66" i="1"/>
  <c r="F65" i="1"/>
  <c r="J60" i="1"/>
  <c r="I60" i="1"/>
  <c r="H60" i="1"/>
  <c r="G60" i="1"/>
  <c r="F60" i="1"/>
  <c r="E60" i="1"/>
  <c r="F59" i="1"/>
  <c r="J58" i="1"/>
  <c r="I58" i="1"/>
  <c r="H58" i="1"/>
  <c r="G58" i="1"/>
  <c r="F58" i="1"/>
  <c r="E58" i="1"/>
  <c r="J57" i="1"/>
  <c r="I57" i="1"/>
  <c r="H57" i="1"/>
  <c r="G57" i="1"/>
  <c r="F57" i="1"/>
  <c r="E57" i="1"/>
  <c r="J56" i="1"/>
  <c r="J54" i="1" s="1"/>
  <c r="I56" i="1"/>
  <c r="I54" i="1" s="1"/>
  <c r="H56" i="1"/>
  <c r="G56" i="1"/>
  <c r="F56" i="1" s="1"/>
  <c r="E56" i="1"/>
  <c r="J55" i="1"/>
  <c r="I55" i="1"/>
  <c r="H55" i="1"/>
  <c r="G55" i="1"/>
  <c r="F55" i="1" s="1"/>
  <c r="F54" i="1" s="1"/>
  <c r="E55" i="1"/>
  <c r="E54" i="1" s="1"/>
  <c r="M54" i="1"/>
  <c r="L54" i="1"/>
  <c r="K54" i="1"/>
  <c r="H54" i="1"/>
  <c r="J52" i="1"/>
  <c r="I52" i="1"/>
  <c r="H52" i="1"/>
  <c r="G52" i="1"/>
  <c r="F52" i="1"/>
  <c r="E52" i="1"/>
  <c r="J51" i="1"/>
  <c r="F51" i="1" s="1"/>
  <c r="I51" i="1"/>
  <c r="H51" i="1"/>
  <c r="G51" i="1"/>
  <c r="E51"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G32" i="1"/>
  <c r="F32" i="1"/>
  <c r="E32" i="1"/>
  <c r="J31" i="1"/>
  <c r="I31" i="1"/>
  <c r="H31" i="1"/>
  <c r="G31" i="1"/>
  <c r="F31" i="1"/>
  <c r="E31" i="1"/>
  <c r="E25" i="1" s="1"/>
  <c r="E22" i="1" s="1"/>
  <c r="J30" i="1"/>
  <c r="I30" i="1"/>
  <c r="H30" i="1"/>
  <c r="G30" i="1"/>
  <c r="F30" i="1" s="1"/>
  <c r="E30" i="1"/>
  <c r="J29" i="1"/>
  <c r="I29" i="1"/>
  <c r="H29" i="1"/>
  <c r="G29" i="1"/>
  <c r="F29" i="1" s="1"/>
  <c r="E29" i="1"/>
  <c r="J28" i="1"/>
  <c r="I28" i="1"/>
  <c r="H28" i="1"/>
  <c r="G28" i="1"/>
  <c r="F28" i="1"/>
  <c r="E28" i="1"/>
  <c r="J27" i="1"/>
  <c r="I27" i="1"/>
  <c r="H27" i="1"/>
  <c r="G27" i="1"/>
  <c r="F27" i="1"/>
  <c r="E27" i="1"/>
  <c r="J26" i="1"/>
  <c r="I26" i="1"/>
  <c r="I25" i="1" s="1"/>
  <c r="H26" i="1"/>
  <c r="G26" i="1"/>
  <c r="F26" i="1" s="1"/>
  <c r="E26" i="1"/>
  <c r="M25" i="1"/>
  <c r="M22" i="1" s="1"/>
  <c r="M62" i="1" s="1"/>
  <c r="M63" i="1" s="1"/>
  <c r="L25" i="1"/>
  <c r="K25" i="1"/>
  <c r="J25" i="1"/>
  <c r="J22" i="1" s="1"/>
  <c r="F24" i="1"/>
  <c r="J23" i="1"/>
  <c r="I23" i="1"/>
  <c r="H23" i="1"/>
  <c r="G23" i="1"/>
  <c r="F23" i="1" s="1"/>
  <c r="E23" i="1"/>
  <c r="L22" i="1"/>
  <c r="L62" i="1" s="1"/>
  <c r="L63" i="1" s="1"/>
  <c r="K22" i="1"/>
  <c r="K62" i="1" s="1"/>
  <c r="F15" i="1"/>
  <c r="E15" i="1"/>
  <c r="F13" i="1"/>
  <c r="E13" i="1"/>
  <c r="I11" i="1"/>
  <c r="H11" i="1"/>
  <c r="F11" i="1"/>
  <c r="B8" i="1"/>
  <c r="B13" i="1"/>
  <c r="I22" i="1" l="1"/>
  <c r="F25" i="1"/>
  <c r="F22" i="1" s="1"/>
  <c r="K63" i="1"/>
  <c r="E64" i="1"/>
  <c r="J64" i="1"/>
  <c r="I64" i="1"/>
  <c r="F66" i="1"/>
  <c r="F75" i="1"/>
  <c r="G66" i="1"/>
  <c r="G64" i="1" s="1"/>
  <c r="G25" i="1"/>
  <c r="G22" i="1" s="1"/>
  <c r="H66" i="1"/>
  <c r="H64" i="1" s="1"/>
  <c r="G54" i="1"/>
  <c r="G84" i="1"/>
  <c r="G50" i="1"/>
  <c r="G40" i="1"/>
  <c r="H40" i="1"/>
  <c r="H49" i="1"/>
  <c r="H46" i="1" l="1"/>
  <c r="E48" i="1"/>
  <c r="J47" i="1"/>
  <c r="J61" i="1"/>
  <c r="I61" i="1"/>
  <c r="J53" i="1"/>
  <c r="G61" i="1"/>
  <c r="I50" i="1"/>
  <c r="H47" i="1"/>
  <c r="F64" i="1"/>
  <c r="H61" i="1"/>
  <c r="H48" i="1"/>
  <c r="H50" i="1"/>
  <c r="I49" i="1"/>
  <c r="I40" i="1"/>
  <c r="F40" i="1" s="1"/>
  <c r="J40" i="1"/>
  <c r="H39" i="1"/>
  <c r="J39" i="1"/>
  <c r="I39" i="1"/>
  <c r="H42" i="1"/>
  <c r="J41" i="1"/>
  <c r="J50" i="1"/>
  <c r="J49" i="1"/>
  <c r="G39" i="1"/>
  <c r="G49" i="1"/>
  <c r="J42" i="1"/>
  <c r="F39" i="1" l="1"/>
  <c r="E39" i="1"/>
  <c r="H45" i="1"/>
  <c r="J46" i="1"/>
  <c r="G46" i="1"/>
  <c r="F46" i="1" s="1"/>
  <c r="I43" i="1"/>
  <c r="G44" i="1"/>
  <c r="I45" i="1"/>
  <c r="H53" i="1"/>
  <c r="G42" i="1"/>
  <c r="F42" i="1" s="1"/>
  <c r="F50" i="1"/>
  <c r="F61" i="1"/>
  <c r="E46" i="1"/>
  <c r="F49" i="1"/>
  <c r="G41" i="1"/>
  <c r="E42" i="1"/>
  <c r="I48" i="1"/>
  <c r="G48" i="1"/>
  <c r="F48" i="1" s="1"/>
  <c r="G45" i="1"/>
  <c r="E49" i="1"/>
  <c r="I46" i="1"/>
  <c r="H43" i="1"/>
  <c r="J45" i="1"/>
  <c r="I44" i="1"/>
  <c r="J44" i="1"/>
  <c r="E47" i="1"/>
  <c r="I41" i="1"/>
  <c r="E43" i="1"/>
  <c r="G53" i="1"/>
  <c r="J48" i="1"/>
  <c r="I42" i="1"/>
  <c r="H41" i="1"/>
  <c r="E53" i="1"/>
  <c r="E50" i="1"/>
  <c r="I47" i="1"/>
  <c r="E40" i="1"/>
  <c r="I53" i="1"/>
  <c r="E41" i="1"/>
  <c r="J43" i="1"/>
  <c r="F43" i="1" s="1"/>
  <c r="G47" i="1"/>
  <c r="F47" i="1" s="1"/>
  <c r="G43" i="1"/>
  <c r="H44" i="1"/>
  <c r="E44" i="1"/>
  <c r="E61" i="1"/>
  <c r="E45" i="1"/>
  <c r="E38" i="1" l="1"/>
  <c r="E62" i="1" s="1"/>
  <c r="F53" i="1"/>
  <c r="G38" i="1"/>
  <c r="G62" i="1" s="1"/>
  <c r="F44" i="1"/>
  <c r="H38" i="1"/>
  <c r="H62" i="1" s="1"/>
  <c r="I38" i="1"/>
  <c r="I62" i="1" s="1"/>
  <c r="F41" i="1"/>
  <c r="F38" i="1" s="1"/>
  <c r="F62" i="1" s="1"/>
  <c r="J38" i="1"/>
  <c r="J62" i="1" s="1"/>
  <c r="F45" i="1"/>
  <c r="F103" i="1" l="1"/>
  <c r="F63" i="1"/>
  <c r="I63" i="1"/>
  <c r="I103" i="1"/>
  <c r="J103" i="1"/>
  <c r="J63" i="1"/>
  <c r="E103" i="1"/>
  <c r="E63" i="1"/>
  <c r="G63" i="1"/>
  <c r="G103" i="1"/>
  <c r="H103" i="1"/>
  <c r="H63" i="1"/>
  <c r="B103" i="1" l="1"/>
  <c r="B6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<sst xmlns="http://schemas.openxmlformats.org/spreadsheetml/2006/main" count="242" uniqueCount="173">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</sst>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92017/&#1079;&#1072;%20&#1044;&#1044;&#1057;/&#1047;&#1072;%20&#1057;&#1084;&#1077;&#1090;&#1085;&#1072;%20&#1087;&#1072;&#1083;&#1072;&#1090;&#1072;/B3_2017_3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43008</v>
          </cell>
        </row>
        <row r="12">
          <cell r="B12" t="str">
            <v>Национален фонд към Министерството на финансите</v>
          </cell>
          <cell r="E12" t="str">
            <v>код по ЕБК:</v>
          </cell>
          <cell r="F12" t="str">
            <v>9817</v>
          </cell>
        </row>
        <row r="15">
          <cell r="E15">
            <v>97</v>
          </cell>
          <cell r="F15" t="str">
            <v>СЕС - ДМП</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0</v>
          </cell>
          <cell r="H75">
            <v>0</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0</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26538700</v>
          </cell>
          <cell r="G141">
            <v>8798969</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120000</v>
          </cell>
          <cell r="G186">
            <v>0</v>
          </cell>
          <cell r="H186">
            <v>0</v>
          </cell>
          <cell r="I186">
            <v>0</v>
          </cell>
          <cell r="J186">
            <v>0</v>
          </cell>
        </row>
        <row r="189">
          <cell r="E189">
            <v>367200</v>
          </cell>
          <cell r="G189">
            <v>0</v>
          </cell>
          <cell r="H189">
            <v>0</v>
          </cell>
          <cell r="I189">
            <v>0</v>
          </cell>
          <cell r="J189">
            <v>0</v>
          </cell>
        </row>
        <row r="195">
          <cell r="E195">
            <v>37300</v>
          </cell>
          <cell r="G195">
            <v>0</v>
          </cell>
          <cell r="H195">
            <v>0</v>
          </cell>
          <cell r="I195">
            <v>0</v>
          </cell>
          <cell r="J195">
            <v>0</v>
          </cell>
        </row>
        <row r="203">
          <cell r="E203">
            <v>0</v>
          </cell>
          <cell r="G203">
            <v>0</v>
          </cell>
          <cell r="H203">
            <v>0</v>
          </cell>
          <cell r="I203">
            <v>0</v>
          </cell>
          <cell r="J203">
            <v>0</v>
          </cell>
        </row>
        <row r="204">
          <cell r="E204">
            <v>25693800</v>
          </cell>
          <cell r="G204">
            <v>131133</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1166287</v>
          </cell>
          <cell r="H265">
            <v>0</v>
          </cell>
          <cell r="I265">
            <v>0</v>
          </cell>
          <cell r="J265">
            <v>0</v>
          </cell>
        </row>
        <row r="269">
          <cell r="E269">
            <v>0</v>
          </cell>
          <cell r="G269">
            <v>0</v>
          </cell>
          <cell r="H269">
            <v>0</v>
          </cell>
          <cell r="I269">
            <v>0</v>
          </cell>
          <cell r="J269">
            <v>0</v>
          </cell>
        </row>
        <row r="270">
          <cell r="E270">
            <v>0</v>
          </cell>
          <cell r="G270">
            <v>1875752</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8225000</v>
          </cell>
          <cell r="G275">
            <v>0</v>
          </cell>
          <cell r="H275">
            <v>0</v>
          </cell>
          <cell r="I275">
            <v>0</v>
          </cell>
          <cell r="J275">
            <v>0</v>
          </cell>
        </row>
        <row r="276">
          <cell r="E276">
            <v>943900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168698</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5307900</v>
          </cell>
          <cell r="G384">
            <v>1520205</v>
          </cell>
          <cell r="H384">
            <v>0</v>
          </cell>
          <cell r="I384">
            <v>0</v>
          </cell>
          <cell r="J384">
            <v>0</v>
          </cell>
        </row>
        <row r="387">
          <cell r="E387">
            <v>0</v>
          </cell>
          <cell r="G387">
            <v>0</v>
          </cell>
          <cell r="H387">
            <v>0</v>
          </cell>
          <cell r="I387">
            <v>0</v>
          </cell>
          <cell r="J387">
            <v>0</v>
          </cell>
        </row>
        <row r="392">
          <cell r="E392">
            <v>0</v>
          </cell>
          <cell r="G392">
            <v>24223</v>
          </cell>
          <cell r="H392">
            <v>0</v>
          </cell>
          <cell r="I392">
            <v>0</v>
          </cell>
          <cell r="J392">
            <v>0</v>
          </cell>
        </row>
        <row r="395">
          <cell r="E395">
            <v>0</v>
          </cell>
          <cell r="G395">
            <v>-29262007</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0</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0</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21687857</v>
          </cell>
          <cell r="H540">
            <v>0</v>
          </cell>
          <cell r="I540">
            <v>0</v>
          </cell>
          <cell r="J540">
            <v>0</v>
          </cell>
        </row>
        <row r="563">
          <cell r="G563">
            <v>0</v>
          </cell>
          <cell r="H563">
            <v>0</v>
          </cell>
          <cell r="I563">
            <v>0</v>
          </cell>
          <cell r="J563">
            <v>0</v>
          </cell>
        </row>
        <row r="564">
          <cell r="G564">
            <v>0</v>
          </cell>
          <cell r="H564">
            <v>0</v>
          </cell>
          <cell r="I564">
            <v>0</v>
          </cell>
          <cell r="J564">
            <v>0</v>
          </cell>
        </row>
        <row r="565">
          <cell r="G565">
            <v>0</v>
          </cell>
          <cell r="H565">
            <v>0</v>
          </cell>
          <cell r="I565">
            <v>0</v>
          </cell>
          <cell r="J565">
            <v>0</v>
          </cell>
        </row>
        <row r="566">
          <cell r="G566">
            <v>0</v>
          </cell>
          <cell r="H566">
            <v>0</v>
          </cell>
          <cell r="I566">
            <v>0</v>
          </cell>
          <cell r="J566">
            <v>0</v>
          </cell>
        </row>
        <row r="567">
          <cell r="G567">
            <v>0</v>
          </cell>
          <cell r="H567">
            <v>0</v>
          </cell>
          <cell r="I567">
            <v>0</v>
          </cell>
          <cell r="J567">
            <v>0</v>
          </cell>
        </row>
        <row r="568">
          <cell r="G568">
            <v>0</v>
          </cell>
          <cell r="H568">
            <v>0</v>
          </cell>
          <cell r="I568">
            <v>0</v>
          </cell>
          <cell r="J568">
            <v>0</v>
          </cell>
        </row>
        <row r="569">
          <cell r="G569">
            <v>0</v>
          </cell>
          <cell r="H569">
            <v>0</v>
          </cell>
          <cell r="I569">
            <v>0</v>
          </cell>
          <cell r="J569">
            <v>0</v>
          </cell>
        </row>
        <row r="570">
          <cell r="G570">
            <v>0</v>
          </cell>
          <cell r="H570">
            <v>0</v>
          </cell>
          <cell r="I570">
            <v>0</v>
          </cell>
          <cell r="J570">
            <v>0</v>
          </cell>
        </row>
        <row r="571">
          <cell r="G571">
            <v>0</v>
          </cell>
          <cell r="H571">
            <v>0</v>
          </cell>
          <cell r="I571">
            <v>0</v>
          </cell>
          <cell r="J571">
            <v>0</v>
          </cell>
        </row>
        <row r="572">
          <cell r="G572">
            <v>0</v>
          </cell>
          <cell r="H572">
            <v>0</v>
          </cell>
          <cell r="I572">
            <v>0</v>
          </cell>
          <cell r="J572">
            <v>0</v>
          </cell>
        </row>
        <row r="573">
          <cell r="G573">
            <v>0</v>
          </cell>
          <cell r="H573">
            <v>0</v>
          </cell>
          <cell r="I573">
            <v>0</v>
          </cell>
          <cell r="J573">
            <v>0</v>
          </cell>
        </row>
        <row r="574">
          <cell r="G574">
            <v>0</v>
          </cell>
          <cell r="H574">
            <v>0</v>
          </cell>
          <cell r="I574">
            <v>0</v>
          </cell>
          <cell r="J574">
            <v>0</v>
          </cell>
        </row>
        <row r="575">
          <cell r="G575">
            <v>0</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3540600</v>
          </cell>
          <cell r="G583">
            <v>66148751</v>
          </cell>
          <cell r="H583">
            <v>0</v>
          </cell>
          <cell r="I583">
            <v>0</v>
          </cell>
          <cell r="J583">
            <v>0</v>
          </cell>
        </row>
        <row r="584">
          <cell r="G584">
            <v>0</v>
          </cell>
          <cell r="H584">
            <v>0</v>
          </cell>
          <cell r="I584">
            <v>0</v>
          </cell>
          <cell r="J584">
            <v>0</v>
          </cell>
        </row>
        <row r="585">
          <cell r="G585">
            <v>-65576128</v>
          </cell>
          <cell r="H585">
            <v>0</v>
          </cell>
          <cell r="I585">
            <v>0</v>
          </cell>
          <cell r="J585">
            <v>0</v>
          </cell>
        </row>
        <row r="586">
          <cell r="G586">
            <v>0</v>
          </cell>
          <cell r="H586">
            <v>0</v>
          </cell>
          <cell r="I586">
            <v>0</v>
          </cell>
          <cell r="J586">
            <v>0</v>
          </cell>
        </row>
        <row r="587">
          <cell r="E587">
            <v>0</v>
          </cell>
          <cell r="G587">
            <v>0</v>
          </cell>
          <cell r="H587">
            <v>0</v>
          </cell>
          <cell r="I587">
            <v>0</v>
          </cell>
          <cell r="J587">
            <v>0</v>
          </cell>
        </row>
        <row r="590">
          <cell r="E590">
            <v>0</v>
          </cell>
          <cell r="G590">
            <v>0</v>
          </cell>
          <cell r="H590">
            <v>0</v>
          </cell>
          <cell r="I590">
            <v>0</v>
          </cell>
          <cell r="J590">
            <v>0</v>
          </cell>
        </row>
        <row r="596">
          <cell r="G596" t="str">
            <v>Ст. Рашкова</v>
          </cell>
        </row>
        <row r="599">
          <cell r="D599" t="str">
            <v>Г. Божкова</v>
          </cell>
          <cell r="G599" t="str">
            <v>М. Милошева</v>
          </cell>
        </row>
        <row r="601">
          <cell r="B601">
            <v>43028</v>
          </cell>
          <cell r="E601">
            <v>9859</v>
          </cell>
          <cell r="F601">
            <v>2756</v>
          </cell>
          <cell r="H601" t="str">
            <v>g.bozhkova@minfin.bg</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O10" sqref="O1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ДМП</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172</v>
      </c>
      <c r="C11" s="22"/>
      <c r="D11" s="22"/>
      <c r="E11" s="23" t="s">
        <v>0</v>
      </c>
      <c r="F11" s="24">
        <f>[1]OTCHET!F9</f>
        <v>43008</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Национален фонд към Министерството на финансите</v>
      </c>
      <c r="C13" s="33"/>
      <c r="D13" s="33"/>
      <c r="E13" s="38" t="str">
        <f>+[1]OTCHET!E12</f>
        <v>код по ЕБК:</v>
      </c>
      <c r="F13" s="39" t="str">
        <f>+[1]OTCHET!F12</f>
        <v>9817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97</v>
      </c>
      <c r="F15" s="45" t="str">
        <f>[1]OTCHET!F15</f>
        <v>СЕС - ДМП</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26538700</v>
      </c>
      <c r="F22" s="110">
        <f t="shared" si="0"/>
        <v>8798969</v>
      </c>
      <c r="G22" s="111">
        <f t="shared" si="0"/>
        <v>8798969</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0</v>
      </c>
      <c r="G25" s="136">
        <f t="shared" ref="G25:M25" si="2">+G26+G30+G31+G32+G33</f>
        <v>0</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0</v>
      </c>
      <c r="G26" s="142">
        <f>[1]OTCHET!G75</f>
        <v>0</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0</v>
      </c>
      <c r="G31" s="177">
        <f>[1]OTCHET!G108</f>
        <v>0</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26538700</v>
      </c>
      <c r="F37" s="207">
        <f t="shared" si="1"/>
        <v>8798969</v>
      </c>
      <c r="G37" s="208">
        <f>[1]OTCHET!G141+[1]OTCHET!G150+[1]OTCHET!G159</f>
        <v>8798969</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35387200</v>
      </c>
      <c r="F38" s="217">
        <f t="shared" si="3"/>
        <v>3341870</v>
      </c>
      <c r="G38" s="218">
        <f t="shared" si="3"/>
        <v>3341870</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120000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367200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37300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25693800</v>
      </c>
      <c r="F42" s="176">
        <f t="shared" si="1"/>
        <v>131133</v>
      </c>
      <c r="G42" s="177">
        <f>+[1]OTCHET!G204+[1]OTCHET!G222+[1]OTCHET!G271</f>
        <v>131133</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0</v>
      </c>
      <c r="F47" s="176">
        <f t="shared" si="1"/>
        <v>3042039</v>
      </c>
      <c r="G47" s="177">
        <f>+[1]OTCHET!G265+[1]OTCHET!G269+[1]OTCHET!G270+[1]OTCHET!G273</f>
        <v>3042039</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9168900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0</v>
      </c>
      <c r="F49" s="176">
        <f t="shared" si="1"/>
        <v>168698</v>
      </c>
      <c r="G49" s="177">
        <f>+[1]OTCHET!G288+[1]OTCHET!G274</f>
        <v>168698</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5307900</v>
      </c>
      <c r="F54" s="275">
        <f t="shared" si="4"/>
        <v>-27717579</v>
      </c>
      <c r="G54" s="276">
        <f t="shared" si="4"/>
        <v>-27717579</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5307900</v>
      </c>
      <c r="F55" s="281">
        <f t="shared" si="1"/>
        <v>1520205</v>
      </c>
      <c r="G55" s="282">
        <f>+[1]OTCHET!G357+[1]OTCHET!G371+[1]OTCHET!G384</f>
        <v>1520205</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-29237784</v>
      </c>
      <c r="G56" s="287">
        <f>+[1]OTCHET!G379+[1]OTCHET!G387+[1]OTCHET!G392+[1]OTCHET!G395+[1]OTCHET!G398+[1]OTCHET!G401+[1]OTCHET!G402+[1]OTCHET!G405+[1]OTCHET!G418+[1]OTCHET!G419+[1]OTCHET!G420+[1]OTCHET!G421+[1]OTCHET!G422</f>
        <v>-29237784</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-3540600</v>
      </c>
      <c r="F62" s="318">
        <f t="shared" si="5"/>
        <v>-22260480</v>
      </c>
      <c r="G62" s="319">
        <f t="shared" si="5"/>
        <v>-22260480</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3540600</v>
      </c>
      <c r="F64" s="330">
        <f>SUM(+F66+F74+F75+F82+F83+F84+F87+F88+F89+F90+F91+F92+F93)</f>
        <v>22260480</v>
      </c>
      <c r="G64" s="331">
        <f t="shared" ref="G64:L64" si="7">SUM(+G66+G74+G75+G82+G83+G84+G87+G88+G89+G90+G91+G92+G93)</f>
        <v>22260480</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21687857</v>
      </c>
      <c r="G84" s="292">
        <f t="shared" ref="G84:M84" si="10">+G85+G86</f>
        <v>21687857</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21687857</v>
      </c>
      <c r="G86" s="365">
        <f>+[1]OTCHET!G517+[1]OTCHET!G520+[1]OTCHET!G540</f>
        <v>21687857</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0</v>
      </c>
      <c r="G89" s="177">
        <f>+[1]OTCHET!G569+[1]OTCHET!G570+[1]OTCHET!G571+[1]OTCHET!G572+[1]OTCHET!G573+[1]OTCHET!G574+[1]OTCHET!G575</f>
        <v>0</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3540600</v>
      </c>
      <c r="F91" s="176">
        <f t="shared" si="11"/>
        <v>66148751</v>
      </c>
      <c r="G91" s="177">
        <f>+[1]OTCHET!G583+[1]OTCHET!G584</f>
        <v>66148751</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-65576128</v>
      </c>
      <c r="G92" s="177">
        <f>+[1]OTCHET!G585+[1]OTCHET!G586</f>
        <v>-65576128</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g.bozhkova@minfin.bg</v>
      </c>
      <c r="C105" s="402"/>
      <c r="D105" s="402"/>
      <c r="E105" s="407"/>
      <c r="F105" s="19"/>
      <c r="G105" s="408">
        <f>+[1]OTCHET!E601</f>
        <v>9859</v>
      </c>
      <c r="H105" s="408">
        <f>+[1]OTCHET!F601</f>
        <v>2756</v>
      </c>
      <c r="I105" s="409"/>
      <c r="J105" s="410">
        <f>+[1]OTCHET!B601</f>
        <v>43028</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Г. Божкова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 Рашкова</v>
      </c>
      <c r="F112" s="421"/>
      <c r="G112" s="426"/>
      <c r="H112" s="3"/>
      <c r="I112" s="421" t="str">
        <f>+[1]OTCHET!G599</f>
        <v>М.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2017-11-14T08:48:14Z</dcterms:modified>
</cp:coreProperties>
</file>