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90" windowWidth="11280" windowHeight="4950" activeTab="3"/>
  </bookViews>
  <sheets>
    <sheet name="ОПР" sheetId="4" r:id="rId1"/>
    <sheet name="БС" sheetId="5" r:id="rId2"/>
    <sheet name="ПП" sheetId="6" r:id="rId3"/>
    <sheet name="СК" sheetId="7" r:id="rId4"/>
  </sheets>
  <externalReferences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F28" i="4"/>
  <c r="G28"/>
  <c r="F37" i="5"/>
  <c r="E37"/>
  <c r="B34"/>
  <c r="B25"/>
  <c r="B30"/>
  <c r="B35"/>
  <c r="B37" s="1"/>
  <c r="B11" i="4"/>
  <c r="B28" s="1"/>
  <c r="L12" i="7"/>
  <c r="L16" s="1"/>
  <c r="L14"/>
  <c r="L15"/>
  <c r="E35" i="5"/>
  <c r="B14" i="4"/>
  <c r="C11"/>
  <c r="C28" s="1"/>
  <c r="C14"/>
  <c r="B18" i="5"/>
  <c r="K16" i="7"/>
  <c r="B24" i="4"/>
  <c r="C22" i="6"/>
  <c r="D22"/>
  <c r="E20"/>
  <c r="E21"/>
  <c r="E22"/>
  <c r="L13" i="7"/>
  <c r="E16"/>
  <c r="H20" i="6"/>
  <c r="H21"/>
  <c r="H22" s="1"/>
  <c r="H9"/>
  <c r="H10"/>
  <c r="H15" s="1"/>
  <c r="H23" s="1"/>
  <c r="H25" s="1"/>
  <c r="H12"/>
  <c r="H13"/>
  <c r="H14"/>
  <c r="H17"/>
  <c r="H18"/>
  <c r="C22" i="4"/>
  <c r="C26" s="1"/>
  <c r="H16" i="7"/>
  <c r="H18" s="1"/>
  <c r="L18" s="1"/>
  <c r="E18"/>
  <c r="B16"/>
  <c r="B10"/>
  <c r="L10" s="1"/>
  <c r="A2"/>
  <c r="G22" i="6"/>
  <c r="F22"/>
  <c r="G18"/>
  <c r="F18"/>
  <c r="D18"/>
  <c r="C18"/>
  <c r="E17"/>
  <c r="E18"/>
  <c r="F15"/>
  <c r="F23"/>
  <c r="D15"/>
  <c r="C15"/>
  <c r="C23" s="1"/>
  <c r="E14"/>
  <c r="E13"/>
  <c r="E12"/>
  <c r="E10"/>
  <c r="G15"/>
  <c r="G23" s="1"/>
  <c r="E9"/>
  <c r="A2"/>
  <c r="A1" i="5"/>
  <c r="G11" i="4"/>
  <c r="F11"/>
  <c r="A2"/>
  <c r="C25"/>
  <c r="D23" i="6"/>
  <c r="E15"/>
  <c r="E23" s="1"/>
  <c r="E25" s="1"/>
  <c r="B22" i="4" l="1"/>
  <c r="B25" s="1"/>
  <c r="B26" s="1"/>
</calcChain>
</file>

<file path=xl/sharedStrings.xml><?xml version="1.0" encoding="utf-8"?>
<sst xmlns="http://schemas.openxmlformats.org/spreadsheetml/2006/main" count="197" uniqueCount="153">
  <si>
    <t>Общи резерви</t>
  </si>
  <si>
    <t>Допълнителни резерви</t>
  </si>
  <si>
    <t>Наименование  на разходите</t>
  </si>
  <si>
    <t>Сума /хил.лв/</t>
  </si>
  <si>
    <t>Наименование  на приходите</t>
  </si>
  <si>
    <t>текуща година</t>
  </si>
  <si>
    <t>предходна година</t>
  </si>
  <si>
    <t xml:space="preserve">А. РАЗХОДИ </t>
  </si>
  <si>
    <t xml:space="preserve">Б. ПРИХОДИ </t>
  </si>
  <si>
    <t>1. Разходи за суровини, материали и външни услуги в т.ч.:</t>
  </si>
  <si>
    <t>1. Нетни приходи от продажби в т.ч.:</t>
  </si>
  <si>
    <t>а) суровини и материали</t>
  </si>
  <si>
    <t>а) услуги</t>
  </si>
  <si>
    <t>б) външни услуги</t>
  </si>
  <si>
    <t>2. Разходи за персонала, в т.ч.:</t>
  </si>
  <si>
    <t>Общо приходи от оперативната дейност</t>
  </si>
  <si>
    <t>а) разходи за възнаграждения</t>
  </si>
  <si>
    <t>б) разходи за осигуровки</t>
  </si>
  <si>
    <t>Общо финасови приходи</t>
  </si>
  <si>
    <t>3. Разходи за амортизация и обезценка, в т.ч.:</t>
  </si>
  <si>
    <t>а) разходи за амортизация и обезценка на дълготрайни материални и нематериални активи, в т.ч.:</t>
  </si>
  <si>
    <t xml:space="preserve">Общо приходи </t>
  </si>
  <si>
    <t>- разходи за амортизация</t>
  </si>
  <si>
    <t>4. Други разходи, в т.ч.:</t>
  </si>
  <si>
    <t>Общо разходи за оперативната дейност</t>
  </si>
  <si>
    <t>5. Разходи за лихви и други финансови разходи</t>
  </si>
  <si>
    <t>Общо финансови разходи</t>
  </si>
  <si>
    <t>Общо разходи за обичайната дейност</t>
  </si>
  <si>
    <t xml:space="preserve">Общо разходи </t>
  </si>
  <si>
    <t xml:space="preserve">Всичко </t>
  </si>
  <si>
    <t>Приложенията са неразделна част от финансовия отчет.</t>
  </si>
  <si>
    <t>Съставител:</t>
  </si>
  <si>
    <t>Актив</t>
  </si>
  <si>
    <t>Пасив</t>
  </si>
  <si>
    <t>П а с и в</t>
  </si>
  <si>
    <t>Раздели, групи, статии</t>
  </si>
  <si>
    <t>Сума (хил.лева)</t>
  </si>
  <si>
    <t>Текуща година</t>
  </si>
  <si>
    <t>Предходна година</t>
  </si>
  <si>
    <t>а</t>
  </si>
  <si>
    <t>А. Собствен капитал</t>
  </si>
  <si>
    <t>А. Нетекущи (дълготрайни) активи</t>
  </si>
  <si>
    <t>I. Записан капитал</t>
  </si>
  <si>
    <t>I. Дълготрайни нематериални активи</t>
  </si>
  <si>
    <t xml:space="preserve">ІI. Резерви                                                          </t>
  </si>
  <si>
    <t>1.Общи резерви</t>
  </si>
  <si>
    <t>II. Дълготрайни материални активи</t>
  </si>
  <si>
    <t>1.Земи и сгради в т.ч.:</t>
  </si>
  <si>
    <t xml:space="preserve">ОБЩО ЗА РАЗДЕЛ "А": </t>
  </si>
  <si>
    <t>- сгради</t>
  </si>
  <si>
    <t>2. Компютри и периферни устройства</t>
  </si>
  <si>
    <t>3.Транспортни средства и други</t>
  </si>
  <si>
    <t xml:space="preserve"> - до 1 година</t>
  </si>
  <si>
    <t>Общо за група II:</t>
  </si>
  <si>
    <t>Общо за раздел А:</t>
  </si>
  <si>
    <t>III. Отсрочени данъци</t>
  </si>
  <si>
    <t>Б. Текущи (краткотрайни) активи</t>
  </si>
  <si>
    <t>I.Материални запаси</t>
  </si>
  <si>
    <t xml:space="preserve">1. Суровини и материали </t>
  </si>
  <si>
    <t xml:space="preserve"> - към персонала, в т.ч.:</t>
  </si>
  <si>
    <t>Общо за група I:</t>
  </si>
  <si>
    <t>II. Вземания</t>
  </si>
  <si>
    <t xml:space="preserve"> - осигурителни задължения, в т.ч.:</t>
  </si>
  <si>
    <t>1. Вземания от клиенти и доставчици</t>
  </si>
  <si>
    <t xml:space="preserve"> - данъчни задължения</t>
  </si>
  <si>
    <t>III. Парични  средства, в т.ч.:</t>
  </si>
  <si>
    <t xml:space="preserve"> - безсрочни сметки (депозити)                                    </t>
  </si>
  <si>
    <t>Общо за група III:</t>
  </si>
  <si>
    <t>Общо за раздел  Б :</t>
  </si>
  <si>
    <t>В.Разходи за бъдещи периоди</t>
  </si>
  <si>
    <t>СУМА НА АКТИВА</t>
  </si>
  <si>
    <t>СУМА НА ПАСИВА</t>
  </si>
  <si>
    <t>(Хил.лв)</t>
  </si>
  <si>
    <t>Показатели</t>
  </si>
  <si>
    <t>Записан капитал</t>
  </si>
  <si>
    <t>Резерви</t>
  </si>
  <si>
    <t>Общо собствен капитал</t>
  </si>
  <si>
    <t>1. Салдо в началото на отчетния период</t>
  </si>
  <si>
    <t xml:space="preserve">     период </t>
  </si>
  <si>
    <t>хил.лв.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</si>
  <si>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</si>
  <si>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</si>
  <si>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</si>
  <si>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</si>
  <si>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</si>
  <si>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
поток</t>
  </si>
  <si>
    <t>А.</t>
  </si>
  <si>
    <t>Парични потоци от основна дейност</t>
  </si>
  <si>
    <t>Парични потоци, свързани с търговски контрагенти</t>
  </si>
  <si>
    <t>Парични потоци, свързани с трудови възнаграждения</t>
  </si>
  <si>
    <t>Парични потоци, свързани с лихви, комисионни,</t>
  </si>
  <si>
    <t>дивиденти и други подобни</t>
  </si>
  <si>
    <t>Други парични потоци от основна дейност</t>
  </si>
  <si>
    <t>Всичко парични потоци от основна дейност (А)</t>
  </si>
  <si>
    <t>Б.</t>
  </si>
  <si>
    <t>Парични потоци от инвестиционна дейност</t>
  </si>
  <si>
    <t>Парични потоци, свързани с дълготрайни активи</t>
  </si>
  <si>
    <t>Всичко парични потоци от инвестиционна дейност (Б)</t>
  </si>
  <si>
    <t>В.</t>
  </si>
  <si>
    <t>Парични потоци от финансова дейност</t>
  </si>
  <si>
    <t>Всичко парични потоци от финансова дейност (В)</t>
  </si>
  <si>
    <t>Г.</t>
  </si>
  <si>
    <t>Изменение на паричните средства през периода (А+Б+В)</t>
  </si>
  <si>
    <t>Д.</t>
  </si>
  <si>
    <t>Парични средства в началото на периода</t>
  </si>
  <si>
    <t>Е.</t>
  </si>
  <si>
    <t>Парични средства в края на периода</t>
  </si>
  <si>
    <t>a) други разходи</t>
  </si>
  <si>
    <t>Премии от емисии</t>
  </si>
  <si>
    <t>Резерв от последващи оценки</t>
  </si>
  <si>
    <t>Резерв, свързан с изкупени особствени акции</t>
  </si>
  <si>
    <t>Резерв, съгласно учредителен акт</t>
  </si>
  <si>
    <t>Неразпределена печалба</t>
  </si>
  <si>
    <t>Непокрита загуба</t>
  </si>
  <si>
    <t>Финансов резултат от минали години</t>
  </si>
  <si>
    <t>Текуща печалба/ загуба</t>
  </si>
  <si>
    <t>Управители:</t>
  </si>
  <si>
    <t xml:space="preserve">IV. Текуща печалба/загуба                                            </t>
  </si>
  <si>
    <t xml:space="preserve">III. Натрупана печалба/загуба от минали години, в т.ч.:                                           </t>
  </si>
  <si>
    <t xml:space="preserve">2. Други вземания </t>
  </si>
  <si>
    <t>Парични потоци, свързани с получени или предоставени заеми</t>
  </si>
  <si>
    <t xml:space="preserve"> - над 1 година</t>
  </si>
  <si>
    <t>Б. Задължения</t>
  </si>
  <si>
    <t>Общо за раздел Б, в т.ч.:</t>
  </si>
  <si>
    <t>Д. ЗЛАТАРОВ</t>
  </si>
  <si>
    <t>СТ. ИВАНОВА</t>
  </si>
  <si>
    <t>ИВ. ДИМИТРОВ/</t>
  </si>
  <si>
    <t>ИВ.ДИМИТРОВ/</t>
  </si>
  <si>
    <t>ИВ.ДИМИТРОВ/Д.ЗЛАТАРОВ</t>
  </si>
  <si>
    <t>1. Задължения към доставчици, в т.ч.:</t>
  </si>
  <si>
    <t>2. Задължения към предприятия от група, в т.ч.:</t>
  </si>
  <si>
    <t>3. Други задължения, в т.ч.:</t>
  </si>
  <si>
    <t xml:space="preserve">Платени и възстановени данъци </t>
  </si>
  <si>
    <t>ОТЧЕТ ЗА ПРИХОДИТЕ И РАЗХОДИТЕ  за 2016 г.</t>
  </si>
  <si>
    <t>Дата на съставяне: 22.03.2017 г.</t>
  </si>
  <si>
    <t>СЧЕТОВОДЕН БАЛАНС към 31 Декември 2016 г.</t>
  </si>
  <si>
    <t>ОТЧЕТ ЗА ПАРИЧНИТЕ ПОТОЦИ за 2016 г.</t>
  </si>
  <si>
    <t>ОТЧЕТ ЗА  СОБСТВЕНИЯ КАПИТАЛ за 2016 г.</t>
  </si>
  <si>
    <t>2.Предоставени аванси</t>
  </si>
  <si>
    <t xml:space="preserve"> - в брой</t>
  </si>
  <si>
    <t>Парични потоци, свързани с лихви, комисионни, дивиденти и други подобни</t>
  </si>
  <si>
    <t>Финансовият отчет е одобрен от Управителите и е подписан на 27.03.2017г.</t>
  </si>
  <si>
    <t>6.Разходи за данък върху печалбата</t>
  </si>
  <si>
    <t>2. Грешки</t>
  </si>
  <si>
    <t>3.Салдо след промени в счетоводната политика и грешки</t>
  </si>
  <si>
    <t>4. Изменение за сметка на собствениците</t>
  </si>
  <si>
    <t>5. Финансов резултат от текущия период</t>
  </si>
  <si>
    <t>6. Салдо към края на отчетния период</t>
  </si>
  <si>
    <t xml:space="preserve">7.Собствен капитал към края на отчетния </t>
  </si>
  <si>
    <t>2.Други приходи</t>
  </si>
  <si>
    <t>3 Други лихви и финансови приходи</t>
  </si>
  <si>
    <t>4. Счетоводна загуба (общо приходи – общо разходи)</t>
  </si>
  <si>
    <t>5.Загуба</t>
  </si>
</sst>
</file>

<file path=xl/styles.xml><?xml version="1.0" encoding="utf-8"?>
<styleSheet xmlns="http://schemas.openxmlformats.org/spreadsheetml/2006/main">
  <numFmts count="5">
    <numFmt numFmtId="171" formatCode="_-* #,##0.00\ _л_в_-;\-* #,##0.00\ _л_в_-;_-* &quot;-&quot;??\ _л_в_-;_-@_-"/>
    <numFmt numFmtId="172" formatCode="_(* #,##0.00_);_(* \(#,##0.00\);_(* &quot;-&quot;??_);_(@_)"/>
    <numFmt numFmtId="175" formatCode="_(* #,##0_);_(* \(#,##0\);_(* &quot;-&quot;??_);_(@_)"/>
    <numFmt numFmtId="176" formatCode="#,##0;[Black]\(#,##0\)\ "/>
    <numFmt numFmtId="180" formatCode="_(* #,##0.00000_);_(* \(#,##0.00000\);_(* &quot;-&quot;??_);_(@_)"/>
  </numFmts>
  <fonts count="26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u/>
      <sz val="10"/>
      <color indexed="12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59">
    <xf numFmtId="0" fontId="0" fillId="0" borderId="0" xfId="0"/>
    <xf numFmtId="175" fontId="4" fillId="0" borderId="0" xfId="0" applyNumberFormat="1" applyFont="1"/>
    <xf numFmtId="175" fontId="4" fillId="0" borderId="0" xfId="0" applyNumberFormat="1" applyFont="1" applyFill="1" applyBorder="1"/>
    <xf numFmtId="175" fontId="7" fillId="0" borderId="0" xfId="0" applyNumberFormat="1" applyFont="1" applyFill="1" applyBorder="1"/>
    <xf numFmtId="175" fontId="4" fillId="0" borderId="0" xfId="0" applyNumberFormat="1" applyFont="1" applyFill="1" applyBorder="1" applyAlignment="1">
      <alignment horizontal="center" wrapText="1"/>
    </xf>
    <xf numFmtId="175" fontId="8" fillId="0" borderId="0" xfId="0" applyNumberFormat="1" applyFont="1" applyFill="1" applyBorder="1"/>
    <xf numFmtId="175" fontId="9" fillId="0" borderId="0" xfId="2" applyNumberFormat="1" applyFont="1" applyFill="1" applyBorder="1" applyAlignment="1" applyProtection="1">
      <alignment horizontal="left"/>
    </xf>
    <xf numFmtId="175" fontId="10" fillId="0" borderId="0" xfId="2" applyNumberFormat="1" applyFont="1" applyFill="1" applyBorder="1" applyAlignment="1" applyProtection="1">
      <alignment horizontal="left"/>
    </xf>
    <xf numFmtId="175" fontId="4" fillId="0" borderId="0" xfId="0" applyNumberFormat="1" applyFont="1" applyBorder="1"/>
    <xf numFmtId="175" fontId="11" fillId="0" borderId="0" xfId="0" applyNumberFormat="1" applyFont="1" applyBorder="1"/>
    <xf numFmtId="175" fontId="6" fillId="0" borderId="0" xfId="0" applyNumberFormat="1" applyFont="1" applyFill="1" applyBorder="1"/>
    <xf numFmtId="175" fontId="8" fillId="0" borderId="0" xfId="0" applyNumberFormat="1" applyFont="1" applyBorder="1"/>
    <xf numFmtId="175" fontId="8" fillId="0" borderId="0" xfId="0" applyNumberFormat="1" applyFont="1" applyBorder="1" applyAlignment="1">
      <alignment horizontal="right"/>
    </xf>
    <xf numFmtId="175" fontId="13" fillId="0" borderId="0" xfId="0" applyNumberFormat="1" applyFont="1" applyFill="1" applyBorder="1"/>
    <xf numFmtId="175" fontId="14" fillId="0" borderId="0" xfId="0" applyNumberFormat="1" applyFont="1" applyFill="1" applyBorder="1"/>
    <xf numFmtId="0" fontId="4" fillId="0" borderId="0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3" fillId="0" borderId="0" xfId="0" applyFont="1" applyFill="1" applyBorder="1"/>
    <xf numFmtId="0" fontId="14" fillId="0" borderId="0" xfId="0" applyFont="1" applyBorder="1"/>
    <xf numFmtId="0" fontId="14" fillId="0" borderId="0" xfId="0" applyFont="1" applyAlignment="1">
      <alignment horizontal="center"/>
    </xf>
    <xf numFmtId="0" fontId="12" fillId="0" borderId="0" xfId="0" applyFont="1" applyAlignment="1"/>
    <xf numFmtId="175" fontId="14" fillId="0" borderId="0" xfId="0" applyNumberFormat="1" applyFont="1" applyBorder="1"/>
    <xf numFmtId="175" fontId="14" fillId="0" borderId="0" xfId="0" applyNumberFormat="1" applyFont="1" applyBorder="1" applyAlignment="1">
      <alignment horizontal="right"/>
    </xf>
    <xf numFmtId="175" fontId="4" fillId="0" borderId="0" xfId="0" applyNumberFormat="1" applyFont="1" applyFill="1" applyBorder="1" applyAlignment="1"/>
    <xf numFmtId="175" fontId="15" fillId="0" borderId="0" xfId="0" applyNumberFormat="1" applyFont="1" applyFill="1" applyBorder="1" applyAlignment="1">
      <alignment horizontal="center"/>
    </xf>
    <xf numFmtId="175" fontId="16" fillId="0" borderId="0" xfId="0" applyNumberFormat="1" applyFont="1" applyFill="1" applyBorder="1"/>
    <xf numFmtId="175" fontId="16" fillId="0" borderId="1" xfId="0" applyNumberFormat="1" applyFont="1" applyFill="1" applyBorder="1" applyAlignment="1">
      <alignment horizontal="center"/>
    </xf>
    <xf numFmtId="175" fontId="15" fillId="0" borderId="1" xfId="0" applyNumberFormat="1" applyFont="1" applyFill="1" applyBorder="1"/>
    <xf numFmtId="175" fontId="16" fillId="0" borderId="1" xfId="0" applyNumberFormat="1" applyFont="1" applyFill="1" applyBorder="1"/>
    <xf numFmtId="175" fontId="17" fillId="0" borderId="1" xfId="0" applyNumberFormat="1" applyFont="1" applyFill="1" applyBorder="1"/>
    <xf numFmtId="175" fontId="18" fillId="0" borderId="0" xfId="0" applyNumberFormat="1" applyFont="1" applyFill="1" applyBorder="1"/>
    <xf numFmtId="175" fontId="19" fillId="0" borderId="0" xfId="0" applyNumberFormat="1" applyFont="1" applyFill="1" applyBorder="1" applyAlignment="1">
      <alignment horizontal="center" vertical="top"/>
    </xf>
    <xf numFmtId="175" fontId="18" fillId="0" borderId="0" xfId="0" applyNumberFormat="1" applyFont="1" applyFill="1" applyBorder="1" applyAlignment="1">
      <alignment horizontal="center" wrapText="1"/>
    </xf>
    <xf numFmtId="49" fontId="16" fillId="0" borderId="1" xfId="0" applyNumberFormat="1" applyFont="1" applyFill="1" applyBorder="1"/>
    <xf numFmtId="175" fontId="20" fillId="0" borderId="0" xfId="0" applyNumberFormat="1" applyFont="1" applyBorder="1"/>
    <xf numFmtId="175" fontId="18" fillId="0" borderId="0" xfId="0" applyNumberFormat="1" applyFont="1" applyBorder="1"/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/>
    </xf>
    <xf numFmtId="0" fontId="21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22" fillId="0" borderId="0" xfId="0" applyFont="1" applyBorder="1"/>
    <xf numFmtId="175" fontId="21" fillId="0" borderId="0" xfId="0" applyNumberFormat="1" applyFont="1" applyFill="1" applyBorder="1"/>
    <xf numFmtId="175" fontId="23" fillId="0" borderId="0" xfId="0" applyNumberFormat="1" applyFont="1" applyFill="1" applyBorder="1"/>
    <xf numFmtId="175" fontId="22" fillId="0" borderId="0" xfId="0" applyNumberFormat="1" applyFont="1" applyFill="1" applyBorder="1" applyAlignment="1">
      <alignment horizontal="center" vertical="top"/>
    </xf>
    <xf numFmtId="175" fontId="21" fillId="0" borderId="0" xfId="0" applyNumberFormat="1" applyFont="1" applyFill="1" applyBorder="1" applyAlignment="1">
      <alignment horizontal="left"/>
    </xf>
    <xf numFmtId="175" fontId="21" fillId="0" borderId="0" xfId="0" applyNumberFormat="1" applyFont="1" applyFill="1" applyBorder="1" applyAlignment="1">
      <alignment horizontal="center"/>
    </xf>
    <xf numFmtId="175" fontId="13" fillId="0" borderId="0" xfId="0" applyNumberFormat="1" applyFont="1" applyFill="1" applyBorder="1" applyAlignment="1">
      <alignment horizontal="right"/>
    </xf>
    <xf numFmtId="175" fontId="12" fillId="0" borderId="0" xfId="0" applyNumberFormat="1" applyFont="1" applyFill="1" applyBorder="1"/>
    <xf numFmtId="175" fontId="12" fillId="0" borderId="0" xfId="0" applyNumberFormat="1" applyFont="1" applyFill="1"/>
    <xf numFmtId="175" fontId="14" fillId="0" borderId="0" xfId="0" applyNumberFormat="1" applyFont="1" applyFill="1" applyBorder="1" applyAlignment="1">
      <alignment horizontal="center"/>
    </xf>
    <xf numFmtId="175" fontId="13" fillId="2" borderId="0" xfId="0" applyNumberFormat="1" applyFont="1" applyFill="1" applyBorder="1"/>
    <xf numFmtId="175" fontId="13" fillId="0" borderId="1" xfId="0" applyNumberFormat="1" applyFont="1" applyFill="1" applyBorder="1" applyAlignment="1">
      <alignment horizontal="center"/>
    </xf>
    <xf numFmtId="175" fontId="13" fillId="0" borderId="0" xfId="0" applyNumberFormat="1" applyFont="1" applyFill="1" applyBorder="1" applyAlignment="1">
      <alignment horizontal="center"/>
    </xf>
    <xf numFmtId="175" fontId="21" fillId="0" borderId="1" xfId="0" applyNumberFormat="1" applyFont="1" applyFill="1" applyBorder="1"/>
    <xf numFmtId="175" fontId="13" fillId="0" borderId="1" xfId="0" applyNumberFormat="1" applyFont="1" applyFill="1" applyBorder="1" applyAlignment="1">
      <alignment wrapText="1"/>
    </xf>
    <xf numFmtId="175" fontId="21" fillId="3" borderId="1" xfId="0" applyNumberFormat="1" applyFont="1" applyFill="1" applyBorder="1" applyAlignment="1">
      <alignment horizontal="center"/>
    </xf>
    <xf numFmtId="175" fontId="13" fillId="0" borderId="1" xfId="0" applyNumberFormat="1" applyFont="1" applyFill="1" applyBorder="1"/>
    <xf numFmtId="175" fontId="23" fillId="0" borderId="1" xfId="0" applyNumberFormat="1" applyFont="1" applyFill="1" applyBorder="1" applyAlignment="1">
      <alignment wrapText="1"/>
    </xf>
    <xf numFmtId="175" fontId="23" fillId="0" borderId="1" xfId="0" applyNumberFormat="1" applyFont="1" applyFill="1" applyBorder="1"/>
    <xf numFmtId="175" fontId="21" fillId="0" borderId="1" xfId="0" applyNumberFormat="1" applyFont="1" applyFill="1" applyBorder="1" applyAlignment="1">
      <alignment horizontal="center"/>
    </xf>
    <xf numFmtId="175" fontId="14" fillId="0" borderId="0" xfId="0" applyNumberFormat="1" applyFont="1" applyFill="1" applyBorder="1" applyAlignment="1">
      <alignment wrapText="1"/>
    </xf>
    <xf numFmtId="175" fontId="25" fillId="0" borderId="0" xfId="0" applyNumberFormat="1" applyFont="1" applyFill="1" applyBorder="1"/>
    <xf numFmtId="175" fontId="20" fillId="0" borderId="0" xfId="0" applyNumberFormat="1" applyFont="1" applyFill="1" applyBorder="1" applyAlignment="1">
      <alignment horizontal="right"/>
    </xf>
    <xf numFmtId="175" fontId="18" fillId="0" borderId="1" xfId="0" applyNumberFormat="1" applyFont="1" applyFill="1" applyBorder="1"/>
    <xf numFmtId="175" fontId="8" fillId="0" borderId="0" xfId="0" applyNumberFormat="1" applyFont="1" applyBorder="1" applyAlignment="1">
      <alignment horizontal="center"/>
    </xf>
    <xf numFmtId="175" fontId="14" fillId="0" borderId="0" xfId="0" applyNumberFormat="1" applyFont="1" applyFill="1" applyBorder="1" applyAlignment="1">
      <alignment horizontal="left"/>
    </xf>
    <xf numFmtId="175" fontId="16" fillId="0" borderId="0" xfId="0" applyNumberFormat="1" applyFont="1" applyFill="1" applyBorder="1" applyAlignment="1">
      <alignment horizontal="right"/>
    </xf>
    <xf numFmtId="175" fontId="13" fillId="0" borderId="2" xfId="0" applyNumberFormat="1" applyFont="1" applyFill="1" applyBorder="1" applyAlignment="1">
      <alignment horizontal="center"/>
    </xf>
    <xf numFmtId="175" fontId="21" fillId="0" borderId="2" xfId="0" applyNumberFormat="1" applyFont="1" applyFill="1" applyBorder="1"/>
    <xf numFmtId="175" fontId="14" fillId="0" borderId="2" xfId="0" applyNumberFormat="1" applyFont="1" applyFill="1" applyBorder="1" applyAlignment="1">
      <alignment wrapText="1"/>
    </xf>
    <xf numFmtId="175" fontId="13" fillId="0" borderId="2" xfId="0" applyNumberFormat="1" applyFont="1" applyFill="1" applyBorder="1"/>
    <xf numFmtId="175" fontId="21" fillId="0" borderId="2" xfId="0" applyNumberFormat="1" applyFont="1" applyFill="1" applyBorder="1" applyAlignment="1">
      <alignment horizontal="center"/>
    </xf>
    <xf numFmtId="175" fontId="14" fillId="0" borderId="2" xfId="0" applyNumberFormat="1" applyFont="1" applyFill="1" applyBorder="1"/>
    <xf numFmtId="175" fontId="16" fillId="0" borderId="2" xfId="0" applyNumberFormat="1" applyFont="1" applyFill="1" applyBorder="1"/>
    <xf numFmtId="175" fontId="15" fillId="0" borderId="1" xfId="0" applyNumberFormat="1" applyFont="1" applyFill="1" applyBorder="1" applyAlignment="1">
      <alignment horizontal="left"/>
    </xf>
    <xf numFmtId="175" fontId="15" fillId="0" borderId="1" xfId="0" applyNumberFormat="1" applyFont="1" applyFill="1" applyBorder="1" applyAlignment="1">
      <alignment wrapText="1"/>
    </xf>
    <xf numFmtId="175" fontId="16" fillId="0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175" fontId="15" fillId="0" borderId="1" xfId="0" applyNumberFormat="1" applyFont="1" applyFill="1" applyBorder="1" applyAlignment="1">
      <alignment horizontal="center"/>
    </xf>
    <xf numFmtId="175" fontId="18" fillId="0" borderId="1" xfId="0" applyNumberFormat="1" applyFont="1" applyFill="1" applyBorder="1" applyAlignment="1"/>
    <xf numFmtId="175" fontId="16" fillId="0" borderId="3" xfId="0" applyNumberFormat="1" applyFont="1" applyFill="1" applyBorder="1" applyAlignment="1"/>
    <xf numFmtId="175" fontId="20" fillId="0" borderId="0" xfId="0" applyNumberFormat="1" applyFont="1" applyFill="1" applyBorder="1" applyAlignment="1"/>
    <xf numFmtId="0" fontId="0" fillId="0" borderId="0" xfId="0" applyAlignment="1"/>
    <xf numFmtId="175" fontId="12" fillId="0" borderId="2" xfId="0" applyNumberFormat="1" applyFont="1" applyFill="1" applyBorder="1"/>
    <xf numFmtId="176" fontId="13" fillId="0" borderId="1" xfId="0" applyNumberFormat="1" applyFont="1" applyFill="1" applyBorder="1"/>
    <xf numFmtId="1" fontId="21" fillId="0" borderId="1" xfId="0" applyNumberFormat="1" applyFont="1" applyFill="1" applyBorder="1"/>
    <xf numFmtId="176" fontId="21" fillId="0" borderId="1" xfId="0" applyNumberFormat="1" applyFont="1" applyFill="1" applyBorder="1"/>
    <xf numFmtId="175" fontId="15" fillId="0" borderId="3" xfId="0" applyNumberFormat="1" applyFont="1" applyFill="1" applyBorder="1" applyAlignment="1">
      <alignment wrapText="1"/>
    </xf>
    <xf numFmtId="175" fontId="21" fillId="2" borderId="0" xfId="0" applyNumberFormat="1" applyFont="1" applyFill="1" applyBorder="1"/>
    <xf numFmtId="49" fontId="16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172" fontId="4" fillId="0" borderId="0" xfId="0" applyNumberFormat="1" applyFont="1" applyFill="1" applyBorder="1"/>
    <xf numFmtId="180" fontId="4" fillId="0" borderId="0" xfId="0" applyNumberFormat="1" applyFont="1" applyFill="1" applyBorder="1"/>
    <xf numFmtId="175" fontId="20" fillId="0" borderId="0" xfId="0" applyNumberFormat="1" applyFont="1" applyFill="1" applyBorder="1" applyAlignment="1">
      <alignment horizontal="left" wrapText="1"/>
    </xf>
    <xf numFmtId="175" fontId="4" fillId="0" borderId="0" xfId="0" applyNumberFormat="1" applyFont="1" applyFill="1" applyBorder="1" applyAlignment="1">
      <alignment horizontal="left" wrapText="1"/>
    </xf>
    <xf numFmtId="175" fontId="20" fillId="0" borderId="0" xfId="0" applyNumberFormat="1" applyFont="1" applyFill="1" applyBorder="1" applyAlignment="1"/>
    <xf numFmtId="0" fontId="0" fillId="0" borderId="0" xfId="0" applyAlignment="1"/>
    <xf numFmtId="175" fontId="3" fillId="0" borderId="0" xfId="2" applyNumberFormat="1" applyFont="1" applyFill="1" applyBorder="1" applyAlignment="1" applyProtection="1">
      <alignment horizontal="right"/>
    </xf>
    <xf numFmtId="175" fontId="5" fillId="0" borderId="0" xfId="0" applyNumberFormat="1" applyFont="1" applyFill="1" applyBorder="1" applyAlignment="1">
      <alignment horizontal="left"/>
    </xf>
    <xf numFmtId="175" fontId="6" fillId="0" borderId="0" xfId="0" applyNumberFormat="1" applyFont="1" applyFill="1" applyBorder="1" applyAlignment="1">
      <alignment horizontal="left"/>
    </xf>
    <xf numFmtId="175" fontId="21" fillId="2" borderId="1" xfId="0" applyNumberFormat="1" applyFont="1" applyFill="1" applyBorder="1" applyAlignment="1">
      <alignment horizontal="center" vertical="center"/>
    </xf>
    <xf numFmtId="175" fontId="13" fillId="2" borderId="1" xfId="0" applyNumberFormat="1" applyFont="1" applyFill="1" applyBorder="1" applyAlignment="1">
      <alignment horizontal="center"/>
    </xf>
    <xf numFmtId="175" fontId="13" fillId="2" borderId="1" xfId="0" applyNumberFormat="1" applyFont="1" applyFill="1" applyBorder="1" applyAlignment="1">
      <alignment horizontal="center" vertical="center" wrapText="1"/>
    </xf>
    <xf numFmtId="175" fontId="14" fillId="0" borderId="0" xfId="0" applyNumberFormat="1" applyFont="1" applyFill="1" applyBorder="1" applyAlignment="1">
      <alignment horizontal="left" wrapText="1"/>
    </xf>
    <xf numFmtId="0" fontId="24" fillId="0" borderId="0" xfId="0" applyFont="1" applyAlignment="1">
      <alignment horizontal="left" wrapText="1"/>
    </xf>
    <xf numFmtId="175" fontId="16" fillId="3" borderId="1" xfId="0" applyNumberFormat="1" applyFont="1" applyFill="1" applyBorder="1" applyAlignment="1">
      <alignment horizontal="center"/>
    </xf>
    <xf numFmtId="175" fontId="4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Border="1" applyAlignment="1">
      <alignment horizontal="center"/>
    </xf>
    <xf numFmtId="175" fontId="15" fillId="0" borderId="1" xfId="0" applyNumberFormat="1" applyFont="1" applyFill="1" applyBorder="1" applyAlignment="1">
      <alignment horizontal="left"/>
    </xf>
    <xf numFmtId="175" fontId="15" fillId="0" borderId="1" xfId="0" applyNumberFormat="1" applyFont="1" applyFill="1" applyBorder="1" applyAlignment="1">
      <alignment horizontal="right"/>
    </xf>
    <xf numFmtId="175" fontId="14" fillId="0" borderId="0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175" fontId="15" fillId="0" borderId="6" xfId="0" applyNumberFormat="1" applyFont="1" applyFill="1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4" xfId="0" applyBorder="1" applyAlignment="1"/>
    <xf numFmtId="175" fontId="20" fillId="0" borderId="0" xfId="0" applyNumberFormat="1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175" fontId="15" fillId="0" borderId="3" xfId="0" applyNumberFormat="1" applyFont="1" applyFill="1" applyBorder="1" applyAlignment="1">
      <alignment wrapText="1"/>
    </xf>
    <xf numFmtId="175" fontId="15" fillId="0" borderId="5" xfId="0" applyNumberFormat="1" applyFont="1" applyFill="1" applyBorder="1" applyAlignment="1">
      <alignment wrapText="1"/>
    </xf>
    <xf numFmtId="175" fontId="16" fillId="3" borderId="3" xfId="0" applyNumberFormat="1" applyFont="1" applyFill="1" applyBorder="1" applyAlignment="1">
      <alignment horizontal="center" vertical="center" wrapText="1"/>
    </xf>
    <xf numFmtId="175" fontId="15" fillId="3" borderId="5" xfId="0" applyNumberFormat="1" applyFont="1" applyFill="1" applyBorder="1" applyAlignment="1">
      <alignment horizontal="center" vertical="center"/>
    </xf>
    <xf numFmtId="175" fontId="16" fillId="3" borderId="1" xfId="0" applyNumberFormat="1" applyFont="1" applyFill="1" applyBorder="1" applyAlignment="1">
      <alignment horizontal="center" vertical="center" wrapText="1"/>
    </xf>
    <xf numFmtId="175" fontId="15" fillId="3" borderId="1" xfId="0" applyNumberFormat="1" applyFont="1" applyFill="1" applyBorder="1" applyAlignment="1">
      <alignment horizontal="center" vertical="center"/>
    </xf>
    <xf numFmtId="175" fontId="18" fillId="0" borderId="5" xfId="0" applyNumberFormat="1" applyFont="1" applyFill="1" applyBorder="1" applyAlignment="1">
      <alignment wrapText="1"/>
    </xf>
    <xf numFmtId="0" fontId="14" fillId="0" borderId="0" xfId="0" applyFont="1" applyAlignment="1">
      <alignment horizontal="center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75" fontId="14" fillId="0" borderId="0" xfId="0" applyNumberFormat="1" applyFont="1" applyBorder="1" applyAlignment="1">
      <alignment horizontal="center" wrapText="1"/>
    </xf>
    <xf numFmtId="171" fontId="12" fillId="0" borderId="2" xfId="1" applyFont="1" applyBorder="1" applyAlignment="1" applyProtection="1">
      <alignment horizontal="center" vertical="center" wrapText="1"/>
    </xf>
    <xf numFmtId="171" fontId="12" fillId="0" borderId="11" xfId="1" applyFont="1" applyBorder="1" applyAlignment="1" applyProtection="1">
      <alignment horizontal="center" vertical="center" wrapText="1"/>
    </xf>
    <xf numFmtId="171" fontId="12" fillId="0" borderId="16" xfId="1" applyFont="1" applyBorder="1" applyAlignment="1" applyProtection="1">
      <alignment horizontal="center" vertical="center" wrapText="1"/>
    </xf>
    <xf numFmtId="171" fontId="12" fillId="0" borderId="17" xfId="1" applyFont="1" applyBorder="1" applyAlignment="1" applyProtection="1">
      <alignment horizontal="center" vertical="center" wrapText="1"/>
    </xf>
    <xf numFmtId="175" fontId="13" fillId="2" borderId="18" xfId="0" applyNumberFormat="1" applyFont="1" applyFill="1" applyBorder="1" applyAlignment="1">
      <alignment horizontal="center"/>
    </xf>
    <xf numFmtId="175" fontId="13" fillId="2" borderId="19" xfId="0" applyNumberFormat="1" applyFont="1" applyFill="1" applyBorder="1" applyAlignment="1">
      <alignment horizontal="center"/>
    </xf>
    <xf numFmtId="175" fontId="13" fillId="2" borderId="20" xfId="0" applyNumberFormat="1" applyFont="1" applyFill="1" applyBorder="1" applyAlignment="1">
      <alignment horizontal="center"/>
    </xf>
    <xf numFmtId="175" fontId="14" fillId="0" borderId="0" xfId="0" applyNumberFormat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75" fontId="13" fillId="2" borderId="2" xfId="0" applyNumberFormat="1" applyFont="1" applyFill="1" applyBorder="1" applyAlignment="1">
      <alignment horizontal="center" vertical="center"/>
    </xf>
    <xf numFmtId="175" fontId="13" fillId="2" borderId="11" xfId="0" applyNumberFormat="1" applyFont="1" applyFill="1" applyBorder="1" applyAlignment="1">
      <alignment horizontal="center" vertical="center"/>
    </xf>
    <xf numFmtId="175" fontId="13" fillId="2" borderId="2" xfId="0" applyNumberFormat="1" applyFont="1" applyFill="1" applyBorder="1" applyAlignment="1">
      <alignment horizontal="center" vertical="center" wrapText="1"/>
    </xf>
    <xf numFmtId="175" fontId="13" fillId="2" borderId="11" xfId="0" applyNumberFormat="1" applyFont="1" applyFill="1" applyBorder="1" applyAlignment="1">
      <alignment horizontal="center" vertical="center" wrapText="1"/>
    </xf>
    <xf numFmtId="175" fontId="8" fillId="0" borderId="0" xfId="0" applyNumberFormat="1" applyFont="1" applyBorder="1" applyAlignment="1">
      <alignment horizontal="center"/>
    </xf>
    <xf numFmtId="175" fontId="13" fillId="2" borderId="14" xfId="0" applyNumberFormat="1" applyFont="1" applyFill="1" applyBorder="1" applyAlignment="1">
      <alignment horizontal="center" vertical="center" wrapText="1"/>
    </xf>
    <xf numFmtId="175" fontId="13" fillId="2" borderId="15" xfId="0" applyNumberFormat="1" applyFont="1" applyFill="1" applyBorder="1" applyAlignment="1">
      <alignment horizontal="center" vertical="center" wrapText="1"/>
    </xf>
    <xf numFmtId="175" fontId="21" fillId="0" borderId="0" xfId="0" applyNumberFormat="1" applyFont="1" applyFill="1" applyBorder="1" applyAlignment="1">
      <alignment horizontal="center"/>
    </xf>
    <xf numFmtId="175" fontId="13" fillId="2" borderId="12" xfId="0" applyNumberFormat="1" applyFont="1" applyFill="1" applyBorder="1" applyAlignment="1">
      <alignment horizontal="center" vertical="center" wrapText="1"/>
    </xf>
    <xf numFmtId="175" fontId="13" fillId="2" borderId="13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1">
    <dxf>
      <font>
        <strike val="0"/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Documents%20and%20Settings/User/Application%20Data/Microsoft/Excel/GFO_NEW_SS_2011_ODI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MOBA/MOBADesi/2011_MOBA/ODIT_2011/FINAL/GFO_NEW_SS_2011_FINAL_ODIT_MOB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Данни"/>
    </sheetNames>
    <sheetDataSet>
      <sheetData sheetId="0" refreshError="1">
        <row r="10">
          <cell r="F10">
            <v>1108</v>
          </cell>
        </row>
      </sheetData>
      <sheetData sheetId="1" refreshError="1"/>
      <sheetData sheetId="2" refreshError="1"/>
      <sheetData sheetId="3" refreshError="1"/>
      <sheetData sheetId="4" refreshError="1">
        <row r="4">
          <cell r="C4" t="str">
            <v>МОБА ЕООД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СБ"/>
      <sheetName val="ОПР"/>
      <sheetName val="ОПП"/>
      <sheetName val="ОСК"/>
      <sheetName val="Данни"/>
    </sheetNames>
    <sheetDataSet>
      <sheetData sheetId="0"/>
      <sheetData sheetId="1"/>
      <sheetData sheetId="2"/>
      <sheetData sheetId="3"/>
      <sheetData sheetId="4"/>
      <sheetData sheetId="5">
        <row r="4">
          <cell r="C4" t="str">
            <v>МОБА ЕООД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opLeftCell="A13" workbookViewId="0">
      <selection activeCell="O18" sqref="O18"/>
    </sheetView>
  </sheetViews>
  <sheetFormatPr defaultColWidth="8.42578125" defaultRowHeight="15"/>
  <cols>
    <col min="1" max="1" width="31.140625" style="2" customWidth="1"/>
    <col min="2" max="2" width="8.7109375" style="2" customWidth="1"/>
    <col min="3" max="3" width="8.42578125" style="2" customWidth="1"/>
    <col min="4" max="4" width="1.5703125" style="2" customWidth="1"/>
    <col min="5" max="5" width="25" style="2" customWidth="1"/>
    <col min="6" max="6" width="9.5703125" style="2" customWidth="1"/>
    <col min="7" max="7" width="8.28515625" style="2" customWidth="1"/>
    <col min="8" max="8" width="8.42578125" style="2"/>
    <col min="9" max="9" width="10" style="2" customWidth="1"/>
    <col min="10" max="16384" width="8.42578125" style="2"/>
  </cols>
  <sheetData>
    <row r="1" spans="1:9">
      <c r="A1" s="103"/>
      <c r="B1" s="103"/>
      <c r="C1" s="103"/>
      <c r="D1" s="103"/>
      <c r="E1" s="103"/>
      <c r="F1" s="103"/>
      <c r="G1" s="103"/>
      <c r="H1" s="1"/>
      <c r="I1" s="1"/>
    </row>
    <row r="2" spans="1:9">
      <c r="A2" s="104" t="str">
        <f>[1]Данни!C4</f>
        <v>МОБА ЕООД</v>
      </c>
      <c r="B2" s="104"/>
      <c r="C2" s="104"/>
      <c r="D2" s="104"/>
      <c r="E2" s="104"/>
      <c r="F2" s="104"/>
      <c r="G2" s="104"/>
    </row>
    <row r="3" spans="1:9">
      <c r="A3" s="105" t="s">
        <v>133</v>
      </c>
      <c r="B3" s="105"/>
      <c r="C3" s="105"/>
      <c r="D3" s="105"/>
      <c r="E3" s="105"/>
      <c r="F3" s="105"/>
      <c r="G3" s="105"/>
    </row>
    <row r="4" spans="1:9">
      <c r="A4" s="27"/>
      <c r="B4" s="27"/>
      <c r="C4" s="27"/>
      <c r="D4" s="27"/>
      <c r="E4" s="27"/>
      <c r="F4" s="27"/>
      <c r="G4" s="27"/>
    </row>
    <row r="5" spans="1:9">
      <c r="A5" s="13"/>
      <c r="B5" s="13"/>
      <c r="C5" s="13"/>
      <c r="D5" s="13"/>
      <c r="E5" s="13"/>
      <c r="F5" s="13"/>
      <c r="G5" s="13"/>
    </row>
    <row r="6" spans="1:9">
      <c r="A6" s="106" t="s">
        <v>2</v>
      </c>
      <c r="B6" s="107" t="s">
        <v>3</v>
      </c>
      <c r="C6" s="107"/>
      <c r="D6" s="56"/>
      <c r="E6" s="106" t="s">
        <v>4</v>
      </c>
      <c r="F6" s="107" t="s">
        <v>3</v>
      </c>
      <c r="G6" s="107"/>
    </row>
    <row r="7" spans="1:9" ht="15" customHeight="1">
      <c r="A7" s="106"/>
      <c r="B7" s="108" t="s">
        <v>5</v>
      </c>
      <c r="C7" s="108" t="s">
        <v>6</v>
      </c>
      <c r="D7" s="56"/>
      <c r="E7" s="106"/>
      <c r="F7" s="108" t="s">
        <v>5</v>
      </c>
      <c r="G7" s="108" t="s">
        <v>6</v>
      </c>
    </row>
    <row r="8" spans="1:9">
      <c r="A8" s="106"/>
      <c r="B8" s="108"/>
      <c r="C8" s="108"/>
      <c r="D8" s="56"/>
      <c r="E8" s="106"/>
      <c r="F8" s="108"/>
      <c r="G8" s="108"/>
    </row>
    <row r="9" spans="1:9">
      <c r="A9" s="57">
        <v>1</v>
      </c>
      <c r="B9" s="57">
        <v>2</v>
      </c>
      <c r="C9" s="57">
        <v>3</v>
      </c>
      <c r="D9" s="58"/>
      <c r="E9" s="57">
        <v>1</v>
      </c>
      <c r="F9" s="57">
        <v>2</v>
      </c>
      <c r="G9" s="57">
        <v>3</v>
      </c>
    </row>
    <row r="10" spans="1:9">
      <c r="A10" s="59" t="s">
        <v>7</v>
      </c>
      <c r="B10" s="57"/>
      <c r="C10" s="57"/>
      <c r="D10" s="13"/>
      <c r="E10" s="59" t="s">
        <v>8</v>
      </c>
      <c r="F10" s="57"/>
      <c r="G10" s="57"/>
      <c r="I10" s="97"/>
    </row>
    <row r="11" spans="1:9" ht="26.25">
      <c r="A11" s="60" t="s">
        <v>9</v>
      </c>
      <c r="B11" s="65">
        <f>+B12+B13</f>
        <v>242</v>
      </c>
      <c r="C11" s="65">
        <f>+C12+C13</f>
        <v>153</v>
      </c>
      <c r="D11" s="13"/>
      <c r="E11" s="60" t="s">
        <v>10</v>
      </c>
      <c r="F11" s="65">
        <f>F12</f>
        <v>7152</v>
      </c>
      <c r="G11" s="65">
        <f>G12</f>
        <v>1933</v>
      </c>
      <c r="I11" s="98"/>
    </row>
    <row r="12" spans="1:9">
      <c r="A12" s="62" t="s">
        <v>11</v>
      </c>
      <c r="B12" s="57">
        <v>88</v>
      </c>
      <c r="C12" s="57">
        <v>53</v>
      </c>
      <c r="D12" s="13"/>
      <c r="E12" s="62" t="s">
        <v>12</v>
      </c>
      <c r="F12" s="57">
        <v>7152</v>
      </c>
      <c r="G12" s="57">
        <v>1933</v>
      </c>
      <c r="I12" s="97"/>
    </row>
    <row r="13" spans="1:9">
      <c r="A13" s="62" t="s">
        <v>13</v>
      </c>
      <c r="B13" s="57">
        <v>154</v>
      </c>
      <c r="C13" s="57">
        <v>100</v>
      </c>
      <c r="D13" s="13"/>
      <c r="E13" s="60" t="s">
        <v>149</v>
      </c>
      <c r="F13" s="57">
        <v>10</v>
      </c>
      <c r="G13" s="57">
        <v>0</v>
      </c>
    </row>
    <row r="14" spans="1:9" ht="27">
      <c r="A14" s="62" t="s">
        <v>14</v>
      </c>
      <c r="B14" s="65">
        <f>+B15+B16</f>
        <v>7049</v>
      </c>
      <c r="C14" s="65">
        <f>+C15+C16</f>
        <v>2053</v>
      </c>
      <c r="D14" s="13"/>
      <c r="E14" s="63" t="s">
        <v>15</v>
      </c>
      <c r="F14" s="65">
        <v>7162</v>
      </c>
      <c r="G14" s="65">
        <v>1933</v>
      </c>
    </row>
    <row r="15" spans="1:9" ht="26.25">
      <c r="A15" s="62" t="s">
        <v>16</v>
      </c>
      <c r="B15" s="57">
        <v>5977</v>
      </c>
      <c r="C15" s="57">
        <v>1745</v>
      </c>
      <c r="D15" s="13"/>
      <c r="E15" s="60" t="s">
        <v>150</v>
      </c>
      <c r="F15" s="57">
        <v>1</v>
      </c>
      <c r="G15" s="57">
        <v>0</v>
      </c>
    </row>
    <row r="16" spans="1:9">
      <c r="A16" s="62" t="s">
        <v>17</v>
      </c>
      <c r="B16" s="57">
        <v>1072</v>
      </c>
      <c r="C16" s="57">
        <v>308</v>
      </c>
      <c r="D16" s="13"/>
      <c r="E16" s="64" t="s">
        <v>18</v>
      </c>
      <c r="F16" s="65">
        <v>1</v>
      </c>
      <c r="G16" s="65">
        <v>0</v>
      </c>
    </row>
    <row r="17" spans="1:7" ht="26.25">
      <c r="A17" s="60" t="s">
        <v>19</v>
      </c>
      <c r="B17" s="65">
        <v>14</v>
      </c>
      <c r="C17" s="65">
        <v>25</v>
      </c>
      <c r="D17" s="13"/>
      <c r="E17" s="64" t="s">
        <v>21</v>
      </c>
      <c r="F17" s="65">
        <v>7163</v>
      </c>
      <c r="G17" s="65">
        <v>1933</v>
      </c>
    </row>
    <row r="18" spans="1:7" ht="51.75">
      <c r="A18" s="60" t="s">
        <v>20</v>
      </c>
      <c r="B18" s="65">
        <v>14</v>
      </c>
      <c r="C18" s="65">
        <v>25</v>
      </c>
      <c r="D18" s="13"/>
      <c r="E18" s="60" t="s">
        <v>151</v>
      </c>
      <c r="F18" s="65">
        <v>226</v>
      </c>
      <c r="G18" s="65">
        <v>341</v>
      </c>
    </row>
    <row r="19" spans="1:7">
      <c r="A19" s="62" t="s">
        <v>22</v>
      </c>
      <c r="B19" s="57">
        <v>14</v>
      </c>
      <c r="C19" s="57">
        <v>25</v>
      </c>
      <c r="D19" s="13"/>
      <c r="E19" s="64" t="s">
        <v>152</v>
      </c>
      <c r="F19" s="65">
        <v>217</v>
      </c>
      <c r="G19" s="65">
        <v>337</v>
      </c>
    </row>
    <row r="20" spans="1:7">
      <c r="A20" s="62" t="s">
        <v>23</v>
      </c>
      <c r="B20" s="65">
        <v>37</v>
      </c>
      <c r="C20" s="65">
        <v>40</v>
      </c>
      <c r="D20" s="13"/>
      <c r="E20" s="60"/>
      <c r="F20" s="65"/>
      <c r="G20" s="65"/>
    </row>
    <row r="21" spans="1:7">
      <c r="A21" s="62" t="s">
        <v>107</v>
      </c>
      <c r="B21" s="57">
        <v>37</v>
      </c>
      <c r="C21" s="57">
        <v>40</v>
      </c>
      <c r="D21" s="13"/>
      <c r="E21" s="64"/>
      <c r="F21" s="65"/>
      <c r="G21" s="65"/>
    </row>
    <row r="22" spans="1:7" ht="27">
      <c r="A22" s="63" t="s">
        <v>24</v>
      </c>
      <c r="B22" s="65">
        <f>+B11+B14+B17+B20</f>
        <v>7342</v>
      </c>
      <c r="C22" s="65">
        <f>+C11+C14+C17+C20</f>
        <v>2271</v>
      </c>
      <c r="D22" s="13"/>
      <c r="E22" s="64"/>
      <c r="F22" s="65"/>
      <c r="G22" s="65"/>
    </row>
    <row r="23" spans="1:7" ht="26.25">
      <c r="A23" s="60" t="s">
        <v>25</v>
      </c>
      <c r="B23" s="65">
        <v>47</v>
      </c>
      <c r="C23" s="65">
        <v>3</v>
      </c>
      <c r="D23" s="13"/>
      <c r="E23" s="64"/>
      <c r="F23" s="65"/>
      <c r="G23" s="65"/>
    </row>
    <row r="24" spans="1:7">
      <c r="A24" s="64" t="s">
        <v>26</v>
      </c>
      <c r="B24" s="57">
        <f>+B23</f>
        <v>47</v>
      </c>
      <c r="C24" s="57">
        <v>3</v>
      </c>
      <c r="D24" s="13"/>
      <c r="E24" s="64"/>
      <c r="F24" s="65"/>
      <c r="G24" s="65"/>
    </row>
    <row r="25" spans="1:7" ht="27">
      <c r="A25" s="63" t="s">
        <v>27</v>
      </c>
      <c r="B25" s="65">
        <f>+B22+B23</f>
        <v>7389</v>
      </c>
      <c r="C25" s="65">
        <f>+C22+C23</f>
        <v>2274</v>
      </c>
      <c r="D25" s="13"/>
      <c r="E25" s="64"/>
      <c r="F25" s="65"/>
      <c r="G25" s="65"/>
    </row>
    <row r="26" spans="1:7">
      <c r="A26" s="64" t="s">
        <v>28</v>
      </c>
      <c r="B26" s="65">
        <f>B25</f>
        <v>7389</v>
      </c>
      <c r="C26" s="65">
        <f>C24+C22</f>
        <v>2274</v>
      </c>
      <c r="D26" s="13"/>
      <c r="E26" s="64"/>
      <c r="F26" s="65"/>
      <c r="G26" s="65"/>
    </row>
    <row r="27" spans="1:7">
      <c r="A27" s="62" t="s">
        <v>142</v>
      </c>
      <c r="B27" s="57">
        <v>-9</v>
      </c>
      <c r="C27" s="57">
        <v>-4</v>
      </c>
      <c r="D27" s="13"/>
      <c r="E27" s="64"/>
      <c r="F27" s="65"/>
      <c r="G27" s="65"/>
    </row>
    <row r="28" spans="1:7">
      <c r="A28" s="59" t="s">
        <v>29</v>
      </c>
      <c r="B28" s="61">
        <f>+B11+B14+B17+B20+B23+B27</f>
        <v>7380</v>
      </c>
      <c r="C28" s="61">
        <f>+C11+C14+C17+C20+C23+C27</f>
        <v>2270</v>
      </c>
      <c r="D28" s="13"/>
      <c r="E28" s="59" t="s">
        <v>29</v>
      </c>
      <c r="F28" s="61">
        <f>F17+F19</f>
        <v>7380</v>
      </c>
      <c r="G28" s="61">
        <f>G16+G18</f>
        <v>341</v>
      </c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48" t="s">
        <v>30</v>
      </c>
      <c r="B30" s="13"/>
      <c r="C30" s="13"/>
      <c r="D30" s="13"/>
      <c r="E30" s="13"/>
      <c r="F30" s="13"/>
      <c r="G30" s="13"/>
    </row>
    <row r="31" spans="1:7">
      <c r="A31" s="48" t="s">
        <v>141</v>
      </c>
      <c r="B31" s="53"/>
      <c r="C31" s="53"/>
      <c r="D31" s="13"/>
      <c r="E31" s="56"/>
      <c r="F31" s="13"/>
      <c r="G31" s="13"/>
    </row>
    <row r="32" spans="1:7">
      <c r="A32" s="48"/>
      <c r="B32" s="53"/>
      <c r="C32" s="53"/>
      <c r="D32" s="13"/>
      <c r="E32" s="13"/>
      <c r="F32" s="13"/>
      <c r="G32" s="13"/>
    </row>
    <row r="33" spans="1:7">
      <c r="A33" s="53"/>
      <c r="B33" s="53"/>
      <c r="C33" s="53"/>
      <c r="D33" s="13"/>
      <c r="E33" s="53"/>
      <c r="F33" s="53"/>
      <c r="G33" s="53"/>
    </row>
    <row r="34" spans="1:7">
      <c r="A34" s="49" t="s">
        <v>134</v>
      </c>
      <c r="B34" s="109" t="s">
        <v>31</v>
      </c>
      <c r="C34" s="110"/>
      <c r="D34" s="53"/>
      <c r="E34" s="55" t="s">
        <v>116</v>
      </c>
      <c r="F34" s="53"/>
      <c r="G34" s="53"/>
    </row>
    <row r="35" spans="1:7" ht="15" customHeight="1">
      <c r="A35" s="53"/>
      <c r="B35" s="101" t="s">
        <v>125</v>
      </c>
      <c r="C35" s="102"/>
      <c r="D35" s="102"/>
      <c r="E35" s="68" t="s">
        <v>126</v>
      </c>
      <c r="F35" s="99" t="s">
        <v>124</v>
      </c>
      <c r="G35" s="100"/>
    </row>
    <row r="36" spans="1:7">
      <c r="A36" s="33"/>
      <c r="B36" s="35"/>
      <c r="C36" s="33"/>
      <c r="D36" s="28"/>
      <c r="E36" s="33"/>
      <c r="F36" s="33"/>
      <c r="G36" s="33"/>
    </row>
    <row r="37" spans="1:7">
      <c r="B37" s="4"/>
      <c r="D37" s="3"/>
    </row>
    <row r="38" spans="1:7">
      <c r="B38" s="4"/>
      <c r="D38" s="3"/>
      <c r="E38" s="68"/>
    </row>
    <row r="39" spans="1:7">
      <c r="B39" s="4"/>
      <c r="D39" s="3"/>
    </row>
    <row r="40" spans="1:7">
      <c r="B40" s="4"/>
      <c r="D40" s="3"/>
    </row>
    <row r="41" spans="1:7">
      <c r="B41" s="4"/>
      <c r="D41" s="3"/>
    </row>
    <row r="42" spans="1:7">
      <c r="F42" s="5"/>
      <c r="G42" s="5"/>
    </row>
    <row r="43" spans="1:7">
      <c r="D43" s="3"/>
    </row>
    <row r="48" spans="1:7" s="5" customFormat="1">
      <c r="A48" s="2"/>
      <c r="B48" s="2"/>
      <c r="C48" s="2"/>
      <c r="E48" s="2"/>
      <c r="F48" s="2"/>
      <c r="G48" s="2"/>
    </row>
    <row r="49" spans="4:4">
      <c r="D49" s="5"/>
    </row>
  </sheetData>
  <mergeCells count="14">
    <mergeCell ref="C7:C8"/>
    <mergeCell ref="F7:F8"/>
    <mergeCell ref="G7:G8"/>
    <mergeCell ref="B34:C34"/>
    <mergeCell ref="F35:G35"/>
    <mergeCell ref="B35:D35"/>
    <mergeCell ref="A1:G1"/>
    <mergeCell ref="A2:G2"/>
    <mergeCell ref="A3:G3"/>
    <mergeCell ref="A6:A8"/>
    <mergeCell ref="B6:C6"/>
    <mergeCell ref="E6:E8"/>
    <mergeCell ref="F6:G6"/>
    <mergeCell ref="B7:B8"/>
  </mergeCells>
  <phoneticPr fontId="0" type="noConversion"/>
  <pageMargins left="0.17" right="0.17" top="0.35" bottom="0.57999999999999996" header="0.17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opLeftCell="A10" zoomScaleNormal="100" workbookViewId="0">
      <selection activeCell="D44" sqref="D44"/>
    </sheetView>
  </sheetViews>
  <sheetFormatPr defaultColWidth="48.85546875" defaultRowHeight="15"/>
  <cols>
    <col min="1" max="1" width="25.5703125" style="8" customWidth="1"/>
    <col min="2" max="2" width="6.85546875" style="8" customWidth="1"/>
    <col min="3" max="3" width="7.42578125" style="8" customWidth="1"/>
    <col min="4" max="4" width="23.5703125" style="8" customWidth="1"/>
    <col min="5" max="5" width="7.5703125" style="8" customWidth="1"/>
    <col min="6" max="6" width="8.140625" style="8" customWidth="1"/>
    <col min="7" max="7" width="2.7109375" style="8" customWidth="1"/>
    <col min="8" max="10" width="9.140625" style="8" customWidth="1"/>
    <col min="11" max="11" width="10.7109375" style="8" customWidth="1"/>
    <col min="12" max="255" width="9.140625" style="8" customWidth="1"/>
    <col min="256" max="16384" width="48.85546875" style="8"/>
  </cols>
  <sheetData>
    <row r="1" spans="1:8">
      <c r="A1" s="6" t="str">
        <f>[2]Данни!C4</f>
        <v>МОБА ЕООД</v>
      </c>
      <c r="B1" s="7"/>
      <c r="C1" s="7"/>
      <c r="D1" s="112"/>
      <c r="E1" s="112"/>
      <c r="F1" s="112"/>
      <c r="G1" s="112"/>
      <c r="H1" s="112"/>
    </row>
    <row r="2" spans="1:8">
      <c r="A2" s="105" t="s">
        <v>135</v>
      </c>
      <c r="B2" s="105"/>
      <c r="C2" s="105"/>
      <c r="D2" s="105"/>
      <c r="E2" s="105"/>
      <c r="F2" s="105"/>
    </row>
    <row r="3" spans="1:8">
      <c r="A3" s="113"/>
      <c r="B3" s="113"/>
      <c r="C3" s="113"/>
      <c r="D3" s="113"/>
      <c r="E3" s="113"/>
      <c r="F3" s="113"/>
    </row>
    <row r="4" spans="1:8">
      <c r="A4" s="114" t="s">
        <v>32</v>
      </c>
      <c r="B4" s="114"/>
      <c r="C4" s="114"/>
      <c r="D4" s="115" t="s">
        <v>33</v>
      </c>
      <c r="E4" s="115"/>
      <c r="F4" s="115" t="s">
        <v>34</v>
      </c>
    </row>
    <row r="5" spans="1:8">
      <c r="A5" s="131" t="s">
        <v>35</v>
      </c>
      <c r="B5" s="111" t="s">
        <v>36</v>
      </c>
      <c r="C5" s="111"/>
      <c r="D5" s="131" t="s">
        <v>35</v>
      </c>
      <c r="E5" s="111" t="s">
        <v>36</v>
      </c>
      <c r="F5" s="111"/>
    </row>
    <row r="6" spans="1:8" ht="15" customHeight="1">
      <c r="A6" s="131"/>
      <c r="B6" s="130" t="s">
        <v>37</v>
      </c>
      <c r="C6" s="128" t="s">
        <v>38</v>
      </c>
      <c r="D6" s="131"/>
      <c r="E6" s="130" t="s">
        <v>37</v>
      </c>
      <c r="F6" s="130" t="s">
        <v>38</v>
      </c>
    </row>
    <row r="7" spans="1:8" ht="39" customHeight="1">
      <c r="A7" s="131"/>
      <c r="B7" s="131"/>
      <c r="C7" s="129"/>
      <c r="D7" s="131"/>
      <c r="E7" s="131"/>
      <c r="F7" s="131"/>
    </row>
    <row r="8" spans="1:8">
      <c r="A8" s="29" t="s">
        <v>39</v>
      </c>
      <c r="B8" s="29">
        <v>1</v>
      </c>
      <c r="C8" s="29">
        <v>2</v>
      </c>
      <c r="D8" s="29" t="s">
        <v>39</v>
      </c>
      <c r="E8" s="29">
        <v>1</v>
      </c>
      <c r="F8" s="29">
        <v>2</v>
      </c>
    </row>
    <row r="9" spans="1:8">
      <c r="A9" s="126" t="s">
        <v>41</v>
      </c>
      <c r="B9" s="31"/>
      <c r="C9" s="31"/>
      <c r="D9" s="30" t="s">
        <v>40</v>
      </c>
      <c r="E9" s="32"/>
      <c r="F9" s="32"/>
    </row>
    <row r="10" spans="1:8">
      <c r="A10" s="132"/>
      <c r="B10" s="31"/>
      <c r="C10" s="31"/>
      <c r="D10" s="30" t="s">
        <v>42</v>
      </c>
      <c r="E10" s="30">
        <v>1108</v>
      </c>
      <c r="F10" s="30">
        <v>1108</v>
      </c>
    </row>
    <row r="11" spans="1:8">
      <c r="A11" s="126" t="s">
        <v>43</v>
      </c>
      <c r="B11" s="30">
        <v>0</v>
      </c>
      <c r="C11" s="30">
        <v>1</v>
      </c>
      <c r="D11" s="30" t="s">
        <v>44</v>
      </c>
      <c r="E11" s="30">
        <v>149</v>
      </c>
      <c r="F11" s="30">
        <v>149</v>
      </c>
      <c r="G11" s="9"/>
    </row>
    <row r="12" spans="1:8">
      <c r="A12" s="127"/>
      <c r="B12" s="30"/>
      <c r="C12" s="30"/>
      <c r="D12" s="31" t="s">
        <v>45</v>
      </c>
      <c r="E12" s="31">
        <v>149</v>
      </c>
      <c r="F12" s="31">
        <v>149</v>
      </c>
      <c r="G12" s="9"/>
    </row>
    <row r="13" spans="1:8" ht="36.75">
      <c r="A13" s="93" t="s">
        <v>46</v>
      </c>
      <c r="B13" s="30"/>
      <c r="C13" s="30"/>
      <c r="D13" s="81" t="s">
        <v>118</v>
      </c>
      <c r="E13" s="30">
        <v>-877</v>
      </c>
      <c r="F13" s="30">
        <v>-533</v>
      </c>
      <c r="G13" s="9"/>
    </row>
    <row r="14" spans="1:8">
      <c r="A14" s="31" t="s">
        <v>47</v>
      </c>
      <c r="B14" s="31">
        <v>120</v>
      </c>
      <c r="C14" s="31">
        <v>129</v>
      </c>
      <c r="D14" s="31" t="s">
        <v>113</v>
      </c>
      <c r="E14" s="31">
        <v>-877</v>
      </c>
      <c r="F14" s="31">
        <v>-533</v>
      </c>
      <c r="G14" s="9"/>
    </row>
    <row r="15" spans="1:8">
      <c r="A15" s="36" t="s">
        <v>49</v>
      </c>
      <c r="B15" s="31">
        <v>120</v>
      </c>
      <c r="C15" s="31">
        <v>129</v>
      </c>
      <c r="D15" s="30" t="s">
        <v>117</v>
      </c>
      <c r="E15" s="30">
        <v>-217</v>
      </c>
      <c r="F15" s="30">
        <v>-337</v>
      </c>
      <c r="G15" s="9"/>
    </row>
    <row r="16" spans="1:8" ht="24.75">
      <c r="A16" s="95" t="s">
        <v>50</v>
      </c>
      <c r="B16" s="31">
        <v>1</v>
      </c>
      <c r="C16" s="31">
        <v>0</v>
      </c>
      <c r="D16" s="30" t="s">
        <v>48</v>
      </c>
      <c r="E16" s="30">
        <v>163</v>
      </c>
      <c r="F16" s="30">
        <v>387</v>
      </c>
      <c r="G16" s="9"/>
    </row>
    <row r="17" spans="1:13">
      <c r="A17" s="36" t="s">
        <v>51</v>
      </c>
      <c r="B17" s="31">
        <v>4</v>
      </c>
      <c r="C17" s="31">
        <v>8</v>
      </c>
      <c r="D17" s="30"/>
      <c r="E17" s="30"/>
      <c r="F17" s="30"/>
      <c r="G17" s="9"/>
      <c r="I17" s="11"/>
    </row>
    <row r="18" spans="1:13" ht="12.75" customHeight="1">
      <c r="A18" s="32" t="s">
        <v>53</v>
      </c>
      <c r="B18" s="30">
        <f>+B15+B16+B17</f>
        <v>125</v>
      </c>
      <c r="C18" s="30">
        <v>137</v>
      </c>
      <c r="D18" s="118" t="s">
        <v>122</v>
      </c>
      <c r="E18" s="119"/>
      <c r="F18" s="120"/>
    </row>
    <row r="19" spans="1:13" ht="16.5" customHeight="1">
      <c r="A19" s="30" t="s">
        <v>55</v>
      </c>
      <c r="B19" s="30">
        <v>43</v>
      </c>
      <c r="C19" s="30">
        <v>35</v>
      </c>
      <c r="D19" s="121"/>
      <c r="E19" s="122"/>
      <c r="F19" s="123"/>
    </row>
    <row r="20" spans="1:13" ht="24.75">
      <c r="A20" s="84" t="s">
        <v>54</v>
      </c>
      <c r="B20" s="30">
        <v>168</v>
      </c>
      <c r="C20" s="30">
        <v>173</v>
      </c>
      <c r="D20" s="82" t="s">
        <v>129</v>
      </c>
      <c r="E20" s="31">
        <v>20</v>
      </c>
      <c r="F20" s="31">
        <v>0</v>
      </c>
    </row>
    <row r="21" spans="1:13" ht="24.75">
      <c r="A21" s="81" t="s">
        <v>56</v>
      </c>
      <c r="B21" s="31"/>
      <c r="C21" s="31"/>
      <c r="D21" s="31" t="s">
        <v>52</v>
      </c>
      <c r="E21" s="31">
        <v>20</v>
      </c>
      <c r="F21" s="31">
        <v>0</v>
      </c>
    </row>
    <row r="22" spans="1:13" ht="24.75">
      <c r="A22" s="30" t="s">
        <v>57</v>
      </c>
      <c r="B22" s="31"/>
      <c r="C22" s="31"/>
      <c r="D22" s="82" t="s">
        <v>130</v>
      </c>
      <c r="E22" s="31">
        <v>54</v>
      </c>
      <c r="F22" s="31">
        <v>123</v>
      </c>
    </row>
    <row r="23" spans="1:13">
      <c r="A23" s="31" t="s">
        <v>58</v>
      </c>
      <c r="B23" s="31">
        <v>468</v>
      </c>
      <c r="C23" s="31">
        <v>447</v>
      </c>
      <c r="D23" s="31" t="s">
        <v>52</v>
      </c>
      <c r="E23" s="31">
        <v>54</v>
      </c>
      <c r="F23" s="31">
        <v>83</v>
      </c>
      <c r="K23" s="11"/>
    </row>
    <row r="24" spans="1:13">
      <c r="A24" s="31" t="s">
        <v>138</v>
      </c>
      <c r="B24" s="31">
        <v>2</v>
      </c>
      <c r="C24" s="31">
        <v>0</v>
      </c>
      <c r="D24" s="31" t="s">
        <v>121</v>
      </c>
      <c r="E24" s="31">
        <v>0</v>
      </c>
      <c r="F24" s="31">
        <v>40</v>
      </c>
    </row>
    <row r="25" spans="1:13">
      <c r="A25" s="32" t="s">
        <v>60</v>
      </c>
      <c r="B25" s="32">
        <f>SUM(B23:B24)</f>
        <v>470</v>
      </c>
      <c r="C25" s="32">
        <v>447</v>
      </c>
      <c r="D25" s="31" t="s">
        <v>131</v>
      </c>
      <c r="E25" s="69">
        <v>1426</v>
      </c>
      <c r="F25" s="69">
        <v>757</v>
      </c>
    </row>
    <row r="26" spans="1:13">
      <c r="A26" s="32"/>
      <c r="B26" s="32"/>
      <c r="C26" s="32"/>
      <c r="D26" s="31" t="s">
        <v>52</v>
      </c>
      <c r="E26" s="69">
        <v>1426</v>
      </c>
      <c r="F26" s="69">
        <v>757</v>
      </c>
    </row>
    <row r="27" spans="1:13">
      <c r="A27" s="30" t="s">
        <v>61</v>
      </c>
      <c r="B27" s="31"/>
      <c r="C27" s="31"/>
      <c r="D27" s="31" t="s">
        <v>59</v>
      </c>
      <c r="E27" s="31">
        <v>381</v>
      </c>
      <c r="F27" s="31">
        <v>255</v>
      </c>
    </row>
    <row r="28" spans="1:13">
      <c r="A28" s="86" t="s">
        <v>63</v>
      </c>
      <c r="B28" s="31">
        <v>16</v>
      </c>
      <c r="C28" s="31">
        <v>96</v>
      </c>
      <c r="D28" s="31" t="s">
        <v>52</v>
      </c>
      <c r="E28" s="31">
        <v>381</v>
      </c>
      <c r="F28" s="31">
        <v>255</v>
      </c>
    </row>
    <row r="29" spans="1:13" ht="24.75">
      <c r="A29" s="85" t="s">
        <v>119</v>
      </c>
      <c r="B29" s="31">
        <v>614</v>
      </c>
      <c r="C29" s="31">
        <v>374</v>
      </c>
      <c r="D29" s="82" t="s">
        <v>62</v>
      </c>
      <c r="E29" s="31">
        <v>597</v>
      </c>
      <c r="F29" s="31">
        <v>249</v>
      </c>
    </row>
    <row r="30" spans="1:13">
      <c r="A30" s="32" t="s">
        <v>53</v>
      </c>
      <c r="B30" s="30">
        <f>B28+B29</f>
        <v>630</v>
      </c>
      <c r="C30" s="30">
        <v>470</v>
      </c>
      <c r="D30" s="31" t="s">
        <v>52</v>
      </c>
      <c r="E30" s="31">
        <v>597</v>
      </c>
      <c r="F30" s="31">
        <v>249</v>
      </c>
      <c r="M30" s="2"/>
    </row>
    <row r="31" spans="1:13" ht="16.5" customHeight="1">
      <c r="A31" s="30" t="s">
        <v>65</v>
      </c>
      <c r="B31" s="31"/>
      <c r="C31" s="31"/>
      <c r="D31" s="31" t="s">
        <v>64</v>
      </c>
      <c r="E31" s="31">
        <v>439</v>
      </c>
      <c r="F31" s="31">
        <v>239</v>
      </c>
      <c r="I31" s="2"/>
      <c r="J31" s="2"/>
    </row>
    <row r="32" spans="1:13" ht="16.5" customHeight="1">
      <c r="A32" s="31" t="s">
        <v>139</v>
      </c>
      <c r="B32" s="31">
        <v>1</v>
      </c>
      <c r="C32" s="31">
        <v>0</v>
      </c>
      <c r="D32" s="31" t="s">
        <v>52</v>
      </c>
      <c r="E32" s="31">
        <v>439</v>
      </c>
      <c r="F32" s="31">
        <v>239</v>
      </c>
      <c r="I32" s="2"/>
      <c r="J32" s="2"/>
    </row>
    <row r="33" spans="1:10">
      <c r="A33" s="31" t="s">
        <v>66</v>
      </c>
      <c r="B33" s="31">
        <v>383</v>
      </c>
      <c r="C33" s="31">
        <v>158</v>
      </c>
      <c r="D33" s="84" t="s">
        <v>123</v>
      </c>
      <c r="E33" s="30">
        <v>1500</v>
      </c>
      <c r="F33" s="30">
        <v>880</v>
      </c>
      <c r="I33" s="2"/>
      <c r="J33" s="2"/>
    </row>
    <row r="34" spans="1:10">
      <c r="A34" s="32" t="s">
        <v>67</v>
      </c>
      <c r="B34" s="30">
        <f>SUM(B32:B33)</f>
        <v>384</v>
      </c>
      <c r="C34" s="30">
        <v>158</v>
      </c>
      <c r="D34" s="31" t="s">
        <v>52</v>
      </c>
      <c r="E34" s="31">
        <v>1500</v>
      </c>
      <c r="F34" s="31">
        <v>840</v>
      </c>
      <c r="I34" s="2"/>
      <c r="J34" s="2"/>
    </row>
    <row r="35" spans="1:10">
      <c r="A35" s="84" t="s">
        <v>68</v>
      </c>
      <c r="B35" s="30">
        <f>B25+B30+B34</f>
        <v>1484</v>
      </c>
      <c r="C35" s="30">
        <v>1075</v>
      </c>
      <c r="D35" s="31" t="s">
        <v>121</v>
      </c>
      <c r="E35" s="31">
        <f>E24</f>
        <v>0</v>
      </c>
      <c r="F35" s="31">
        <v>40</v>
      </c>
      <c r="I35" s="2"/>
      <c r="J35" s="2"/>
    </row>
    <row r="36" spans="1:10">
      <c r="A36" s="80" t="s">
        <v>69</v>
      </c>
      <c r="B36" s="30">
        <v>11</v>
      </c>
      <c r="C36" s="30">
        <v>19</v>
      </c>
      <c r="D36" s="31"/>
      <c r="E36" s="31"/>
      <c r="F36" s="31"/>
      <c r="I36" s="2"/>
      <c r="J36" s="2"/>
    </row>
    <row r="37" spans="1:10">
      <c r="A37" s="59" t="s">
        <v>70</v>
      </c>
      <c r="B37" s="59">
        <f>B20+B35+B36</f>
        <v>1663</v>
      </c>
      <c r="C37" s="59">
        <v>1267</v>
      </c>
      <c r="D37" s="59" t="s">
        <v>71</v>
      </c>
      <c r="E37" s="59">
        <f>E33+E16</f>
        <v>1663</v>
      </c>
      <c r="F37" s="59">
        <f>F33+F16</f>
        <v>1267</v>
      </c>
    </row>
    <row r="38" spans="1:10">
      <c r="A38" s="47"/>
      <c r="B38" s="67"/>
      <c r="C38" s="47"/>
      <c r="D38" s="47"/>
      <c r="E38" s="67"/>
      <c r="F38" s="47"/>
    </row>
    <row r="39" spans="1:10">
      <c r="A39" s="46" t="s">
        <v>30</v>
      </c>
      <c r="B39" s="47"/>
      <c r="C39" s="47"/>
      <c r="D39" s="47"/>
      <c r="E39" s="47"/>
      <c r="F39" s="47"/>
    </row>
    <row r="40" spans="1:10">
      <c r="A40" s="48" t="s">
        <v>141</v>
      </c>
      <c r="B40" s="47"/>
      <c r="C40" s="47"/>
      <c r="D40" s="94"/>
      <c r="E40" s="47"/>
      <c r="F40" s="47"/>
    </row>
    <row r="41" spans="1:10">
      <c r="A41" s="48"/>
      <c r="B41" s="47"/>
      <c r="C41" s="47"/>
      <c r="D41" s="47"/>
      <c r="E41" s="47"/>
      <c r="F41" s="47"/>
    </row>
    <row r="42" spans="1:10">
      <c r="A42" s="34" t="s">
        <v>134</v>
      </c>
      <c r="B42" s="109" t="s">
        <v>31</v>
      </c>
      <c r="C42" s="110"/>
      <c r="D42" s="116" t="s">
        <v>116</v>
      </c>
      <c r="E42" s="117"/>
      <c r="F42" s="52"/>
    </row>
    <row r="43" spans="1:10" ht="15" customHeight="1">
      <c r="A43" s="37"/>
      <c r="B43" s="87" t="s">
        <v>125</v>
      </c>
      <c r="C43" s="88"/>
      <c r="D43" s="124" t="s">
        <v>128</v>
      </c>
      <c r="E43" s="125"/>
      <c r="F43" s="125"/>
    </row>
    <row r="44" spans="1:10">
      <c r="A44" s="37"/>
      <c r="B44" s="35"/>
      <c r="C44" s="33"/>
      <c r="D44" s="28"/>
      <c r="E44" s="33"/>
      <c r="F44" s="38"/>
    </row>
    <row r="45" spans="1:10">
      <c r="A45" s="37"/>
      <c r="B45" s="4"/>
      <c r="C45" s="2"/>
      <c r="D45" s="3"/>
      <c r="E45" s="2"/>
      <c r="F45" s="38"/>
    </row>
    <row r="46" spans="1:10" ht="18.75" customHeight="1">
      <c r="A46" s="37"/>
      <c r="B46" s="4"/>
      <c r="C46" s="2"/>
      <c r="D46" s="124"/>
      <c r="E46" s="125"/>
      <c r="F46" s="125"/>
    </row>
  </sheetData>
  <mergeCells count="20">
    <mergeCell ref="B5:C5"/>
    <mergeCell ref="B42:C42"/>
    <mergeCell ref="A11:A12"/>
    <mergeCell ref="C6:C7"/>
    <mergeCell ref="D46:F46"/>
    <mergeCell ref="B6:B7"/>
    <mergeCell ref="A9:A10"/>
    <mergeCell ref="A5:A7"/>
    <mergeCell ref="E6:E7"/>
    <mergeCell ref="F6:F7"/>
    <mergeCell ref="D5:D7"/>
    <mergeCell ref="D1:H1"/>
    <mergeCell ref="A2:F2"/>
    <mergeCell ref="A3:F3"/>
    <mergeCell ref="A4:C4"/>
    <mergeCell ref="D4:F4"/>
    <mergeCell ref="D42:E42"/>
    <mergeCell ref="D18:F19"/>
    <mergeCell ref="D43:F43"/>
    <mergeCell ref="E5:F5"/>
  </mergeCells>
  <phoneticPr fontId="0" type="noConversion"/>
  <pageMargins left="0.31" right="0.21" top="0.2" bottom="0.27" header="0.17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workbookViewId="0">
      <selection activeCell="D36" sqref="D36"/>
    </sheetView>
  </sheetViews>
  <sheetFormatPr defaultRowHeight="12.75"/>
  <cols>
    <col min="1" max="1" width="4" style="16" customWidth="1"/>
    <col min="2" max="2" width="40.5703125" style="16" customWidth="1"/>
    <col min="3" max="3" width="11.28515625" style="16" customWidth="1"/>
    <col min="4" max="4" width="10.5703125" style="16" customWidth="1"/>
    <col min="5" max="5" width="8.28515625" style="16" customWidth="1"/>
    <col min="6" max="6" width="11" style="16" customWidth="1"/>
    <col min="7" max="7" width="10.85546875" style="16" customWidth="1"/>
    <col min="8" max="8" width="12" style="16" customWidth="1"/>
    <col min="9" max="16384" width="9.140625" style="16"/>
  </cols>
  <sheetData>
    <row r="1" spans="1:14" ht="15">
      <c r="A1" s="15"/>
      <c r="B1" s="15"/>
      <c r="C1" s="15"/>
      <c r="D1" s="15"/>
      <c r="E1" s="15"/>
      <c r="F1" s="15"/>
      <c r="G1" s="15"/>
      <c r="H1" s="15"/>
    </row>
    <row r="2" spans="1:14" ht="14.25">
      <c r="A2" s="134" t="str">
        <f>[1]Данни!C4</f>
        <v>МОБА ЕООД</v>
      </c>
      <c r="B2" s="134"/>
      <c r="C2" s="134"/>
      <c r="D2" s="134"/>
      <c r="E2" s="134"/>
      <c r="F2" s="134"/>
      <c r="G2" s="134"/>
      <c r="H2" s="134"/>
    </row>
    <row r="3" spans="1:14" ht="14.25">
      <c r="A3" s="135" t="s">
        <v>136</v>
      </c>
      <c r="B3" s="135"/>
      <c r="C3" s="135"/>
      <c r="D3" s="135"/>
      <c r="E3" s="135"/>
      <c r="F3" s="135"/>
      <c r="G3" s="135"/>
      <c r="H3" s="135"/>
      <c r="N3" s="17"/>
    </row>
    <row r="4" spans="1:14" ht="15">
      <c r="A4" s="18"/>
      <c r="B4" s="18"/>
      <c r="C4" s="18"/>
      <c r="D4" s="18"/>
      <c r="E4" s="18"/>
      <c r="F4" s="18"/>
      <c r="G4" s="18"/>
      <c r="H4" s="19" t="s">
        <v>79</v>
      </c>
    </row>
    <row r="5" spans="1:14">
      <c r="A5" s="136" t="s">
        <v>80</v>
      </c>
      <c r="B5" s="136"/>
      <c r="C5" s="136" t="s">
        <v>81</v>
      </c>
      <c r="D5" s="136"/>
      <c r="E5" s="136"/>
      <c r="F5" s="136" t="s">
        <v>82</v>
      </c>
      <c r="G5" s="136"/>
      <c r="H5" s="136"/>
    </row>
    <row r="6" spans="1:14" ht="25.5">
      <c r="A6" s="40"/>
      <c r="B6" s="40"/>
      <c r="C6" s="39" t="s">
        <v>83</v>
      </c>
      <c r="D6" s="39" t="s">
        <v>84</v>
      </c>
      <c r="E6" s="41" t="s">
        <v>85</v>
      </c>
      <c r="F6" s="39" t="s">
        <v>83</v>
      </c>
      <c r="G6" s="39" t="s">
        <v>84</v>
      </c>
      <c r="H6" s="41" t="s">
        <v>85</v>
      </c>
    </row>
    <row r="7" spans="1:14">
      <c r="A7" s="137" t="s">
        <v>39</v>
      </c>
      <c r="B7" s="137"/>
      <c r="C7" s="42">
        <v>1</v>
      </c>
      <c r="D7" s="42">
        <v>2</v>
      </c>
      <c r="E7" s="42">
        <v>3</v>
      </c>
      <c r="F7" s="42">
        <v>4</v>
      </c>
      <c r="G7" s="42">
        <v>5</v>
      </c>
      <c r="H7" s="42">
        <v>6</v>
      </c>
    </row>
    <row r="8" spans="1:14">
      <c r="A8" s="43" t="s">
        <v>86</v>
      </c>
      <c r="B8" s="43" t="s">
        <v>87</v>
      </c>
      <c r="C8" s="44"/>
      <c r="D8" s="44"/>
      <c r="E8" s="44"/>
      <c r="F8" s="44"/>
      <c r="G8" s="44"/>
      <c r="H8" s="44"/>
    </row>
    <row r="9" spans="1:14" ht="25.5">
      <c r="A9" s="44">
        <v>1</v>
      </c>
      <c r="B9" s="83" t="s">
        <v>88</v>
      </c>
      <c r="C9" s="44">
        <v>8367</v>
      </c>
      <c r="D9" s="44">
        <v>323</v>
      </c>
      <c r="E9" s="90">
        <f>C9-D9</f>
        <v>8044</v>
      </c>
      <c r="F9" s="44">
        <v>1828</v>
      </c>
      <c r="G9" s="44">
        <v>218</v>
      </c>
      <c r="H9" s="90">
        <f>F9-G9</f>
        <v>1610</v>
      </c>
    </row>
    <row r="10" spans="1:14" ht="25.5">
      <c r="A10" s="44">
        <v>2</v>
      </c>
      <c r="B10" s="83" t="s">
        <v>89</v>
      </c>
      <c r="C10" s="44"/>
      <c r="D10" s="44">
        <v>6432</v>
      </c>
      <c r="E10" s="90">
        <f>C10-D10</f>
        <v>-6432</v>
      </c>
      <c r="F10" s="44"/>
      <c r="G10" s="44">
        <v>1502</v>
      </c>
      <c r="H10" s="90">
        <f>F10-G10</f>
        <v>-1502</v>
      </c>
    </row>
    <row r="11" spans="1:14">
      <c r="A11" s="44">
        <v>3</v>
      </c>
      <c r="B11" s="44" t="s">
        <v>90</v>
      </c>
      <c r="C11" s="44"/>
      <c r="D11" s="44"/>
      <c r="E11" s="90"/>
      <c r="F11" s="44"/>
      <c r="G11" s="44"/>
      <c r="H11" s="90"/>
    </row>
    <row r="12" spans="1:14">
      <c r="A12" s="44"/>
      <c r="B12" s="44" t="s">
        <v>91</v>
      </c>
      <c r="C12" s="44">
        <v>1</v>
      </c>
      <c r="D12" s="44">
        <v>7</v>
      </c>
      <c r="E12" s="90">
        <f>C12-D12</f>
        <v>-6</v>
      </c>
      <c r="F12" s="44">
        <v>1</v>
      </c>
      <c r="G12" s="44">
        <v>3</v>
      </c>
      <c r="H12" s="90">
        <f>F12-G12</f>
        <v>-2</v>
      </c>
    </row>
    <row r="13" spans="1:14">
      <c r="A13" s="44">
        <v>4</v>
      </c>
      <c r="B13" s="44" t="s">
        <v>132</v>
      </c>
      <c r="C13" s="44"/>
      <c r="D13" s="44">
        <v>10</v>
      </c>
      <c r="E13" s="90">
        <f>C13-D13</f>
        <v>-10</v>
      </c>
      <c r="F13" s="44"/>
      <c r="G13" s="44">
        <v>5</v>
      </c>
      <c r="H13" s="90">
        <f>F13-G13</f>
        <v>-5</v>
      </c>
    </row>
    <row r="14" spans="1:14">
      <c r="A14" s="44">
        <v>5</v>
      </c>
      <c r="B14" s="44" t="s">
        <v>92</v>
      </c>
      <c r="C14" s="44"/>
      <c r="D14" s="44">
        <v>1263</v>
      </c>
      <c r="E14" s="90">
        <f>C14-D14</f>
        <v>-1263</v>
      </c>
      <c r="F14" s="44">
        <v>17</v>
      </c>
      <c r="G14" s="44">
        <v>112</v>
      </c>
      <c r="H14" s="90">
        <f>F14-G14</f>
        <v>-95</v>
      </c>
    </row>
    <row r="15" spans="1:14">
      <c r="A15" s="43"/>
      <c r="B15" s="43" t="s">
        <v>93</v>
      </c>
      <c r="C15" s="43">
        <f t="shared" ref="C15:H15" si="0">SUM(C9:C14)</f>
        <v>8368</v>
      </c>
      <c r="D15" s="43">
        <f t="shared" si="0"/>
        <v>8035</v>
      </c>
      <c r="E15" s="90">
        <f t="shared" si="0"/>
        <v>333</v>
      </c>
      <c r="F15" s="43">
        <f t="shared" si="0"/>
        <v>1846</v>
      </c>
      <c r="G15" s="43">
        <f t="shared" si="0"/>
        <v>1840</v>
      </c>
      <c r="H15" s="90">
        <f t="shared" si="0"/>
        <v>6</v>
      </c>
    </row>
    <row r="16" spans="1:14">
      <c r="A16" s="43" t="s">
        <v>94</v>
      </c>
      <c r="B16" s="43" t="s">
        <v>95</v>
      </c>
      <c r="C16" s="44"/>
      <c r="D16" s="44"/>
      <c r="E16" s="90"/>
      <c r="F16" s="44"/>
      <c r="G16" s="44"/>
      <c r="H16" s="90"/>
    </row>
    <row r="17" spans="1:8">
      <c r="A17" s="45">
        <v>1</v>
      </c>
      <c r="B17" s="45" t="s">
        <v>96</v>
      </c>
      <c r="C17" s="45"/>
      <c r="D17" s="45">
        <v>2</v>
      </c>
      <c r="E17" s="90">
        <f>C17-D17</f>
        <v>-2</v>
      </c>
      <c r="F17" s="44"/>
      <c r="G17" s="44">
        <v>0</v>
      </c>
      <c r="H17" s="90">
        <f>F17-G17</f>
        <v>0</v>
      </c>
    </row>
    <row r="18" spans="1:8" ht="25.5">
      <c r="A18" s="44"/>
      <c r="B18" s="96" t="s">
        <v>97</v>
      </c>
      <c r="C18" s="91">
        <f t="shared" ref="C18:H18" si="1">SUM(C17:C17)</f>
        <v>0</v>
      </c>
      <c r="D18" s="91">
        <f t="shared" si="1"/>
        <v>2</v>
      </c>
      <c r="E18" s="90">
        <f t="shared" si="1"/>
        <v>-2</v>
      </c>
      <c r="F18" s="91">
        <f t="shared" si="1"/>
        <v>0</v>
      </c>
      <c r="G18" s="91">
        <f t="shared" si="1"/>
        <v>0</v>
      </c>
      <c r="H18" s="90">
        <f t="shared" si="1"/>
        <v>0</v>
      </c>
    </row>
    <row r="19" spans="1:8">
      <c r="A19" s="43" t="s">
        <v>98</v>
      </c>
      <c r="B19" s="43" t="s">
        <v>99</v>
      </c>
      <c r="C19" s="44"/>
      <c r="D19" s="44"/>
      <c r="E19" s="90"/>
      <c r="F19" s="44"/>
      <c r="G19" s="44"/>
      <c r="H19" s="90"/>
    </row>
    <row r="20" spans="1:8" ht="25.5">
      <c r="A20" s="44">
        <v>1</v>
      </c>
      <c r="B20" s="83" t="s">
        <v>120</v>
      </c>
      <c r="C20" s="44"/>
      <c r="D20" s="44">
        <v>69</v>
      </c>
      <c r="E20" s="90">
        <f>C20-D20</f>
        <v>-69</v>
      </c>
      <c r="F20" s="44"/>
      <c r="G20" s="44">
        <v>0</v>
      </c>
      <c r="H20" s="90">
        <f>F20-G20</f>
        <v>0</v>
      </c>
    </row>
    <row r="21" spans="1:8" ht="25.5">
      <c r="A21" s="44">
        <v>2</v>
      </c>
      <c r="B21" s="83" t="s">
        <v>140</v>
      </c>
      <c r="C21" s="44"/>
      <c r="D21" s="44">
        <v>36</v>
      </c>
      <c r="E21" s="90">
        <f>C21-D21</f>
        <v>-36</v>
      </c>
      <c r="F21" s="44">
        <v>120</v>
      </c>
      <c r="G21" s="44"/>
      <c r="H21" s="90">
        <f>F21-G21</f>
        <v>120</v>
      </c>
    </row>
    <row r="22" spans="1:8" ht="25.5">
      <c r="A22" s="44"/>
      <c r="B22" s="96" t="s">
        <v>100</v>
      </c>
      <c r="C22" s="91">
        <f t="shared" ref="C22:H22" si="2">SUM(C20:C21)</f>
        <v>0</v>
      </c>
      <c r="D22" s="91">
        <f t="shared" si="2"/>
        <v>105</v>
      </c>
      <c r="E22" s="90">
        <f t="shared" si="2"/>
        <v>-105</v>
      </c>
      <c r="F22" s="91">
        <f t="shared" si="2"/>
        <v>120</v>
      </c>
      <c r="G22" s="91">
        <f t="shared" si="2"/>
        <v>0</v>
      </c>
      <c r="H22" s="90">
        <f t="shared" si="2"/>
        <v>120</v>
      </c>
    </row>
    <row r="23" spans="1:8" ht="25.5">
      <c r="A23" s="43" t="s">
        <v>101</v>
      </c>
      <c r="B23" s="83" t="s">
        <v>102</v>
      </c>
      <c r="C23" s="91">
        <f t="shared" ref="C23:H23" si="3">C15+C18+C22</f>
        <v>8368</v>
      </c>
      <c r="D23" s="91">
        <f t="shared" si="3"/>
        <v>8142</v>
      </c>
      <c r="E23" s="90">
        <f t="shared" si="3"/>
        <v>226</v>
      </c>
      <c r="F23" s="91">
        <f t="shared" si="3"/>
        <v>1966</v>
      </c>
      <c r="G23" s="91">
        <f t="shared" si="3"/>
        <v>1840</v>
      </c>
      <c r="H23" s="90">
        <f t="shared" si="3"/>
        <v>126</v>
      </c>
    </row>
    <row r="24" spans="1:8">
      <c r="A24" s="43" t="s">
        <v>103</v>
      </c>
      <c r="B24" s="44" t="s">
        <v>104</v>
      </c>
      <c r="C24" s="44"/>
      <c r="D24" s="44"/>
      <c r="E24" s="92">
        <v>158</v>
      </c>
      <c r="F24" s="44"/>
      <c r="G24" s="44"/>
      <c r="H24" s="92">
        <v>32</v>
      </c>
    </row>
    <row r="25" spans="1:8">
      <c r="A25" s="43" t="s">
        <v>105</v>
      </c>
      <c r="B25" s="44" t="s">
        <v>106</v>
      </c>
      <c r="C25" s="44"/>
      <c r="D25" s="44"/>
      <c r="E25" s="92">
        <f>E23+E24</f>
        <v>384</v>
      </c>
      <c r="F25" s="44"/>
      <c r="G25" s="44"/>
      <c r="H25" s="92">
        <f>H23+H24</f>
        <v>158</v>
      </c>
    </row>
    <row r="26" spans="1:8" s="20" customFormat="1"/>
    <row r="27" spans="1:8" ht="13.5">
      <c r="A27" s="20"/>
      <c r="B27" s="46" t="s">
        <v>30</v>
      </c>
      <c r="C27" s="47"/>
      <c r="D27" s="47"/>
      <c r="E27" s="47"/>
      <c r="F27" s="47"/>
      <c r="G27" s="47"/>
      <c r="H27" s="20"/>
    </row>
    <row r="28" spans="1:8" ht="13.5">
      <c r="B28" s="48" t="s">
        <v>141</v>
      </c>
      <c r="C28" s="47"/>
      <c r="D28" s="94"/>
      <c r="E28" s="47"/>
      <c r="F28" s="47"/>
      <c r="G28" s="47"/>
    </row>
    <row r="29" spans="1:8">
      <c r="B29" s="47"/>
      <c r="C29" s="47"/>
      <c r="D29" s="47"/>
      <c r="E29" s="47"/>
      <c r="F29" s="13"/>
      <c r="G29" s="13"/>
    </row>
    <row r="30" spans="1:8" ht="13.5">
      <c r="B30" s="49" t="s">
        <v>134</v>
      </c>
      <c r="C30" s="47" t="s">
        <v>31</v>
      </c>
      <c r="D30" s="50"/>
      <c r="E30" s="51"/>
      <c r="F30" s="51" t="s">
        <v>116</v>
      </c>
      <c r="G30" s="52"/>
    </row>
    <row r="31" spans="1:8" s="21" customFormat="1" ht="15">
      <c r="B31" s="24"/>
      <c r="C31" s="101" t="s">
        <v>125</v>
      </c>
      <c r="D31" s="102"/>
      <c r="E31" s="102"/>
      <c r="F31" s="25"/>
      <c r="G31" s="68" t="s">
        <v>126</v>
      </c>
      <c r="H31" s="68" t="s">
        <v>124</v>
      </c>
    </row>
    <row r="32" spans="1:8" ht="15">
      <c r="A32" s="15"/>
      <c r="B32" s="11"/>
      <c r="C32" s="11"/>
      <c r="D32" s="11"/>
      <c r="E32" s="12"/>
      <c r="F32" s="8"/>
      <c r="G32" s="8"/>
    </row>
    <row r="33" spans="1:10" ht="15">
      <c r="A33" s="15"/>
      <c r="B33" s="11"/>
      <c r="C33" s="11"/>
      <c r="D33" s="11"/>
      <c r="E33" s="12"/>
      <c r="F33" s="8"/>
      <c r="G33" s="8"/>
    </row>
    <row r="34" spans="1:10" ht="15">
      <c r="A34" s="15"/>
      <c r="B34" s="11"/>
      <c r="C34" s="11"/>
      <c r="D34" s="11"/>
      <c r="E34" s="12"/>
      <c r="F34" s="8"/>
      <c r="G34" s="68"/>
    </row>
    <row r="35" spans="1:10" ht="15">
      <c r="A35" s="15"/>
      <c r="B35" s="11"/>
      <c r="C35" s="11"/>
      <c r="D35" s="11"/>
      <c r="E35" s="12"/>
      <c r="F35" s="8"/>
      <c r="G35" s="8"/>
    </row>
    <row r="36" spans="1:10" ht="15">
      <c r="A36" s="15"/>
      <c r="B36" s="11"/>
      <c r="C36" s="11"/>
      <c r="D36" s="11"/>
      <c r="E36" s="12"/>
      <c r="F36" s="8"/>
      <c r="G36" s="8"/>
    </row>
    <row r="37" spans="1:10" ht="15">
      <c r="A37" s="15"/>
      <c r="B37" s="11"/>
      <c r="C37" s="11"/>
      <c r="D37" s="11"/>
      <c r="E37" s="12"/>
      <c r="F37" s="8"/>
      <c r="G37" s="8"/>
      <c r="H37" s="15"/>
    </row>
    <row r="38" spans="1:10" ht="15">
      <c r="C38" s="10"/>
      <c r="D38" s="10"/>
      <c r="E38" s="10"/>
      <c r="F38" s="8"/>
      <c r="G38" s="8"/>
    </row>
    <row r="40" spans="1:10">
      <c r="B40" s="22"/>
      <c r="C40" s="23"/>
      <c r="D40" s="23"/>
      <c r="E40" s="22"/>
      <c r="F40" s="22"/>
      <c r="G40" s="22"/>
      <c r="H40" s="22"/>
      <c r="I40" s="22"/>
      <c r="J40" s="22"/>
    </row>
    <row r="41" spans="1:10">
      <c r="B41" s="23"/>
      <c r="C41" s="23"/>
      <c r="D41" s="23"/>
    </row>
    <row r="42" spans="1:10">
      <c r="B42" s="133"/>
      <c r="C42" s="133"/>
      <c r="D42" s="133"/>
      <c r="E42" s="133"/>
    </row>
    <row r="43" spans="1:10">
      <c r="B43" s="23"/>
      <c r="C43" s="23"/>
      <c r="D43" s="23"/>
    </row>
  </sheetData>
  <mergeCells count="8">
    <mergeCell ref="B42:E42"/>
    <mergeCell ref="A2:H2"/>
    <mergeCell ref="A3:H3"/>
    <mergeCell ref="A5:B5"/>
    <mergeCell ref="C5:E5"/>
    <mergeCell ref="F5:H5"/>
    <mergeCell ref="A7:B7"/>
    <mergeCell ref="C31:E31"/>
  </mergeCells>
  <phoneticPr fontId="0" type="noConversion"/>
  <pageMargins left="0.32" right="0.43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31"/>
  <sheetViews>
    <sheetView tabSelected="1" zoomScaleNormal="100" workbookViewId="0">
      <selection activeCell="F32" sqref="F32"/>
    </sheetView>
  </sheetViews>
  <sheetFormatPr defaultRowHeight="15"/>
  <cols>
    <col min="1" max="1" width="36.42578125" style="2" customWidth="1"/>
    <col min="2" max="4" width="8.42578125" style="2" customWidth="1"/>
    <col min="5" max="5" width="7.140625" style="2" customWidth="1"/>
    <col min="6" max="7" width="9" style="2" customWidth="1"/>
    <col min="8" max="9" width="11.28515625" style="2" customWidth="1"/>
    <col min="10" max="10" width="8.140625" style="2" customWidth="1"/>
    <col min="11" max="11" width="12.5703125" style="2" customWidth="1"/>
    <col min="12" max="12" width="13.28515625" style="2" customWidth="1"/>
    <col min="13" max="16384" width="9.140625" style="2"/>
  </cols>
  <sheetData>
    <row r="2" spans="1:12">
      <c r="A2" s="6" t="str">
        <f>[1]Данни!C4</f>
        <v>МОБА ЕООД</v>
      </c>
      <c r="B2" s="26"/>
      <c r="C2" s="26"/>
      <c r="D2" s="26"/>
      <c r="E2" s="26"/>
      <c r="F2" s="26"/>
      <c r="G2" s="26"/>
      <c r="H2" s="26"/>
      <c r="I2" s="26"/>
      <c r="J2" s="26"/>
      <c r="K2" s="148"/>
      <c r="L2" s="148"/>
    </row>
    <row r="3" spans="1:12">
      <c r="A3" s="105" t="s">
        <v>137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</row>
    <row r="4" spans="1:12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</row>
    <row r="5" spans="1:12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72" t="s">
        <v>72</v>
      </c>
    </row>
    <row r="6" spans="1:12" ht="23.25" customHeight="1">
      <c r="A6" s="149" t="s">
        <v>73</v>
      </c>
      <c r="B6" s="151" t="s">
        <v>74</v>
      </c>
      <c r="C6" s="139" t="s">
        <v>108</v>
      </c>
      <c r="D6" s="139" t="s">
        <v>109</v>
      </c>
      <c r="E6" s="143" t="s">
        <v>75</v>
      </c>
      <c r="F6" s="144"/>
      <c r="G6" s="144"/>
      <c r="H6" s="145"/>
      <c r="I6" s="139" t="s">
        <v>114</v>
      </c>
      <c r="J6" s="139"/>
      <c r="K6" s="151" t="s">
        <v>115</v>
      </c>
      <c r="L6" s="151" t="s">
        <v>76</v>
      </c>
    </row>
    <row r="7" spans="1:12">
      <c r="A7" s="149"/>
      <c r="B7" s="151"/>
      <c r="C7" s="139"/>
      <c r="D7" s="139"/>
      <c r="E7" s="157" t="s">
        <v>0</v>
      </c>
      <c r="F7" s="141" t="s">
        <v>110</v>
      </c>
      <c r="G7" s="140" t="s">
        <v>111</v>
      </c>
      <c r="H7" s="154" t="s">
        <v>1</v>
      </c>
      <c r="I7" s="139" t="s">
        <v>112</v>
      </c>
      <c r="J7" s="139" t="s">
        <v>113</v>
      </c>
      <c r="K7" s="151"/>
      <c r="L7" s="151"/>
    </row>
    <row r="8" spans="1:12" ht="53.25" customHeight="1">
      <c r="A8" s="150"/>
      <c r="B8" s="152"/>
      <c r="C8" s="140"/>
      <c r="D8" s="140"/>
      <c r="E8" s="158"/>
      <c r="F8" s="141"/>
      <c r="G8" s="142"/>
      <c r="H8" s="155"/>
      <c r="I8" s="140"/>
      <c r="J8" s="140"/>
      <c r="K8" s="152"/>
      <c r="L8" s="152"/>
    </row>
    <row r="9" spans="1:12">
      <c r="A9" s="73" t="s">
        <v>39</v>
      </c>
      <c r="B9" s="73">
        <v>1</v>
      </c>
      <c r="C9" s="73">
        <v>2</v>
      </c>
      <c r="D9" s="73">
        <v>3</v>
      </c>
      <c r="E9" s="73">
        <v>4</v>
      </c>
      <c r="F9" s="73">
        <v>5</v>
      </c>
      <c r="G9" s="73">
        <v>6</v>
      </c>
      <c r="H9" s="73">
        <v>7</v>
      </c>
      <c r="I9" s="73">
        <v>8</v>
      </c>
      <c r="J9" s="73">
        <v>9</v>
      </c>
      <c r="K9" s="73">
        <v>10</v>
      </c>
      <c r="L9" s="73">
        <v>11</v>
      </c>
    </row>
    <row r="10" spans="1:12">
      <c r="A10" s="74" t="s">
        <v>77</v>
      </c>
      <c r="B10" s="77">
        <f>[1]СБ!F10</f>
        <v>1108</v>
      </c>
      <c r="C10" s="77">
        <v>0</v>
      </c>
      <c r="D10" s="77">
        <v>0</v>
      </c>
      <c r="E10" s="77">
        <v>149</v>
      </c>
      <c r="F10" s="77">
        <v>0</v>
      </c>
      <c r="G10" s="77">
        <v>0</v>
      </c>
      <c r="H10" s="77">
        <v>0</v>
      </c>
      <c r="I10" s="77">
        <v>0</v>
      </c>
      <c r="J10" s="77">
        <v>-533</v>
      </c>
      <c r="K10" s="74">
        <v>-337</v>
      </c>
      <c r="L10" s="74">
        <f>SUM(B10:K10)</f>
        <v>387</v>
      </c>
    </row>
    <row r="11" spans="1:12">
      <c r="A11" s="76" t="s">
        <v>143</v>
      </c>
      <c r="B11" s="73"/>
      <c r="C11" s="73"/>
      <c r="D11" s="73"/>
      <c r="E11" s="73"/>
      <c r="F11" s="73"/>
      <c r="G11" s="73"/>
      <c r="H11" s="73"/>
      <c r="I11" s="73"/>
      <c r="J11" s="73">
        <v>-7</v>
      </c>
      <c r="K11" s="76"/>
      <c r="L11" s="76">
        <v>-7</v>
      </c>
    </row>
    <row r="12" spans="1:12" ht="26.25">
      <c r="A12" s="75" t="s">
        <v>144</v>
      </c>
      <c r="B12" s="77">
        <v>1108</v>
      </c>
      <c r="C12" s="77">
        <v>0</v>
      </c>
      <c r="D12" s="77">
        <v>0</v>
      </c>
      <c r="E12" s="77">
        <v>149</v>
      </c>
      <c r="F12" s="77">
        <v>0</v>
      </c>
      <c r="G12" s="77">
        <v>0</v>
      </c>
      <c r="H12" s="77">
        <v>0</v>
      </c>
      <c r="I12" s="77">
        <v>0</v>
      </c>
      <c r="J12" s="77">
        <v>-540</v>
      </c>
      <c r="K12" s="74">
        <v>-337</v>
      </c>
      <c r="L12" s="74">
        <f>SUM(B12:K12)</f>
        <v>380</v>
      </c>
    </row>
    <row r="13" spans="1:12" hidden="1">
      <c r="A13" s="79"/>
      <c r="B13" s="77"/>
      <c r="C13" s="77"/>
      <c r="D13" s="77"/>
      <c r="E13" s="77"/>
      <c r="F13" s="77"/>
      <c r="G13" s="77"/>
      <c r="H13" s="77"/>
      <c r="I13" s="77"/>
      <c r="J13" s="77"/>
      <c r="K13" s="76"/>
      <c r="L13" s="76">
        <f>SUM(B13:K13)</f>
        <v>0</v>
      </c>
    </row>
    <row r="14" spans="1:12">
      <c r="A14" s="76" t="s">
        <v>145</v>
      </c>
      <c r="B14" s="73"/>
      <c r="C14" s="73"/>
      <c r="D14" s="73"/>
      <c r="E14" s="73"/>
      <c r="F14" s="73"/>
      <c r="G14" s="73"/>
      <c r="H14" s="73"/>
      <c r="I14" s="73"/>
      <c r="J14" s="73">
        <v>-337</v>
      </c>
      <c r="K14" s="76">
        <v>337</v>
      </c>
      <c r="L14" s="76">
        <f>SUM(B14:K14)</f>
        <v>0</v>
      </c>
    </row>
    <row r="15" spans="1:12">
      <c r="A15" s="76" t="s">
        <v>146</v>
      </c>
      <c r="B15" s="73"/>
      <c r="C15" s="73"/>
      <c r="D15" s="73"/>
      <c r="E15" s="73"/>
      <c r="F15" s="73"/>
      <c r="G15" s="73"/>
      <c r="H15" s="73"/>
      <c r="I15" s="73"/>
      <c r="J15" s="73"/>
      <c r="K15" s="76">
        <v>-217</v>
      </c>
      <c r="L15" s="89">
        <f>SUM(B15:K15)</f>
        <v>-217</v>
      </c>
    </row>
    <row r="16" spans="1:12">
      <c r="A16" s="74" t="s">
        <v>147</v>
      </c>
      <c r="B16" s="77">
        <f>B12+B14+B15</f>
        <v>1108</v>
      </c>
      <c r="C16" s="77">
        <v>0</v>
      </c>
      <c r="D16" s="77">
        <v>0</v>
      </c>
      <c r="E16" s="77">
        <f>SUM(E12:E15)</f>
        <v>149</v>
      </c>
      <c r="F16" s="77">
        <v>0</v>
      </c>
      <c r="G16" s="77">
        <v>0</v>
      </c>
      <c r="H16" s="77">
        <f>SUM(H12:H15)</f>
        <v>0</v>
      </c>
      <c r="I16" s="77">
        <v>0</v>
      </c>
      <c r="J16" s="77">
        <v>-877</v>
      </c>
      <c r="K16" s="77">
        <f>K12+K14+K13+K15</f>
        <v>-217</v>
      </c>
      <c r="L16" s="77">
        <f>L12+L14+L15</f>
        <v>163</v>
      </c>
    </row>
    <row r="17" spans="1:12">
      <c r="A17" s="74" t="s">
        <v>148</v>
      </c>
      <c r="B17" s="77"/>
      <c r="C17" s="77"/>
      <c r="D17" s="77"/>
      <c r="E17" s="77"/>
      <c r="F17" s="77"/>
      <c r="G17" s="77"/>
      <c r="H17" s="77"/>
      <c r="I17" s="77"/>
      <c r="J17" s="77"/>
      <c r="K17" s="76"/>
      <c r="L17" s="76"/>
    </row>
    <row r="18" spans="1:12">
      <c r="A18" s="78" t="s">
        <v>78</v>
      </c>
      <c r="B18" s="77">
        <v>1108</v>
      </c>
      <c r="C18" s="77">
        <v>0</v>
      </c>
      <c r="D18" s="77">
        <v>0</v>
      </c>
      <c r="E18" s="77">
        <f>E16</f>
        <v>149</v>
      </c>
      <c r="F18" s="77">
        <v>0</v>
      </c>
      <c r="G18" s="77">
        <v>0</v>
      </c>
      <c r="H18" s="77">
        <f>H16</f>
        <v>0</v>
      </c>
      <c r="I18" s="77">
        <v>0</v>
      </c>
      <c r="J18" s="77">
        <v>-877</v>
      </c>
      <c r="K18" s="74">
        <v>-217</v>
      </c>
      <c r="L18" s="74">
        <f>SUM(B18:K18)</f>
        <v>163</v>
      </c>
    </row>
    <row r="19" spans="1:12">
      <c r="A19" s="53"/>
      <c r="B19" s="51"/>
      <c r="C19" s="51"/>
      <c r="D19" s="51"/>
      <c r="E19" s="51"/>
      <c r="F19" s="51"/>
      <c r="G19" s="51"/>
      <c r="H19" s="51"/>
      <c r="I19" s="51"/>
      <c r="J19" s="51"/>
      <c r="K19" s="13"/>
      <c r="L19" s="13"/>
    </row>
    <row r="20" spans="1:12">
      <c r="A20" s="46" t="s">
        <v>30</v>
      </c>
      <c r="B20" s="47"/>
      <c r="C20" s="47"/>
      <c r="D20" s="47"/>
      <c r="E20" s="47"/>
      <c r="F20" s="47"/>
      <c r="G20" s="47"/>
      <c r="H20" s="47"/>
      <c r="I20" s="47"/>
      <c r="J20" s="47"/>
      <c r="K20" s="13"/>
      <c r="L20" s="13"/>
    </row>
    <row r="21" spans="1:12">
      <c r="A21" s="48" t="s">
        <v>141</v>
      </c>
      <c r="B21" s="47"/>
      <c r="C21" s="94"/>
      <c r="D21" s="94"/>
      <c r="E21" s="47"/>
      <c r="F21" s="47"/>
      <c r="G21" s="47"/>
      <c r="H21" s="47"/>
      <c r="I21" s="47"/>
      <c r="J21" s="47"/>
      <c r="K21" s="54"/>
      <c r="L21" s="13"/>
    </row>
    <row r="22" spans="1:12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53"/>
      <c r="L22" s="53"/>
    </row>
    <row r="23" spans="1:12">
      <c r="A23" s="49" t="s">
        <v>134</v>
      </c>
      <c r="B23" s="156" t="s">
        <v>31</v>
      </c>
      <c r="C23" s="156"/>
      <c r="D23" s="156"/>
      <c r="E23" s="156"/>
      <c r="F23" s="51"/>
      <c r="G23" s="51"/>
      <c r="H23" s="51"/>
      <c r="I23" s="51"/>
      <c r="J23" s="71" t="s">
        <v>116</v>
      </c>
      <c r="K23" s="71"/>
    </row>
    <row r="24" spans="1:12" s="5" customFormat="1" ht="19.5" customHeight="1">
      <c r="A24" s="24"/>
      <c r="B24" s="138"/>
      <c r="C24" s="138"/>
      <c r="D24" s="138"/>
      <c r="E24" s="138"/>
      <c r="F24" s="101" t="s">
        <v>125</v>
      </c>
      <c r="G24" s="102"/>
      <c r="H24" s="102"/>
      <c r="I24" s="66"/>
      <c r="J24" s="146" t="s">
        <v>127</v>
      </c>
      <c r="K24" s="147"/>
      <c r="L24" s="68" t="s">
        <v>124</v>
      </c>
    </row>
    <row r="25" spans="1:12">
      <c r="A25" s="11"/>
      <c r="B25" s="153"/>
      <c r="C25" s="153"/>
      <c r="D25" s="153"/>
      <c r="E25" s="153"/>
      <c r="F25" s="70"/>
      <c r="G25" s="70"/>
      <c r="H25" s="12"/>
      <c r="I25" s="12"/>
      <c r="J25" s="12"/>
      <c r="K25" s="14"/>
      <c r="L25" s="14"/>
    </row>
    <row r="26" spans="1:12">
      <c r="A26" s="11"/>
      <c r="B26" s="11"/>
      <c r="C26" s="11"/>
      <c r="D26" s="11"/>
      <c r="E26" s="11"/>
      <c r="F26" s="11"/>
      <c r="G26" s="11"/>
      <c r="H26" s="12"/>
      <c r="I26" s="12"/>
      <c r="J26" s="12"/>
    </row>
    <row r="27" spans="1:12">
      <c r="A27" s="11"/>
      <c r="B27" s="11"/>
      <c r="C27" s="11"/>
      <c r="D27" s="11"/>
      <c r="E27" s="11"/>
      <c r="F27" s="11"/>
      <c r="G27" s="11"/>
      <c r="H27" s="12"/>
      <c r="I27" s="12"/>
      <c r="J27" s="12"/>
      <c r="K27" s="68"/>
    </row>
    <row r="28" spans="1:12">
      <c r="A28" s="11"/>
      <c r="B28" s="11"/>
      <c r="C28" s="11"/>
      <c r="D28" s="11"/>
      <c r="E28" s="11"/>
      <c r="F28" s="11"/>
      <c r="G28" s="11"/>
      <c r="H28" s="12"/>
      <c r="I28" s="12"/>
      <c r="J28" s="12"/>
    </row>
    <row r="29" spans="1:12">
      <c r="A29" s="11"/>
      <c r="B29" s="11"/>
      <c r="C29" s="11"/>
      <c r="D29" s="11"/>
      <c r="E29" s="11"/>
      <c r="F29" s="11"/>
      <c r="G29" s="11"/>
      <c r="H29" s="12"/>
      <c r="I29" s="12"/>
      <c r="J29" s="12"/>
      <c r="K29" s="3"/>
    </row>
    <row r="30" spans="1:12">
      <c r="A30" s="11"/>
      <c r="B30" s="11"/>
      <c r="C30" s="11"/>
      <c r="D30" s="11"/>
      <c r="E30" s="11"/>
      <c r="F30" s="11"/>
      <c r="G30" s="11"/>
      <c r="H30" s="12"/>
      <c r="I30" s="12"/>
      <c r="J30" s="12"/>
    </row>
    <row r="31" spans="1:12">
      <c r="B31" s="10"/>
      <c r="C31" s="10"/>
      <c r="D31" s="10"/>
      <c r="E31" s="10"/>
      <c r="F31" s="10"/>
      <c r="G31" s="10"/>
      <c r="H31" s="10"/>
      <c r="I31" s="10"/>
      <c r="J31" s="10"/>
    </row>
  </sheetData>
  <mergeCells count="22">
    <mergeCell ref="K6:K8"/>
    <mergeCell ref="L6:L8"/>
    <mergeCell ref="E7:E8"/>
    <mergeCell ref="I7:I8"/>
    <mergeCell ref="J7:J8"/>
    <mergeCell ref="I6:J6"/>
    <mergeCell ref="J24:K24"/>
    <mergeCell ref="K2:L2"/>
    <mergeCell ref="A3:L3"/>
    <mergeCell ref="A4:L4"/>
    <mergeCell ref="A6:A8"/>
    <mergeCell ref="B6:B8"/>
    <mergeCell ref="B25:E25"/>
    <mergeCell ref="H7:H8"/>
    <mergeCell ref="B23:E23"/>
    <mergeCell ref="B24:E24"/>
    <mergeCell ref="F24:H24"/>
    <mergeCell ref="C6:C8"/>
    <mergeCell ref="D6:D8"/>
    <mergeCell ref="F7:F8"/>
    <mergeCell ref="G7:G8"/>
    <mergeCell ref="E6:H6"/>
  </mergeCells>
  <phoneticPr fontId="0" type="noConversion"/>
  <conditionalFormatting sqref="C6:D6 F7:G7 I6:J7">
    <cfRule type="cellIs" dxfId="0" priority="1" stopIfTrue="1" operator="equal">
      <formula>0</formula>
    </cfRule>
  </conditionalFormatting>
  <pageMargins left="0.22" right="0.3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ОПР</vt:lpstr>
      <vt:lpstr>БС</vt:lpstr>
      <vt:lpstr>ПП</vt:lpstr>
      <vt:lpstr>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2017-04-19T05:59:05Z</cp:lastPrinted>
  <dcterms:created xsi:type="dcterms:W3CDTF">2006-11-28T10:12:39Z</dcterms:created>
  <dcterms:modified xsi:type="dcterms:W3CDTF">2017-04-19T07:49:52Z</dcterms:modified>
</cp:coreProperties>
</file>