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85" yWindow="660" windowWidth="14910" windowHeight="8505"/>
  </bookViews>
  <sheets>
    <sheet name="January 2017" sheetId="4" r:id="rId1"/>
  </sheets>
  <calcPr calcId="145621"/>
</workbook>
</file>

<file path=xl/calcChain.xml><?xml version="1.0" encoding="utf-8"?>
<calcChain xmlns="http://schemas.openxmlformats.org/spreadsheetml/2006/main">
  <c r="I18" i="4" l="1"/>
  <c r="I17" i="4"/>
  <c r="I16" i="4"/>
  <c r="I15" i="4"/>
  <c r="I14" i="4"/>
  <c r="I13" i="4"/>
  <c r="I12" i="4"/>
  <c r="I11" i="4"/>
  <c r="I10" i="4"/>
  <c r="I9" i="4"/>
  <c r="I8" i="4"/>
  <c r="I7" i="4"/>
  <c r="I6" i="4"/>
  <c r="L28" i="4" l="1"/>
  <c r="L27" i="4"/>
  <c r="L17" i="4" l="1"/>
  <c r="L15" i="4"/>
  <c r="L12" i="4"/>
  <c r="L11" i="4"/>
  <c r="L8" i="4"/>
  <c r="L7" i="4"/>
  <c r="L6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<sst xmlns="http://schemas.openxmlformats.org/spreadsheetml/2006/main" count="76" uniqueCount="67">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</sst>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I19" sqref="I19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bestFit="1" customWidth="1"/>
    <col min="8" max="8" width="13.5703125" bestFit="1" customWidth="1"/>
    <col min="9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5" ht="28.5" customHeight="1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5"/>
      <c r="B2" s="9"/>
      <c r="C2" s="10"/>
      <c r="D2" s="9"/>
      <c r="E2" s="9"/>
      <c r="F2" s="10" t="s">
        <v>43</v>
      </c>
      <c r="G2" s="11">
        <v>42766</v>
      </c>
      <c r="H2" s="12"/>
      <c r="I2" s="12"/>
      <c r="J2" s="12"/>
      <c r="K2" s="9"/>
      <c r="L2" s="9"/>
      <c r="M2" s="9"/>
      <c r="N2" s="9"/>
      <c r="O2" s="13"/>
    </row>
    <row r="3" spans="1:15" ht="35.25" customHeight="1" x14ac:dyDescent="0.25">
      <c r="A3" s="6"/>
      <c r="B3" s="34" t="s">
        <v>49</v>
      </c>
      <c r="C3" s="34" t="s">
        <v>50</v>
      </c>
      <c r="D3" s="34" t="s">
        <v>51</v>
      </c>
      <c r="E3" s="36" t="s">
        <v>52</v>
      </c>
      <c r="F3" s="37"/>
      <c r="G3" s="37"/>
      <c r="H3" s="38"/>
      <c r="I3" s="34" t="s">
        <v>53</v>
      </c>
      <c r="J3" s="34" t="s">
        <v>44</v>
      </c>
      <c r="K3" s="36" t="s">
        <v>54</v>
      </c>
      <c r="L3" s="37"/>
      <c r="M3" s="38"/>
      <c r="N3" s="34" t="s">
        <v>48</v>
      </c>
      <c r="O3" s="6"/>
    </row>
    <row r="4" spans="1:15" x14ac:dyDescent="0.25">
      <c r="A4" s="6"/>
      <c r="B4" s="35"/>
      <c r="C4" s="35"/>
      <c r="D4" s="35"/>
      <c r="E4" s="14" t="s">
        <v>31</v>
      </c>
      <c r="F4" s="14" t="s">
        <v>32</v>
      </c>
      <c r="G4" s="14" t="s">
        <v>46</v>
      </c>
      <c r="H4" s="14" t="s">
        <v>55</v>
      </c>
      <c r="I4" s="35"/>
      <c r="J4" s="35"/>
      <c r="K4" s="30" t="s">
        <v>56</v>
      </c>
      <c r="L4" s="30" t="s">
        <v>57</v>
      </c>
      <c r="M4" s="30" t="s">
        <v>55</v>
      </c>
      <c r="N4" s="35"/>
      <c r="O4" s="6"/>
    </row>
    <row r="5" spans="1:15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</row>
    <row r="6" spans="1:15" x14ac:dyDescent="0.2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f>855611.857</f>
        <v>855611.85699999996</v>
      </c>
      <c r="J6" s="26">
        <f>I6/H6</f>
        <v>0.42011777324953353</v>
      </c>
      <c r="K6" s="27">
        <v>166000</v>
      </c>
      <c r="L6" s="27">
        <f>1123298+19545</f>
        <v>1142843</v>
      </c>
      <c r="M6" s="25">
        <f xml:space="preserve"> K6+L6</f>
        <v>1308843</v>
      </c>
      <c r="N6" s="26">
        <f>M6/(E6+F6)</f>
        <v>0.64266080722773244</v>
      </c>
      <c r="O6" s="6"/>
    </row>
    <row r="7" spans="1:15" x14ac:dyDescent="0.2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f>5886250.393</f>
        <v>5886250.3930000002</v>
      </c>
      <c r="J7" s="26">
        <f t="shared" ref="J7:J18" si="0">I7/H7</f>
        <v>0.62541408471205984</v>
      </c>
      <c r="K7" s="27">
        <v>2280840</v>
      </c>
      <c r="L7" s="27">
        <f>4686678+234869</f>
        <v>4921547</v>
      </c>
      <c r="M7" s="25">
        <f>K7+L7</f>
        <v>7202387</v>
      </c>
      <c r="N7" s="26">
        <f t="shared" ref="N7:N19" si="1">M7/(E7+F7)</f>
        <v>0.90029837499999998</v>
      </c>
      <c r="O7" s="6"/>
    </row>
    <row r="8" spans="1:15" x14ac:dyDescent="0.2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f>3678874.649</f>
        <v>3678874.6490000002</v>
      </c>
      <c r="J8" s="26">
        <f t="shared" si="0"/>
        <v>0.3908804192412369</v>
      </c>
      <c r="K8" s="27">
        <v>1619084</v>
      </c>
      <c r="L8" s="27">
        <f>5420025+2615661</f>
        <v>8035686</v>
      </c>
      <c r="M8" s="25">
        <f t="shared" ref="M8:M18" si="2">K8+L8</f>
        <v>9654770</v>
      </c>
      <c r="N8" s="26">
        <f t="shared" si="1"/>
        <v>1.2068462499999999</v>
      </c>
      <c r="O8" s="6"/>
    </row>
    <row r="9" spans="1:15" x14ac:dyDescent="0.2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8364400.843</f>
        <v>8364400.8430000003</v>
      </c>
      <c r="J9" s="26">
        <f t="shared" si="0"/>
        <v>0.53616964270146805</v>
      </c>
      <c r="K9" s="27">
        <v>677451</v>
      </c>
      <c r="L9" s="27">
        <v>9474211</v>
      </c>
      <c r="M9" s="25">
        <f t="shared" si="2"/>
        <v>10151662</v>
      </c>
      <c r="N9" s="26">
        <f t="shared" si="1"/>
        <v>0.76557122436274749</v>
      </c>
      <c r="O9" s="6"/>
    </row>
    <row r="10" spans="1:15" x14ac:dyDescent="0.2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8768207.004</f>
        <v>8768207.0040000007</v>
      </c>
      <c r="J10" s="26">
        <f t="shared" si="0"/>
        <v>0.86360121121938049</v>
      </c>
      <c r="K10" s="27">
        <v>237916</v>
      </c>
      <c r="L10" s="27">
        <v>7268728</v>
      </c>
      <c r="M10" s="25">
        <f t="shared" si="2"/>
        <v>7506644</v>
      </c>
      <c r="N10" s="26">
        <f t="shared" si="1"/>
        <v>0.86981989691212613</v>
      </c>
      <c r="O10" s="6"/>
    </row>
    <row r="11" spans="1:15" x14ac:dyDescent="0.2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6954533.781</f>
        <v>6954533.7810000004</v>
      </c>
      <c r="J11" s="26">
        <f t="shared" si="0"/>
        <v>0.44065253013920042</v>
      </c>
      <c r="K11" s="27">
        <v>2110282</v>
      </c>
      <c r="L11" s="27">
        <f>2890844+5070250</f>
        <v>7961094</v>
      </c>
      <c r="M11" s="25">
        <f t="shared" si="2"/>
        <v>10071376</v>
      </c>
      <c r="N11" s="26">
        <f t="shared" si="1"/>
        <v>0.75075482668654492</v>
      </c>
      <c r="O11" s="6"/>
    </row>
    <row r="12" spans="1:15" x14ac:dyDescent="0.2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7689158.257</f>
        <v>7689158.2570000002</v>
      </c>
      <c r="J12" s="26">
        <f t="shared" si="0"/>
        <v>0.46684175798702515</v>
      </c>
      <c r="K12" s="27">
        <v>2836102</v>
      </c>
      <c r="L12" s="27">
        <f>8372539+116525</f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5" x14ac:dyDescent="0.2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f>1133212.69</f>
        <v>1133212.69</v>
      </c>
      <c r="J13" s="26">
        <f t="shared" si="0"/>
        <v>0.64215381485641232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5" x14ac:dyDescent="0.2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f>2016983.623</f>
        <v>2016983.6229999999</v>
      </c>
      <c r="J14" s="26">
        <f t="shared" si="0"/>
        <v>0.85041461654084616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5" x14ac:dyDescent="0.2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>1054037.074</f>
        <v>1054037.074</v>
      </c>
      <c r="J15" s="26">
        <f t="shared" si="0"/>
        <v>0.44796579004743425</v>
      </c>
      <c r="K15" s="27">
        <v>405260</v>
      </c>
      <c r="L15" s="27">
        <f>1171721+170000</f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5" ht="38.25" x14ac:dyDescent="0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f>4284912.705</f>
        <v>4284912.7050000001</v>
      </c>
      <c r="J16" s="26">
        <f t="shared" si="0"/>
        <v>0.60702934540220088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2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f>3025249.473</f>
        <v>3025249.4730000002</v>
      </c>
      <c r="J17" s="26">
        <f t="shared" si="0"/>
        <v>0.8319190426652654</v>
      </c>
      <c r="K17" s="27">
        <v>498612</v>
      </c>
      <c r="L17" s="27">
        <f>2559826+9849</f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2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7949984.538</f>
        <v>7949984.5379999997</v>
      </c>
      <c r="J18" s="26">
        <f t="shared" si="0"/>
        <v>0.78535244097892043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25">
      <c r="A19" s="6"/>
      <c r="B19" s="41" t="s">
        <v>30</v>
      </c>
      <c r="C19" s="42"/>
      <c r="D19" s="43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61661416.887000002</v>
      </c>
      <c r="J19" s="29">
        <f>I19/H19</f>
        <v>0.58075836245276069</v>
      </c>
      <c r="K19" s="28">
        <f>SUM(K6:K18)</f>
        <v>14192350</v>
      </c>
      <c r="L19" s="28">
        <f>SUM(L6:L18)</f>
        <v>65351400</v>
      </c>
      <c r="M19" s="28">
        <f xml:space="preserve"> SUM(M6:M18)</f>
        <v>79543750</v>
      </c>
      <c r="N19" s="29">
        <f t="shared" si="1"/>
        <v>0.87841855627264531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39" t="s">
        <v>64</v>
      </c>
      <c r="C21" s="40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2872595.48</v>
      </c>
      <c r="J21" s="26">
        <f t="shared" ref="J21:J28" si="3">I21/H21</f>
        <v>0.65162378342083738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t="shared" ref="N21:N28" si="4">M21/(E21+F21)</f>
        <v>0.81074273306025757</v>
      </c>
      <c r="O21" s="6"/>
    </row>
    <row r="22" spans="1:16" ht="15" customHeight="1" x14ac:dyDescent="0.25">
      <c r="A22" s="6"/>
      <c r="B22" s="39" t="s">
        <v>63</v>
      </c>
      <c r="C22" s="40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9565125.0419999994</v>
      </c>
      <c r="J22" s="26">
        <f t="shared" si="3"/>
        <v>0.50814725197664834</v>
      </c>
      <c r="K22" s="25">
        <f>K7+K8</f>
        <v>3899924</v>
      </c>
      <c r="L22" s="25">
        <f>L7+L8</f>
        <v>12957233</v>
      </c>
      <c r="M22" s="25">
        <f t="shared" ref="M22:M28" si="5">K22+L22</f>
        <v>16857157</v>
      </c>
      <c r="N22" s="26">
        <f t="shared" si="4"/>
        <v>1.0535723125000001</v>
      </c>
      <c r="O22" s="6"/>
    </row>
    <row r="23" spans="1:16" ht="15" customHeight="1" x14ac:dyDescent="0.25">
      <c r="A23" s="6"/>
      <c r="B23" s="39" t="s">
        <v>65</v>
      </c>
      <c r="C23" s="40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8364400.8430000003</v>
      </c>
      <c r="J23" s="26">
        <f t="shared" si="3"/>
        <v>0.53616964270146805</v>
      </c>
      <c r="K23" s="25">
        <f>K9</f>
        <v>677451</v>
      </c>
      <c r="L23" s="25">
        <f>L9</f>
        <v>9474211</v>
      </c>
      <c r="M23" s="25">
        <f t="shared" si="5"/>
        <v>10151662</v>
      </c>
      <c r="N23" s="26">
        <f t="shared" si="4"/>
        <v>0.76557122436274749</v>
      </c>
      <c r="O23" s="6"/>
      <c r="P23" s="31"/>
    </row>
    <row r="24" spans="1:16" ht="15" customHeight="1" x14ac:dyDescent="0.25">
      <c r="A24" s="6"/>
      <c r="B24" s="39" t="s">
        <v>66</v>
      </c>
      <c r="C24" s="40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9901419.6940000001</v>
      </c>
      <c r="J24" s="26">
        <f t="shared" si="3"/>
        <v>0.83081074612889316</v>
      </c>
      <c r="K24" s="25">
        <f>K10+K13</f>
        <v>533331</v>
      </c>
      <c r="L24" s="25">
        <f>L10+L13</f>
        <v>8459298</v>
      </c>
      <c r="M24" s="25">
        <f t="shared" si="5"/>
        <v>8992629</v>
      </c>
      <c r="N24" s="26">
        <f t="shared" si="4"/>
        <v>0.88771260498278748</v>
      </c>
      <c r="O24" s="6"/>
    </row>
    <row r="25" spans="1:16" ht="15" customHeight="1" x14ac:dyDescent="0.25">
      <c r="A25" s="6"/>
      <c r="B25" s="39" t="s">
        <v>33</v>
      </c>
      <c r="C25" s="40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6954533.7810000004</v>
      </c>
      <c r="J25" s="26">
        <f t="shared" si="3"/>
        <v>0.44065253013920042</v>
      </c>
      <c r="K25" s="25">
        <f>K11</f>
        <v>2110282</v>
      </c>
      <c r="L25" s="25">
        <f>L11</f>
        <v>7961094</v>
      </c>
      <c r="M25" s="25">
        <f t="shared" si="5"/>
        <v>10071376</v>
      </c>
      <c r="N25" s="26">
        <f t="shared" si="4"/>
        <v>0.75075482668654492</v>
      </c>
      <c r="O25" s="6"/>
    </row>
    <row r="26" spans="1:16" ht="15" customHeight="1" x14ac:dyDescent="0.25">
      <c r="A26" s="6"/>
      <c r="B26" s="39" t="s">
        <v>34</v>
      </c>
      <c r="C26" s="40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7689158.2570000002</v>
      </c>
      <c r="J26" s="26">
        <f t="shared" si="3"/>
        <v>0.46684175798702515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25">
      <c r="A27" s="6"/>
      <c r="B27" s="39" t="s">
        <v>35</v>
      </c>
      <c r="C27" s="40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5338949.7790000001</v>
      </c>
      <c r="J27" s="26">
        <f t="shared" si="3"/>
        <v>0.56726345656350929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25">
      <c r="A28" s="6"/>
      <c r="B28" s="39" t="s">
        <v>36</v>
      </c>
      <c r="C28" s="40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10975234.011</v>
      </c>
      <c r="J28" s="26">
        <f t="shared" si="3"/>
        <v>0.79765961926101592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2017-02-08T08:41:11Z</dcterms:modified>
</cp:coreProperties>
</file>