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20" windowWidth="11760" windowHeight="10290" activeTab="1"/>
  </bookViews>
  <sheets>
    <sheet name="Pol+Pr" sheetId="1" r:id="rId1"/>
    <sheet name="Pr" sheetId="2" r:id="rId2"/>
  </sheets>
  <externalReferences>
    <externalReference r:id="rId3"/>
  </externalReferences>
  <definedNames>
    <definedName name="_Hlk194811156" localSheetId="0">'Pol+Pr'!$B$6</definedName>
    <definedName name="_xlnm.Print_Area" localSheetId="0">'Pol+Pr'!$A$1:$H$28</definedName>
    <definedName name="_xlnm.Print_Area" localSheetId="1">Pr!$A$1:$G$249</definedName>
  </definedNames>
  <calcPr calcId="145621"/>
</workbook>
</file>

<file path=xl/calcChain.xml><?xml version="1.0" encoding="utf-8"?>
<calcChain xmlns="http://schemas.openxmlformats.org/spreadsheetml/2006/main">
  <c r="G113" i="2" l="1"/>
  <c r="F113" i="2"/>
  <c r="E113" i="2"/>
  <c r="D113" i="2"/>
  <c r="C113" i="2"/>
  <c r="B113" i="2"/>
  <c r="G60" i="2"/>
  <c r="F60" i="2"/>
  <c r="E60" i="2"/>
  <c r="D60" i="2"/>
  <c r="C60" i="2"/>
  <c r="B60" i="2"/>
  <c r="G59" i="2"/>
  <c r="F59" i="2"/>
  <c r="E59" i="2"/>
  <c r="D59" i="2"/>
  <c r="C59" i="2"/>
  <c r="B59" i="2"/>
  <c r="G58" i="2"/>
  <c r="F58" i="2"/>
  <c r="E58" i="2"/>
  <c r="D58" i="2"/>
  <c r="C58" i="2"/>
  <c r="B58" i="2"/>
  <c r="G40" i="2"/>
  <c r="F40" i="2"/>
  <c r="E40" i="2"/>
  <c r="D40" i="2"/>
  <c r="C40" i="2"/>
  <c r="B40" i="2"/>
  <c r="G39" i="2"/>
  <c r="F39" i="2"/>
  <c r="E39" i="2"/>
  <c r="D39" i="2"/>
  <c r="C39" i="2"/>
  <c r="B39" i="2"/>
  <c r="G38" i="2"/>
  <c r="F38" i="2"/>
  <c r="E38" i="2"/>
  <c r="D38" i="2"/>
  <c r="C38" i="2"/>
  <c r="B38" i="2"/>
  <c r="G36" i="2"/>
  <c r="F36" i="2"/>
  <c r="E36" i="2"/>
  <c r="D36" i="2"/>
  <c r="C36" i="2"/>
  <c r="B36" i="2"/>
  <c r="G35" i="2"/>
  <c r="F35" i="2"/>
  <c r="E35" i="2"/>
  <c r="D35" i="2"/>
  <c r="C35" i="2"/>
  <c r="B35" i="2"/>
  <c r="G34" i="2"/>
  <c r="F34" i="2"/>
  <c r="E34" i="2"/>
  <c r="D34" i="2"/>
  <c r="C34" i="2"/>
  <c r="B34" i="2"/>
  <c r="G25" i="2"/>
  <c r="F25" i="2"/>
  <c r="E25" i="2"/>
  <c r="D25" i="2"/>
  <c r="C25" i="2"/>
  <c r="B25" i="2"/>
  <c r="G21" i="2"/>
  <c r="F21" i="2"/>
  <c r="E21" i="2"/>
  <c r="D21" i="2"/>
  <c r="C21" i="2"/>
  <c r="B21" i="2"/>
  <c r="G20" i="2"/>
  <c r="F20" i="2"/>
  <c r="E20" i="2"/>
  <c r="D20" i="2"/>
  <c r="C20" i="2"/>
  <c r="B20" i="2"/>
  <c r="G17" i="2"/>
  <c r="F17" i="2"/>
  <c r="E17" i="2"/>
  <c r="D17" i="2"/>
  <c r="C17" i="2"/>
  <c r="B17" i="2"/>
  <c r="G16" i="2"/>
  <c r="F16" i="2"/>
  <c r="E16" i="2"/>
  <c r="D16" i="2"/>
  <c r="C16" i="2"/>
  <c r="B16" i="2"/>
  <c r="G15" i="2"/>
  <c r="F15" i="2"/>
  <c r="E15" i="2"/>
  <c r="D15" i="2"/>
  <c r="C15" i="2"/>
  <c r="B15" i="2"/>
  <c r="G13" i="2"/>
  <c r="F13" i="2"/>
  <c r="E13" i="2"/>
  <c r="D13" i="2"/>
  <c r="C13" i="2"/>
  <c r="B13" i="2"/>
  <c r="G12" i="2"/>
  <c r="F12" i="2"/>
  <c r="E12" i="2"/>
  <c r="D12" i="2"/>
  <c r="C12" i="2"/>
  <c r="B12" i="2"/>
  <c r="G11" i="2"/>
  <c r="F11" i="2"/>
  <c r="E11" i="2"/>
  <c r="D11" i="2"/>
  <c r="C11" i="2"/>
  <c r="B11" i="2"/>
  <c r="L248" i="2"/>
  <c r="K248" i="2"/>
  <c r="J248" i="2"/>
  <c r="I248" i="2"/>
  <c r="H248" i="2"/>
  <c r="L246" i="2"/>
  <c r="K246" i="2"/>
  <c r="J246" i="2"/>
  <c r="I246" i="2"/>
  <c r="H246" i="2"/>
  <c r="L234" i="2"/>
  <c r="K234" i="2"/>
  <c r="J234" i="2"/>
  <c r="I234" i="2"/>
  <c r="H234" i="2"/>
  <c r="L232" i="2"/>
  <c r="K232" i="2"/>
  <c r="J232" i="2"/>
  <c r="I232" i="2"/>
  <c r="H232" i="2"/>
  <c r="L219" i="2"/>
  <c r="K219" i="2"/>
  <c r="J219" i="2"/>
  <c r="I219" i="2"/>
  <c r="H219" i="2"/>
  <c r="L215" i="2"/>
  <c r="K215" i="2"/>
  <c r="J215" i="2"/>
  <c r="I215" i="2"/>
  <c r="H215" i="2"/>
  <c r="L210" i="2"/>
  <c r="K210" i="2"/>
  <c r="J210" i="2"/>
  <c r="I210" i="2"/>
  <c r="H210" i="2"/>
  <c r="L209" i="2"/>
  <c r="K209" i="2"/>
  <c r="J209" i="2"/>
  <c r="I209" i="2"/>
  <c r="H209" i="2"/>
  <c r="L208" i="2"/>
  <c r="K208" i="2"/>
  <c r="J208" i="2"/>
  <c r="I208" i="2"/>
  <c r="H208" i="2"/>
  <c r="G207" i="2"/>
  <c r="F207" i="2"/>
  <c r="L207" i="2" s="1"/>
  <c r="E207" i="2"/>
  <c r="K207" i="2" s="1"/>
  <c r="D207" i="2"/>
  <c r="J207" i="2" s="1"/>
  <c r="C207" i="2"/>
  <c r="I207" i="2" s="1"/>
  <c r="B207" i="2"/>
  <c r="H207" i="2" s="1"/>
  <c r="L206" i="2"/>
  <c r="K206" i="2"/>
  <c r="J206" i="2"/>
  <c r="I206" i="2"/>
  <c r="H206" i="2"/>
  <c r="L204" i="2"/>
  <c r="K204" i="2"/>
  <c r="J204" i="2"/>
  <c r="I204" i="2"/>
  <c r="H204" i="2"/>
  <c r="G203" i="2"/>
  <c r="F203" i="2"/>
  <c r="L203" i="2" s="1"/>
  <c r="E203" i="2"/>
  <c r="K203" i="2" s="1"/>
  <c r="D203" i="2"/>
  <c r="J203" i="2" s="1"/>
  <c r="C203" i="2"/>
  <c r="I203" i="2" s="1"/>
  <c r="B203" i="2"/>
  <c r="H203" i="2" s="1"/>
  <c r="G202" i="2"/>
  <c r="F202" i="2"/>
  <c r="L202" i="2" s="1"/>
  <c r="E202" i="2"/>
  <c r="K202" i="2" s="1"/>
  <c r="D202" i="2"/>
  <c r="J202" i="2" s="1"/>
  <c r="C202" i="2"/>
  <c r="I202" i="2" s="1"/>
  <c r="B202" i="2"/>
  <c r="H202" i="2" s="1"/>
  <c r="G201" i="2"/>
  <c r="F201" i="2"/>
  <c r="L201" i="2" s="1"/>
  <c r="E201" i="2"/>
  <c r="K201" i="2" s="1"/>
  <c r="D201" i="2"/>
  <c r="J201" i="2" s="1"/>
  <c r="C201" i="2"/>
  <c r="I201" i="2" s="1"/>
  <c r="B201" i="2"/>
  <c r="H201" i="2" s="1"/>
  <c r="L200" i="2"/>
  <c r="K200" i="2"/>
  <c r="J200" i="2"/>
  <c r="I200" i="2"/>
  <c r="H200" i="2"/>
  <c r="L198" i="2"/>
  <c r="K198" i="2"/>
  <c r="J198" i="2"/>
  <c r="I198" i="2"/>
  <c r="H198" i="2"/>
  <c r="G197" i="2"/>
  <c r="F197" i="2"/>
  <c r="L197" i="2" s="1"/>
  <c r="E197" i="2"/>
  <c r="K197" i="2" s="1"/>
  <c r="D197" i="2"/>
  <c r="J197" i="2" s="1"/>
  <c r="C197" i="2"/>
  <c r="I197" i="2" s="1"/>
  <c r="B197" i="2"/>
  <c r="H197" i="2" s="1"/>
  <c r="L196" i="2"/>
  <c r="K196" i="2"/>
  <c r="J196" i="2"/>
  <c r="I196" i="2"/>
  <c r="H196" i="2"/>
  <c r="G195" i="2"/>
  <c r="F195" i="2"/>
  <c r="L195" i="2" s="1"/>
  <c r="E195" i="2"/>
  <c r="K195" i="2" s="1"/>
  <c r="D195" i="2"/>
  <c r="J195" i="2" s="1"/>
  <c r="C195" i="2"/>
  <c r="I195" i="2" s="1"/>
  <c r="B195" i="2"/>
  <c r="H195" i="2" s="1"/>
  <c r="G194" i="2"/>
  <c r="F194" i="2"/>
  <c r="L194" i="2" s="1"/>
  <c r="E194" i="2"/>
  <c r="K194" i="2" s="1"/>
  <c r="D194" i="2"/>
  <c r="J194" i="2" s="1"/>
  <c r="C194" i="2"/>
  <c r="I194" i="2" s="1"/>
  <c r="B194" i="2"/>
  <c r="H194" i="2" s="1"/>
  <c r="G193" i="2"/>
  <c r="F193" i="2"/>
  <c r="L193" i="2" s="1"/>
  <c r="E193" i="2"/>
  <c r="K193" i="2" s="1"/>
  <c r="D193" i="2"/>
  <c r="J193" i="2" s="1"/>
  <c r="C193" i="2"/>
  <c r="I193" i="2" s="1"/>
  <c r="B193" i="2"/>
  <c r="H193" i="2" s="1"/>
  <c r="L192" i="2"/>
  <c r="K192" i="2"/>
  <c r="J192" i="2"/>
  <c r="I192" i="2"/>
  <c r="H192" i="2"/>
  <c r="L187" i="2"/>
  <c r="K187" i="2"/>
  <c r="J187" i="2"/>
  <c r="I187" i="2"/>
  <c r="H187" i="2"/>
  <c r="L186" i="2"/>
  <c r="K186" i="2"/>
  <c r="J186" i="2"/>
  <c r="I186" i="2"/>
  <c r="H186" i="2"/>
  <c r="L185" i="2"/>
  <c r="K185" i="2"/>
  <c r="J185" i="2"/>
  <c r="I185" i="2"/>
  <c r="H185" i="2"/>
  <c r="G184" i="2"/>
  <c r="F184" i="2"/>
  <c r="L184" i="2" s="1"/>
  <c r="E184" i="2"/>
  <c r="K184" i="2" s="1"/>
  <c r="D184" i="2"/>
  <c r="J184" i="2" s="1"/>
  <c r="C184" i="2"/>
  <c r="I184" i="2" s="1"/>
  <c r="B184" i="2"/>
  <c r="H184" i="2" s="1"/>
  <c r="L183" i="2"/>
  <c r="K183" i="2"/>
  <c r="J183" i="2"/>
  <c r="I183" i="2"/>
  <c r="H183" i="2"/>
  <c r="L181" i="2"/>
  <c r="K181" i="2"/>
  <c r="J181" i="2"/>
  <c r="I181" i="2"/>
  <c r="H181" i="2"/>
  <c r="L180" i="2"/>
  <c r="K180" i="2"/>
  <c r="J180" i="2"/>
  <c r="I180" i="2"/>
  <c r="H180" i="2"/>
  <c r="G179" i="2"/>
  <c r="F179" i="2"/>
  <c r="L179" i="2" s="1"/>
  <c r="E179" i="2"/>
  <c r="K179" i="2" s="1"/>
  <c r="D179" i="2"/>
  <c r="J179" i="2" s="1"/>
  <c r="C179" i="2"/>
  <c r="I179" i="2" s="1"/>
  <c r="B179" i="2"/>
  <c r="H179" i="2" s="1"/>
  <c r="L178" i="2"/>
  <c r="K178" i="2"/>
  <c r="J178" i="2"/>
  <c r="I178" i="2"/>
  <c r="H178" i="2"/>
  <c r="L176" i="2"/>
  <c r="K176" i="2"/>
  <c r="J176" i="2"/>
  <c r="I176" i="2"/>
  <c r="H176" i="2"/>
  <c r="G175" i="2"/>
  <c r="F175" i="2"/>
  <c r="L175" i="2" s="1"/>
  <c r="E175" i="2"/>
  <c r="K175" i="2" s="1"/>
  <c r="D175" i="2"/>
  <c r="J175" i="2" s="1"/>
  <c r="C175" i="2"/>
  <c r="I175" i="2" s="1"/>
  <c r="B175" i="2"/>
  <c r="H175" i="2" s="1"/>
  <c r="G174" i="2"/>
  <c r="F174" i="2"/>
  <c r="L174" i="2" s="1"/>
  <c r="E174" i="2"/>
  <c r="K174" i="2" s="1"/>
  <c r="D174" i="2"/>
  <c r="J174" i="2" s="1"/>
  <c r="C174" i="2"/>
  <c r="I174" i="2" s="1"/>
  <c r="B174" i="2"/>
  <c r="H174" i="2" s="1"/>
  <c r="G173" i="2"/>
  <c r="F173" i="2"/>
  <c r="L173" i="2" s="1"/>
  <c r="E173" i="2"/>
  <c r="K173" i="2" s="1"/>
  <c r="D173" i="2"/>
  <c r="J173" i="2" s="1"/>
  <c r="C173" i="2"/>
  <c r="I173" i="2" s="1"/>
  <c r="B173" i="2"/>
  <c r="H173" i="2" s="1"/>
  <c r="L172" i="2"/>
  <c r="K172" i="2"/>
  <c r="J172" i="2"/>
  <c r="I172" i="2"/>
  <c r="H172" i="2"/>
  <c r="L167" i="2"/>
  <c r="K167" i="2"/>
  <c r="J167" i="2"/>
  <c r="I167" i="2"/>
  <c r="H167" i="2"/>
  <c r="L166" i="2"/>
  <c r="K166" i="2"/>
  <c r="J166" i="2"/>
  <c r="I166" i="2"/>
  <c r="H166" i="2"/>
  <c r="L165" i="2"/>
  <c r="K165" i="2"/>
  <c r="J165" i="2"/>
  <c r="I165" i="2"/>
  <c r="H165" i="2"/>
  <c r="G164" i="2"/>
  <c r="F164" i="2"/>
  <c r="L164" i="2" s="1"/>
  <c r="E164" i="2"/>
  <c r="K164" i="2" s="1"/>
  <c r="D164" i="2"/>
  <c r="J164" i="2" s="1"/>
  <c r="C164" i="2"/>
  <c r="I164" i="2" s="1"/>
  <c r="B164" i="2"/>
  <c r="H164" i="2" s="1"/>
  <c r="L163" i="2"/>
  <c r="K163" i="2"/>
  <c r="J163" i="2"/>
  <c r="I163" i="2"/>
  <c r="H163" i="2"/>
  <c r="L161" i="2"/>
  <c r="K161" i="2"/>
  <c r="J161" i="2"/>
  <c r="I161" i="2"/>
  <c r="H161" i="2"/>
  <c r="L160" i="2"/>
  <c r="K160" i="2"/>
  <c r="J160" i="2"/>
  <c r="I160" i="2"/>
  <c r="H160" i="2"/>
  <c r="G159" i="2"/>
  <c r="F159" i="2"/>
  <c r="L159" i="2" s="1"/>
  <c r="E159" i="2"/>
  <c r="K159" i="2" s="1"/>
  <c r="D159" i="2"/>
  <c r="J159" i="2" s="1"/>
  <c r="C159" i="2"/>
  <c r="I159" i="2" s="1"/>
  <c r="B159" i="2"/>
  <c r="H159" i="2" s="1"/>
  <c r="L158" i="2"/>
  <c r="K158" i="2"/>
  <c r="J158" i="2"/>
  <c r="I158" i="2"/>
  <c r="H158" i="2"/>
  <c r="L156" i="2"/>
  <c r="K156" i="2"/>
  <c r="J156" i="2"/>
  <c r="I156" i="2"/>
  <c r="H156" i="2"/>
  <c r="G155" i="2"/>
  <c r="F155" i="2"/>
  <c r="L155" i="2" s="1"/>
  <c r="E155" i="2"/>
  <c r="K155" i="2" s="1"/>
  <c r="D155" i="2"/>
  <c r="J155" i="2" s="1"/>
  <c r="C155" i="2"/>
  <c r="I155" i="2" s="1"/>
  <c r="B155" i="2"/>
  <c r="H155" i="2" s="1"/>
  <c r="G154" i="2"/>
  <c r="F154" i="2"/>
  <c r="L154" i="2" s="1"/>
  <c r="E154" i="2"/>
  <c r="K154" i="2" s="1"/>
  <c r="D154" i="2"/>
  <c r="J154" i="2" s="1"/>
  <c r="C154" i="2"/>
  <c r="I154" i="2" s="1"/>
  <c r="B154" i="2"/>
  <c r="H154" i="2" s="1"/>
  <c r="G153" i="2"/>
  <c r="F153" i="2"/>
  <c r="L153" i="2" s="1"/>
  <c r="E153" i="2"/>
  <c r="K153" i="2" s="1"/>
  <c r="D153" i="2"/>
  <c r="J153" i="2" s="1"/>
  <c r="C153" i="2"/>
  <c r="I153" i="2" s="1"/>
  <c r="B153" i="2"/>
  <c r="H153" i="2" s="1"/>
  <c r="L152" i="2"/>
  <c r="K152" i="2"/>
  <c r="J152" i="2"/>
  <c r="I152" i="2"/>
  <c r="H152" i="2"/>
  <c r="L147" i="2"/>
  <c r="K147" i="2"/>
  <c r="J147" i="2"/>
  <c r="I147" i="2"/>
  <c r="H147" i="2"/>
  <c r="L146" i="2"/>
  <c r="K146" i="2"/>
  <c r="J146" i="2"/>
  <c r="I146" i="2"/>
  <c r="H146" i="2"/>
  <c r="L145" i="2"/>
  <c r="K145" i="2"/>
  <c r="J145" i="2"/>
  <c r="I145" i="2"/>
  <c r="H145" i="2"/>
  <c r="G144" i="2"/>
  <c r="F144" i="2"/>
  <c r="L144" i="2" s="1"/>
  <c r="E144" i="2"/>
  <c r="K144" i="2" s="1"/>
  <c r="D144" i="2"/>
  <c r="J144" i="2" s="1"/>
  <c r="C144" i="2"/>
  <c r="I144" i="2" s="1"/>
  <c r="B144" i="2"/>
  <c r="H144" i="2" s="1"/>
  <c r="L143" i="2"/>
  <c r="K143" i="2"/>
  <c r="J143" i="2"/>
  <c r="I143" i="2"/>
  <c r="H143" i="2"/>
  <c r="L141" i="2"/>
  <c r="K141" i="2"/>
  <c r="J141" i="2"/>
  <c r="I141" i="2"/>
  <c r="H141" i="2"/>
  <c r="L140" i="2"/>
  <c r="K140" i="2"/>
  <c r="J140" i="2"/>
  <c r="I140" i="2"/>
  <c r="H140" i="2"/>
  <c r="G139" i="2"/>
  <c r="F139" i="2"/>
  <c r="L139" i="2" s="1"/>
  <c r="E139" i="2"/>
  <c r="K139" i="2" s="1"/>
  <c r="D139" i="2"/>
  <c r="J139" i="2" s="1"/>
  <c r="C139" i="2"/>
  <c r="I139" i="2" s="1"/>
  <c r="B139" i="2"/>
  <c r="H139" i="2" s="1"/>
  <c r="L138" i="2"/>
  <c r="K138" i="2"/>
  <c r="J138" i="2"/>
  <c r="I138" i="2"/>
  <c r="H138" i="2"/>
  <c r="L136" i="2"/>
  <c r="K136" i="2"/>
  <c r="J136" i="2"/>
  <c r="I136" i="2"/>
  <c r="H136" i="2"/>
  <c r="G135" i="2"/>
  <c r="F135" i="2"/>
  <c r="L135" i="2" s="1"/>
  <c r="E135" i="2"/>
  <c r="K135" i="2" s="1"/>
  <c r="D135" i="2"/>
  <c r="J135" i="2" s="1"/>
  <c r="C135" i="2"/>
  <c r="I135" i="2" s="1"/>
  <c r="B135" i="2"/>
  <c r="H135" i="2" s="1"/>
  <c r="L134" i="2"/>
  <c r="K134" i="2"/>
  <c r="J134" i="2"/>
  <c r="I134" i="2"/>
  <c r="H134" i="2"/>
  <c r="G133" i="2"/>
  <c r="F133" i="2"/>
  <c r="L133" i="2" s="1"/>
  <c r="E133" i="2"/>
  <c r="K133" i="2" s="1"/>
  <c r="D133" i="2"/>
  <c r="J133" i="2" s="1"/>
  <c r="C133" i="2"/>
  <c r="I133" i="2" s="1"/>
  <c r="B133" i="2"/>
  <c r="H133" i="2" s="1"/>
  <c r="G132" i="2"/>
  <c r="F132" i="2"/>
  <c r="L132" i="2" s="1"/>
  <c r="E132" i="2"/>
  <c r="K132" i="2" s="1"/>
  <c r="D132" i="2"/>
  <c r="J132" i="2" s="1"/>
  <c r="C132" i="2"/>
  <c r="I132" i="2" s="1"/>
  <c r="B132" i="2"/>
  <c r="H132" i="2" s="1"/>
  <c r="G131" i="2"/>
  <c r="F131" i="2"/>
  <c r="L131" i="2" s="1"/>
  <c r="E131" i="2"/>
  <c r="K131" i="2" s="1"/>
  <c r="D131" i="2"/>
  <c r="J131" i="2" s="1"/>
  <c r="C131" i="2"/>
  <c r="I131" i="2" s="1"/>
  <c r="B131" i="2"/>
  <c r="H131" i="2" s="1"/>
  <c r="L130" i="2"/>
  <c r="K130" i="2"/>
  <c r="J130" i="2"/>
  <c r="I130" i="2"/>
  <c r="H130" i="2"/>
  <c r="L125" i="2"/>
  <c r="K125" i="2"/>
  <c r="J125" i="2"/>
  <c r="I125" i="2"/>
  <c r="H125" i="2"/>
  <c r="L124" i="2"/>
  <c r="K124" i="2"/>
  <c r="J124" i="2"/>
  <c r="I124" i="2"/>
  <c r="H124" i="2"/>
  <c r="L123" i="2"/>
  <c r="K123" i="2"/>
  <c r="J123" i="2"/>
  <c r="I123" i="2"/>
  <c r="H123" i="2"/>
  <c r="G122" i="2"/>
  <c r="F122" i="2"/>
  <c r="L122" i="2" s="1"/>
  <c r="E122" i="2"/>
  <c r="K122" i="2" s="1"/>
  <c r="D122" i="2"/>
  <c r="J122" i="2" s="1"/>
  <c r="C122" i="2"/>
  <c r="I122" i="2" s="1"/>
  <c r="B122" i="2"/>
  <c r="H122" i="2" s="1"/>
  <c r="L121" i="2"/>
  <c r="K121" i="2"/>
  <c r="J121" i="2"/>
  <c r="I121" i="2"/>
  <c r="H121" i="2"/>
  <c r="L119" i="2"/>
  <c r="K119" i="2"/>
  <c r="J119" i="2"/>
  <c r="I119" i="2"/>
  <c r="H119" i="2"/>
  <c r="G118" i="2"/>
  <c r="F118" i="2"/>
  <c r="L118" i="2" s="1"/>
  <c r="E118" i="2"/>
  <c r="K118" i="2" s="1"/>
  <c r="D118" i="2"/>
  <c r="J118" i="2" s="1"/>
  <c r="C118" i="2"/>
  <c r="I118" i="2" s="1"/>
  <c r="B118" i="2"/>
  <c r="H118" i="2" s="1"/>
  <c r="G117" i="2"/>
  <c r="F117" i="2"/>
  <c r="L117" i="2" s="1"/>
  <c r="E117" i="2"/>
  <c r="K117" i="2" s="1"/>
  <c r="D117" i="2"/>
  <c r="J117" i="2" s="1"/>
  <c r="C117" i="2"/>
  <c r="I117" i="2" s="1"/>
  <c r="B117" i="2"/>
  <c r="H117" i="2" s="1"/>
  <c r="L116" i="2"/>
  <c r="K116" i="2"/>
  <c r="J116" i="2"/>
  <c r="I116" i="2"/>
  <c r="H116" i="2"/>
  <c r="L114" i="2"/>
  <c r="K114" i="2"/>
  <c r="J114" i="2"/>
  <c r="I114" i="2"/>
  <c r="H114" i="2"/>
  <c r="L113" i="2"/>
  <c r="K113" i="2"/>
  <c r="J113" i="2"/>
  <c r="I113" i="2"/>
  <c r="H113" i="2"/>
  <c r="G112" i="2"/>
  <c r="F112" i="2"/>
  <c r="L112" i="2" s="1"/>
  <c r="E112" i="2"/>
  <c r="K112" i="2" s="1"/>
  <c r="D112" i="2"/>
  <c r="J112" i="2" s="1"/>
  <c r="C112" i="2"/>
  <c r="I112" i="2" s="1"/>
  <c r="B112" i="2"/>
  <c r="H112" i="2" s="1"/>
  <c r="G111" i="2"/>
  <c r="F111" i="2"/>
  <c r="L111" i="2" s="1"/>
  <c r="E111" i="2"/>
  <c r="K111" i="2" s="1"/>
  <c r="D111" i="2"/>
  <c r="J111" i="2" s="1"/>
  <c r="C111" i="2"/>
  <c r="I111" i="2" s="1"/>
  <c r="B111" i="2"/>
  <c r="H111" i="2" s="1"/>
  <c r="G110" i="2"/>
  <c r="F110" i="2"/>
  <c r="L110" i="2" s="1"/>
  <c r="E110" i="2"/>
  <c r="K110" i="2" s="1"/>
  <c r="D110" i="2"/>
  <c r="J110" i="2" s="1"/>
  <c r="C110" i="2"/>
  <c r="I110" i="2" s="1"/>
  <c r="B110" i="2"/>
  <c r="H110" i="2" s="1"/>
  <c r="L109" i="2"/>
  <c r="K109" i="2"/>
  <c r="J109" i="2"/>
  <c r="I109" i="2"/>
  <c r="H109" i="2"/>
  <c r="G108" i="2"/>
  <c r="F108" i="2"/>
  <c r="L108" i="2" s="1"/>
  <c r="E108" i="2"/>
  <c r="K108" i="2" s="1"/>
  <c r="D108" i="2"/>
  <c r="J108" i="2" s="1"/>
  <c r="C108" i="2"/>
  <c r="I108" i="2" s="1"/>
  <c r="B108" i="2"/>
  <c r="H108" i="2" s="1"/>
  <c r="G107" i="2"/>
  <c r="F107" i="2"/>
  <c r="L107" i="2" s="1"/>
  <c r="E107" i="2"/>
  <c r="K107" i="2" s="1"/>
  <c r="D107" i="2"/>
  <c r="J107" i="2" s="1"/>
  <c r="C107" i="2"/>
  <c r="I107" i="2" s="1"/>
  <c r="B107" i="2"/>
  <c r="H107" i="2" s="1"/>
  <c r="G106" i="2"/>
  <c r="F106" i="2"/>
  <c r="L106" i="2" s="1"/>
  <c r="E106" i="2"/>
  <c r="K106" i="2" s="1"/>
  <c r="D106" i="2"/>
  <c r="J106" i="2" s="1"/>
  <c r="C106" i="2"/>
  <c r="I106" i="2" s="1"/>
  <c r="B106" i="2"/>
  <c r="H106" i="2" s="1"/>
  <c r="L105" i="2"/>
  <c r="K105" i="2"/>
  <c r="J105" i="2"/>
  <c r="I105" i="2"/>
  <c r="H105" i="2"/>
  <c r="L100" i="2"/>
  <c r="K100" i="2"/>
  <c r="J100" i="2"/>
  <c r="I100" i="2"/>
  <c r="H100" i="2"/>
  <c r="L99" i="2"/>
  <c r="K99" i="2"/>
  <c r="J99" i="2"/>
  <c r="I99" i="2"/>
  <c r="H99" i="2"/>
  <c r="L98" i="2"/>
  <c r="K98" i="2"/>
  <c r="J98" i="2"/>
  <c r="I98" i="2"/>
  <c r="H98" i="2"/>
  <c r="G97" i="2"/>
  <c r="F97" i="2"/>
  <c r="L97" i="2" s="1"/>
  <c r="E97" i="2"/>
  <c r="K97" i="2" s="1"/>
  <c r="D97" i="2"/>
  <c r="J97" i="2" s="1"/>
  <c r="C97" i="2"/>
  <c r="I97" i="2" s="1"/>
  <c r="B97" i="2"/>
  <c r="H97" i="2" s="1"/>
  <c r="L96" i="2"/>
  <c r="K96" i="2"/>
  <c r="J96" i="2"/>
  <c r="I96" i="2"/>
  <c r="H96" i="2"/>
  <c r="L94" i="2"/>
  <c r="K94" i="2"/>
  <c r="J94" i="2"/>
  <c r="I94" i="2"/>
  <c r="H94" i="2"/>
  <c r="G93" i="2"/>
  <c r="F93" i="2"/>
  <c r="L93" i="2" s="1"/>
  <c r="E93" i="2"/>
  <c r="K93" i="2" s="1"/>
  <c r="D93" i="2"/>
  <c r="J93" i="2" s="1"/>
  <c r="C93" i="2"/>
  <c r="I93" i="2" s="1"/>
  <c r="B93" i="2"/>
  <c r="H93" i="2" s="1"/>
  <c r="G92" i="2"/>
  <c r="F92" i="2"/>
  <c r="L92" i="2" s="1"/>
  <c r="E92" i="2"/>
  <c r="K92" i="2" s="1"/>
  <c r="D92" i="2"/>
  <c r="J92" i="2" s="1"/>
  <c r="C92" i="2"/>
  <c r="I92" i="2" s="1"/>
  <c r="B92" i="2"/>
  <c r="H92" i="2" s="1"/>
  <c r="L91" i="2"/>
  <c r="K91" i="2"/>
  <c r="J91" i="2"/>
  <c r="I91" i="2"/>
  <c r="H91" i="2"/>
  <c r="L89" i="2"/>
  <c r="K89" i="2"/>
  <c r="J89" i="2"/>
  <c r="I89" i="2"/>
  <c r="H89" i="2"/>
  <c r="G88" i="2"/>
  <c r="F88" i="2"/>
  <c r="L88" i="2" s="1"/>
  <c r="E88" i="2"/>
  <c r="K88" i="2" s="1"/>
  <c r="D88" i="2"/>
  <c r="J88" i="2" s="1"/>
  <c r="C88" i="2"/>
  <c r="I88" i="2" s="1"/>
  <c r="B88" i="2"/>
  <c r="H88" i="2" s="1"/>
  <c r="G87" i="2"/>
  <c r="F87" i="2"/>
  <c r="L87" i="2" s="1"/>
  <c r="E87" i="2"/>
  <c r="K87" i="2" s="1"/>
  <c r="D87" i="2"/>
  <c r="J87" i="2" s="1"/>
  <c r="C87" i="2"/>
  <c r="I87" i="2" s="1"/>
  <c r="B87" i="2"/>
  <c r="H87" i="2" s="1"/>
  <c r="I86" i="2"/>
  <c r="G86" i="2"/>
  <c r="F86" i="2"/>
  <c r="L86" i="2" s="1"/>
  <c r="E86" i="2"/>
  <c r="K86" i="2" s="1"/>
  <c r="D86" i="2"/>
  <c r="J86" i="2" s="1"/>
  <c r="C86" i="2"/>
  <c r="B86" i="2"/>
  <c r="H86" i="2" s="1"/>
  <c r="L85" i="2"/>
  <c r="K85" i="2"/>
  <c r="J85" i="2"/>
  <c r="I85" i="2"/>
  <c r="H85" i="2"/>
  <c r="L80" i="2"/>
  <c r="K80" i="2"/>
  <c r="J80" i="2"/>
  <c r="I80" i="2"/>
  <c r="H80" i="2"/>
  <c r="L79" i="2"/>
  <c r="K79" i="2"/>
  <c r="J79" i="2"/>
  <c r="I79" i="2"/>
  <c r="H79" i="2"/>
  <c r="L78" i="2"/>
  <c r="K78" i="2"/>
  <c r="J78" i="2"/>
  <c r="I78" i="2"/>
  <c r="H78" i="2"/>
  <c r="I77" i="2"/>
  <c r="G77" i="2"/>
  <c r="F77" i="2"/>
  <c r="L77" i="2" s="1"/>
  <c r="E77" i="2"/>
  <c r="K77" i="2" s="1"/>
  <c r="D77" i="2"/>
  <c r="J77" i="2" s="1"/>
  <c r="C77" i="2"/>
  <c r="B77" i="2"/>
  <c r="H77" i="2" s="1"/>
  <c r="L76" i="2"/>
  <c r="K76" i="2"/>
  <c r="J76" i="2"/>
  <c r="I76" i="2"/>
  <c r="H76" i="2"/>
  <c r="L74" i="2"/>
  <c r="K74" i="2"/>
  <c r="J74" i="2"/>
  <c r="I74" i="2"/>
  <c r="H74" i="2"/>
  <c r="I73" i="2"/>
  <c r="G73" i="2"/>
  <c r="F73" i="2"/>
  <c r="L73" i="2" s="1"/>
  <c r="E73" i="2"/>
  <c r="K73" i="2" s="1"/>
  <c r="D73" i="2"/>
  <c r="J73" i="2" s="1"/>
  <c r="C73" i="2"/>
  <c r="B73" i="2"/>
  <c r="H73" i="2" s="1"/>
  <c r="J72" i="2"/>
  <c r="G72" i="2"/>
  <c r="F72" i="2"/>
  <c r="L72" i="2" s="1"/>
  <c r="E72" i="2"/>
  <c r="K72" i="2" s="1"/>
  <c r="D72" i="2"/>
  <c r="C72" i="2"/>
  <c r="I72" i="2" s="1"/>
  <c r="B72" i="2"/>
  <c r="H72" i="2" s="1"/>
  <c r="L71" i="2"/>
  <c r="K71" i="2"/>
  <c r="J71" i="2"/>
  <c r="I71" i="2"/>
  <c r="H71" i="2"/>
  <c r="L69" i="2"/>
  <c r="K69" i="2"/>
  <c r="J69" i="2"/>
  <c r="I69" i="2"/>
  <c r="H69" i="2"/>
  <c r="J68" i="2"/>
  <c r="G68" i="2"/>
  <c r="F68" i="2"/>
  <c r="L68" i="2" s="1"/>
  <c r="E68" i="2"/>
  <c r="K68" i="2" s="1"/>
  <c r="D68" i="2"/>
  <c r="C68" i="2"/>
  <c r="I68" i="2" s="1"/>
  <c r="B68" i="2"/>
  <c r="H68" i="2" s="1"/>
  <c r="G67" i="2"/>
  <c r="F67" i="2"/>
  <c r="L67" i="2" s="1"/>
  <c r="E67" i="2"/>
  <c r="K67" i="2" s="1"/>
  <c r="D67" i="2"/>
  <c r="J67" i="2" s="1"/>
  <c r="C67" i="2"/>
  <c r="I67" i="2" s="1"/>
  <c r="B67" i="2"/>
  <c r="H67" i="2" s="1"/>
  <c r="G66" i="2"/>
  <c r="F66" i="2"/>
  <c r="L66" i="2" s="1"/>
  <c r="E66" i="2"/>
  <c r="K66" i="2" s="1"/>
  <c r="D66" i="2"/>
  <c r="J66" i="2" s="1"/>
  <c r="C66" i="2"/>
  <c r="I66" i="2" s="1"/>
  <c r="B66" i="2"/>
  <c r="H66" i="2" s="1"/>
  <c r="I65" i="2"/>
  <c r="G65" i="2"/>
  <c r="F65" i="2"/>
  <c r="L65" i="2" s="1"/>
  <c r="E65" i="2"/>
  <c r="K65" i="2" s="1"/>
  <c r="D65" i="2"/>
  <c r="J65" i="2" s="1"/>
  <c r="C65" i="2"/>
  <c r="B65" i="2"/>
  <c r="H65" i="2" s="1"/>
  <c r="J64" i="2"/>
  <c r="G64" i="2"/>
  <c r="F64" i="2"/>
  <c r="L64" i="2" s="1"/>
  <c r="E64" i="2"/>
  <c r="K64" i="2" s="1"/>
  <c r="D64" i="2"/>
  <c r="C64" i="2"/>
  <c r="I64" i="2" s="1"/>
  <c r="B64" i="2"/>
  <c r="H64" i="2" s="1"/>
  <c r="G63" i="2"/>
  <c r="F63" i="2"/>
  <c r="L63" i="2" s="1"/>
  <c r="E63" i="2"/>
  <c r="K63" i="2" s="1"/>
  <c r="D63" i="2"/>
  <c r="J63" i="2" s="1"/>
  <c r="C63" i="2"/>
  <c r="I63" i="2" s="1"/>
  <c r="B63" i="2"/>
  <c r="H63" i="2" s="1"/>
  <c r="G62" i="2"/>
  <c r="F62" i="2"/>
  <c r="L62" i="2" s="1"/>
  <c r="E62" i="2"/>
  <c r="K62" i="2" s="1"/>
  <c r="D62" i="2"/>
  <c r="J62" i="2" s="1"/>
  <c r="C62" i="2"/>
  <c r="I62" i="2" s="1"/>
  <c r="B62" i="2"/>
  <c r="H62" i="2" s="1"/>
  <c r="L61" i="2"/>
  <c r="K61" i="2"/>
  <c r="J61" i="2"/>
  <c r="I61" i="2"/>
  <c r="H61" i="2"/>
  <c r="L60" i="2"/>
  <c r="K60" i="2"/>
  <c r="J60" i="2"/>
  <c r="I60" i="2"/>
  <c r="H60" i="2"/>
  <c r="L59" i="2"/>
  <c r="K59" i="2"/>
  <c r="J59" i="2"/>
  <c r="I59" i="2"/>
  <c r="H59" i="2"/>
  <c r="L58" i="2"/>
  <c r="K58" i="2"/>
  <c r="J58" i="2"/>
  <c r="I58" i="2"/>
  <c r="H58" i="2"/>
  <c r="L57" i="2"/>
  <c r="K57" i="2"/>
  <c r="J57" i="2"/>
  <c r="I57" i="2"/>
  <c r="H57" i="2"/>
  <c r="L52" i="2"/>
  <c r="K52" i="2"/>
  <c r="J52" i="2"/>
  <c r="I52" i="2"/>
  <c r="H52" i="2"/>
  <c r="L51" i="2"/>
  <c r="K51" i="2"/>
  <c r="J51" i="2"/>
  <c r="I51" i="2"/>
  <c r="H51" i="2"/>
  <c r="L50" i="2"/>
  <c r="K50" i="2"/>
  <c r="J50" i="2"/>
  <c r="I50" i="2"/>
  <c r="H50" i="2"/>
  <c r="G49" i="2"/>
  <c r="F49" i="2"/>
  <c r="L49" i="2" s="1"/>
  <c r="E49" i="2"/>
  <c r="K49" i="2" s="1"/>
  <c r="D49" i="2"/>
  <c r="J49" i="2" s="1"/>
  <c r="C49" i="2"/>
  <c r="I49" i="2" s="1"/>
  <c r="B49" i="2"/>
  <c r="H49" i="2" s="1"/>
  <c r="L48" i="2"/>
  <c r="K48" i="2"/>
  <c r="J48" i="2"/>
  <c r="I48" i="2"/>
  <c r="H48" i="2"/>
  <c r="L46" i="2"/>
  <c r="K46" i="2"/>
  <c r="J46" i="2"/>
  <c r="I46" i="2"/>
  <c r="H46" i="2"/>
  <c r="L45" i="2"/>
  <c r="K45" i="2"/>
  <c r="J45" i="2"/>
  <c r="I45" i="2"/>
  <c r="H45" i="2"/>
  <c r="I44" i="2"/>
  <c r="G44" i="2"/>
  <c r="F44" i="2"/>
  <c r="L44" i="2" s="1"/>
  <c r="E44" i="2"/>
  <c r="K44" i="2" s="1"/>
  <c r="D44" i="2"/>
  <c r="J44" i="2" s="1"/>
  <c r="C44" i="2"/>
  <c r="B44" i="2"/>
  <c r="H44" i="2" s="1"/>
  <c r="L43" i="2"/>
  <c r="K43" i="2"/>
  <c r="J43" i="2"/>
  <c r="I43" i="2"/>
  <c r="H43" i="2"/>
  <c r="L41" i="2"/>
  <c r="K41" i="2"/>
  <c r="J41" i="2"/>
  <c r="I41" i="2"/>
  <c r="H41" i="2"/>
  <c r="L40" i="2"/>
  <c r="K40" i="2"/>
  <c r="J40" i="2"/>
  <c r="I40" i="2"/>
  <c r="H40" i="2"/>
  <c r="L39" i="2"/>
  <c r="K39" i="2"/>
  <c r="J39" i="2"/>
  <c r="I39" i="2"/>
  <c r="H39" i="2"/>
  <c r="L38" i="2"/>
  <c r="K38" i="2"/>
  <c r="J38" i="2"/>
  <c r="I38" i="2"/>
  <c r="H38" i="2"/>
  <c r="L37" i="2"/>
  <c r="K37" i="2"/>
  <c r="J37" i="2"/>
  <c r="I37" i="2"/>
  <c r="H37" i="2"/>
  <c r="L36" i="2"/>
  <c r="K36" i="2"/>
  <c r="J36" i="2"/>
  <c r="I36" i="2"/>
  <c r="H36" i="2"/>
  <c r="L35" i="2"/>
  <c r="K35" i="2"/>
  <c r="J35" i="2"/>
  <c r="I35" i="2"/>
  <c r="H35" i="2"/>
  <c r="L34" i="2"/>
  <c r="K34" i="2"/>
  <c r="J34" i="2"/>
  <c r="I34" i="2"/>
  <c r="H34" i="2"/>
  <c r="L33" i="2"/>
  <c r="K33" i="2"/>
  <c r="J33" i="2"/>
  <c r="I33" i="2"/>
  <c r="H33" i="2"/>
  <c r="L28" i="2"/>
  <c r="K28" i="2"/>
  <c r="J28" i="2"/>
  <c r="I28" i="2"/>
  <c r="H28" i="2"/>
  <c r="L27" i="2"/>
  <c r="K27" i="2"/>
  <c r="J27" i="2"/>
  <c r="I27" i="2"/>
  <c r="H27" i="2"/>
  <c r="L26" i="2"/>
  <c r="K26" i="2"/>
  <c r="J26" i="2"/>
  <c r="I26" i="2"/>
  <c r="H26" i="2"/>
  <c r="L25" i="2"/>
  <c r="K25" i="2"/>
  <c r="J25" i="2"/>
  <c r="I25" i="2"/>
  <c r="H25" i="2"/>
  <c r="L24" i="2"/>
  <c r="K24" i="2"/>
  <c r="J24" i="2"/>
  <c r="I24" i="2"/>
  <c r="H24" i="2"/>
  <c r="L22" i="2"/>
  <c r="K22" i="2"/>
  <c r="J22" i="2"/>
  <c r="I22" i="2"/>
  <c r="H22" i="2"/>
  <c r="L21" i="2"/>
  <c r="K21" i="2"/>
  <c r="J21" i="2"/>
  <c r="I21" i="2"/>
  <c r="H21" i="2"/>
  <c r="L20" i="2"/>
  <c r="K20" i="2"/>
  <c r="J20" i="2"/>
  <c r="I20" i="2"/>
  <c r="H20" i="2"/>
  <c r="L19" i="2"/>
  <c r="K19" i="2"/>
  <c r="J19" i="2"/>
  <c r="I19" i="2"/>
  <c r="H19" i="2"/>
  <c r="L17" i="2"/>
  <c r="K17" i="2"/>
  <c r="J17" i="2"/>
  <c r="I17" i="2"/>
  <c r="H17" i="2"/>
  <c r="L16" i="2"/>
  <c r="K16" i="2"/>
  <c r="J16" i="2"/>
  <c r="I16" i="2"/>
  <c r="H16" i="2"/>
  <c r="L15" i="2"/>
  <c r="K15" i="2"/>
  <c r="J15" i="2"/>
  <c r="I15" i="2"/>
  <c r="H15" i="2"/>
  <c r="L14" i="2"/>
  <c r="K14" i="2"/>
  <c r="J14" i="2"/>
  <c r="I14" i="2"/>
  <c r="H14" i="2"/>
  <c r="L13" i="2"/>
  <c r="K13" i="2"/>
  <c r="J13" i="2"/>
  <c r="I13" i="2"/>
  <c r="H13" i="2"/>
  <c r="L12" i="2"/>
  <c r="K12" i="2"/>
  <c r="J12" i="2"/>
  <c r="I12" i="2"/>
  <c r="H12" i="2"/>
  <c r="L11" i="2"/>
  <c r="K11" i="2"/>
  <c r="J11" i="2"/>
  <c r="I11" i="2"/>
  <c r="H11" i="2"/>
  <c r="L10" i="2"/>
  <c r="K10" i="2"/>
  <c r="J10" i="2"/>
  <c r="I10" i="2"/>
  <c r="H10" i="2"/>
  <c r="L26" i="1"/>
  <c r="K26" i="1"/>
  <c r="J26" i="1"/>
  <c r="I26" i="1"/>
  <c r="L23" i="1"/>
  <c r="K23" i="1"/>
  <c r="J23" i="1"/>
  <c r="I23" i="1"/>
  <c r="L20" i="1"/>
  <c r="K20" i="1"/>
  <c r="J20" i="1"/>
  <c r="I20" i="1"/>
  <c r="L15" i="1"/>
  <c r="K15" i="1"/>
  <c r="J15" i="1"/>
  <c r="I15" i="1"/>
  <c r="L12" i="1"/>
  <c r="K12" i="1"/>
  <c r="J12" i="1"/>
  <c r="I12" i="1"/>
  <c r="B220" i="2" l="1"/>
  <c r="H220" i="2" s="1"/>
  <c r="F220" i="2"/>
  <c r="L220" i="2" s="1"/>
  <c r="D220" i="2"/>
  <c r="J220" i="2" s="1"/>
  <c r="C220" i="2"/>
  <c r="I220" i="2" s="1"/>
  <c r="E220" i="2"/>
  <c r="K220" i="2" s="1"/>
  <c r="G220" i="2"/>
  <c r="D244" i="2"/>
  <c r="J244" i="2" s="1"/>
  <c r="E244" i="2"/>
  <c r="K244" i="2" s="1"/>
  <c r="F244" i="2"/>
  <c r="L244" i="2" s="1"/>
  <c r="G244" i="2"/>
  <c r="C244" i="2" l="1"/>
  <c r="I244" i="2" s="1"/>
  <c r="B244" i="2"/>
  <c r="H244" i="2" s="1"/>
  <c r="G230" i="2" l="1"/>
  <c r="D230" i="2"/>
  <c r="J230" i="2" s="1"/>
  <c r="E230" i="2"/>
  <c r="K230" i="2" s="1"/>
  <c r="F230" i="2"/>
  <c r="L230" i="2" s="1"/>
  <c r="C230" i="2" l="1"/>
  <c r="I230" i="2" s="1"/>
  <c r="G32" i="2"/>
  <c r="E32" i="2"/>
  <c r="K32" i="2" s="1"/>
  <c r="G223" i="2"/>
  <c r="F223" i="2"/>
  <c r="L223" i="2" s="1"/>
  <c r="E223" i="2"/>
  <c r="K223" i="2" s="1"/>
  <c r="D223" i="2"/>
  <c r="J223" i="2" s="1"/>
  <c r="G221" i="2"/>
  <c r="F221" i="2"/>
  <c r="L221" i="2" s="1"/>
  <c r="E221" i="2"/>
  <c r="K221" i="2" s="1"/>
  <c r="B223" i="2" l="1"/>
  <c r="H223" i="2" s="1"/>
  <c r="B230" i="2"/>
  <c r="H230" i="2" s="1"/>
  <c r="G56" i="2"/>
  <c r="B221" i="2"/>
  <c r="H221" i="2" s="1"/>
  <c r="D56" i="2"/>
  <c r="J56" i="2" s="1"/>
  <c r="F56" i="2"/>
  <c r="L56" i="2" s="1"/>
  <c r="E56" i="2"/>
  <c r="K56" i="2" s="1"/>
  <c r="B32" i="2"/>
  <c r="H32" i="2" s="1"/>
  <c r="C221" i="2"/>
  <c r="I221" i="2" s="1"/>
  <c r="D32" i="2"/>
  <c r="J32" i="2" s="1"/>
  <c r="F32" i="2"/>
  <c r="L32" i="2" s="1"/>
  <c r="B56" i="2"/>
  <c r="H56" i="2" s="1"/>
  <c r="F9" i="2"/>
  <c r="L9" i="2" s="1"/>
  <c r="D9" i="2"/>
  <c r="J9" i="2" s="1"/>
  <c r="G9" i="2"/>
  <c r="E9" i="2"/>
  <c r="K9" i="2" s="1"/>
  <c r="G235" i="2" l="1"/>
  <c r="F235" i="2"/>
  <c r="L235" i="2" s="1"/>
  <c r="E235" i="2"/>
  <c r="K235" i="2" s="1"/>
  <c r="D235" i="2"/>
  <c r="J235" i="2" s="1"/>
  <c r="B235" i="2"/>
  <c r="H235" i="2" s="1"/>
  <c r="G18" i="2"/>
  <c r="G23" i="2" s="1"/>
  <c r="H10" i="1" s="1"/>
  <c r="F18" i="2"/>
  <c r="L18" i="2" s="1"/>
  <c r="E18" i="2"/>
  <c r="K18" i="2" s="1"/>
  <c r="D18" i="2"/>
  <c r="J18" i="2" s="1"/>
  <c r="B18" i="2"/>
  <c r="H18" i="2" s="1"/>
  <c r="B9" i="2"/>
  <c r="H9" i="2" s="1"/>
  <c r="F23" i="2" l="1"/>
  <c r="L23" i="2" s="1"/>
  <c r="E23" i="2"/>
  <c r="D23" i="2"/>
  <c r="J23" i="2" s="1"/>
  <c r="B23" i="2"/>
  <c r="H23" i="2" s="1"/>
  <c r="F10" i="1" l="1"/>
  <c r="L10" i="1" s="1"/>
  <c r="K23" i="2"/>
  <c r="G10" i="1"/>
  <c r="E10" i="1"/>
  <c r="K10" i="1" s="1"/>
  <c r="C10" i="1"/>
  <c r="I10" i="1" s="1"/>
  <c r="D221" i="2" l="1"/>
  <c r="J221" i="2" s="1"/>
  <c r="C245" i="2" l="1"/>
  <c r="I245" i="2" s="1"/>
  <c r="G137" i="2" l="1"/>
  <c r="G245" i="2"/>
  <c r="E137" i="2"/>
  <c r="K137" i="2" s="1"/>
  <c r="E245" i="2"/>
  <c r="K245" i="2" s="1"/>
  <c r="F137" i="2"/>
  <c r="L137" i="2" s="1"/>
  <c r="F245" i="2"/>
  <c r="L245" i="2" s="1"/>
  <c r="D137" i="2"/>
  <c r="J137" i="2" s="1"/>
  <c r="D245" i="2"/>
  <c r="J245" i="2" s="1"/>
  <c r="B245" i="2"/>
  <c r="H245" i="2" s="1"/>
  <c r="C137" i="2"/>
  <c r="I137" i="2" s="1"/>
  <c r="C223" i="2"/>
  <c r="I223" i="2" s="1"/>
  <c r="C18" i="2"/>
  <c r="I18" i="2" s="1"/>
  <c r="B137" i="2"/>
  <c r="H137" i="2" s="1"/>
  <c r="C235" i="2" l="1"/>
  <c r="I235" i="2" s="1"/>
  <c r="C32" i="2"/>
  <c r="I32" i="2" s="1"/>
  <c r="C9" i="2"/>
  <c r="I9" i="2" s="1"/>
  <c r="C56" i="2"/>
  <c r="I56" i="2" s="1"/>
  <c r="C23" i="2" l="1"/>
  <c r="I23" i="2" s="1"/>
  <c r="D10" i="1" l="1"/>
  <c r="J10" i="1" s="1"/>
  <c r="G226" i="2"/>
  <c r="E226" i="2"/>
  <c r="K226" i="2" s="1"/>
  <c r="F225" i="2"/>
  <c r="L225" i="2" s="1"/>
  <c r="D225" i="2"/>
  <c r="J225" i="2" s="1"/>
  <c r="G224" i="2"/>
  <c r="E224" i="2"/>
  <c r="K224" i="2" s="1"/>
  <c r="F226" i="2"/>
  <c r="L226" i="2" s="1"/>
  <c r="D226" i="2"/>
  <c r="J226" i="2" s="1"/>
  <c r="G225" i="2"/>
  <c r="E225" i="2"/>
  <c r="K225" i="2" s="1"/>
  <c r="F224" i="2"/>
  <c r="L224" i="2" s="1"/>
  <c r="D224" i="2"/>
  <c r="J224" i="2" s="1"/>
  <c r="B229" i="2" l="1"/>
  <c r="H229" i="2" s="1"/>
  <c r="C225" i="2"/>
  <c r="I225" i="2" s="1"/>
  <c r="B225" i="2"/>
  <c r="H225" i="2" s="1"/>
  <c r="C224" i="2"/>
  <c r="I224" i="2" s="1"/>
  <c r="C226" i="2"/>
  <c r="I226" i="2" s="1"/>
  <c r="B226" i="2"/>
  <c r="H226" i="2" s="1"/>
  <c r="F229" i="2" l="1"/>
  <c r="L229" i="2" s="1"/>
  <c r="D229" i="2"/>
  <c r="J229" i="2" s="1"/>
  <c r="G228" i="2"/>
  <c r="E228" i="2"/>
  <c r="K228" i="2" s="1"/>
  <c r="F227" i="2"/>
  <c r="L227" i="2" s="1"/>
  <c r="D227" i="2"/>
  <c r="J227" i="2" s="1"/>
  <c r="G229" i="2"/>
  <c r="E229" i="2"/>
  <c r="K229" i="2" s="1"/>
  <c r="F228" i="2"/>
  <c r="L228" i="2" s="1"/>
  <c r="D228" i="2"/>
  <c r="J228" i="2" s="1"/>
  <c r="G227" i="2"/>
  <c r="E227" i="2"/>
  <c r="K227" i="2" s="1"/>
  <c r="G104" i="2"/>
  <c r="E104" i="2"/>
  <c r="K104" i="2" s="1"/>
  <c r="F104" i="2"/>
  <c r="L104" i="2" s="1"/>
  <c r="D104" i="2"/>
  <c r="J104" i="2" s="1"/>
  <c r="C104" i="2" l="1"/>
  <c r="I104" i="2" s="1"/>
  <c r="C227" i="2"/>
  <c r="I227" i="2" s="1"/>
  <c r="C229" i="2"/>
  <c r="I229" i="2" s="1"/>
  <c r="C228" i="2"/>
  <c r="I228" i="2" s="1"/>
  <c r="D115" i="2"/>
  <c r="J115" i="2" s="1"/>
  <c r="E115" i="2"/>
  <c r="K115" i="2" s="1"/>
  <c r="F115" i="2"/>
  <c r="L115" i="2" s="1"/>
  <c r="G115" i="2"/>
  <c r="G120" i="2" s="1"/>
  <c r="H18" i="1" s="1"/>
  <c r="F120" i="2" l="1"/>
  <c r="L120" i="2" s="1"/>
  <c r="E120" i="2"/>
  <c r="K120" i="2" s="1"/>
  <c r="D120" i="2"/>
  <c r="J120" i="2" s="1"/>
  <c r="C115" i="2"/>
  <c r="I115" i="2" s="1"/>
  <c r="F90" i="2"/>
  <c r="L90" i="2" s="1"/>
  <c r="D90" i="2"/>
  <c r="J90" i="2" s="1"/>
  <c r="G90" i="2"/>
  <c r="E90" i="2"/>
  <c r="K90" i="2" s="1"/>
  <c r="B115" i="2"/>
  <c r="H115" i="2" s="1"/>
  <c r="G18" i="1" l="1"/>
  <c r="F18" i="1"/>
  <c r="L18" i="1" s="1"/>
  <c r="E18" i="1"/>
  <c r="K18" i="1" s="1"/>
  <c r="F249" i="2"/>
  <c r="L249" i="2" s="1"/>
  <c r="G236" i="2"/>
  <c r="C90" i="2"/>
  <c r="I90" i="2" s="1"/>
  <c r="B90" i="2"/>
  <c r="H90" i="2" s="1"/>
  <c r="C120" i="2"/>
  <c r="I120" i="2" s="1"/>
  <c r="F218" i="2"/>
  <c r="L218" i="2" s="1"/>
  <c r="G217" i="2"/>
  <c r="E217" i="2"/>
  <c r="K217" i="2" s="1"/>
  <c r="G151" i="2"/>
  <c r="E151" i="2"/>
  <c r="K151" i="2" s="1"/>
  <c r="C151" i="2"/>
  <c r="I151" i="2" s="1"/>
  <c r="C236" i="2"/>
  <c r="I236" i="2" s="1"/>
  <c r="F236" i="2"/>
  <c r="L236" i="2" s="1"/>
  <c r="E236" i="2"/>
  <c r="K236" i="2" s="1"/>
  <c r="D236" i="2"/>
  <c r="J236" i="2" s="1"/>
  <c r="B236" i="2"/>
  <c r="H236" i="2" s="1"/>
  <c r="D237" i="2"/>
  <c r="J237" i="2" s="1"/>
  <c r="F42" i="2"/>
  <c r="L42" i="2" s="1"/>
  <c r="F222" i="2"/>
  <c r="L222" i="2" s="1"/>
  <c r="D222" i="2"/>
  <c r="J222" i="2" s="1"/>
  <c r="F70" i="2"/>
  <c r="L70" i="2" s="1"/>
  <c r="D70" i="2"/>
  <c r="J70" i="2" s="1"/>
  <c r="G157" i="2"/>
  <c r="E157" i="2"/>
  <c r="K157" i="2" s="1"/>
  <c r="G240" i="2"/>
  <c r="E240" i="2"/>
  <c r="K240" i="2" s="1"/>
  <c r="C177" i="2"/>
  <c r="I177" i="2" s="1"/>
  <c r="F243" i="2"/>
  <c r="L243" i="2" s="1"/>
  <c r="D243" i="2"/>
  <c r="J243" i="2" s="1"/>
  <c r="G242" i="2"/>
  <c r="E242" i="2"/>
  <c r="K242" i="2" s="1"/>
  <c r="D241" i="2"/>
  <c r="J241" i="2" s="1"/>
  <c r="E237" i="2"/>
  <c r="K237" i="2" s="1"/>
  <c r="G237" i="2"/>
  <c r="G222" i="2"/>
  <c r="E222" i="2"/>
  <c r="K222" i="2" s="1"/>
  <c r="F239" i="2"/>
  <c r="L239" i="2" s="1"/>
  <c r="D239" i="2"/>
  <c r="J239" i="2" s="1"/>
  <c r="F177" i="2"/>
  <c r="L177" i="2" s="1"/>
  <c r="G243" i="2"/>
  <c r="E243" i="2"/>
  <c r="K243" i="2" s="1"/>
  <c r="F242" i="2"/>
  <c r="L242" i="2" s="1"/>
  <c r="D242" i="2"/>
  <c r="J242" i="2" s="1"/>
  <c r="E241" i="2"/>
  <c r="K241" i="2" s="1"/>
  <c r="C129" i="2"/>
  <c r="I129" i="2" s="1"/>
  <c r="D177" i="2"/>
  <c r="J177" i="2" s="1"/>
  <c r="D216" i="2"/>
  <c r="J216" i="2" s="1"/>
  <c r="D218" i="2"/>
  <c r="J218" i="2" s="1"/>
  <c r="D217" i="2"/>
  <c r="J217" i="2" s="1"/>
  <c r="B224" i="2"/>
  <c r="H224" i="2" s="1"/>
  <c r="G249" i="2"/>
  <c r="E249" i="2"/>
  <c r="K249" i="2" s="1"/>
  <c r="G218" i="2"/>
  <c r="E218" i="2"/>
  <c r="K218" i="2" s="1"/>
  <c r="C218" i="2"/>
  <c r="I218" i="2" s="1"/>
  <c r="F217" i="2"/>
  <c r="L217" i="2" s="1"/>
  <c r="F151" i="2"/>
  <c r="L151" i="2" s="1"/>
  <c r="D151" i="2"/>
  <c r="J151" i="2" s="1"/>
  <c r="C237" i="2"/>
  <c r="I237" i="2" s="1"/>
  <c r="B222" i="2"/>
  <c r="H222" i="2" s="1"/>
  <c r="G84" i="2"/>
  <c r="G95" i="2" s="1"/>
  <c r="H17" i="1" s="1"/>
  <c r="G216" i="2"/>
  <c r="E84" i="2"/>
  <c r="K84" i="2" s="1"/>
  <c r="E216" i="2"/>
  <c r="K216" i="2" s="1"/>
  <c r="C84" i="2"/>
  <c r="I84" i="2" s="1"/>
  <c r="G129" i="2"/>
  <c r="G142" i="2" s="1"/>
  <c r="H19" i="1" s="1"/>
  <c r="E129" i="2"/>
  <c r="K129" i="2" s="1"/>
  <c r="B157" i="2"/>
  <c r="H157" i="2" s="1"/>
  <c r="B171" i="2"/>
  <c r="H171" i="2" s="1"/>
  <c r="F171" i="2"/>
  <c r="L171" i="2" s="1"/>
  <c r="B191" i="2"/>
  <c r="H191" i="2" s="1"/>
  <c r="E191" i="2"/>
  <c r="K191" i="2" s="1"/>
  <c r="C191" i="2"/>
  <c r="I191" i="2" s="1"/>
  <c r="B237" i="2"/>
  <c r="H237" i="2" s="1"/>
  <c r="D42" i="2"/>
  <c r="J42" i="2" s="1"/>
  <c r="F237" i="2"/>
  <c r="L237" i="2" s="1"/>
  <c r="F238" i="2"/>
  <c r="L238" i="2" s="1"/>
  <c r="D238" i="2"/>
  <c r="J238" i="2" s="1"/>
  <c r="B84" i="2"/>
  <c r="H84" i="2" s="1"/>
  <c r="B216" i="2"/>
  <c r="H216" i="2" s="1"/>
  <c r="B217" i="2"/>
  <c r="H217" i="2" s="1"/>
  <c r="F84" i="2"/>
  <c r="L84" i="2" s="1"/>
  <c r="F216" i="2"/>
  <c r="L216" i="2" s="1"/>
  <c r="D84" i="2"/>
  <c r="J84" i="2" s="1"/>
  <c r="B129" i="2"/>
  <c r="H129" i="2" s="1"/>
  <c r="F129" i="2"/>
  <c r="L129" i="2" s="1"/>
  <c r="D129" i="2"/>
  <c r="J129" i="2" s="1"/>
  <c r="B151" i="2"/>
  <c r="H151" i="2" s="1"/>
  <c r="G239" i="2"/>
  <c r="E239" i="2"/>
  <c r="K239" i="2" s="1"/>
  <c r="C239" i="2"/>
  <c r="I239" i="2" s="1"/>
  <c r="G171" i="2"/>
  <c r="E171" i="2"/>
  <c r="K171" i="2" s="1"/>
  <c r="C171" i="2"/>
  <c r="I171" i="2" s="1"/>
  <c r="E177" i="2"/>
  <c r="K177" i="2" s="1"/>
  <c r="F191" i="2"/>
  <c r="L191" i="2" s="1"/>
  <c r="G191" i="2"/>
  <c r="D191" i="2"/>
  <c r="J191" i="2" s="1"/>
  <c r="F241" i="2"/>
  <c r="L241" i="2" s="1"/>
  <c r="F95" i="2" l="1"/>
  <c r="L95" i="2" s="1"/>
  <c r="F75" i="2"/>
  <c r="L75" i="2" s="1"/>
  <c r="F142" i="2"/>
  <c r="L142" i="2" s="1"/>
  <c r="F47" i="2"/>
  <c r="L47" i="2" s="1"/>
  <c r="F214" i="2"/>
  <c r="L214" i="2" s="1"/>
  <c r="E142" i="2"/>
  <c r="K142" i="2" s="1"/>
  <c r="E95" i="2"/>
  <c r="K95" i="2" s="1"/>
  <c r="D142" i="2"/>
  <c r="J142" i="2" s="1"/>
  <c r="D95" i="2"/>
  <c r="J95" i="2" s="1"/>
  <c r="D47" i="2"/>
  <c r="J47" i="2" s="1"/>
  <c r="D75" i="2"/>
  <c r="J75" i="2" s="1"/>
  <c r="G177" i="2"/>
  <c r="G182" i="2" s="1"/>
  <c r="H25" i="1" s="1"/>
  <c r="H24" i="1" s="1"/>
  <c r="B243" i="2"/>
  <c r="H243" i="2" s="1"/>
  <c r="F240" i="2"/>
  <c r="L240" i="2" s="1"/>
  <c r="D249" i="2"/>
  <c r="J249" i="2" s="1"/>
  <c r="G162" i="2"/>
  <c r="H22" i="1" s="1"/>
  <c r="H21" i="1" s="1"/>
  <c r="B104" i="2"/>
  <c r="H104" i="2" s="1"/>
  <c r="D157" i="2"/>
  <c r="J157" i="2" s="1"/>
  <c r="B218" i="2"/>
  <c r="H218" i="2" s="1"/>
  <c r="G42" i="2"/>
  <c r="G47" i="2" s="1"/>
  <c r="H11" i="1" s="1"/>
  <c r="H9" i="1" s="1"/>
  <c r="E162" i="2"/>
  <c r="K162" i="2" s="1"/>
  <c r="B228" i="2"/>
  <c r="H228" i="2" s="1"/>
  <c r="C95" i="2"/>
  <c r="I95" i="2" s="1"/>
  <c r="B249" i="2"/>
  <c r="H249" i="2" s="1"/>
  <c r="C243" i="2"/>
  <c r="I243" i="2" s="1"/>
  <c r="B177" i="2"/>
  <c r="H177" i="2" s="1"/>
  <c r="B227" i="2"/>
  <c r="H227" i="2" s="1"/>
  <c r="C222" i="2"/>
  <c r="I222" i="2" s="1"/>
  <c r="C42" i="2"/>
  <c r="I42" i="2" s="1"/>
  <c r="D18" i="1"/>
  <c r="J18" i="1" s="1"/>
  <c r="C142" i="2"/>
  <c r="I142" i="2" s="1"/>
  <c r="C249" i="2"/>
  <c r="I249" i="2" s="1"/>
  <c r="C216" i="2"/>
  <c r="I216" i="2" s="1"/>
  <c r="C217" i="2"/>
  <c r="I217" i="2" s="1"/>
  <c r="C242" i="2"/>
  <c r="I242" i="2" s="1"/>
  <c r="B242" i="2"/>
  <c r="H242" i="2" s="1"/>
  <c r="B241" i="2"/>
  <c r="H241" i="2" s="1"/>
  <c r="C240" i="2"/>
  <c r="I240" i="2" s="1"/>
  <c r="C157" i="2"/>
  <c r="I157" i="2" s="1"/>
  <c r="B70" i="2"/>
  <c r="H70" i="2" s="1"/>
  <c r="B238" i="2"/>
  <c r="H238" i="2" s="1"/>
  <c r="B42" i="2"/>
  <c r="H42" i="2" s="1"/>
  <c r="E199" i="2"/>
  <c r="K199" i="2" s="1"/>
  <c r="E214" i="2"/>
  <c r="K214" i="2" s="1"/>
  <c r="G214" i="2"/>
  <c r="C199" i="2"/>
  <c r="I199" i="2" s="1"/>
  <c r="G199" i="2"/>
  <c r="G205" i="2" s="1"/>
  <c r="H27" i="1" s="1"/>
  <c r="D214" i="2"/>
  <c r="J214" i="2" s="1"/>
  <c r="C241" i="2"/>
  <c r="I241" i="2" s="1"/>
  <c r="G241" i="2"/>
  <c r="D240" i="2"/>
  <c r="J240" i="2" s="1"/>
  <c r="B240" i="2"/>
  <c r="H240" i="2" s="1"/>
  <c r="F157" i="2"/>
  <c r="L157" i="2" s="1"/>
  <c r="E42" i="2"/>
  <c r="K42" i="2" s="1"/>
  <c r="D171" i="2"/>
  <c r="J171" i="2" s="1"/>
  <c r="C238" i="2"/>
  <c r="I238" i="2" s="1"/>
  <c r="C70" i="2"/>
  <c r="I70" i="2" s="1"/>
  <c r="E70" i="2"/>
  <c r="K70" i="2" s="1"/>
  <c r="G238" i="2"/>
  <c r="G70" i="2"/>
  <c r="E238" i="2"/>
  <c r="K238" i="2" s="1"/>
  <c r="G75" i="2"/>
  <c r="H14" i="1" s="1"/>
  <c r="H13" i="1" s="1"/>
  <c r="D199" i="2"/>
  <c r="J199" i="2" s="1"/>
  <c r="F199" i="2"/>
  <c r="L199" i="2" s="1"/>
  <c r="B199" i="2"/>
  <c r="H199" i="2" s="1"/>
  <c r="B239" i="2"/>
  <c r="H239" i="2" s="1"/>
  <c r="C182" i="2"/>
  <c r="I182" i="2" s="1"/>
  <c r="F182" i="2"/>
  <c r="L182" i="2" s="1"/>
  <c r="B142" i="2"/>
  <c r="H142" i="2" s="1"/>
  <c r="B162" i="2"/>
  <c r="H162" i="2" s="1"/>
  <c r="E182" i="2"/>
  <c r="K182" i="2" s="1"/>
  <c r="B95" i="2"/>
  <c r="H95" i="2" s="1"/>
  <c r="H16" i="1"/>
  <c r="E205" i="2" l="1"/>
  <c r="K205" i="2" s="1"/>
  <c r="B214" i="2"/>
  <c r="H214" i="2" s="1"/>
  <c r="G25" i="1"/>
  <c r="G24" i="1" s="1"/>
  <c r="F205" i="2"/>
  <c r="L205" i="2" s="1"/>
  <c r="F233" i="2"/>
  <c r="L233" i="2" s="1"/>
  <c r="F162" i="2"/>
  <c r="L162" i="2" s="1"/>
  <c r="G11" i="1"/>
  <c r="G9" i="1" s="1"/>
  <c r="G19" i="1"/>
  <c r="G14" i="1"/>
  <c r="G13" i="1" s="1"/>
  <c r="G17" i="1"/>
  <c r="G16" i="1" s="1"/>
  <c r="B182" i="2"/>
  <c r="H182" i="2" s="1"/>
  <c r="B75" i="2"/>
  <c r="H75" i="2" s="1"/>
  <c r="B120" i="2"/>
  <c r="H120" i="2" s="1"/>
  <c r="E233" i="2"/>
  <c r="K233" i="2" s="1"/>
  <c r="F22" i="1"/>
  <c r="L22" i="1" s="1"/>
  <c r="F27" i="1"/>
  <c r="L27" i="1" s="1"/>
  <c r="F25" i="1"/>
  <c r="L25" i="1" s="1"/>
  <c r="E75" i="2"/>
  <c r="K75" i="2" s="1"/>
  <c r="E47" i="2"/>
  <c r="K47" i="2" s="1"/>
  <c r="F17" i="1"/>
  <c r="L17" i="1" s="1"/>
  <c r="F19" i="1"/>
  <c r="L19" i="1" s="1"/>
  <c r="D205" i="2"/>
  <c r="J205" i="2" s="1"/>
  <c r="D182" i="2"/>
  <c r="J182" i="2" s="1"/>
  <c r="D233" i="2"/>
  <c r="J233" i="2" s="1"/>
  <c r="D162" i="2"/>
  <c r="J162" i="2" s="1"/>
  <c r="E14" i="1"/>
  <c r="K14" i="1" s="1"/>
  <c r="E11" i="1"/>
  <c r="K11" i="1" s="1"/>
  <c r="E17" i="1"/>
  <c r="K17" i="1" s="1"/>
  <c r="E19" i="1"/>
  <c r="K19" i="1" s="1"/>
  <c r="C205" i="2"/>
  <c r="I205" i="2" s="1"/>
  <c r="B47" i="2"/>
  <c r="H47" i="2" s="1"/>
  <c r="G233" i="2"/>
  <c r="G247" i="2" s="1"/>
  <c r="C214" i="2"/>
  <c r="I214" i="2" s="1"/>
  <c r="C233" i="2"/>
  <c r="I233" i="2" s="1"/>
  <c r="B233" i="2"/>
  <c r="H233" i="2" s="1"/>
  <c r="D25" i="1"/>
  <c r="J25" i="1" s="1"/>
  <c r="B205" i="2"/>
  <c r="H205" i="2" s="1"/>
  <c r="C75" i="2"/>
  <c r="I75" i="2" s="1"/>
  <c r="C162" i="2"/>
  <c r="I162" i="2" s="1"/>
  <c r="D19" i="1"/>
  <c r="J19" i="1" s="1"/>
  <c r="C47" i="2"/>
  <c r="I47" i="2" s="1"/>
  <c r="D17" i="1"/>
  <c r="J17" i="1" s="1"/>
  <c r="D247" i="2"/>
  <c r="J247" i="2" s="1"/>
  <c r="H28" i="1"/>
  <c r="C25" i="1"/>
  <c r="I25" i="1" s="1"/>
  <c r="C17" i="1"/>
  <c r="I17" i="1" s="1"/>
  <c r="C14" i="1"/>
  <c r="I14" i="1" s="1"/>
  <c r="C22" i="1"/>
  <c r="I22" i="1" s="1"/>
  <c r="C11" i="1"/>
  <c r="I11" i="1" s="1"/>
  <c r="C19" i="1"/>
  <c r="I19" i="1" s="1"/>
  <c r="C18" i="1" l="1"/>
  <c r="I18" i="1" s="1"/>
  <c r="E247" i="2"/>
  <c r="K247" i="2" s="1"/>
  <c r="F247" i="2"/>
  <c r="L247" i="2" s="1"/>
  <c r="G22" i="1"/>
  <c r="G21" i="1" s="1"/>
  <c r="G27" i="1"/>
  <c r="F16" i="1"/>
  <c r="L16" i="1" s="1"/>
  <c r="F11" i="1"/>
  <c r="L11" i="1" s="1"/>
  <c r="F14" i="1"/>
  <c r="L14" i="1" s="1"/>
  <c r="F24" i="1"/>
  <c r="L24" i="1" s="1"/>
  <c r="F21" i="1"/>
  <c r="L21" i="1" s="1"/>
  <c r="D27" i="1"/>
  <c r="J27" i="1" s="1"/>
  <c r="E16" i="1"/>
  <c r="K16" i="1" s="1"/>
  <c r="E9" i="1"/>
  <c r="K9" i="1" s="1"/>
  <c r="E13" i="1"/>
  <c r="K13" i="1" s="1"/>
  <c r="E22" i="1"/>
  <c r="K22" i="1" s="1"/>
  <c r="E25" i="1"/>
  <c r="K25" i="1" s="1"/>
  <c r="E27" i="1"/>
  <c r="K27" i="1" s="1"/>
  <c r="C27" i="1"/>
  <c r="I27" i="1" s="1"/>
  <c r="C9" i="1"/>
  <c r="I9" i="1" s="1"/>
  <c r="C21" i="1"/>
  <c r="I21" i="1" s="1"/>
  <c r="C13" i="1"/>
  <c r="I13" i="1" s="1"/>
  <c r="C24" i="1"/>
  <c r="I24" i="1" s="1"/>
  <c r="C247" i="2"/>
  <c r="I247" i="2" s="1"/>
  <c r="D16" i="1"/>
  <c r="J16" i="1" s="1"/>
  <c r="D11" i="1"/>
  <c r="J11" i="1" s="1"/>
  <c r="D22" i="1"/>
  <c r="J22" i="1" s="1"/>
  <c r="D14" i="1"/>
  <c r="J14" i="1" s="1"/>
  <c r="D24" i="1"/>
  <c r="J24" i="1" s="1"/>
  <c r="B247" i="2"/>
  <c r="H247" i="2" s="1"/>
  <c r="C16" i="1"/>
  <c r="I16" i="1" s="1"/>
  <c r="G28" i="1" l="1"/>
  <c r="F13" i="1"/>
  <c r="L13" i="1" s="1"/>
  <c r="F9" i="1"/>
  <c r="L9" i="1" s="1"/>
  <c r="E24" i="1"/>
  <c r="K24" i="1" s="1"/>
  <c r="E21" i="1"/>
  <c r="K21" i="1" s="1"/>
  <c r="D13" i="1"/>
  <c r="J13" i="1" s="1"/>
  <c r="C28" i="1"/>
  <c r="I28" i="1" s="1"/>
  <c r="D21" i="1"/>
  <c r="J21" i="1" s="1"/>
  <c r="D9" i="1"/>
  <c r="J9" i="1" s="1"/>
  <c r="F28" i="1" l="1"/>
  <c r="L28" i="1" s="1"/>
  <c r="E28" i="1"/>
  <c r="K28" i="1" s="1"/>
  <c r="D28" i="1"/>
  <c r="J28" i="1" s="1"/>
  <c r="G231" i="2" l="1"/>
  <c r="F231" i="2" l="1"/>
  <c r="L231" i="2" s="1"/>
  <c r="B231" i="2"/>
  <c r="H231" i="2" s="1"/>
  <c r="D231" i="2"/>
  <c r="J231" i="2" s="1"/>
  <c r="E231" i="2"/>
  <c r="K231" i="2" s="1"/>
  <c r="C231" i="2"/>
  <c r="I231" i="2" s="1"/>
</calcChain>
</file>

<file path=xl/sharedStrings.xml><?xml version="1.0" encoding="utf-8"?>
<sst xmlns="http://schemas.openxmlformats.org/spreadsheetml/2006/main" count="410" uniqueCount="101">
  <si>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</si>
  <si>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</si>
  <si>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</si>
  <si>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</si>
  <si>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</si>
  <si>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</si>
  <si>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</si>
  <si>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</si>
  <si>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</si>
  <si>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</si>
  <si>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</si>
  <si>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</si>
  <si>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</si>
  <si>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</si>
  <si>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</si>
  <si>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..............................</t>
  </si>
  <si>
    <t>Общо разходи по бюджета (I+II)</t>
  </si>
  <si>
    <t>Численост на щатния персонал</t>
  </si>
  <si>
    <t>Политика в областта на устойчивите и прозрачни публични финанси</t>
  </si>
  <si>
    <t>Бюджетна програма  "Бюджет и финансово управление"</t>
  </si>
  <si>
    <t>Бюджетна програма "Защита на публичните финансови интереси"</t>
  </si>
  <si>
    <t>Политика в областта на ефективното събиране на всички държавни приходи</t>
  </si>
  <si>
    <t>Бюджетна програма "Администриране на държавните приходи"</t>
  </si>
  <si>
    <t>Политика в областта на защитата на обществото и икономиката от финансови измами, контрабанда на стоки, изпиране на пари и финансиране на тероризма</t>
  </si>
  <si>
    <t>Бюджетна програма "Интегриране на финансовата система във финансовата система на ЕС"</t>
  </si>
  <si>
    <t>Бюджетна програма  "Митнически контрол и надзор (нефискален)"</t>
  </si>
  <si>
    <t>Бюджетна програма  "Контрол върху организацията и провеждането на хазартни игри"</t>
  </si>
  <si>
    <t>Политика в областта на управлението на дълга</t>
  </si>
  <si>
    <t>Бюджетна програма "Управление на ликвидността"</t>
  </si>
  <si>
    <t>Други бюджетни програми (общо), в т.ч.:</t>
  </si>
  <si>
    <t>Бюджетна програма „Национален компенсационен жилищен фонд“</t>
  </si>
  <si>
    <t>Бюджетна програма "Администрация"</t>
  </si>
  <si>
    <t xml:space="preserve">    в т.ч.</t>
  </si>
  <si>
    <t>Информационно издание на министерството</t>
  </si>
  <si>
    <t>Комуникационна стратегия</t>
  </si>
  <si>
    <t>Съдебни и арбитражни производства</t>
  </si>
  <si>
    <t xml:space="preserve">ДИЗ № 46990-BUL за изпълнение на Проект за реформа в администрацията по приходите </t>
  </si>
  <si>
    <t>Програма "Евростат"</t>
  </si>
  <si>
    <t>Концесионна дейност</t>
  </si>
  <si>
    <t>Държавен инвестиционен заем (ДИЗ)- УТТЮЕ I</t>
  </si>
  <si>
    <t>Държавен инвестиционен заем (ДИЗ)- УТТЮЕ IІ</t>
  </si>
  <si>
    <t>Споразумение "Japan Tabacco International /JTI/ "</t>
  </si>
  <si>
    <t>Споразумение "Japan Tabacco International /JTI/ " - от минали години</t>
  </si>
  <si>
    <t>Финансово компенсиране на граждани с многогодишни жилищно-спестовни влогове</t>
  </si>
  <si>
    <t>Отпечатване и контрол върху ценни книжа</t>
  </si>
  <si>
    <t>Кредитна линия за малки и средни предприятия</t>
  </si>
  <si>
    <t>Жилищни компенсаторни записи</t>
  </si>
  <si>
    <t>Бюджетна програма „ОБЩО“</t>
  </si>
  <si>
    <t>Годишни такси за присъждане на държавен кредитен рейтинг  и предоставени услуги от правен консултант на Република България</t>
  </si>
  <si>
    <t xml:space="preserve"> Развитие и поддръжка на информационните системи на МФ</t>
  </si>
  <si>
    <t>Развитие и поддръжка на информационните системи на МФ</t>
  </si>
  <si>
    <t>Европейско икономическо пространство</t>
  </si>
  <si>
    <t>Изграждане и усъвършенстване на капацитета на администрацията в областта на  публичните финанси</t>
  </si>
  <si>
    <t>Споразумение за командироване между НАП и Белгийската агенция за равитие № SA2014-02</t>
  </si>
  <si>
    <t>30 юни 2015 г.</t>
  </si>
  <si>
    <t>30 септември 2015 г.</t>
  </si>
  <si>
    <t>31 декември 2015 г.</t>
  </si>
  <si>
    <t>II. Администрирани разходни параграфи по бюджета</t>
  </si>
  <si>
    <t>Споразумение за безвъзмездна помощ "Декатлон"</t>
  </si>
  <si>
    <t>31 март 2015 г.</t>
  </si>
  <si>
    <t xml:space="preserve">Класификационен код </t>
  </si>
  <si>
    <t>1000.01.00</t>
  </si>
  <si>
    <t>1000.01.01</t>
  </si>
  <si>
    <t>1000.01.02</t>
  </si>
  <si>
    <t>1000.02.00</t>
  </si>
  <si>
    <t>1000.02.01</t>
  </si>
  <si>
    <t>1000.03.00</t>
  </si>
  <si>
    <t>1000.03.01</t>
  </si>
  <si>
    <t>1000.03.02</t>
  </si>
  <si>
    <t>1000.03.03</t>
  </si>
  <si>
    <t>1000.04.00</t>
  </si>
  <si>
    <t>1000.04.01</t>
  </si>
  <si>
    <t>1000.05.00</t>
  </si>
  <si>
    <t>1000.05.01</t>
  </si>
  <si>
    <t>1000.06.00</t>
  </si>
  <si>
    <t>1000.01.01 Бюджетна програма „Бюджет и финансово управление“</t>
  </si>
  <si>
    <t>1000.01.02 Бюджетна програма „Защита на публичните финансови интереси“</t>
  </si>
  <si>
    <t>1000.02.01 Бюджетна програма „Администриране на държавните приходи“</t>
  </si>
  <si>
    <t>1000.03.01 Бюджетна програма „Интегриране на финансовата система във финансовата система на ЕС“</t>
  </si>
  <si>
    <t>1000.03.02 Бюджетна програма „Митнически контрол и надзор (нефискален)“</t>
  </si>
  <si>
    <t>1000.03.03 Бюджетна програма „Контрол върху организацията и провеждането на хазартни игри“</t>
  </si>
  <si>
    <t>1000.04.01 Бюджетна програма „Управление на ликвидността“</t>
  </si>
  <si>
    <t>1000.06.00 Бюджетна програма „Администрация“</t>
  </si>
  <si>
    <t>Мерки за отговорен хазарт по Закона за хазарта</t>
  </si>
  <si>
    <t>Финансово компенсиране на граждани с многогодишни жилищноспестовни влоговe по Закона за уреждане правата на граждани с многогодишни жилищно-спестовни влогове</t>
  </si>
  <si>
    <t xml:space="preserve">Концесионна дейност по Закона за концесиите </t>
  </si>
  <si>
    <t xml:space="preserve"> Годишни такси за присъждане на държавен кредитен рейтинг на Република България</t>
  </si>
  <si>
    <t>Жилищни компенсаторни записи, притежавани от гражданите по Закона за възстановяване собствеността върху одържавени недвижими имоти</t>
  </si>
  <si>
    <t xml:space="preserve">Проекти по ОП"Техническа помощ" </t>
  </si>
  <si>
    <t xml:space="preserve">Проекти по ОП"Административен капацитет" </t>
  </si>
  <si>
    <t>31 март 2016 г.</t>
  </si>
  <si>
    <t>30 юни 2016 г.</t>
  </si>
  <si>
    <t>30 септември 2016 г.</t>
  </si>
  <si>
    <t>31 декември 2016 г.</t>
  </si>
  <si>
    <t>1000.05.01 Бюджетна програма „Национален компенсационен жилищен фонд“</t>
  </si>
  <si>
    <t>Национална игра на лотариен принцип с касови бележки, в изпълнение на специфична за страната препоръка 1 на Съвета на ЕС от 8 юли 2014 г.</t>
  </si>
  <si>
    <t>Закон</t>
  </si>
  <si>
    <t xml:space="preserve"> 2016 г.</t>
  </si>
  <si>
    <t xml:space="preserve">план </t>
  </si>
  <si>
    <t xml:space="preserve">Разходи за подготовка и провеждане на Българското председателство на Съвета на ЕС през 2018 г. </t>
  </si>
  <si>
    <t>към 30.09.2016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</si>
</sst>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\ _л_в_-;\-* #,##0.00\ _л_в_-;_-* &quot;-&quot;??\ _л_в_-;_-@_-"/>
    <numFmt numFmtId="165" formatCode="_-* #,##0\ _л_в_-;\-* #,##0\ _л_в_-;_-* &quot;-&quot;??\ _л_в_-;_-@_-"/>
    <numFmt numFmtId="166" formatCode="#,##0.0"/>
  </numFmts>
  <fonts count="13" x14ac:knownFonts="1"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000000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i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9" fillId="0" borderId="0" applyFont="0" applyFill="0" applyBorder="0" applyAlignment="0" applyProtection="0"/>
  </cellStyleXfs>
  <cellXfs count="56">
    <xf numFmtId="0" fontId="0" fillId="0" borderId="0" xfId="0"/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1" fillId="0" borderId="7" xfId="0" applyFont="1" applyBorder="1" applyAlignment="1">
      <alignment horizontal="right" vertical="center" wrapText="1"/>
    </xf>
    <xf numFmtId="0" fontId="5" fillId="0" borderId="3" xfId="0" applyFont="1" applyBorder="1" applyAlignment="1">
      <alignment horizontal="left" vertical="center" wrapText="1" indent="1"/>
    </xf>
    <xf numFmtId="0" fontId="1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horizontal="left" vertical="center" wrapText="1" indent="1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7" fillId="0" borderId="0" xfId="0" applyFont="1"/>
    <xf numFmtId="0" fontId="7" fillId="0" borderId="3" xfId="0" applyFont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0" borderId="7" xfId="0" applyFont="1" applyBorder="1" applyAlignment="1">
      <alignment horizontal="right" vertical="center" wrapText="1"/>
    </xf>
    <xf numFmtId="0" fontId="8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165" fontId="2" fillId="0" borderId="7" xfId="1" applyNumberFormat="1" applyFont="1" applyBorder="1" applyAlignment="1">
      <alignment horizontal="right" vertical="center" wrapText="1"/>
    </xf>
    <xf numFmtId="165" fontId="1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vertical="top" wrapText="1"/>
    </xf>
    <xf numFmtId="0" fontId="10" fillId="0" borderId="11" xfId="0" applyFont="1" applyBorder="1" applyAlignment="1">
      <alignment vertical="top" wrapText="1"/>
    </xf>
    <xf numFmtId="165" fontId="4" fillId="0" borderId="7" xfId="1" applyNumberFormat="1" applyFont="1" applyBorder="1" applyAlignment="1">
      <alignment horizontal="right" vertical="center" wrapText="1"/>
    </xf>
    <xf numFmtId="165" fontId="5" fillId="0" borderId="7" xfId="1" applyNumberFormat="1" applyFont="1" applyBorder="1" applyAlignment="1">
      <alignment horizontal="right" vertical="center" wrapText="1"/>
    </xf>
    <xf numFmtId="0" fontId="10" fillId="0" borderId="11" xfId="0" applyFont="1" applyFill="1" applyBorder="1" applyAlignment="1">
      <alignment wrapText="1"/>
    </xf>
    <xf numFmtId="0" fontId="10" fillId="0" borderId="3" xfId="0" applyFont="1" applyFill="1" applyBorder="1" applyAlignment="1">
      <alignment wrapText="1"/>
    </xf>
    <xf numFmtId="0" fontId="10" fillId="2" borderId="11" xfId="0" applyFont="1" applyFill="1" applyBorder="1" applyAlignment="1">
      <alignment wrapText="1"/>
    </xf>
    <xf numFmtId="166" fontId="10" fillId="0" borderId="3" xfId="0" applyNumberFormat="1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vertical="top" wrapText="1"/>
    </xf>
    <xf numFmtId="165" fontId="1" fillId="0" borderId="7" xfId="0" applyNumberFormat="1" applyFont="1" applyBorder="1" applyAlignment="1">
      <alignment horizontal="center" vertical="center" wrapText="1"/>
    </xf>
    <xf numFmtId="165" fontId="0" fillId="0" borderId="0" xfId="0" applyNumberFormat="1"/>
    <xf numFmtId="0" fontId="12" fillId="2" borderId="11" xfId="0" applyFont="1" applyFill="1" applyBorder="1" applyAlignment="1">
      <alignment horizontal="center" vertical="top" wrapText="1"/>
    </xf>
    <xf numFmtId="0" fontId="11" fillId="2" borderId="11" xfId="0" applyFont="1" applyFill="1" applyBorder="1" applyAlignment="1">
      <alignment horizontal="center" vertical="top" wrapText="1"/>
    </xf>
    <xf numFmtId="0" fontId="1" fillId="0" borderId="11" xfId="0" applyFont="1" applyBorder="1"/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vertical="top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6" fillId="0" borderId="0" xfId="0" applyFont="1"/>
    <xf numFmtId="0" fontId="6" fillId="0" borderId="7" xfId="0" applyFont="1" applyBorder="1" applyAlignment="1">
      <alignment vertical="center" wrapText="1"/>
    </xf>
    <xf numFmtId="165" fontId="6" fillId="0" borderId="0" xfId="0" applyNumberFormat="1" applyFont="1"/>
    <xf numFmtId="0" fontId="2" fillId="0" borderId="0" xfId="0" applyFont="1" applyAlignment="1">
      <alignment horizontal="center"/>
    </xf>
    <xf numFmtId="0" fontId="3" fillId="0" borderId="12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2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justify" vertical="center" wrapText="1"/>
    </xf>
    <xf numFmtId="0" fontId="2" fillId="0" borderId="9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justify" vertical="center" wrapText="1"/>
    </xf>
    <xf numFmtId="0" fontId="4" fillId="0" borderId="9" xfId="0" applyFont="1" applyBorder="1" applyAlignment="1">
      <alignment horizontal="justify" vertical="center" wrapText="1"/>
    </xf>
    <xf numFmtId="0" fontId="4" fillId="0" borderId="10" xfId="0" applyFont="1" applyBorder="1" applyAlignment="1">
      <alignment horizontal="justify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il_1_BU_2_svod.xlsx_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л.пол"/>
      <sheetName val="МФ"/>
      <sheetName val="ЦА"/>
      <sheetName val="НАП"/>
      <sheetName val="АМ"/>
      <sheetName val="АДФИ"/>
      <sheetName val="ДКХ"/>
      <sheetName val="АОП"/>
      <sheetName val="ОСЕС"/>
      <sheetName val="НКЖФ"/>
      <sheetName val="Sheet1"/>
    </sheetNames>
    <sheetDataSet>
      <sheetData sheetId="0">
        <row r="9">
          <cell r="C9">
            <v>54543800</v>
          </cell>
          <cell r="D9">
            <v>54578727</v>
          </cell>
          <cell r="E9">
            <v>10005841</v>
          </cell>
          <cell r="F9">
            <v>29116074</v>
          </cell>
        </row>
        <row r="10">
          <cell r="C10">
            <v>8450700</v>
          </cell>
          <cell r="D10">
            <v>8479980</v>
          </cell>
          <cell r="E10">
            <v>1998640</v>
          </cell>
          <cell r="F10">
            <v>4064309</v>
          </cell>
        </row>
        <row r="11">
          <cell r="C11">
            <v>46093100</v>
          </cell>
          <cell r="D11">
            <v>46098747</v>
          </cell>
          <cell r="E11">
            <v>8007201</v>
          </cell>
          <cell r="F11">
            <v>25051765</v>
          </cell>
        </row>
        <row r="12">
          <cell r="C12"/>
          <cell r="D12"/>
          <cell r="E12"/>
          <cell r="F12"/>
        </row>
        <row r="13">
          <cell r="C13">
            <v>257126900</v>
          </cell>
          <cell r="D13">
            <v>258890964</v>
          </cell>
          <cell r="E13">
            <v>62897292</v>
          </cell>
          <cell r="F13">
            <v>120710891</v>
          </cell>
        </row>
        <row r="14">
          <cell r="C14">
            <v>257126900</v>
          </cell>
          <cell r="D14">
            <v>258890964</v>
          </cell>
          <cell r="E14">
            <v>62897292</v>
          </cell>
          <cell r="F14">
            <v>120710891</v>
          </cell>
        </row>
        <row r="15">
          <cell r="C15"/>
          <cell r="D15"/>
          <cell r="E15"/>
          <cell r="F15"/>
        </row>
        <row r="16">
          <cell r="C16">
            <v>43329300</v>
          </cell>
          <cell r="D16">
            <v>47908940</v>
          </cell>
          <cell r="E16">
            <v>8798360</v>
          </cell>
          <cell r="F16">
            <v>16923029</v>
          </cell>
        </row>
        <row r="17">
          <cell r="C17">
            <v>619000</v>
          </cell>
          <cell r="D17">
            <v>619000</v>
          </cell>
          <cell r="E17">
            <v>122722</v>
          </cell>
          <cell r="F17">
            <v>222879</v>
          </cell>
        </row>
        <row r="18">
          <cell r="C18">
            <v>38966300</v>
          </cell>
          <cell r="D18">
            <v>43545940</v>
          </cell>
          <cell r="E18">
            <v>8307514</v>
          </cell>
          <cell r="F18">
            <v>15893846</v>
          </cell>
        </row>
        <row r="19">
          <cell r="C19">
            <v>3744000</v>
          </cell>
          <cell r="D19">
            <v>3744000</v>
          </cell>
          <cell r="E19">
            <v>368124</v>
          </cell>
          <cell r="F19">
            <v>806304</v>
          </cell>
        </row>
        <row r="20">
          <cell r="C20"/>
          <cell r="D20"/>
          <cell r="E20"/>
          <cell r="F20"/>
        </row>
        <row r="21">
          <cell r="C21">
            <v>4868000</v>
          </cell>
          <cell r="D21">
            <v>4868000</v>
          </cell>
          <cell r="E21">
            <v>448358</v>
          </cell>
          <cell r="F21">
            <v>1714822</v>
          </cell>
        </row>
        <row r="22">
          <cell r="C22">
            <v>4868000</v>
          </cell>
          <cell r="D22">
            <v>4868000</v>
          </cell>
          <cell r="E22">
            <v>448358</v>
          </cell>
          <cell r="F22">
            <v>1714822</v>
          </cell>
        </row>
        <row r="23">
          <cell r="C23"/>
          <cell r="D23"/>
          <cell r="E23"/>
          <cell r="F23"/>
        </row>
        <row r="24">
          <cell r="C24">
            <v>11371000</v>
          </cell>
          <cell r="D24">
            <v>11371000</v>
          </cell>
          <cell r="E24">
            <v>2823925</v>
          </cell>
          <cell r="F24">
            <v>5651215</v>
          </cell>
        </row>
        <row r="25">
          <cell r="C25">
            <v>11371000</v>
          </cell>
          <cell r="D25">
            <v>11371000</v>
          </cell>
          <cell r="E25">
            <v>2823925</v>
          </cell>
          <cell r="F25">
            <v>5651215</v>
          </cell>
        </row>
        <row r="26">
          <cell r="C26"/>
          <cell r="D26"/>
          <cell r="E26"/>
          <cell r="F26"/>
        </row>
        <row r="27">
          <cell r="C27">
            <v>32233000</v>
          </cell>
          <cell r="D27">
            <v>32439159</v>
          </cell>
          <cell r="E27">
            <v>3103188</v>
          </cell>
          <cell r="F27">
            <v>9009691</v>
          </cell>
        </row>
        <row r="28">
          <cell r="C28">
            <v>403472000</v>
          </cell>
          <cell r="D28">
            <v>410056790</v>
          </cell>
          <cell r="E28">
            <v>88076964</v>
          </cell>
          <cell r="F28">
            <v>183125722</v>
          </cell>
        </row>
      </sheetData>
      <sheetData sheetId="1">
        <row r="9">
          <cell r="B9">
            <v>8403100</v>
          </cell>
          <cell r="C9">
            <v>8432380</v>
          </cell>
          <cell r="D9">
            <v>1991510</v>
          </cell>
          <cell r="E9">
            <v>4050456</v>
          </cell>
          <cell r="F9">
            <v>6030793</v>
          </cell>
        </row>
        <row r="10">
          <cell r="B10"/>
          <cell r="C10"/>
          <cell r="D10"/>
          <cell r="E10"/>
          <cell r="F10"/>
        </row>
        <row r="11">
          <cell r="B11">
            <v>7506700</v>
          </cell>
          <cell r="C11">
            <v>7506700</v>
          </cell>
          <cell r="D11">
            <v>1805314</v>
          </cell>
          <cell r="E11">
            <v>3668708</v>
          </cell>
          <cell r="F11">
            <v>5440989</v>
          </cell>
        </row>
        <row r="12">
          <cell r="B12">
            <v>894200</v>
          </cell>
          <cell r="C12">
            <v>923480</v>
          </cell>
          <cell r="D12">
            <v>186196</v>
          </cell>
          <cell r="E12">
            <v>381748</v>
          </cell>
          <cell r="F12">
            <v>589804</v>
          </cell>
        </row>
        <row r="13">
          <cell r="B13">
            <v>2200</v>
          </cell>
          <cell r="C13">
            <v>2200</v>
          </cell>
          <cell r="D13">
            <v>0</v>
          </cell>
          <cell r="E13">
            <v>0</v>
          </cell>
          <cell r="F13">
            <v>0</v>
          </cell>
        </row>
        <row r="14">
          <cell r="B14"/>
          <cell r="C14"/>
          <cell r="D14"/>
          <cell r="E14"/>
          <cell r="F14"/>
        </row>
        <row r="15">
          <cell r="B15">
            <v>0</v>
          </cell>
          <cell r="C15">
            <v>29280</v>
          </cell>
          <cell r="D15">
            <v>0</v>
          </cell>
          <cell r="E15">
            <v>0</v>
          </cell>
          <cell r="F15">
            <v>5320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</row>
        <row r="17"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B18">
            <v>47600</v>
          </cell>
          <cell r="C18">
            <v>47600</v>
          </cell>
          <cell r="D18">
            <v>7130</v>
          </cell>
          <cell r="E18">
            <v>13853</v>
          </cell>
          <cell r="F18">
            <v>20572</v>
          </cell>
        </row>
        <row r="19">
          <cell r="B19"/>
          <cell r="C19"/>
          <cell r="D19"/>
          <cell r="E19"/>
          <cell r="F19"/>
        </row>
        <row r="20">
          <cell r="B20">
            <v>47600</v>
          </cell>
          <cell r="C20">
            <v>47600</v>
          </cell>
          <cell r="D20">
            <v>7130</v>
          </cell>
          <cell r="E20">
            <v>13853</v>
          </cell>
          <cell r="F20">
            <v>20572</v>
          </cell>
        </row>
        <row r="21"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22">
          <cell r="B22"/>
          <cell r="C22"/>
          <cell r="D22"/>
          <cell r="E22"/>
          <cell r="F22"/>
        </row>
        <row r="23">
          <cell r="B23">
            <v>8450700</v>
          </cell>
          <cell r="C23">
            <v>8479980</v>
          </cell>
          <cell r="D23">
            <v>1998640</v>
          </cell>
          <cell r="E23">
            <v>4064309</v>
          </cell>
          <cell r="F23">
            <v>6051365</v>
          </cell>
        </row>
        <row r="24">
          <cell r="B24"/>
          <cell r="C24"/>
          <cell r="D24"/>
          <cell r="E24"/>
          <cell r="F24"/>
        </row>
        <row r="25">
          <cell r="B25">
            <v>225</v>
          </cell>
          <cell r="C25">
            <v>225</v>
          </cell>
          <cell r="D25">
            <v>210</v>
          </cell>
          <cell r="E25">
            <v>209</v>
          </cell>
          <cell r="F25">
            <v>217</v>
          </cell>
        </row>
        <row r="28">
          <cell r="B28"/>
          <cell r="C28"/>
          <cell r="D28"/>
          <cell r="E28"/>
          <cell r="F28"/>
        </row>
        <row r="32">
          <cell r="B32">
            <v>11093100</v>
          </cell>
          <cell r="C32">
            <v>11098747</v>
          </cell>
          <cell r="D32">
            <v>2441612</v>
          </cell>
          <cell r="E32">
            <v>4279544</v>
          </cell>
          <cell r="F32">
            <v>6356863</v>
          </cell>
        </row>
        <row r="33">
          <cell r="B33"/>
          <cell r="C33"/>
          <cell r="D33"/>
          <cell r="E33"/>
          <cell r="F33"/>
        </row>
        <row r="34">
          <cell r="B34">
            <v>9638100</v>
          </cell>
          <cell r="C34">
            <v>9643747</v>
          </cell>
          <cell r="D34">
            <v>2184031</v>
          </cell>
          <cell r="E34">
            <v>3819529</v>
          </cell>
          <cell r="F34">
            <v>5661957</v>
          </cell>
        </row>
        <row r="35">
          <cell r="B35">
            <v>1355000</v>
          </cell>
          <cell r="C35">
            <v>1355000</v>
          </cell>
          <cell r="D35">
            <v>236325</v>
          </cell>
          <cell r="E35">
            <v>430418</v>
          </cell>
          <cell r="F35">
            <v>653204</v>
          </cell>
        </row>
        <row r="36">
          <cell r="B36">
            <v>100000</v>
          </cell>
          <cell r="C36">
            <v>100000</v>
          </cell>
          <cell r="D36">
            <v>21256</v>
          </cell>
          <cell r="E36">
            <v>29597</v>
          </cell>
          <cell r="F36">
            <v>41702</v>
          </cell>
        </row>
        <row r="37">
          <cell r="B37"/>
          <cell r="C37"/>
          <cell r="D37"/>
          <cell r="E37"/>
          <cell r="F37"/>
        </row>
        <row r="38"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39">
          <cell r="B39">
            <v>0</v>
          </cell>
          <cell r="C39">
            <v>0</v>
          </cell>
          <cell r="D39">
            <v>0</v>
          </cell>
          <cell r="E39">
            <v>0</v>
          </cell>
          <cell r="F39">
            <v>0</v>
          </cell>
        </row>
        <row r="40">
          <cell r="B40">
            <v>0</v>
          </cell>
          <cell r="C40">
            <v>0</v>
          </cell>
          <cell r="D40">
            <v>0</v>
          </cell>
          <cell r="E40">
            <v>0</v>
          </cell>
          <cell r="F40">
            <v>0</v>
          </cell>
        </row>
        <row r="41">
          <cell r="B41"/>
          <cell r="C41"/>
          <cell r="D41"/>
          <cell r="E41"/>
          <cell r="F41"/>
        </row>
        <row r="42">
          <cell r="B42">
            <v>35000000</v>
          </cell>
          <cell r="C42">
            <v>35000000</v>
          </cell>
          <cell r="D42">
            <v>5565589</v>
          </cell>
          <cell r="E42">
            <v>20772221</v>
          </cell>
          <cell r="F42">
            <v>25168407</v>
          </cell>
        </row>
        <row r="43">
          <cell r="B43"/>
          <cell r="C43"/>
          <cell r="D43"/>
          <cell r="E43"/>
          <cell r="F43"/>
        </row>
        <row r="44">
          <cell r="B44">
            <v>35000000</v>
          </cell>
          <cell r="C44">
            <v>35000000</v>
          </cell>
          <cell r="D44">
            <v>5565589</v>
          </cell>
          <cell r="E44">
            <v>20772221</v>
          </cell>
          <cell r="F44">
            <v>25168407</v>
          </cell>
          <cell r="G44">
            <v>0</v>
          </cell>
        </row>
        <row r="45">
          <cell r="B45"/>
          <cell r="C45"/>
          <cell r="D45"/>
          <cell r="E45"/>
          <cell r="F45"/>
        </row>
        <row r="46">
          <cell r="B46"/>
          <cell r="C46"/>
          <cell r="D46"/>
          <cell r="E46"/>
          <cell r="F46"/>
        </row>
        <row r="47">
          <cell r="B47">
            <v>46093100</v>
          </cell>
          <cell r="C47">
            <v>46098747</v>
          </cell>
          <cell r="D47">
            <v>8007201</v>
          </cell>
          <cell r="E47">
            <v>25051765</v>
          </cell>
          <cell r="F47">
            <v>31525270</v>
          </cell>
        </row>
        <row r="48">
          <cell r="B48"/>
          <cell r="C48"/>
          <cell r="D48"/>
          <cell r="E48"/>
          <cell r="F48"/>
        </row>
        <row r="49">
          <cell r="B49">
            <v>398</v>
          </cell>
          <cell r="C49">
            <v>398</v>
          </cell>
          <cell r="D49">
            <v>375</v>
          </cell>
          <cell r="E49">
            <v>373</v>
          </cell>
          <cell r="F49">
            <v>375</v>
          </cell>
          <cell r="G49">
            <v>0</v>
          </cell>
        </row>
        <row r="52">
          <cell r="B52"/>
          <cell r="C52"/>
          <cell r="D52"/>
          <cell r="E52"/>
          <cell r="F52"/>
        </row>
        <row r="56">
          <cell r="B56">
            <v>251264540</v>
          </cell>
          <cell r="C56">
            <v>254608446</v>
          </cell>
          <cell r="D56">
            <v>62897292</v>
          </cell>
          <cell r="E56">
            <v>120578163</v>
          </cell>
          <cell r="F56">
            <v>177426739</v>
          </cell>
        </row>
        <row r="57">
          <cell r="B57"/>
          <cell r="C57"/>
          <cell r="D57"/>
          <cell r="E57"/>
          <cell r="F57"/>
        </row>
        <row r="58">
          <cell r="B58">
            <v>197962700</v>
          </cell>
          <cell r="C58">
            <v>197956877</v>
          </cell>
          <cell r="D58">
            <v>50967872</v>
          </cell>
          <cell r="E58">
            <v>99903779</v>
          </cell>
          <cell r="F58">
            <v>147567503</v>
          </cell>
        </row>
        <row r="59">
          <cell r="B59">
            <v>51998540</v>
          </cell>
          <cell r="C59">
            <v>50818269</v>
          </cell>
          <cell r="D59">
            <v>11865070</v>
          </cell>
          <cell r="E59">
            <v>20606440</v>
          </cell>
          <cell r="F59">
            <v>29552564</v>
          </cell>
        </row>
        <row r="60">
          <cell r="B60">
            <v>1303300</v>
          </cell>
          <cell r="C60">
            <v>5833300</v>
          </cell>
          <cell r="D60">
            <v>64350</v>
          </cell>
          <cell r="E60">
            <v>67944</v>
          </cell>
          <cell r="F60">
            <v>306672</v>
          </cell>
        </row>
        <row r="61">
          <cell r="B61"/>
          <cell r="C61"/>
          <cell r="D61"/>
          <cell r="E61"/>
          <cell r="F61"/>
        </row>
        <row r="62">
          <cell r="B62">
            <v>0</v>
          </cell>
          <cell r="C62">
            <v>23977</v>
          </cell>
          <cell r="D62">
            <v>0</v>
          </cell>
          <cell r="E62">
            <v>23977</v>
          </cell>
          <cell r="F62">
            <v>23977</v>
          </cell>
          <cell r="G62">
            <v>0</v>
          </cell>
        </row>
        <row r="63"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</row>
        <row r="65">
          <cell r="B65">
            <v>0</v>
          </cell>
          <cell r="C65">
            <v>11970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</row>
        <row r="66"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B69"/>
          <cell r="C69"/>
          <cell r="D69"/>
          <cell r="E69"/>
          <cell r="F69"/>
        </row>
        <row r="70">
          <cell r="B70">
            <v>5862360</v>
          </cell>
          <cell r="C70">
            <v>4282518</v>
          </cell>
          <cell r="D70">
            <v>0</v>
          </cell>
          <cell r="E70">
            <v>132728</v>
          </cell>
          <cell r="F70">
            <v>150161</v>
          </cell>
        </row>
        <row r="71">
          <cell r="B71"/>
          <cell r="C71"/>
          <cell r="D71"/>
          <cell r="E71"/>
          <cell r="F71"/>
        </row>
        <row r="72">
          <cell r="B72">
            <v>5192360</v>
          </cell>
          <cell r="C72">
            <v>3612518</v>
          </cell>
          <cell r="D72">
            <v>0</v>
          </cell>
          <cell r="E72">
            <v>848</v>
          </cell>
          <cell r="F72">
            <v>2681</v>
          </cell>
          <cell r="G72">
            <v>0</v>
          </cell>
        </row>
        <row r="73">
          <cell r="B73">
            <v>670000</v>
          </cell>
          <cell r="C73">
            <v>670000</v>
          </cell>
          <cell r="D73">
            <v>0</v>
          </cell>
          <cell r="E73">
            <v>131880</v>
          </cell>
          <cell r="F73">
            <v>147480</v>
          </cell>
          <cell r="G73">
            <v>0</v>
          </cell>
        </row>
        <row r="74">
          <cell r="B74"/>
          <cell r="C74"/>
          <cell r="D74"/>
          <cell r="E74"/>
          <cell r="F74"/>
        </row>
        <row r="75">
          <cell r="B75">
            <v>257126900</v>
          </cell>
          <cell r="C75">
            <v>258890964</v>
          </cell>
          <cell r="D75">
            <v>62897292</v>
          </cell>
          <cell r="E75">
            <v>120710891</v>
          </cell>
          <cell r="F75">
            <v>177576900</v>
          </cell>
        </row>
        <row r="76">
          <cell r="B76"/>
          <cell r="C76"/>
          <cell r="D76"/>
          <cell r="E76"/>
          <cell r="F76"/>
        </row>
        <row r="77">
          <cell r="B77">
            <v>9936</v>
          </cell>
          <cell r="C77">
            <v>9938</v>
          </cell>
          <cell r="D77">
            <v>9542</v>
          </cell>
          <cell r="E77">
            <v>9552</v>
          </cell>
          <cell r="F77">
            <v>9516</v>
          </cell>
          <cell r="G77">
            <v>0</v>
          </cell>
        </row>
        <row r="78">
          <cell r="B78"/>
          <cell r="C78"/>
          <cell r="D78"/>
          <cell r="E78"/>
          <cell r="F78"/>
        </row>
        <row r="79">
          <cell r="B79"/>
          <cell r="C79"/>
          <cell r="D79"/>
          <cell r="E79"/>
          <cell r="F79"/>
        </row>
        <row r="80">
          <cell r="B80"/>
          <cell r="C80"/>
          <cell r="D80"/>
          <cell r="E80"/>
          <cell r="F80"/>
        </row>
        <row r="84">
          <cell r="B84">
            <v>619000</v>
          </cell>
          <cell r="C84">
            <v>619000</v>
          </cell>
          <cell r="D84">
            <v>122722</v>
          </cell>
          <cell r="E84">
            <v>222879</v>
          </cell>
          <cell r="F84">
            <v>328617</v>
          </cell>
        </row>
        <row r="85">
          <cell r="B85"/>
          <cell r="C85"/>
          <cell r="D85"/>
          <cell r="E85"/>
          <cell r="F85"/>
        </row>
        <row r="86">
          <cell r="B86">
            <v>523000</v>
          </cell>
          <cell r="C86">
            <v>523000</v>
          </cell>
          <cell r="D86">
            <v>97376</v>
          </cell>
          <cell r="E86">
            <v>184577</v>
          </cell>
          <cell r="F86">
            <v>279187</v>
          </cell>
          <cell r="G86">
            <v>0</v>
          </cell>
        </row>
        <row r="87">
          <cell r="B87">
            <v>96000</v>
          </cell>
          <cell r="C87">
            <v>96000</v>
          </cell>
          <cell r="D87">
            <v>25346</v>
          </cell>
          <cell r="E87">
            <v>38302</v>
          </cell>
          <cell r="F87">
            <v>49430</v>
          </cell>
          <cell r="G87">
            <v>0</v>
          </cell>
        </row>
        <row r="88"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</row>
        <row r="89">
          <cell r="B89"/>
          <cell r="C89"/>
          <cell r="D89"/>
          <cell r="E89"/>
          <cell r="F89"/>
        </row>
        <row r="90"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</row>
        <row r="91">
          <cell r="B91"/>
          <cell r="C91"/>
          <cell r="D91"/>
          <cell r="E91"/>
          <cell r="F91"/>
        </row>
        <row r="92"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0</v>
          </cell>
          <cell r="G92">
            <v>0</v>
          </cell>
        </row>
        <row r="93">
          <cell r="B93"/>
          <cell r="C93"/>
          <cell r="D93"/>
          <cell r="E93"/>
          <cell r="F93"/>
          <cell r="G93"/>
        </row>
        <row r="94">
          <cell r="B94"/>
          <cell r="C94"/>
          <cell r="D94"/>
          <cell r="E94"/>
          <cell r="F94"/>
        </row>
        <row r="95">
          <cell r="B95">
            <v>619000</v>
          </cell>
          <cell r="C95">
            <v>619000</v>
          </cell>
          <cell r="D95">
            <v>122722</v>
          </cell>
          <cell r="E95">
            <v>222879</v>
          </cell>
          <cell r="F95">
            <v>328617</v>
          </cell>
        </row>
        <row r="96">
          <cell r="B96"/>
          <cell r="C96"/>
          <cell r="D96"/>
          <cell r="E96"/>
          <cell r="F96"/>
        </row>
        <row r="97">
          <cell r="B97">
            <v>13</v>
          </cell>
          <cell r="C97">
            <v>13</v>
          </cell>
          <cell r="D97">
            <v>12</v>
          </cell>
          <cell r="E97">
            <v>12</v>
          </cell>
          <cell r="F97">
            <v>11</v>
          </cell>
          <cell r="G97">
            <v>0</v>
          </cell>
        </row>
        <row r="98">
          <cell r="B98"/>
          <cell r="C98"/>
          <cell r="D98"/>
          <cell r="E98"/>
          <cell r="F98"/>
        </row>
        <row r="99">
          <cell r="B99"/>
          <cell r="C99"/>
          <cell r="D99"/>
          <cell r="E99"/>
          <cell r="F99"/>
        </row>
        <row r="100">
          <cell r="B100"/>
          <cell r="C100"/>
          <cell r="D100"/>
          <cell r="E100"/>
          <cell r="F100"/>
        </row>
        <row r="104">
          <cell r="B104">
            <v>38966300</v>
          </cell>
          <cell r="C104">
            <v>43545940</v>
          </cell>
          <cell r="D104">
            <v>8307514</v>
          </cell>
          <cell r="E104">
            <v>15893846</v>
          </cell>
          <cell r="F104">
            <v>23721482</v>
          </cell>
        </row>
        <row r="105">
          <cell r="B105"/>
          <cell r="C105"/>
          <cell r="D105"/>
          <cell r="E105"/>
          <cell r="F105"/>
        </row>
        <row r="106">
          <cell r="B106">
            <v>22723400</v>
          </cell>
          <cell r="C106">
            <v>22723400</v>
          </cell>
          <cell r="D106">
            <v>5627013</v>
          </cell>
          <cell r="E106">
            <v>11186962</v>
          </cell>
          <cell r="F106">
            <v>17052730</v>
          </cell>
          <cell r="G106">
            <v>0</v>
          </cell>
        </row>
        <row r="107">
          <cell r="B107">
            <v>8662900</v>
          </cell>
          <cell r="C107">
            <v>7904020</v>
          </cell>
          <cell r="D107">
            <v>1882514</v>
          </cell>
          <cell r="E107">
            <v>3409401</v>
          </cell>
          <cell r="F107">
            <v>4998664</v>
          </cell>
          <cell r="G107">
            <v>0</v>
          </cell>
        </row>
        <row r="108">
          <cell r="B108">
            <v>7580000</v>
          </cell>
          <cell r="C108">
            <v>12918520</v>
          </cell>
          <cell r="D108">
            <v>797987</v>
          </cell>
          <cell r="E108">
            <v>1297483</v>
          </cell>
          <cell r="F108">
            <v>1670088</v>
          </cell>
          <cell r="G108">
            <v>0</v>
          </cell>
        </row>
        <row r="109">
          <cell r="B109"/>
          <cell r="C109"/>
          <cell r="D109"/>
          <cell r="E109"/>
          <cell r="F109"/>
        </row>
        <row r="110">
          <cell r="B110">
            <v>0</v>
          </cell>
          <cell r="C110">
            <v>7870</v>
          </cell>
          <cell r="D110">
            <v>0</v>
          </cell>
          <cell r="E110">
            <v>7870</v>
          </cell>
          <cell r="F110">
            <v>7870</v>
          </cell>
          <cell r="G110">
            <v>0</v>
          </cell>
        </row>
        <row r="111">
          <cell r="B111">
            <v>0</v>
          </cell>
          <cell r="C111">
            <v>71770</v>
          </cell>
          <cell r="D111">
            <v>0</v>
          </cell>
          <cell r="E111">
            <v>71770</v>
          </cell>
          <cell r="F111">
            <v>71770</v>
          </cell>
          <cell r="G111">
            <v>0</v>
          </cell>
        </row>
        <row r="112"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</row>
        <row r="113">
          <cell r="B113">
            <v>0</v>
          </cell>
          <cell r="C113">
            <v>0</v>
          </cell>
          <cell r="D113">
            <v>0</v>
          </cell>
          <cell r="E113">
            <v>0</v>
          </cell>
          <cell r="F113">
            <v>0</v>
          </cell>
        </row>
        <row r="114">
          <cell r="B114"/>
          <cell r="C114"/>
          <cell r="D114"/>
          <cell r="E114"/>
          <cell r="F114"/>
        </row>
        <row r="115"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</row>
        <row r="116">
          <cell r="B116"/>
          <cell r="C116"/>
          <cell r="D116"/>
          <cell r="E116"/>
          <cell r="F116"/>
        </row>
        <row r="117"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</row>
        <row r="118">
          <cell r="B118"/>
          <cell r="C118"/>
          <cell r="D118"/>
          <cell r="E118"/>
          <cell r="F118"/>
          <cell r="G118"/>
        </row>
        <row r="119">
          <cell r="B119"/>
          <cell r="C119"/>
          <cell r="D119"/>
          <cell r="E119"/>
          <cell r="F119"/>
        </row>
        <row r="120">
          <cell r="B120">
            <v>38966300</v>
          </cell>
          <cell r="C120">
            <v>43545940</v>
          </cell>
          <cell r="D120">
            <v>8307514</v>
          </cell>
          <cell r="E120">
            <v>15893846</v>
          </cell>
          <cell r="F120">
            <v>23721482</v>
          </cell>
        </row>
        <row r="121">
          <cell r="B121"/>
          <cell r="C121"/>
          <cell r="D121"/>
          <cell r="E121"/>
          <cell r="F121"/>
        </row>
        <row r="122">
          <cell r="B122">
            <v>1157</v>
          </cell>
          <cell r="C122">
            <v>1157</v>
          </cell>
          <cell r="D122">
            <v>1081</v>
          </cell>
          <cell r="E122">
            <v>1078</v>
          </cell>
          <cell r="F122">
            <v>1075</v>
          </cell>
          <cell r="G122">
            <v>0</v>
          </cell>
        </row>
        <row r="125">
          <cell r="B125"/>
          <cell r="C125"/>
          <cell r="D125"/>
          <cell r="E125"/>
          <cell r="F125"/>
        </row>
        <row r="129">
          <cell r="B129">
            <v>1744000</v>
          </cell>
          <cell r="C129">
            <v>1744000</v>
          </cell>
          <cell r="D129">
            <v>368124</v>
          </cell>
          <cell r="E129">
            <v>771903</v>
          </cell>
          <cell r="F129">
            <v>1155687</v>
          </cell>
        </row>
        <row r="130">
          <cell r="B130"/>
          <cell r="C130"/>
          <cell r="D130"/>
          <cell r="E130"/>
          <cell r="F130"/>
        </row>
        <row r="131">
          <cell r="B131">
            <v>1452000</v>
          </cell>
          <cell r="C131">
            <v>1452000</v>
          </cell>
          <cell r="D131">
            <v>334031</v>
          </cell>
          <cell r="E131">
            <v>671765</v>
          </cell>
          <cell r="F131">
            <v>1018625</v>
          </cell>
          <cell r="G131">
            <v>0</v>
          </cell>
        </row>
        <row r="132">
          <cell r="B132">
            <v>277000</v>
          </cell>
          <cell r="C132">
            <v>277000</v>
          </cell>
          <cell r="D132">
            <v>34093</v>
          </cell>
          <cell r="E132">
            <v>95360</v>
          </cell>
          <cell r="F132">
            <v>130778</v>
          </cell>
          <cell r="G132">
            <v>0</v>
          </cell>
        </row>
        <row r="133">
          <cell r="B133">
            <v>15000</v>
          </cell>
          <cell r="C133">
            <v>15000</v>
          </cell>
          <cell r="D133">
            <v>0</v>
          </cell>
          <cell r="E133">
            <v>4778</v>
          </cell>
          <cell r="F133">
            <v>6284</v>
          </cell>
          <cell r="G133">
            <v>0</v>
          </cell>
        </row>
        <row r="134">
          <cell r="B134"/>
          <cell r="C134"/>
          <cell r="D134"/>
          <cell r="E134"/>
          <cell r="F134"/>
        </row>
        <row r="135">
          <cell r="B135">
            <v>0</v>
          </cell>
          <cell r="C135">
            <v>0</v>
          </cell>
          <cell r="D135">
            <v>0</v>
          </cell>
          <cell r="E135">
            <v>0</v>
          </cell>
          <cell r="F135">
            <v>0</v>
          </cell>
          <cell r="G135">
            <v>0</v>
          </cell>
        </row>
        <row r="136">
          <cell r="B136"/>
          <cell r="C136"/>
          <cell r="D136"/>
          <cell r="E136"/>
          <cell r="F136"/>
        </row>
        <row r="137">
          <cell r="B137">
            <v>2000000</v>
          </cell>
          <cell r="C137">
            <v>2000000</v>
          </cell>
          <cell r="D137">
            <v>0</v>
          </cell>
          <cell r="E137">
            <v>34401</v>
          </cell>
          <cell r="F137">
            <v>74944</v>
          </cell>
        </row>
        <row r="138">
          <cell r="B138"/>
          <cell r="C138"/>
          <cell r="D138"/>
          <cell r="E138"/>
          <cell r="F138"/>
        </row>
        <row r="139">
          <cell r="B139">
            <v>2000000</v>
          </cell>
          <cell r="C139">
            <v>2000000</v>
          </cell>
          <cell r="D139">
            <v>0</v>
          </cell>
          <cell r="E139">
            <v>34401</v>
          </cell>
          <cell r="F139">
            <v>74944</v>
          </cell>
          <cell r="G139">
            <v>0</v>
          </cell>
        </row>
        <row r="140">
          <cell r="B140"/>
          <cell r="C140"/>
          <cell r="D140"/>
          <cell r="E140"/>
          <cell r="F140"/>
        </row>
        <row r="141">
          <cell r="B141"/>
          <cell r="C141"/>
          <cell r="D141"/>
          <cell r="E141"/>
          <cell r="F141"/>
        </row>
        <row r="142">
          <cell r="B142">
            <v>3744000</v>
          </cell>
          <cell r="C142">
            <v>3744000</v>
          </cell>
          <cell r="D142">
            <v>368124</v>
          </cell>
          <cell r="E142">
            <v>806304</v>
          </cell>
          <cell r="F142">
            <v>1230631</v>
          </cell>
        </row>
        <row r="143">
          <cell r="B143"/>
          <cell r="C143"/>
          <cell r="D143"/>
          <cell r="E143"/>
          <cell r="F143"/>
        </row>
        <row r="144">
          <cell r="B144">
            <v>49</v>
          </cell>
          <cell r="C144">
            <v>49</v>
          </cell>
          <cell r="D144">
            <v>49</v>
          </cell>
          <cell r="E144">
            <v>49</v>
          </cell>
          <cell r="F144">
            <v>46</v>
          </cell>
          <cell r="G144">
            <v>0</v>
          </cell>
        </row>
        <row r="147">
          <cell r="B147"/>
          <cell r="C147"/>
          <cell r="D147"/>
          <cell r="E147"/>
          <cell r="F147"/>
        </row>
        <row r="151">
          <cell r="B151">
            <v>1218000</v>
          </cell>
          <cell r="C151">
            <v>1218000</v>
          </cell>
          <cell r="D151">
            <v>293683</v>
          </cell>
          <cell r="E151">
            <v>594441</v>
          </cell>
          <cell r="F151">
            <v>898802</v>
          </cell>
        </row>
        <row r="152">
          <cell r="B152"/>
          <cell r="C152"/>
          <cell r="D152"/>
          <cell r="E152"/>
          <cell r="F152"/>
        </row>
        <row r="153">
          <cell r="B153">
            <v>1012100</v>
          </cell>
          <cell r="C153">
            <v>1012100</v>
          </cell>
          <cell r="D153">
            <v>250847</v>
          </cell>
          <cell r="E153">
            <v>497333</v>
          </cell>
          <cell r="F153">
            <v>749929</v>
          </cell>
          <cell r="G153">
            <v>0</v>
          </cell>
        </row>
        <row r="154">
          <cell r="B154">
            <v>205900</v>
          </cell>
          <cell r="C154">
            <v>205900</v>
          </cell>
          <cell r="D154">
            <v>42836</v>
          </cell>
          <cell r="E154">
            <v>97108</v>
          </cell>
          <cell r="F154">
            <v>148873</v>
          </cell>
          <cell r="G154">
            <v>0</v>
          </cell>
        </row>
        <row r="155"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B156"/>
          <cell r="C156"/>
          <cell r="D156"/>
          <cell r="E156"/>
          <cell r="F156"/>
        </row>
        <row r="157">
          <cell r="B157">
            <v>3650000</v>
          </cell>
          <cell r="C157">
            <v>3650000</v>
          </cell>
          <cell r="D157">
            <v>154675</v>
          </cell>
          <cell r="E157">
            <v>1120381</v>
          </cell>
          <cell r="F157">
            <v>1120381</v>
          </cell>
        </row>
        <row r="158">
          <cell r="B158"/>
          <cell r="C158"/>
          <cell r="D158"/>
          <cell r="E158"/>
          <cell r="F158"/>
        </row>
        <row r="159">
          <cell r="B159">
            <v>3650000</v>
          </cell>
          <cell r="C159">
            <v>3650000</v>
          </cell>
          <cell r="D159">
            <v>154675</v>
          </cell>
          <cell r="E159">
            <v>1120381</v>
          </cell>
          <cell r="F159">
            <v>1120381</v>
          </cell>
          <cell r="G159">
            <v>0</v>
          </cell>
        </row>
        <row r="160">
          <cell r="B160"/>
          <cell r="C160"/>
          <cell r="D160"/>
          <cell r="E160"/>
          <cell r="F160"/>
        </row>
        <row r="161">
          <cell r="B161"/>
          <cell r="C161"/>
          <cell r="D161"/>
          <cell r="E161"/>
          <cell r="F161"/>
        </row>
        <row r="162">
          <cell r="B162">
            <v>4868000</v>
          </cell>
          <cell r="C162">
            <v>4868000</v>
          </cell>
          <cell r="D162">
            <v>448358</v>
          </cell>
          <cell r="E162">
            <v>1714822</v>
          </cell>
          <cell r="F162">
            <v>2019183</v>
          </cell>
        </row>
        <row r="163">
          <cell r="B163"/>
          <cell r="C163"/>
          <cell r="D163"/>
          <cell r="E163"/>
          <cell r="F163"/>
        </row>
        <row r="164">
          <cell r="B164">
            <v>30</v>
          </cell>
          <cell r="C164">
            <v>32</v>
          </cell>
          <cell r="D164">
            <v>29</v>
          </cell>
          <cell r="E164">
            <v>29</v>
          </cell>
          <cell r="F164">
            <v>29</v>
          </cell>
          <cell r="G164">
            <v>0</v>
          </cell>
        </row>
        <row r="167">
          <cell r="B167"/>
          <cell r="C167"/>
          <cell r="D167"/>
          <cell r="E167"/>
          <cell r="F167"/>
        </row>
        <row r="171">
          <cell r="B171">
            <v>241000</v>
          </cell>
          <cell r="C171">
            <v>241000</v>
          </cell>
          <cell r="D171">
            <v>39530</v>
          </cell>
          <cell r="E171">
            <v>87633</v>
          </cell>
          <cell r="F171">
            <v>134055</v>
          </cell>
        </row>
        <row r="172">
          <cell r="B172"/>
          <cell r="C172"/>
          <cell r="D172"/>
          <cell r="E172"/>
          <cell r="F172"/>
        </row>
        <row r="173">
          <cell r="B173">
            <v>180700</v>
          </cell>
          <cell r="C173">
            <v>180700</v>
          </cell>
          <cell r="D173">
            <v>30950</v>
          </cell>
          <cell r="E173">
            <v>68387</v>
          </cell>
          <cell r="F173">
            <v>107567</v>
          </cell>
          <cell r="G173">
            <v>0</v>
          </cell>
        </row>
        <row r="174">
          <cell r="B174">
            <v>55300</v>
          </cell>
          <cell r="C174">
            <v>55300</v>
          </cell>
          <cell r="D174">
            <v>8580</v>
          </cell>
          <cell r="E174">
            <v>19246</v>
          </cell>
          <cell r="F174">
            <v>26488</v>
          </cell>
          <cell r="G174">
            <v>0</v>
          </cell>
        </row>
        <row r="175">
          <cell r="B175">
            <v>5000</v>
          </cell>
          <cell r="C175">
            <v>5000</v>
          </cell>
          <cell r="D175">
            <v>0</v>
          </cell>
          <cell r="E175">
            <v>0</v>
          </cell>
          <cell r="F175">
            <v>0</v>
          </cell>
          <cell r="G175">
            <v>0</v>
          </cell>
        </row>
        <row r="176">
          <cell r="B176"/>
          <cell r="C176"/>
          <cell r="D176"/>
          <cell r="E176"/>
          <cell r="F176"/>
        </row>
        <row r="177">
          <cell r="B177">
            <v>11130000</v>
          </cell>
          <cell r="C177">
            <v>11130000</v>
          </cell>
          <cell r="D177">
            <v>2784395</v>
          </cell>
          <cell r="E177">
            <v>5563582</v>
          </cell>
          <cell r="F177">
            <v>8339098</v>
          </cell>
        </row>
        <row r="178">
          <cell r="B178"/>
          <cell r="C178"/>
          <cell r="D178"/>
          <cell r="E178"/>
          <cell r="F178"/>
        </row>
        <row r="179">
          <cell r="B179">
            <v>11130000</v>
          </cell>
          <cell r="C179">
            <v>11130000</v>
          </cell>
          <cell r="D179">
            <v>2784395</v>
          </cell>
          <cell r="E179">
            <v>5563582</v>
          </cell>
          <cell r="F179">
            <v>8339098</v>
          </cell>
          <cell r="G179">
            <v>0</v>
          </cell>
        </row>
        <row r="180">
          <cell r="B180"/>
          <cell r="C180"/>
          <cell r="D180"/>
          <cell r="E180"/>
          <cell r="F180"/>
        </row>
        <row r="181">
          <cell r="B181"/>
          <cell r="C181"/>
          <cell r="D181"/>
          <cell r="E181"/>
          <cell r="F181"/>
        </row>
        <row r="182">
          <cell r="B182">
            <v>11371000</v>
          </cell>
          <cell r="C182">
            <v>11371000</v>
          </cell>
          <cell r="D182">
            <v>2823925</v>
          </cell>
          <cell r="E182">
            <v>5651215</v>
          </cell>
          <cell r="F182">
            <v>8473153</v>
          </cell>
        </row>
        <row r="183">
          <cell r="B183"/>
          <cell r="C183"/>
          <cell r="D183"/>
          <cell r="E183"/>
          <cell r="F183"/>
        </row>
        <row r="184">
          <cell r="B184">
            <v>9</v>
          </cell>
          <cell r="C184">
            <v>9</v>
          </cell>
          <cell r="D184">
            <v>9</v>
          </cell>
          <cell r="E184">
            <v>9</v>
          </cell>
          <cell r="F184">
            <v>9</v>
          </cell>
          <cell r="G184">
            <v>0</v>
          </cell>
        </row>
        <row r="187">
          <cell r="B187"/>
          <cell r="C187"/>
          <cell r="D187"/>
          <cell r="E187"/>
          <cell r="F187"/>
        </row>
        <row r="191">
          <cell r="B191">
            <v>30628000</v>
          </cell>
          <cell r="C191">
            <v>30782573</v>
          </cell>
          <cell r="D191">
            <v>2884844</v>
          </cell>
          <cell r="E191">
            <v>8750023</v>
          </cell>
          <cell r="F191">
            <v>12622549</v>
          </cell>
        </row>
        <row r="192">
          <cell r="B192"/>
          <cell r="C192"/>
          <cell r="D192"/>
          <cell r="E192"/>
          <cell r="F192"/>
        </row>
        <row r="193">
          <cell r="B193">
            <v>7808700</v>
          </cell>
          <cell r="C193">
            <v>7813273</v>
          </cell>
          <cell r="D193">
            <v>1471497</v>
          </cell>
          <cell r="E193">
            <v>2960745</v>
          </cell>
          <cell r="F193">
            <v>4454725</v>
          </cell>
          <cell r="G193">
            <v>0</v>
          </cell>
        </row>
        <row r="194">
          <cell r="B194">
            <v>16721800</v>
          </cell>
          <cell r="C194">
            <v>16761800</v>
          </cell>
          <cell r="D194">
            <v>1068661</v>
          </cell>
          <cell r="E194">
            <v>3990962</v>
          </cell>
          <cell r="F194">
            <v>6316905</v>
          </cell>
          <cell r="G194">
            <v>0</v>
          </cell>
        </row>
        <row r="195">
          <cell r="B195">
            <v>6097500</v>
          </cell>
          <cell r="C195">
            <v>6207500</v>
          </cell>
          <cell r="D195">
            <v>344686</v>
          </cell>
          <cell r="E195">
            <v>1798316</v>
          </cell>
          <cell r="F195">
            <v>1850919</v>
          </cell>
          <cell r="G195">
            <v>0</v>
          </cell>
        </row>
        <row r="196">
          <cell r="B196"/>
          <cell r="C196"/>
          <cell r="D196"/>
          <cell r="E196"/>
          <cell r="F196"/>
        </row>
        <row r="197">
          <cell r="B197">
            <v>0</v>
          </cell>
          <cell r="C197">
            <v>0</v>
          </cell>
          <cell r="D197">
            <v>0</v>
          </cell>
          <cell r="E197">
            <v>0</v>
          </cell>
          <cell r="F197">
            <v>0</v>
          </cell>
          <cell r="G197">
            <v>0</v>
          </cell>
        </row>
        <row r="198">
          <cell r="B198"/>
          <cell r="C198"/>
          <cell r="D198"/>
          <cell r="E198"/>
          <cell r="F198"/>
        </row>
        <row r="199">
          <cell r="B199">
            <v>1605000</v>
          </cell>
          <cell r="C199">
            <v>1656586</v>
          </cell>
          <cell r="D199">
            <v>218344</v>
          </cell>
          <cell r="E199">
            <v>259668</v>
          </cell>
          <cell r="F199">
            <v>282938</v>
          </cell>
        </row>
        <row r="200">
          <cell r="B200"/>
          <cell r="C200"/>
          <cell r="D200"/>
          <cell r="E200"/>
          <cell r="F200"/>
        </row>
        <row r="201">
          <cell r="B201">
            <v>105000</v>
          </cell>
          <cell r="C201">
            <v>105000</v>
          </cell>
          <cell r="D201">
            <v>7670</v>
          </cell>
          <cell r="E201">
            <v>13982</v>
          </cell>
          <cell r="F201">
            <v>18561</v>
          </cell>
          <cell r="G201">
            <v>0</v>
          </cell>
        </row>
        <row r="202">
          <cell r="B202">
            <v>0</v>
          </cell>
          <cell r="C202">
            <v>51586</v>
          </cell>
          <cell r="D202">
            <v>16574</v>
          </cell>
          <cell r="E202">
            <v>51586</v>
          </cell>
          <cell r="F202">
            <v>70277</v>
          </cell>
          <cell r="G202">
            <v>0</v>
          </cell>
        </row>
        <row r="203">
          <cell r="B203">
            <v>1500000</v>
          </cell>
          <cell r="C203">
            <v>1500000</v>
          </cell>
          <cell r="D203">
            <v>194100</v>
          </cell>
          <cell r="E203">
            <v>194100</v>
          </cell>
          <cell r="F203">
            <v>194100</v>
          </cell>
          <cell r="G203">
            <v>0</v>
          </cell>
        </row>
        <row r="204">
          <cell r="B204"/>
          <cell r="C204"/>
          <cell r="D204"/>
          <cell r="E204"/>
          <cell r="F204"/>
        </row>
        <row r="205">
          <cell r="B205">
            <v>32233000</v>
          </cell>
          <cell r="C205">
            <v>32439159</v>
          </cell>
          <cell r="D205">
            <v>3103188</v>
          </cell>
          <cell r="E205">
            <v>9009691</v>
          </cell>
          <cell r="F205">
            <v>12905487</v>
          </cell>
        </row>
        <row r="206">
          <cell r="B206"/>
          <cell r="C206"/>
          <cell r="D206"/>
          <cell r="E206"/>
          <cell r="F206"/>
        </row>
        <row r="207">
          <cell r="B207">
            <v>192</v>
          </cell>
          <cell r="C207">
            <v>188</v>
          </cell>
          <cell r="D207">
            <v>181</v>
          </cell>
          <cell r="E207">
            <v>177</v>
          </cell>
          <cell r="F207">
            <v>169</v>
          </cell>
          <cell r="G207">
            <v>0</v>
          </cell>
        </row>
        <row r="210">
          <cell r="B210"/>
          <cell r="C210"/>
          <cell r="D210"/>
          <cell r="E210"/>
          <cell r="F210"/>
        </row>
        <row r="214">
          <cell r="B214">
            <v>344177040</v>
          </cell>
          <cell r="C214">
            <v>352290086</v>
          </cell>
          <cell r="D214">
            <v>79346831</v>
          </cell>
          <cell r="E214">
            <v>155228888</v>
          </cell>
          <cell r="F214">
            <v>228675587</v>
          </cell>
        </row>
        <row r="215">
          <cell r="B215"/>
          <cell r="C215"/>
          <cell r="D215"/>
          <cell r="E215"/>
          <cell r="F215"/>
        </row>
        <row r="216">
          <cell r="B216">
            <v>248807400</v>
          </cell>
          <cell r="C216">
            <v>248811797</v>
          </cell>
          <cell r="D216">
            <v>62768931</v>
          </cell>
          <cell r="E216">
            <v>122961785</v>
          </cell>
          <cell r="F216">
            <v>182333212</v>
          </cell>
        </row>
        <row r="217">
          <cell r="B217">
            <v>80266640</v>
          </cell>
          <cell r="C217">
            <v>78396769</v>
          </cell>
          <cell r="D217">
            <v>15349621</v>
          </cell>
          <cell r="E217">
            <v>29068985</v>
          </cell>
          <cell r="F217">
            <v>42466710</v>
          </cell>
        </row>
        <row r="218">
          <cell r="B218">
            <v>15103000</v>
          </cell>
          <cell r="C218">
            <v>25081520</v>
          </cell>
          <cell r="D218">
            <v>1228279</v>
          </cell>
          <cell r="E218">
            <v>3198118</v>
          </cell>
          <cell r="F218">
            <v>3875665</v>
          </cell>
        </row>
        <row r="219">
          <cell r="B219"/>
          <cell r="C219"/>
          <cell r="D219"/>
          <cell r="E219"/>
          <cell r="F219"/>
        </row>
        <row r="220">
          <cell r="B220">
            <v>0</v>
          </cell>
          <cell r="C220">
            <v>41250</v>
          </cell>
          <cell r="D220">
            <v>0</v>
          </cell>
          <cell r="E220">
            <v>0</v>
          </cell>
          <cell r="F220">
            <v>5320</v>
          </cell>
        </row>
        <row r="221"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</row>
        <row r="222">
          <cell r="B222">
            <v>0</v>
          </cell>
          <cell r="C222">
            <v>23977</v>
          </cell>
          <cell r="D222">
            <v>0</v>
          </cell>
          <cell r="E222">
            <v>23977</v>
          </cell>
          <cell r="F222">
            <v>23977</v>
          </cell>
        </row>
        <row r="223"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</row>
        <row r="224"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</row>
        <row r="225"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</row>
        <row r="226"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</row>
        <row r="227">
          <cell r="B227">
            <v>0</v>
          </cell>
          <cell r="C227">
            <v>7870</v>
          </cell>
          <cell r="D227">
            <v>0</v>
          </cell>
          <cell r="E227">
            <v>7870</v>
          </cell>
          <cell r="F227">
            <v>7870</v>
          </cell>
        </row>
        <row r="228">
          <cell r="B228">
            <v>0</v>
          </cell>
          <cell r="C228">
            <v>71770</v>
          </cell>
          <cell r="D228">
            <v>0</v>
          </cell>
          <cell r="E228">
            <v>71770</v>
          </cell>
          <cell r="F228">
            <v>71770</v>
          </cell>
        </row>
        <row r="229"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</row>
        <row r="230"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</row>
        <row r="231"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</row>
        <row r="232">
          <cell r="B232"/>
          <cell r="C232"/>
          <cell r="D232"/>
          <cell r="E232"/>
          <cell r="F232"/>
        </row>
        <row r="233">
          <cell r="B233">
            <v>59294960</v>
          </cell>
          <cell r="C233">
            <v>57766704</v>
          </cell>
          <cell r="D233">
            <v>8730133</v>
          </cell>
          <cell r="E233">
            <v>27896834</v>
          </cell>
          <cell r="F233">
            <v>35156501</v>
          </cell>
        </row>
        <row r="234">
          <cell r="B234"/>
          <cell r="C234"/>
          <cell r="D234"/>
          <cell r="E234"/>
          <cell r="F234"/>
        </row>
        <row r="235">
          <cell r="B235">
            <v>47600</v>
          </cell>
          <cell r="C235">
            <v>47600</v>
          </cell>
          <cell r="D235">
            <v>7130</v>
          </cell>
          <cell r="E235">
            <v>13853</v>
          </cell>
          <cell r="F235">
            <v>20572</v>
          </cell>
        </row>
        <row r="236"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</row>
        <row r="237">
          <cell r="B237">
            <v>35000000</v>
          </cell>
          <cell r="C237">
            <v>35000000</v>
          </cell>
          <cell r="D237">
            <v>5565589</v>
          </cell>
          <cell r="E237">
            <v>20772221</v>
          </cell>
          <cell r="F237">
            <v>25168407</v>
          </cell>
        </row>
        <row r="238">
          <cell r="B238">
            <v>5192360</v>
          </cell>
          <cell r="C238">
            <v>3612518</v>
          </cell>
          <cell r="D238">
            <v>0</v>
          </cell>
          <cell r="E238">
            <v>848</v>
          </cell>
          <cell r="F238">
            <v>2681</v>
          </cell>
        </row>
        <row r="239">
          <cell r="B239">
            <v>3650000</v>
          </cell>
          <cell r="C239">
            <v>3650000</v>
          </cell>
          <cell r="D239">
            <v>154675</v>
          </cell>
          <cell r="E239">
            <v>1120381</v>
          </cell>
          <cell r="F239">
            <v>1120381</v>
          </cell>
        </row>
        <row r="240">
          <cell r="B240">
            <v>11130000</v>
          </cell>
          <cell r="C240">
            <v>11130000</v>
          </cell>
          <cell r="D240">
            <v>2784395</v>
          </cell>
          <cell r="E240">
            <v>5563582</v>
          </cell>
          <cell r="F240">
            <v>8339098</v>
          </cell>
        </row>
        <row r="241">
          <cell r="B241">
            <v>105000</v>
          </cell>
          <cell r="C241">
            <v>105000</v>
          </cell>
          <cell r="D241">
            <v>7670</v>
          </cell>
          <cell r="E241">
            <v>13982</v>
          </cell>
          <cell r="F241">
            <v>18561</v>
          </cell>
        </row>
        <row r="242">
          <cell r="B242">
            <v>0</v>
          </cell>
          <cell r="C242">
            <v>51586</v>
          </cell>
          <cell r="D242">
            <v>16574</v>
          </cell>
          <cell r="E242">
            <v>51586</v>
          </cell>
          <cell r="F242">
            <v>70277</v>
          </cell>
        </row>
        <row r="243">
          <cell r="B243">
            <v>1500000</v>
          </cell>
          <cell r="C243">
            <v>1500000</v>
          </cell>
          <cell r="D243">
            <v>194100</v>
          </cell>
          <cell r="E243">
            <v>194100</v>
          </cell>
          <cell r="F243">
            <v>194100</v>
          </cell>
        </row>
        <row r="244">
          <cell r="B244">
            <v>670000</v>
          </cell>
          <cell r="C244">
            <v>670000</v>
          </cell>
          <cell r="D244">
            <v>0</v>
          </cell>
          <cell r="E244">
            <v>131880</v>
          </cell>
          <cell r="F244">
            <v>147480</v>
          </cell>
        </row>
        <row r="245">
          <cell r="B245">
            <v>2000000</v>
          </cell>
          <cell r="C245">
            <v>2000000</v>
          </cell>
          <cell r="D245">
            <v>0</v>
          </cell>
          <cell r="E245">
            <v>34401</v>
          </cell>
          <cell r="F245">
            <v>74944</v>
          </cell>
        </row>
        <row r="246">
          <cell r="B246"/>
          <cell r="C246"/>
          <cell r="D246"/>
          <cell r="E246"/>
          <cell r="F246"/>
        </row>
        <row r="247">
          <cell r="B247">
            <v>403472000</v>
          </cell>
          <cell r="C247">
            <v>410056790</v>
          </cell>
          <cell r="D247">
            <v>88076964</v>
          </cell>
          <cell r="E247">
            <v>183125722</v>
          </cell>
          <cell r="F247">
            <v>263832088</v>
          </cell>
        </row>
        <row r="248">
          <cell r="B248"/>
          <cell r="C248"/>
          <cell r="D248"/>
          <cell r="E248"/>
          <cell r="F248"/>
        </row>
        <row r="249">
          <cell r="B249">
            <v>12009</v>
          </cell>
          <cell r="C249">
            <v>12009</v>
          </cell>
          <cell r="D249">
            <v>11488</v>
          </cell>
          <cell r="E249">
            <v>11488</v>
          </cell>
          <cell r="F249">
            <v>11447</v>
          </cell>
        </row>
      </sheetData>
      <sheetData sheetId="2">
        <row r="11">
          <cell r="B11">
            <v>7506700</v>
          </cell>
          <cell r="C11">
            <v>7506700</v>
          </cell>
          <cell r="D11">
            <v>1805314</v>
          </cell>
          <cell r="E11">
            <v>3668708</v>
          </cell>
          <cell r="F11">
            <v>5440989</v>
          </cell>
          <cell r="G11"/>
        </row>
        <row r="12">
          <cell r="B12">
            <v>894200</v>
          </cell>
          <cell r="C12">
            <v>923480</v>
          </cell>
          <cell r="D12">
            <v>186196</v>
          </cell>
          <cell r="E12">
            <v>381748</v>
          </cell>
          <cell r="F12">
            <v>589804</v>
          </cell>
          <cell r="G12"/>
        </row>
        <row r="13">
          <cell r="B13">
            <v>2200</v>
          </cell>
          <cell r="C13">
            <v>2200</v>
          </cell>
          <cell r="D13"/>
          <cell r="E13"/>
          <cell r="F13"/>
          <cell r="G13"/>
        </row>
        <row r="15">
          <cell r="B15"/>
          <cell r="C15">
            <v>29280</v>
          </cell>
          <cell r="D15"/>
          <cell r="E15"/>
          <cell r="F15">
            <v>5320</v>
          </cell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>
            <v>47600</v>
          </cell>
          <cell r="C20">
            <v>47600</v>
          </cell>
          <cell r="D20">
            <v>7130</v>
          </cell>
          <cell r="E20">
            <v>13853</v>
          </cell>
          <cell r="F20">
            <v>20572</v>
          </cell>
          <cell r="G20"/>
        </row>
        <row r="21">
          <cell r="B21"/>
          <cell r="C21"/>
          <cell r="D21"/>
          <cell r="E21"/>
          <cell r="F21"/>
          <cell r="G21"/>
        </row>
        <row r="25">
          <cell r="B25">
            <v>225</v>
          </cell>
          <cell r="C25">
            <v>225</v>
          </cell>
          <cell r="D25">
            <v>210</v>
          </cell>
          <cell r="E25">
            <v>209</v>
          </cell>
          <cell r="F25">
            <v>217</v>
          </cell>
          <cell r="G25"/>
        </row>
        <row r="34">
          <cell r="B34">
            <v>2432000</v>
          </cell>
          <cell r="C34">
            <v>2197000</v>
          </cell>
          <cell r="D34">
            <v>516560</v>
          </cell>
          <cell r="E34">
            <v>561610</v>
          </cell>
          <cell r="F34">
            <v>822903</v>
          </cell>
          <cell r="G34"/>
        </row>
        <row r="35">
          <cell r="B35">
            <v>403600</v>
          </cell>
          <cell r="C35">
            <v>403600</v>
          </cell>
          <cell r="D35">
            <v>20275</v>
          </cell>
          <cell r="E35">
            <v>41142</v>
          </cell>
          <cell r="F35">
            <v>56190</v>
          </cell>
          <cell r="G35"/>
        </row>
        <row r="36">
          <cell r="B36"/>
          <cell r="C36"/>
          <cell r="D36"/>
          <cell r="E36"/>
          <cell r="F36">
            <v>2351</v>
          </cell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2734900</v>
          </cell>
          <cell r="C58">
            <v>2688690</v>
          </cell>
          <cell r="D58">
            <v>362101</v>
          </cell>
          <cell r="E58">
            <v>709829</v>
          </cell>
          <cell r="F58">
            <v>1030244</v>
          </cell>
          <cell r="G58"/>
        </row>
        <row r="59">
          <cell r="B59">
            <v>8293340</v>
          </cell>
          <cell r="C59">
            <v>7084241</v>
          </cell>
          <cell r="D59">
            <v>18472</v>
          </cell>
          <cell r="E59">
            <v>61706</v>
          </cell>
          <cell r="F59">
            <v>104196</v>
          </cell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3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153465600</v>
          </cell>
          <cell r="C58">
            <v>153497612</v>
          </cell>
          <cell r="D58">
            <v>40668956</v>
          </cell>
          <cell r="E58">
            <v>78447761</v>
          </cell>
          <cell r="F58">
            <v>115884339</v>
          </cell>
          <cell r="G58"/>
        </row>
        <row r="59">
          <cell r="B59">
            <v>29143200</v>
          </cell>
          <cell r="C59">
            <v>29179147</v>
          </cell>
          <cell r="D59">
            <v>8279575</v>
          </cell>
          <cell r="E59">
            <v>13984830</v>
          </cell>
          <cell r="F59">
            <v>19814574</v>
          </cell>
          <cell r="G59"/>
        </row>
        <row r="60">
          <cell r="B60">
            <v>1303300</v>
          </cell>
          <cell r="C60">
            <v>5833300</v>
          </cell>
          <cell r="D60">
            <v>64350</v>
          </cell>
          <cell r="E60">
            <v>67944</v>
          </cell>
          <cell r="F60">
            <v>306672</v>
          </cell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4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>
            <v>41762200</v>
          </cell>
          <cell r="C58">
            <v>41770575</v>
          </cell>
          <cell r="D58">
            <v>9936815</v>
          </cell>
          <cell r="E58">
            <v>20746189</v>
          </cell>
          <cell r="F58">
            <v>30652920</v>
          </cell>
          <cell r="G58"/>
        </row>
        <row r="59">
          <cell r="B59">
            <v>14562000</v>
          </cell>
          <cell r="C59">
            <v>14554881</v>
          </cell>
          <cell r="D59">
            <v>3567023</v>
          </cell>
          <cell r="E59">
            <v>6559904</v>
          </cell>
          <cell r="F59">
            <v>9633794</v>
          </cell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5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4598100</v>
          </cell>
          <cell r="C34">
            <v>4738747</v>
          </cell>
          <cell r="D34">
            <v>1166698</v>
          </cell>
          <cell r="E34">
            <v>2311156</v>
          </cell>
          <cell r="F34">
            <v>3516634</v>
          </cell>
          <cell r="G34"/>
        </row>
        <row r="35">
          <cell r="B35">
            <v>575400</v>
          </cell>
          <cell r="C35">
            <v>575400</v>
          </cell>
          <cell r="D35">
            <v>116238</v>
          </cell>
          <cell r="E35">
            <v>285306</v>
          </cell>
          <cell r="F35">
            <v>407161</v>
          </cell>
          <cell r="G35"/>
        </row>
        <row r="36">
          <cell r="B36">
            <v>100000</v>
          </cell>
          <cell r="C36">
            <v>100000</v>
          </cell>
          <cell r="D36">
            <v>21256</v>
          </cell>
          <cell r="E36">
            <v>29021</v>
          </cell>
          <cell r="F36">
            <v>38775</v>
          </cell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>
            <v>0</v>
          </cell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6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7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1131000</v>
          </cell>
          <cell r="C34">
            <v>1231000</v>
          </cell>
          <cell r="D34">
            <v>276141</v>
          </cell>
          <cell r="E34">
            <v>568945</v>
          </cell>
          <cell r="F34">
            <v>803191</v>
          </cell>
          <cell r="G34"/>
        </row>
        <row r="35">
          <cell r="B35">
            <v>250000</v>
          </cell>
          <cell r="C35">
            <v>250000</v>
          </cell>
          <cell r="D35">
            <v>69853</v>
          </cell>
          <cell r="E35">
            <v>102768</v>
          </cell>
          <cell r="F35">
            <v>174011</v>
          </cell>
          <cell r="G35"/>
        </row>
        <row r="36">
          <cell r="B36"/>
          <cell r="C36"/>
          <cell r="D36"/>
          <cell r="E36">
            <v>576</v>
          </cell>
          <cell r="F36">
            <v>576</v>
          </cell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8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>
            <v>1477000</v>
          </cell>
          <cell r="C34">
            <v>1477000</v>
          </cell>
          <cell r="D34">
            <v>224632</v>
          </cell>
          <cell r="E34">
            <v>377818</v>
          </cell>
          <cell r="F34">
            <v>519229</v>
          </cell>
          <cell r="G34"/>
        </row>
        <row r="35">
          <cell r="B35">
            <v>126000</v>
          </cell>
          <cell r="C35">
            <v>126000</v>
          </cell>
          <cell r="D35">
            <v>29959</v>
          </cell>
          <cell r="E35">
            <v>1202</v>
          </cell>
          <cell r="F35">
            <v>15842</v>
          </cell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9">
        <row r="11">
          <cell r="B11"/>
          <cell r="C11"/>
          <cell r="D11"/>
          <cell r="E11"/>
          <cell r="F11"/>
          <cell r="G11"/>
        </row>
        <row r="12">
          <cell r="B12"/>
          <cell r="C12"/>
          <cell r="D12"/>
          <cell r="E12"/>
          <cell r="F12"/>
          <cell r="G12"/>
        </row>
        <row r="13">
          <cell r="B13"/>
          <cell r="C13"/>
          <cell r="D13"/>
          <cell r="E13"/>
          <cell r="F13"/>
          <cell r="G13"/>
        </row>
        <row r="15">
          <cell r="B15"/>
          <cell r="C15"/>
          <cell r="D15"/>
          <cell r="E15"/>
          <cell r="F15"/>
          <cell r="G15"/>
        </row>
        <row r="16">
          <cell r="B16"/>
          <cell r="C16"/>
          <cell r="D16"/>
          <cell r="E16"/>
          <cell r="F16"/>
          <cell r="G16"/>
        </row>
        <row r="17">
          <cell r="B17"/>
          <cell r="C17"/>
          <cell r="D17"/>
          <cell r="E17"/>
          <cell r="F17"/>
          <cell r="G17"/>
        </row>
        <row r="20">
          <cell r="B20"/>
          <cell r="C20"/>
          <cell r="D20"/>
          <cell r="E20"/>
          <cell r="F20"/>
          <cell r="G20"/>
        </row>
        <row r="21">
          <cell r="B21"/>
          <cell r="C21"/>
          <cell r="D21"/>
          <cell r="E21"/>
          <cell r="F21"/>
          <cell r="G21"/>
        </row>
        <row r="25">
          <cell r="B25"/>
          <cell r="C25"/>
          <cell r="D25"/>
          <cell r="E25"/>
          <cell r="F25"/>
          <cell r="G25"/>
        </row>
        <row r="34">
          <cell r="B34"/>
          <cell r="C34"/>
          <cell r="D34"/>
          <cell r="E34"/>
          <cell r="F34"/>
          <cell r="G34"/>
        </row>
        <row r="35">
          <cell r="B35"/>
          <cell r="C35"/>
          <cell r="D35"/>
          <cell r="E35"/>
          <cell r="F35"/>
          <cell r="G35"/>
        </row>
        <row r="36">
          <cell r="B36"/>
          <cell r="C36"/>
          <cell r="D36"/>
          <cell r="E36"/>
          <cell r="F36"/>
          <cell r="G36"/>
        </row>
        <row r="38">
          <cell r="B38"/>
          <cell r="C38"/>
          <cell r="D38"/>
          <cell r="E38"/>
          <cell r="F38"/>
          <cell r="G38"/>
        </row>
        <row r="39">
          <cell r="B39"/>
          <cell r="C39"/>
          <cell r="D39"/>
          <cell r="E39"/>
          <cell r="F39"/>
          <cell r="G39"/>
        </row>
        <row r="40">
          <cell r="B40"/>
          <cell r="C40"/>
          <cell r="D40"/>
          <cell r="E40"/>
          <cell r="F40"/>
          <cell r="G40"/>
        </row>
        <row r="58">
          <cell r="B58"/>
          <cell r="C58"/>
          <cell r="D58"/>
          <cell r="E58"/>
          <cell r="F58"/>
          <cell r="G58"/>
        </row>
        <row r="59">
          <cell r="B59"/>
          <cell r="C59"/>
          <cell r="D59"/>
          <cell r="E59"/>
          <cell r="F59"/>
          <cell r="G59"/>
        </row>
        <row r="60">
          <cell r="B60"/>
          <cell r="C60"/>
          <cell r="D60"/>
          <cell r="E60"/>
          <cell r="F60"/>
          <cell r="G60"/>
        </row>
        <row r="109">
          <cell r="B109"/>
          <cell r="C109"/>
          <cell r="D109"/>
          <cell r="E109"/>
          <cell r="F109"/>
          <cell r="G109"/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8"/>
  <sheetViews>
    <sheetView topLeftCell="A22" zoomScaleNormal="100" workbookViewId="0">
      <selection activeCell="E25" sqref="E25"/>
    </sheetView>
  </sheetViews>
  <sheetFormatPr defaultRowHeight="15.75" x14ac:dyDescent="0.25"/>
  <cols>
    <col min="1" max="1" width="9" style="40"/>
    <col min="2" max="2" width="56.5" style="40" customWidth="1"/>
    <col min="3" max="8" width="11.625" style="40" customWidth="1"/>
    <col min="9" max="16384" width="9" style="40"/>
  </cols>
  <sheetData>
    <row r="2" spans="1:12" x14ac:dyDescent="0.25">
      <c r="B2" s="48" t="s">
        <v>0</v>
      </c>
      <c r="C2" s="48"/>
      <c r="D2" s="48"/>
      <c r="E2" s="48"/>
      <c r="F2" s="48"/>
      <c r="G2" s="48"/>
      <c r="H2" s="48"/>
    </row>
    <row r="3" spans="1:12" x14ac:dyDescent="0.25">
      <c r="B3" s="48" t="s">
        <v>100</v>
      </c>
      <c r="C3" s="48"/>
      <c r="D3" s="48"/>
      <c r="E3" s="48"/>
      <c r="F3" s="48"/>
      <c r="G3" s="48"/>
      <c r="H3" s="48"/>
    </row>
    <row r="4" spans="1:12" x14ac:dyDescent="0.25">
      <c r="B4" s="48" t="s">
        <v>1</v>
      </c>
      <c r="C4" s="48"/>
      <c r="D4" s="48"/>
      <c r="E4" s="48"/>
      <c r="F4" s="48"/>
      <c r="G4" s="48"/>
      <c r="H4" s="48"/>
    </row>
    <row r="5" spans="1:12" ht="16.5" thickBot="1" x14ac:dyDescent="0.3">
      <c r="B5" s="38"/>
      <c r="H5" s="43" t="s">
        <v>9</v>
      </c>
    </row>
    <row r="6" spans="1:12" ht="16.5" thickBot="1" x14ac:dyDescent="0.3">
      <c r="A6" s="49" t="s">
        <v>60</v>
      </c>
      <c r="B6" s="45" t="s">
        <v>2</v>
      </c>
      <c r="C6" s="1" t="s">
        <v>96</v>
      </c>
      <c r="D6" s="1" t="s">
        <v>3</v>
      </c>
      <c r="E6" s="1" t="s">
        <v>4</v>
      </c>
      <c r="F6" s="1" t="s">
        <v>4</v>
      </c>
      <c r="G6" s="1" t="s">
        <v>4</v>
      </c>
      <c r="H6" s="1" t="s">
        <v>4</v>
      </c>
    </row>
    <row r="7" spans="1:12" ht="16.5" thickBot="1" x14ac:dyDescent="0.3">
      <c r="A7" s="49"/>
      <c r="B7" s="46"/>
      <c r="C7" s="2" t="s">
        <v>97</v>
      </c>
      <c r="D7" s="2" t="s">
        <v>98</v>
      </c>
      <c r="E7" s="2" t="s">
        <v>5</v>
      </c>
      <c r="F7" s="2" t="s">
        <v>5</v>
      </c>
      <c r="G7" s="2" t="s">
        <v>5</v>
      </c>
      <c r="H7" s="2" t="s">
        <v>5</v>
      </c>
    </row>
    <row r="8" spans="1:12" ht="26.25" thickBot="1" x14ac:dyDescent="0.3">
      <c r="A8" s="49"/>
      <c r="B8" s="47"/>
      <c r="C8" s="41"/>
      <c r="D8" s="3" t="s">
        <v>97</v>
      </c>
      <c r="E8" s="3" t="s">
        <v>90</v>
      </c>
      <c r="F8" s="3" t="s">
        <v>91</v>
      </c>
      <c r="G8" s="3" t="s">
        <v>92</v>
      </c>
      <c r="H8" s="3" t="s">
        <v>93</v>
      </c>
    </row>
    <row r="9" spans="1:12" ht="20.100000000000001" customHeight="1" thickBot="1" x14ac:dyDescent="0.3">
      <c r="A9" s="39" t="s">
        <v>61</v>
      </c>
      <c r="B9" s="35" t="s">
        <v>18</v>
      </c>
      <c r="C9" s="19">
        <f>+C10+C11</f>
        <v>54543800</v>
      </c>
      <c r="D9" s="19">
        <f t="shared" ref="D9:H9" si="0">+D10+D11</f>
        <v>54578727</v>
      </c>
      <c r="E9" s="19">
        <f t="shared" si="0"/>
        <v>10005841</v>
      </c>
      <c r="F9" s="19">
        <f t="shared" si="0"/>
        <v>29116074</v>
      </c>
      <c r="G9" s="19">
        <f t="shared" si="0"/>
        <v>37576635</v>
      </c>
      <c r="H9" s="19">
        <f t="shared" si="0"/>
        <v>0</v>
      </c>
      <c r="I9" s="42">
        <f>+C9-[1]обл.пол!C9</f>
        <v>0</v>
      </c>
      <c r="J9" s="42">
        <f>+D9-[1]обл.пол!D9</f>
        <v>0</v>
      </c>
      <c r="K9" s="42">
        <f>+E9-[1]обл.пол!E9</f>
        <v>0</v>
      </c>
      <c r="L9" s="42">
        <f>+F9-[1]обл.пол!F9</f>
        <v>0</v>
      </c>
    </row>
    <row r="10" spans="1:12" ht="16.5" thickBot="1" x14ac:dyDescent="0.3">
      <c r="A10" s="32" t="s">
        <v>62</v>
      </c>
      <c r="B10" s="36" t="s">
        <v>19</v>
      </c>
      <c r="C10" s="20">
        <f>+Pr!B23</f>
        <v>8450700</v>
      </c>
      <c r="D10" s="20">
        <f>+Pr!C23</f>
        <v>8479980</v>
      </c>
      <c r="E10" s="20">
        <f>+Pr!D23</f>
        <v>1998640</v>
      </c>
      <c r="F10" s="20">
        <f>+Pr!E23</f>
        <v>4064309</v>
      </c>
      <c r="G10" s="20">
        <f>+Pr!F23</f>
        <v>6051365</v>
      </c>
      <c r="H10" s="20">
        <f>+Pr!G23</f>
        <v>0</v>
      </c>
      <c r="I10" s="42">
        <f>+C10-[1]обл.пол!C10</f>
        <v>0</v>
      </c>
      <c r="J10" s="42">
        <f>+D10-[1]обл.пол!D10</f>
        <v>0</v>
      </c>
      <c r="K10" s="42">
        <f>+E10-[1]обл.пол!E10</f>
        <v>0</v>
      </c>
      <c r="L10" s="42">
        <f>+F10-[1]обл.пол!F10</f>
        <v>0</v>
      </c>
    </row>
    <row r="11" spans="1:12" ht="16.5" thickBot="1" x14ac:dyDescent="0.3">
      <c r="A11" s="32" t="s">
        <v>63</v>
      </c>
      <c r="B11" s="36" t="s">
        <v>20</v>
      </c>
      <c r="C11" s="20">
        <f>+Pr!B47</f>
        <v>46093100</v>
      </c>
      <c r="D11" s="20">
        <f>+Pr!C47</f>
        <v>46098747</v>
      </c>
      <c r="E11" s="20">
        <f>+Pr!D47</f>
        <v>8007201</v>
      </c>
      <c r="F11" s="20">
        <f>+Pr!E47</f>
        <v>25051765</v>
      </c>
      <c r="G11" s="20">
        <f>+Pr!F47</f>
        <v>31525270</v>
      </c>
      <c r="H11" s="20">
        <f>+Pr!G47</f>
        <v>0</v>
      </c>
      <c r="I11" s="42">
        <f>+C11-[1]обл.пол!C11</f>
        <v>0</v>
      </c>
      <c r="J11" s="42">
        <f>+D11-[1]обл.пол!D11</f>
        <v>0</v>
      </c>
      <c r="K11" s="42">
        <f>+E11-[1]обл.пол!E11</f>
        <v>0</v>
      </c>
      <c r="L11" s="42">
        <f>+F11-[1]обл.пол!F11</f>
        <v>0</v>
      </c>
    </row>
    <row r="12" spans="1:12" ht="16.5" thickBot="1" x14ac:dyDescent="0.3">
      <c r="A12" s="33"/>
      <c r="B12" s="37"/>
      <c r="C12" s="20"/>
      <c r="D12" s="20"/>
      <c r="E12" s="20"/>
      <c r="F12" s="20"/>
      <c r="G12" s="20"/>
      <c r="H12" s="20"/>
      <c r="I12" s="42">
        <f>+C12-[1]обл.пол!C12</f>
        <v>0</v>
      </c>
      <c r="J12" s="42">
        <f>+D12-[1]обл.пол!D12</f>
        <v>0</v>
      </c>
      <c r="K12" s="42">
        <f>+E12-[1]обл.пол!E12</f>
        <v>0</v>
      </c>
      <c r="L12" s="42">
        <f>+F12-[1]обл.пол!F12</f>
        <v>0</v>
      </c>
    </row>
    <row r="13" spans="1:12" ht="30" customHeight="1" thickBot="1" x14ac:dyDescent="0.3">
      <c r="A13" s="33" t="s">
        <v>64</v>
      </c>
      <c r="B13" s="35" t="s">
        <v>21</v>
      </c>
      <c r="C13" s="19">
        <f>+C14</f>
        <v>257126900</v>
      </c>
      <c r="D13" s="19">
        <f t="shared" ref="D13:H13" si="1">+D14</f>
        <v>258890964</v>
      </c>
      <c r="E13" s="19">
        <f t="shared" si="1"/>
        <v>62897292</v>
      </c>
      <c r="F13" s="19">
        <f t="shared" si="1"/>
        <v>120710891</v>
      </c>
      <c r="G13" s="19">
        <f t="shared" si="1"/>
        <v>177576900</v>
      </c>
      <c r="H13" s="19">
        <f t="shared" si="1"/>
        <v>0</v>
      </c>
      <c r="I13" s="42">
        <f>+C13-[1]обл.пол!C13</f>
        <v>0</v>
      </c>
      <c r="J13" s="42">
        <f>+D13-[1]обл.пол!D13</f>
        <v>0</v>
      </c>
      <c r="K13" s="42">
        <f>+E13-[1]обл.пол!E13</f>
        <v>0</v>
      </c>
      <c r="L13" s="42">
        <f>+F13-[1]обл.пол!F13</f>
        <v>0</v>
      </c>
    </row>
    <row r="14" spans="1:12" ht="16.5" thickBot="1" x14ac:dyDescent="0.3">
      <c r="A14" s="32" t="s">
        <v>65</v>
      </c>
      <c r="B14" s="36" t="s">
        <v>22</v>
      </c>
      <c r="C14" s="20">
        <f>+Pr!B75</f>
        <v>257126900</v>
      </c>
      <c r="D14" s="20">
        <f>+Pr!C75</f>
        <v>258890964</v>
      </c>
      <c r="E14" s="20">
        <f>+Pr!D75</f>
        <v>62897292</v>
      </c>
      <c r="F14" s="20">
        <f>+Pr!E75</f>
        <v>120710891</v>
      </c>
      <c r="G14" s="20">
        <f>+Pr!F75</f>
        <v>177576900</v>
      </c>
      <c r="H14" s="20">
        <f>+Pr!G75</f>
        <v>0</v>
      </c>
      <c r="I14" s="42">
        <f>+C14-[1]обл.пол!C14</f>
        <v>0</v>
      </c>
      <c r="J14" s="42">
        <f>+D14-[1]обл.пол!D14</f>
        <v>0</v>
      </c>
      <c r="K14" s="42">
        <f>+E14-[1]обл.пол!E14</f>
        <v>0</v>
      </c>
      <c r="L14" s="42">
        <f>+F14-[1]обл.пол!F14</f>
        <v>0</v>
      </c>
    </row>
    <row r="15" spans="1:12" ht="16.5" thickBot="1" x14ac:dyDescent="0.3">
      <c r="A15" s="33"/>
      <c r="B15" s="36"/>
      <c r="C15" s="20"/>
      <c r="D15" s="20"/>
      <c r="E15" s="20"/>
      <c r="F15" s="20"/>
      <c r="G15" s="20"/>
      <c r="H15" s="20"/>
      <c r="I15" s="42">
        <f>+C15-[1]обл.пол!C15</f>
        <v>0</v>
      </c>
      <c r="J15" s="42">
        <f>+D15-[1]обл.пол!D15</f>
        <v>0</v>
      </c>
      <c r="K15" s="42">
        <f>+E15-[1]обл.пол!E15</f>
        <v>0</v>
      </c>
      <c r="L15" s="42">
        <f>+F15-[1]обл.пол!F15</f>
        <v>0</v>
      </c>
    </row>
    <row r="16" spans="1:12" ht="45" customHeight="1" thickBot="1" x14ac:dyDescent="0.3">
      <c r="A16" s="33" t="s">
        <v>66</v>
      </c>
      <c r="B16" s="35" t="s">
        <v>23</v>
      </c>
      <c r="C16" s="19">
        <f>+C17+C18+C19</f>
        <v>43329300</v>
      </c>
      <c r="D16" s="19">
        <f t="shared" ref="D16:H16" si="2">+D17+D18+D19</f>
        <v>47908940</v>
      </c>
      <c r="E16" s="19">
        <f t="shared" si="2"/>
        <v>8798360</v>
      </c>
      <c r="F16" s="19">
        <f t="shared" si="2"/>
        <v>16923029</v>
      </c>
      <c r="G16" s="19">
        <f t="shared" si="2"/>
        <v>25280730</v>
      </c>
      <c r="H16" s="19">
        <f t="shared" si="2"/>
        <v>0</v>
      </c>
      <c r="I16" s="42">
        <f>+C16-[1]обл.пол!C16</f>
        <v>0</v>
      </c>
      <c r="J16" s="42">
        <f>+D16-[1]обл.пол!D16</f>
        <v>0</v>
      </c>
      <c r="K16" s="42">
        <f>+E16-[1]обл.пол!E16</f>
        <v>0</v>
      </c>
      <c r="L16" s="42">
        <f>+F16-[1]обл.пол!F16</f>
        <v>0</v>
      </c>
    </row>
    <row r="17" spans="1:12" ht="26.25" thickBot="1" x14ac:dyDescent="0.3">
      <c r="A17" s="32" t="s">
        <v>67</v>
      </c>
      <c r="B17" s="36" t="s">
        <v>24</v>
      </c>
      <c r="C17" s="20">
        <f>+Pr!B95</f>
        <v>619000</v>
      </c>
      <c r="D17" s="20">
        <f>+Pr!C95</f>
        <v>619000</v>
      </c>
      <c r="E17" s="20">
        <f>+Pr!D95</f>
        <v>122722</v>
      </c>
      <c r="F17" s="20">
        <f>+Pr!E95</f>
        <v>222879</v>
      </c>
      <c r="G17" s="20">
        <f>+Pr!F95</f>
        <v>328617</v>
      </c>
      <c r="H17" s="20">
        <f>+Pr!G95</f>
        <v>0</v>
      </c>
      <c r="I17" s="42">
        <f>+C17-[1]обл.пол!C17</f>
        <v>0</v>
      </c>
      <c r="J17" s="42">
        <f>+D17-[1]обл.пол!D17</f>
        <v>0</v>
      </c>
      <c r="K17" s="42">
        <f>+E17-[1]обл.пол!E17</f>
        <v>0</v>
      </c>
      <c r="L17" s="42">
        <f>+F17-[1]обл.пол!F17</f>
        <v>0</v>
      </c>
    </row>
    <row r="18" spans="1:12" ht="16.5" thickBot="1" x14ac:dyDescent="0.3">
      <c r="A18" s="32" t="s">
        <v>68</v>
      </c>
      <c r="B18" s="36" t="s">
        <v>25</v>
      </c>
      <c r="C18" s="20">
        <f>+Pr!B120</f>
        <v>38966300</v>
      </c>
      <c r="D18" s="20">
        <f>+Pr!C120</f>
        <v>43545940</v>
      </c>
      <c r="E18" s="20">
        <f>+Pr!D120</f>
        <v>8307514</v>
      </c>
      <c r="F18" s="20">
        <f>+Pr!E120</f>
        <v>15893846</v>
      </c>
      <c r="G18" s="20">
        <f>+Pr!F120</f>
        <v>23721482</v>
      </c>
      <c r="H18" s="20">
        <f>+Pr!G120</f>
        <v>0</v>
      </c>
      <c r="I18" s="42">
        <f>+C18-[1]обл.пол!C18</f>
        <v>0</v>
      </c>
      <c r="J18" s="42">
        <f>+D18-[1]обл.пол!D18</f>
        <v>0</v>
      </c>
      <c r="K18" s="42">
        <f>+E18-[1]обл.пол!E18</f>
        <v>0</v>
      </c>
      <c r="L18" s="42">
        <f>+F18-[1]обл.пол!F18</f>
        <v>0</v>
      </c>
    </row>
    <row r="19" spans="1:12" ht="26.25" thickBot="1" x14ac:dyDescent="0.3">
      <c r="A19" s="32" t="s">
        <v>69</v>
      </c>
      <c r="B19" s="36" t="s">
        <v>26</v>
      </c>
      <c r="C19" s="20">
        <f>+Pr!B142</f>
        <v>3744000</v>
      </c>
      <c r="D19" s="20">
        <f>+Pr!C142</f>
        <v>3744000</v>
      </c>
      <c r="E19" s="20">
        <f>+Pr!D142</f>
        <v>368124</v>
      </c>
      <c r="F19" s="20">
        <f>+Pr!E142</f>
        <v>806304</v>
      </c>
      <c r="G19" s="20">
        <f>+Pr!F142</f>
        <v>1230631</v>
      </c>
      <c r="H19" s="20">
        <f>+Pr!G142</f>
        <v>0</v>
      </c>
      <c r="I19" s="42">
        <f>+C19-[1]обл.пол!C19</f>
        <v>0</v>
      </c>
      <c r="J19" s="42">
        <f>+D19-[1]обл.пол!D19</f>
        <v>0</v>
      </c>
      <c r="K19" s="42">
        <f>+E19-[1]обл.пол!E19</f>
        <v>0</v>
      </c>
      <c r="L19" s="42">
        <f>+F19-[1]обл.пол!F19</f>
        <v>0</v>
      </c>
    </row>
    <row r="20" spans="1:12" ht="16.5" thickBot="1" x14ac:dyDescent="0.3">
      <c r="A20" s="33"/>
      <c r="B20" s="36"/>
      <c r="C20" s="20"/>
      <c r="D20" s="20"/>
      <c r="E20" s="20"/>
      <c r="F20" s="20"/>
      <c r="G20" s="20"/>
      <c r="H20" s="20"/>
      <c r="I20" s="42">
        <f>+C20-[1]обл.пол!C20</f>
        <v>0</v>
      </c>
      <c r="J20" s="42">
        <f>+D20-[1]обл.пол!D20</f>
        <v>0</v>
      </c>
      <c r="K20" s="42">
        <f>+E20-[1]обл.пол!E20</f>
        <v>0</v>
      </c>
      <c r="L20" s="42">
        <f>+F20-[1]обл.пол!F20</f>
        <v>0</v>
      </c>
    </row>
    <row r="21" spans="1:12" ht="20.100000000000001" customHeight="1" thickBot="1" x14ac:dyDescent="0.3">
      <c r="A21" s="33" t="s">
        <v>70</v>
      </c>
      <c r="B21" s="35" t="s">
        <v>27</v>
      </c>
      <c r="C21" s="19">
        <f>C22</f>
        <v>4868000</v>
      </c>
      <c r="D21" s="19">
        <f t="shared" ref="D21:H21" si="3">D22</f>
        <v>4868000</v>
      </c>
      <c r="E21" s="19">
        <f t="shared" si="3"/>
        <v>448358</v>
      </c>
      <c r="F21" s="19">
        <f t="shared" si="3"/>
        <v>1714822</v>
      </c>
      <c r="G21" s="19">
        <f t="shared" si="3"/>
        <v>2019183</v>
      </c>
      <c r="H21" s="19">
        <f t="shared" si="3"/>
        <v>0</v>
      </c>
      <c r="I21" s="42">
        <f>+C21-[1]обл.пол!C21</f>
        <v>0</v>
      </c>
      <c r="J21" s="42">
        <f>+D21-[1]обл.пол!D21</f>
        <v>0</v>
      </c>
      <c r="K21" s="42">
        <f>+E21-[1]обл.пол!E21</f>
        <v>0</v>
      </c>
      <c r="L21" s="42">
        <f>+F21-[1]обл.пол!F21</f>
        <v>0</v>
      </c>
    </row>
    <row r="22" spans="1:12" ht="16.5" thickBot="1" x14ac:dyDescent="0.3">
      <c r="A22" s="32" t="s">
        <v>71</v>
      </c>
      <c r="B22" s="36" t="s">
        <v>28</v>
      </c>
      <c r="C22" s="20">
        <f>+Pr!B162</f>
        <v>4868000</v>
      </c>
      <c r="D22" s="20">
        <f>+Pr!C162</f>
        <v>4868000</v>
      </c>
      <c r="E22" s="20">
        <f>+Pr!D162</f>
        <v>448358</v>
      </c>
      <c r="F22" s="20">
        <f>+Pr!E162</f>
        <v>1714822</v>
      </c>
      <c r="G22" s="20">
        <f>+Pr!F162</f>
        <v>2019183</v>
      </c>
      <c r="H22" s="20">
        <f>+Pr!G162</f>
        <v>0</v>
      </c>
      <c r="I22" s="42">
        <f>+C22-[1]обл.пол!C22</f>
        <v>0</v>
      </c>
      <c r="J22" s="42">
        <f>+D22-[1]обл.пол!D22</f>
        <v>0</v>
      </c>
      <c r="K22" s="42">
        <f>+E22-[1]обл.пол!E22</f>
        <v>0</v>
      </c>
      <c r="L22" s="42">
        <f>+F22-[1]обл.пол!F22</f>
        <v>0</v>
      </c>
    </row>
    <row r="23" spans="1:12" ht="16.5" thickBot="1" x14ac:dyDescent="0.3">
      <c r="A23" s="33"/>
      <c r="B23" s="37"/>
      <c r="C23" s="20"/>
      <c r="D23" s="20"/>
      <c r="E23" s="20"/>
      <c r="F23" s="20"/>
      <c r="G23" s="20"/>
      <c r="H23" s="20"/>
      <c r="I23" s="42">
        <f>+C23-[1]обл.пол!C23</f>
        <v>0</v>
      </c>
      <c r="J23" s="42">
        <f>+D23-[1]обл.пол!D23</f>
        <v>0</v>
      </c>
      <c r="K23" s="42">
        <f>+E23-[1]обл.пол!E23</f>
        <v>0</v>
      </c>
      <c r="L23" s="42">
        <f>+F23-[1]обл.пол!F23</f>
        <v>0</v>
      </c>
    </row>
    <row r="24" spans="1:12" ht="20.100000000000001" customHeight="1" thickBot="1" x14ac:dyDescent="0.3">
      <c r="A24" s="33" t="s">
        <v>72</v>
      </c>
      <c r="B24" s="35" t="s">
        <v>29</v>
      </c>
      <c r="C24" s="19">
        <f>+C25</f>
        <v>11371000</v>
      </c>
      <c r="D24" s="19">
        <f t="shared" ref="D24:H24" si="4">+D25</f>
        <v>11371000</v>
      </c>
      <c r="E24" s="19">
        <f t="shared" si="4"/>
        <v>2823925</v>
      </c>
      <c r="F24" s="19">
        <f t="shared" si="4"/>
        <v>5651215</v>
      </c>
      <c r="G24" s="19">
        <f t="shared" si="4"/>
        <v>8473153</v>
      </c>
      <c r="H24" s="19">
        <f t="shared" si="4"/>
        <v>0</v>
      </c>
      <c r="I24" s="42">
        <f>+C24-[1]обл.пол!C24</f>
        <v>0</v>
      </c>
      <c r="J24" s="42">
        <f>+D24-[1]обл.пол!D24</f>
        <v>0</v>
      </c>
      <c r="K24" s="42">
        <f>+E24-[1]обл.пол!E24</f>
        <v>0</v>
      </c>
      <c r="L24" s="42">
        <f>+F24-[1]обл.пол!F24</f>
        <v>0</v>
      </c>
    </row>
    <row r="25" spans="1:12" ht="16.5" thickBot="1" x14ac:dyDescent="0.3">
      <c r="A25" s="32" t="s">
        <v>73</v>
      </c>
      <c r="B25" s="36" t="s">
        <v>30</v>
      </c>
      <c r="C25" s="20">
        <f>+Pr!B182</f>
        <v>11371000</v>
      </c>
      <c r="D25" s="20">
        <f>+Pr!C182</f>
        <v>11371000</v>
      </c>
      <c r="E25" s="20">
        <f>+Pr!D182</f>
        <v>2823925</v>
      </c>
      <c r="F25" s="20">
        <f>+Pr!E182</f>
        <v>5651215</v>
      </c>
      <c r="G25" s="20">
        <f>+Pr!F182</f>
        <v>8473153</v>
      </c>
      <c r="H25" s="20">
        <f>+Pr!G182</f>
        <v>0</v>
      </c>
      <c r="I25" s="42">
        <f>+C25-[1]обл.пол!C25</f>
        <v>0</v>
      </c>
      <c r="J25" s="42">
        <f>+D25-[1]обл.пол!D25</f>
        <v>0</v>
      </c>
      <c r="K25" s="42">
        <f>+E25-[1]обл.пол!E25</f>
        <v>0</v>
      </c>
      <c r="L25" s="42">
        <f>+F25-[1]обл.пол!F25</f>
        <v>0</v>
      </c>
    </row>
    <row r="26" spans="1:12" ht="16.5" thickBot="1" x14ac:dyDescent="0.3">
      <c r="A26" s="33"/>
      <c r="B26" s="37"/>
      <c r="C26" s="20"/>
      <c r="D26" s="20"/>
      <c r="E26" s="20"/>
      <c r="F26" s="20"/>
      <c r="G26" s="20"/>
      <c r="H26" s="20"/>
      <c r="I26" s="42">
        <f>+C26-[1]обл.пол!C26</f>
        <v>0</v>
      </c>
      <c r="J26" s="42">
        <f>+D26-[1]обл.пол!D26</f>
        <v>0</v>
      </c>
      <c r="K26" s="42">
        <f>+E26-[1]обл.пол!E26</f>
        <v>0</v>
      </c>
      <c r="L26" s="42">
        <f>+F26-[1]обл.пол!F26</f>
        <v>0</v>
      </c>
    </row>
    <row r="27" spans="1:12" ht="20.100000000000001" customHeight="1" thickBot="1" x14ac:dyDescent="0.3">
      <c r="A27" s="33" t="s">
        <v>74</v>
      </c>
      <c r="B27" s="35" t="s">
        <v>31</v>
      </c>
      <c r="C27" s="19">
        <f>+Pr!B205</f>
        <v>32233000</v>
      </c>
      <c r="D27" s="19">
        <f>+Pr!C205</f>
        <v>32439159</v>
      </c>
      <c r="E27" s="19">
        <f>+Pr!D205</f>
        <v>3103188</v>
      </c>
      <c r="F27" s="19">
        <f>+Pr!E205</f>
        <v>9009691</v>
      </c>
      <c r="G27" s="19">
        <f>+Pr!F205</f>
        <v>12905487</v>
      </c>
      <c r="H27" s="19">
        <f>+Pr!G205</f>
        <v>0</v>
      </c>
      <c r="I27" s="42">
        <f>+C27-[1]обл.пол!C27</f>
        <v>0</v>
      </c>
      <c r="J27" s="42">
        <f>+D27-[1]обл.пол!D27</f>
        <v>0</v>
      </c>
      <c r="K27" s="42">
        <f>+E27-[1]обл.пол!E27</f>
        <v>0</v>
      </c>
      <c r="L27" s="42">
        <f>+F27-[1]обл.пол!F27</f>
        <v>0</v>
      </c>
    </row>
    <row r="28" spans="1:12" ht="16.5" thickBot="1" x14ac:dyDescent="0.3">
      <c r="A28" s="34"/>
      <c r="B28" s="35" t="s">
        <v>6</v>
      </c>
      <c r="C28" s="19">
        <f t="shared" ref="C28:H28" si="5">+C9+C13+C16+C21+C24+C27</f>
        <v>403472000</v>
      </c>
      <c r="D28" s="19">
        <f t="shared" si="5"/>
        <v>410056790</v>
      </c>
      <c r="E28" s="19">
        <f t="shared" si="5"/>
        <v>88076964</v>
      </c>
      <c r="F28" s="19">
        <f t="shared" si="5"/>
        <v>183125722</v>
      </c>
      <c r="G28" s="19">
        <f t="shared" si="5"/>
        <v>263832088</v>
      </c>
      <c r="H28" s="19">
        <f t="shared" si="5"/>
        <v>0</v>
      </c>
      <c r="I28" s="42">
        <f>+C28-[1]обл.пол!C28</f>
        <v>0</v>
      </c>
      <c r="J28" s="42">
        <f>+D28-[1]обл.пол!D28</f>
        <v>0</v>
      </c>
      <c r="K28" s="42">
        <f>+E28-[1]обл.пол!E28</f>
        <v>0</v>
      </c>
      <c r="L28" s="42">
        <f>+F28-[1]обл.пол!F28</f>
        <v>0</v>
      </c>
    </row>
  </sheetData>
  <mergeCells count="5">
    <mergeCell ref="B6:B8"/>
    <mergeCell ref="B2:H2"/>
    <mergeCell ref="B3:H3"/>
    <mergeCell ref="B4:H4"/>
    <mergeCell ref="A6:A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6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54"/>
  <sheetViews>
    <sheetView tabSelected="1" view="pageBreakPreview" topLeftCell="A65" zoomScale="90" zoomScaleNormal="100" zoomScaleSheetLayoutView="90" workbookViewId="0">
      <selection activeCell="D201" sqref="D201"/>
    </sheetView>
  </sheetViews>
  <sheetFormatPr defaultRowHeight="15.75" x14ac:dyDescent="0.25"/>
  <cols>
    <col min="1" max="1" width="34.75" customWidth="1"/>
    <col min="2" max="7" width="12.625" customWidth="1"/>
    <col min="8" max="8" width="12.625" bestFit="1" customWidth="1"/>
  </cols>
  <sheetData>
    <row r="1" spans="1:12" x14ac:dyDescent="0.25">
      <c r="A1" s="48" t="s">
        <v>7</v>
      </c>
      <c r="B1" s="48"/>
      <c r="C1" s="48"/>
      <c r="D1" s="48"/>
      <c r="E1" s="48"/>
      <c r="F1" s="48"/>
      <c r="G1" s="48"/>
    </row>
    <row r="2" spans="1:12" x14ac:dyDescent="0.25">
      <c r="A2" s="48" t="s">
        <v>100</v>
      </c>
      <c r="B2" s="48"/>
      <c r="C2" s="48"/>
      <c r="D2" s="48"/>
      <c r="E2" s="48"/>
      <c r="F2" s="48"/>
      <c r="G2" s="48"/>
    </row>
    <row r="3" spans="1:12" x14ac:dyDescent="0.25">
      <c r="A3" s="48" t="s">
        <v>1</v>
      </c>
      <c r="B3" s="48"/>
      <c r="C3" s="48"/>
      <c r="D3" s="48"/>
      <c r="E3" s="48"/>
      <c r="F3" s="48"/>
      <c r="G3" s="48"/>
    </row>
    <row r="4" spans="1:12" ht="16.5" thickBot="1" x14ac:dyDescent="0.3">
      <c r="A4" s="44"/>
      <c r="B4" s="44"/>
      <c r="C4" s="44"/>
      <c r="D4" s="44"/>
      <c r="E4" s="44"/>
      <c r="F4" s="44"/>
      <c r="G4" s="43" t="s">
        <v>9</v>
      </c>
    </row>
    <row r="5" spans="1:12" ht="16.5" thickBot="1" x14ac:dyDescent="0.3">
      <c r="A5" s="50" t="s">
        <v>75</v>
      </c>
      <c r="B5" s="51"/>
      <c r="C5" s="51"/>
      <c r="D5" s="51"/>
      <c r="E5" s="51"/>
      <c r="F5" s="51"/>
      <c r="G5" s="52"/>
    </row>
    <row r="6" spans="1:12" x14ac:dyDescent="0.25">
      <c r="A6" s="18" t="s">
        <v>8</v>
      </c>
      <c r="B6" s="1" t="s">
        <v>96</v>
      </c>
      <c r="C6" s="1" t="s">
        <v>3</v>
      </c>
      <c r="D6" s="2" t="s">
        <v>4</v>
      </c>
      <c r="E6" s="2" t="s">
        <v>4</v>
      </c>
      <c r="F6" s="2" t="s">
        <v>4</v>
      </c>
      <c r="G6" s="2" t="s">
        <v>4</v>
      </c>
    </row>
    <row r="7" spans="1:12" x14ac:dyDescent="0.25">
      <c r="A7" s="18" t="s">
        <v>9</v>
      </c>
      <c r="B7" s="2" t="s">
        <v>97</v>
      </c>
      <c r="C7" s="2" t="s">
        <v>98</v>
      </c>
      <c r="D7" s="2" t="s">
        <v>5</v>
      </c>
      <c r="E7" s="2" t="s">
        <v>5</v>
      </c>
      <c r="F7" s="2" t="s">
        <v>5</v>
      </c>
      <c r="G7" s="2" t="s">
        <v>5</v>
      </c>
    </row>
    <row r="8" spans="1:12" ht="26.25" thickBot="1" x14ac:dyDescent="0.3">
      <c r="A8" s="8"/>
      <c r="B8" s="41"/>
      <c r="C8" s="3" t="s">
        <v>97</v>
      </c>
      <c r="D8" s="3" t="s">
        <v>90</v>
      </c>
      <c r="E8" s="3" t="s">
        <v>91</v>
      </c>
      <c r="F8" s="3" t="s">
        <v>92</v>
      </c>
      <c r="G8" s="3" t="s">
        <v>93</v>
      </c>
    </row>
    <row r="9" spans="1:12" ht="16.5" thickBot="1" x14ac:dyDescent="0.3">
      <c r="A9" s="9" t="s">
        <v>10</v>
      </c>
      <c r="B9" s="19">
        <f>+B11+B12+B13</f>
        <v>8403100</v>
      </c>
      <c r="C9" s="19">
        <f t="shared" ref="C9:G9" si="0">+C11+C12+C13</f>
        <v>8432380</v>
      </c>
      <c r="D9" s="19">
        <f t="shared" si="0"/>
        <v>1991510</v>
      </c>
      <c r="E9" s="19">
        <f t="shared" si="0"/>
        <v>4050456</v>
      </c>
      <c r="F9" s="19">
        <f t="shared" si="0"/>
        <v>6030793</v>
      </c>
      <c r="G9" s="19">
        <f t="shared" si="0"/>
        <v>0</v>
      </c>
      <c r="H9" s="31">
        <f>+B9-[1]МФ!B9</f>
        <v>0</v>
      </c>
      <c r="I9" s="31">
        <f>+C9-[1]МФ!C9</f>
        <v>0</v>
      </c>
      <c r="J9" s="31">
        <f>+D9-[1]МФ!D9</f>
        <v>0</v>
      </c>
      <c r="K9" s="31">
        <f>+E9-[1]МФ!E9</f>
        <v>0</v>
      </c>
      <c r="L9" s="31">
        <f>+F9-[1]МФ!F9</f>
        <v>0</v>
      </c>
    </row>
    <row r="10" spans="1:12" ht="16.5" thickBot="1" x14ac:dyDescent="0.3">
      <c r="A10" s="7" t="s">
        <v>11</v>
      </c>
      <c r="B10" s="20"/>
      <c r="C10" s="20"/>
      <c r="D10" s="20"/>
      <c r="E10" s="20"/>
      <c r="F10" s="20"/>
      <c r="G10" s="20"/>
      <c r="H10" s="31">
        <f>+B10-[1]МФ!B10</f>
        <v>0</v>
      </c>
      <c r="I10" s="31">
        <f>+C10-[1]МФ!C10</f>
        <v>0</v>
      </c>
      <c r="J10" s="31">
        <f>+D10-[1]МФ!D10</f>
        <v>0</v>
      </c>
      <c r="K10" s="31">
        <f>+E10-[1]МФ!E10</f>
        <v>0</v>
      </c>
      <c r="L10" s="31">
        <f>+F10-[1]МФ!F10</f>
        <v>0</v>
      </c>
    </row>
    <row r="11" spans="1:12" ht="16.5" thickBot="1" x14ac:dyDescent="0.3">
      <c r="A11" s="10" t="s">
        <v>12</v>
      </c>
      <c r="B11" s="20">
        <f>SUM([1]ЦА:НКЖФ!B11)</f>
        <v>7506700</v>
      </c>
      <c r="C11" s="20">
        <f>SUM([1]ЦА:НКЖФ!C11)</f>
        <v>7506700</v>
      </c>
      <c r="D11" s="20">
        <f>SUM([1]ЦА:НКЖФ!D11)</f>
        <v>1805314</v>
      </c>
      <c r="E11" s="20">
        <f>SUM([1]ЦА:НКЖФ!E11)</f>
        <v>3668708</v>
      </c>
      <c r="F11" s="20">
        <f>SUM([1]ЦА:НКЖФ!F11)</f>
        <v>5440989</v>
      </c>
      <c r="G11" s="20">
        <f>SUM([1]ЦА:НКЖФ!G11)</f>
        <v>0</v>
      </c>
      <c r="H11" s="31">
        <f>+B11-[1]МФ!B11</f>
        <v>0</v>
      </c>
      <c r="I11" s="31">
        <f>+C11-[1]МФ!C11</f>
        <v>0</v>
      </c>
      <c r="J11" s="31">
        <f>+D11-[1]МФ!D11</f>
        <v>0</v>
      </c>
      <c r="K11" s="31">
        <f>+E11-[1]МФ!E11</f>
        <v>0</v>
      </c>
      <c r="L11" s="31">
        <f>+F11-[1]МФ!F11</f>
        <v>0</v>
      </c>
    </row>
    <row r="12" spans="1:12" ht="16.5" thickBot="1" x14ac:dyDescent="0.3">
      <c r="A12" s="10" t="s">
        <v>13</v>
      </c>
      <c r="B12" s="20">
        <f>SUM([1]ЦА:НКЖФ!B12)</f>
        <v>894200</v>
      </c>
      <c r="C12" s="20">
        <f>SUM([1]ЦА:НКЖФ!C12)</f>
        <v>923480</v>
      </c>
      <c r="D12" s="20">
        <f>SUM([1]ЦА:НКЖФ!D12)</f>
        <v>186196</v>
      </c>
      <c r="E12" s="20">
        <f>SUM([1]ЦА:НКЖФ!E12)</f>
        <v>381748</v>
      </c>
      <c r="F12" s="20">
        <f>SUM([1]ЦА:НКЖФ!F12)</f>
        <v>589804</v>
      </c>
      <c r="G12" s="20">
        <f>SUM([1]ЦА:НКЖФ!G12)</f>
        <v>0</v>
      </c>
      <c r="H12" s="31">
        <f>+B12-[1]МФ!B12</f>
        <v>0</v>
      </c>
      <c r="I12" s="31">
        <f>+C12-[1]МФ!C12</f>
        <v>0</v>
      </c>
      <c r="J12" s="31">
        <f>+D12-[1]МФ!D12</f>
        <v>0</v>
      </c>
      <c r="K12" s="31">
        <f>+E12-[1]МФ!E12</f>
        <v>0</v>
      </c>
      <c r="L12" s="31">
        <f>+F12-[1]МФ!F12</f>
        <v>0</v>
      </c>
    </row>
    <row r="13" spans="1:12" ht="16.5" thickBot="1" x14ac:dyDescent="0.3">
      <c r="A13" s="10" t="s">
        <v>14</v>
      </c>
      <c r="B13" s="20">
        <f>SUM([1]ЦА:НКЖФ!B13)</f>
        <v>2200</v>
      </c>
      <c r="C13" s="20">
        <f>SUM([1]ЦА:НКЖФ!C13)</f>
        <v>2200</v>
      </c>
      <c r="D13" s="20">
        <f>SUM([1]ЦА:НКЖФ!D13)</f>
        <v>0</v>
      </c>
      <c r="E13" s="20">
        <f>SUM([1]ЦА:НКЖФ!E13)</f>
        <v>0</v>
      </c>
      <c r="F13" s="20">
        <f>SUM([1]ЦА:НКЖФ!F13)</f>
        <v>0</v>
      </c>
      <c r="G13" s="20">
        <f>SUM([1]ЦА:НКЖФ!G13)</f>
        <v>0</v>
      </c>
      <c r="H13" s="31">
        <f>+B13-[1]МФ!B13</f>
        <v>0</v>
      </c>
      <c r="I13" s="31">
        <f>+C13-[1]МФ!C13</f>
        <v>0</v>
      </c>
      <c r="J13" s="31">
        <f>+D13-[1]МФ!D13</f>
        <v>0</v>
      </c>
      <c r="K13" s="31">
        <f>+E13-[1]МФ!E13</f>
        <v>0</v>
      </c>
      <c r="L13" s="31">
        <f>+F13-[1]МФ!F13</f>
        <v>0</v>
      </c>
    </row>
    <row r="14" spans="1:12" ht="16.5" thickBot="1" x14ac:dyDescent="0.3">
      <c r="A14" s="7" t="s">
        <v>32</v>
      </c>
      <c r="B14" s="20"/>
      <c r="C14" s="20"/>
      <c r="D14" s="20"/>
      <c r="E14" s="20"/>
      <c r="F14" s="20"/>
      <c r="G14" s="20"/>
      <c r="H14" s="31">
        <f>+B14-[1]МФ!B14</f>
        <v>0</v>
      </c>
      <c r="I14" s="31">
        <f>+C14-[1]МФ!C14</f>
        <v>0</v>
      </c>
      <c r="J14" s="31">
        <f>+D14-[1]МФ!D14</f>
        <v>0</v>
      </c>
      <c r="K14" s="31">
        <f>+E14-[1]МФ!E14</f>
        <v>0</v>
      </c>
      <c r="L14" s="31">
        <f>+F14-[1]МФ!F14</f>
        <v>0</v>
      </c>
    </row>
    <row r="15" spans="1:12" ht="27.75" customHeight="1" thickBot="1" x14ac:dyDescent="0.3">
      <c r="A15" s="21" t="s">
        <v>99</v>
      </c>
      <c r="B15" s="20">
        <f>SUM([1]ЦА:НКЖФ!B15)</f>
        <v>0</v>
      </c>
      <c r="C15" s="20">
        <f>SUM([1]ЦА:НКЖФ!C15)</f>
        <v>29280</v>
      </c>
      <c r="D15" s="20">
        <f>SUM([1]ЦА:НКЖФ!D15)</f>
        <v>0</v>
      </c>
      <c r="E15" s="20">
        <f>SUM([1]ЦА:НКЖФ!E15)</f>
        <v>0</v>
      </c>
      <c r="F15" s="20">
        <f>SUM([1]ЦА:НКЖФ!F15)</f>
        <v>5320</v>
      </c>
      <c r="G15" s="20">
        <f>SUM([1]ЦА:НКЖФ!G15)</f>
        <v>0</v>
      </c>
      <c r="H15" s="31">
        <f>+B15-[1]МФ!B15</f>
        <v>0</v>
      </c>
      <c r="I15" s="31">
        <f>+C15-[1]МФ!C15</f>
        <v>0</v>
      </c>
      <c r="J15" s="31">
        <f>+D15-[1]МФ!D15</f>
        <v>0</v>
      </c>
      <c r="K15" s="31">
        <f>+E15-[1]МФ!E15</f>
        <v>0</v>
      </c>
      <c r="L15" s="31">
        <f>+F15-[1]МФ!F15</f>
        <v>0</v>
      </c>
    </row>
    <row r="16" spans="1:12" ht="16.5" hidden="1" thickBot="1" x14ac:dyDescent="0.3">
      <c r="A16" s="21" t="s">
        <v>88</v>
      </c>
      <c r="B16" s="20">
        <f>SUM([1]ЦА:НКЖФ!B16)</f>
        <v>0</v>
      </c>
      <c r="C16" s="20">
        <f>SUM([1]ЦА:НКЖФ!C16)</f>
        <v>0</v>
      </c>
      <c r="D16" s="20">
        <f>SUM([1]ЦА:НКЖФ!D16)</f>
        <v>0</v>
      </c>
      <c r="E16" s="20">
        <f>SUM([1]ЦА:НКЖФ!E16)</f>
        <v>0</v>
      </c>
      <c r="F16" s="20">
        <f>SUM([1]ЦА:НКЖФ!F16)</f>
        <v>0</v>
      </c>
      <c r="G16" s="20">
        <f>SUM([1]ЦА:НКЖФ!G16)</f>
        <v>0</v>
      </c>
      <c r="H16" s="31">
        <f>+B16-[1]МФ!B16</f>
        <v>0</v>
      </c>
      <c r="I16" s="31">
        <f>+C16-[1]МФ!C16</f>
        <v>0</v>
      </c>
      <c r="J16" s="31">
        <f>+D16-[1]МФ!D16</f>
        <v>0</v>
      </c>
      <c r="K16" s="31">
        <f>+E16-[1]МФ!E16</f>
        <v>0</v>
      </c>
      <c r="L16" s="31">
        <f>+F16-[1]МФ!F16</f>
        <v>0</v>
      </c>
    </row>
    <row r="17" spans="1:12" ht="34.5" hidden="1" thickBot="1" x14ac:dyDescent="0.3">
      <c r="A17" s="21" t="s">
        <v>52</v>
      </c>
      <c r="B17" s="20">
        <f>SUM([1]ЦА:НКЖФ!B17)</f>
        <v>0</v>
      </c>
      <c r="C17" s="20">
        <f>SUM([1]ЦА:НКЖФ!C17)</f>
        <v>0</v>
      </c>
      <c r="D17" s="20">
        <f>SUM([1]ЦА:НКЖФ!D17)</f>
        <v>0</v>
      </c>
      <c r="E17" s="20">
        <f>SUM([1]ЦА:НКЖФ!E17)</f>
        <v>0</v>
      </c>
      <c r="F17" s="20">
        <f>SUM([1]ЦА:НКЖФ!F17)</f>
        <v>0</v>
      </c>
      <c r="G17" s="20">
        <f>SUM([1]ЦА:НКЖФ!G17)</f>
        <v>0</v>
      </c>
      <c r="H17" s="31">
        <f>+B17-[1]МФ!B17</f>
        <v>0</v>
      </c>
      <c r="I17" s="31">
        <f>+C17-[1]МФ!C17</f>
        <v>0</v>
      </c>
      <c r="J17" s="31">
        <f>+D17-[1]МФ!D17</f>
        <v>0</v>
      </c>
      <c r="K17" s="31">
        <f>+E17-[1]МФ!E17</f>
        <v>0</v>
      </c>
      <c r="L17" s="31">
        <f>+F17-[1]МФ!F17</f>
        <v>0</v>
      </c>
    </row>
    <row r="18" spans="1:12" ht="26.25" thickBot="1" x14ac:dyDescent="0.3">
      <c r="A18" s="9" t="s">
        <v>57</v>
      </c>
      <c r="B18" s="19">
        <f>+B20+B21</f>
        <v>47600</v>
      </c>
      <c r="C18" s="19">
        <f t="shared" ref="C18:G18" si="1">+C20+C21</f>
        <v>47600</v>
      </c>
      <c r="D18" s="19">
        <f t="shared" si="1"/>
        <v>7130</v>
      </c>
      <c r="E18" s="19">
        <f t="shared" si="1"/>
        <v>13853</v>
      </c>
      <c r="F18" s="19">
        <f t="shared" si="1"/>
        <v>20572</v>
      </c>
      <c r="G18" s="19">
        <f t="shared" si="1"/>
        <v>0</v>
      </c>
      <c r="H18" s="31">
        <f>+B18-[1]МФ!B18</f>
        <v>0</v>
      </c>
      <c r="I18" s="31">
        <f>+C18-[1]МФ!C18</f>
        <v>0</v>
      </c>
      <c r="J18" s="31">
        <f>+D18-[1]МФ!D18</f>
        <v>0</v>
      </c>
      <c r="K18" s="31">
        <f>+E18-[1]МФ!E18</f>
        <v>0</v>
      </c>
      <c r="L18" s="31">
        <f>+F18-[1]МФ!F18</f>
        <v>0</v>
      </c>
    </row>
    <row r="19" spans="1:12" ht="16.5" thickBot="1" x14ac:dyDescent="0.3">
      <c r="A19" s="7" t="s">
        <v>11</v>
      </c>
      <c r="B19" s="20"/>
      <c r="C19" s="20"/>
      <c r="D19" s="20"/>
      <c r="E19" s="20"/>
      <c r="F19" s="20"/>
      <c r="G19" s="20"/>
      <c r="H19" s="31">
        <f>+B19-[1]МФ!B19</f>
        <v>0</v>
      </c>
      <c r="I19" s="31">
        <f>+C19-[1]МФ!C19</f>
        <v>0</v>
      </c>
      <c r="J19" s="31">
        <f>+D19-[1]МФ!D19</f>
        <v>0</v>
      </c>
      <c r="K19" s="31">
        <f>+E19-[1]МФ!E19</f>
        <v>0</v>
      </c>
      <c r="L19" s="31">
        <f>+F19-[1]МФ!F19</f>
        <v>0</v>
      </c>
    </row>
    <row r="20" spans="1:12" ht="16.5" thickBot="1" x14ac:dyDescent="0.3">
      <c r="A20" s="22" t="s">
        <v>33</v>
      </c>
      <c r="B20" s="20">
        <f>SUM([1]ЦА:НКЖФ!B20)</f>
        <v>47600</v>
      </c>
      <c r="C20" s="20">
        <f>SUM([1]ЦА:НКЖФ!C20)</f>
        <v>47600</v>
      </c>
      <c r="D20" s="20">
        <f>SUM([1]ЦА:НКЖФ!D20)</f>
        <v>7130</v>
      </c>
      <c r="E20" s="20">
        <f>SUM([1]ЦА:НКЖФ!E20)</f>
        <v>13853</v>
      </c>
      <c r="F20" s="20">
        <f>SUM([1]ЦА:НКЖФ!F20)</f>
        <v>20572</v>
      </c>
      <c r="G20" s="20">
        <f>SUM([1]ЦА:НКЖФ!G20)</f>
        <v>0</v>
      </c>
      <c r="H20" s="31">
        <f>+B20-[1]МФ!B20</f>
        <v>0</v>
      </c>
      <c r="I20" s="31">
        <f>+C20-[1]МФ!C20</f>
        <v>0</v>
      </c>
      <c r="J20" s="31">
        <f>+D20-[1]МФ!D20</f>
        <v>0</v>
      </c>
      <c r="K20" s="31">
        <f>+E20-[1]МФ!E20</f>
        <v>0</v>
      </c>
      <c r="L20" s="31">
        <f>+F20-[1]МФ!F20</f>
        <v>0</v>
      </c>
    </row>
    <row r="21" spans="1:12" ht="16.5" hidden="1" thickBot="1" x14ac:dyDescent="0.3">
      <c r="A21" s="22" t="s">
        <v>34</v>
      </c>
      <c r="B21" s="20">
        <f>SUM([1]ЦА:НКЖФ!B21)</f>
        <v>0</v>
      </c>
      <c r="C21" s="20">
        <f>SUM([1]ЦА:НКЖФ!C21)</f>
        <v>0</v>
      </c>
      <c r="D21" s="20">
        <f>SUM([1]ЦА:НКЖФ!D21)</f>
        <v>0</v>
      </c>
      <c r="E21" s="20">
        <f>SUM([1]ЦА:НКЖФ!E21)</f>
        <v>0</v>
      </c>
      <c r="F21" s="20">
        <f>SUM([1]ЦА:НКЖФ!F21)</f>
        <v>0</v>
      </c>
      <c r="G21" s="20">
        <f>SUM([1]ЦА:НКЖФ!G21)</f>
        <v>0</v>
      </c>
      <c r="H21" s="31">
        <f>+B21-[1]МФ!B21</f>
        <v>0</v>
      </c>
      <c r="I21" s="31">
        <f>+C21-[1]МФ!C21</f>
        <v>0</v>
      </c>
      <c r="J21" s="31">
        <f>+D21-[1]МФ!D21</f>
        <v>0</v>
      </c>
      <c r="K21" s="31">
        <f>+E21-[1]МФ!E21</f>
        <v>0</v>
      </c>
      <c r="L21" s="31">
        <f>+F21-[1]МФ!F21</f>
        <v>0</v>
      </c>
    </row>
    <row r="22" spans="1:12" ht="16.5" thickBot="1" x14ac:dyDescent="0.3">
      <c r="A22" s="7"/>
      <c r="B22" s="20"/>
      <c r="C22" s="20"/>
      <c r="D22" s="20"/>
      <c r="E22" s="20"/>
      <c r="F22" s="20"/>
      <c r="G22" s="20"/>
      <c r="H22" s="31">
        <f>+B22-[1]МФ!B22</f>
        <v>0</v>
      </c>
      <c r="I22" s="31">
        <f>+C22-[1]МФ!C22</f>
        <v>0</v>
      </c>
      <c r="J22" s="31">
        <f>+D22-[1]МФ!D22</f>
        <v>0</v>
      </c>
      <c r="K22" s="31">
        <f>+E22-[1]МФ!E22</f>
        <v>0</v>
      </c>
      <c r="L22" s="31">
        <f>+F22-[1]МФ!F22</f>
        <v>0</v>
      </c>
    </row>
    <row r="23" spans="1:12" ht="16.5" thickBot="1" x14ac:dyDescent="0.3">
      <c r="A23" s="9" t="s">
        <v>16</v>
      </c>
      <c r="B23" s="19">
        <f>+B9+B18</f>
        <v>8450700</v>
      </c>
      <c r="C23" s="19">
        <f t="shared" ref="C23:G23" si="2">+C9+C18</f>
        <v>8479980</v>
      </c>
      <c r="D23" s="19">
        <f t="shared" si="2"/>
        <v>1998640</v>
      </c>
      <c r="E23" s="19">
        <f t="shared" si="2"/>
        <v>4064309</v>
      </c>
      <c r="F23" s="19">
        <f t="shared" si="2"/>
        <v>6051365</v>
      </c>
      <c r="G23" s="19">
        <f t="shared" si="2"/>
        <v>0</v>
      </c>
      <c r="H23" s="31">
        <f>+B23-[1]МФ!B23</f>
        <v>0</v>
      </c>
      <c r="I23" s="31">
        <f>+C23-[1]МФ!C23</f>
        <v>0</v>
      </c>
      <c r="J23" s="31">
        <f>+D23-[1]МФ!D23</f>
        <v>0</v>
      </c>
      <c r="K23" s="31">
        <f>+E23-[1]МФ!E23</f>
        <v>0</v>
      </c>
      <c r="L23" s="31">
        <f>+F23-[1]МФ!F23</f>
        <v>0</v>
      </c>
    </row>
    <row r="24" spans="1:12" ht="16.5" thickBot="1" x14ac:dyDescent="0.3">
      <c r="A24" s="7"/>
      <c r="B24" s="5"/>
      <c r="C24" s="5"/>
      <c r="D24" s="5"/>
      <c r="E24" s="5"/>
      <c r="F24" s="5"/>
      <c r="G24" s="5"/>
      <c r="H24" s="31">
        <f>+B24-[1]МФ!B24</f>
        <v>0</v>
      </c>
      <c r="I24" s="31">
        <f>+C24-[1]МФ!C24</f>
        <v>0</v>
      </c>
      <c r="J24" s="31">
        <f>+D24-[1]МФ!D24</f>
        <v>0</v>
      </c>
      <c r="K24" s="31">
        <f>+E24-[1]МФ!E24</f>
        <v>0</v>
      </c>
      <c r="L24" s="31">
        <f>+F24-[1]МФ!F24</f>
        <v>0</v>
      </c>
    </row>
    <row r="25" spans="1:12" ht="16.5" thickBot="1" x14ac:dyDescent="0.3">
      <c r="A25" s="7" t="s">
        <v>17</v>
      </c>
      <c r="B25" s="5">
        <f>SUM([1]ЦА:НКЖФ!B25)</f>
        <v>225</v>
      </c>
      <c r="C25" s="5">
        <f>SUM([1]ЦА:НКЖФ!C25)</f>
        <v>225</v>
      </c>
      <c r="D25" s="5">
        <f>SUM([1]ЦА:НКЖФ!D25)</f>
        <v>210</v>
      </c>
      <c r="E25" s="5">
        <f>SUM([1]ЦА:НКЖФ!E25)</f>
        <v>209</v>
      </c>
      <c r="F25" s="5">
        <f>SUM([1]ЦА:НКЖФ!F25)</f>
        <v>217</v>
      </c>
      <c r="G25" s="5">
        <f>SUM([1]ЦА:НКЖФ!G25)</f>
        <v>0</v>
      </c>
      <c r="H25" s="31">
        <f>+B25-[1]МФ!B25</f>
        <v>0</v>
      </c>
      <c r="I25" s="31">
        <f>+C25-[1]МФ!C25</f>
        <v>0</v>
      </c>
      <c r="J25" s="31">
        <f>+D25-[1]МФ!D25</f>
        <v>0</v>
      </c>
      <c r="K25" s="31">
        <f>+E25-[1]МФ!E25</f>
        <v>0</v>
      </c>
      <c r="L25" s="31">
        <f>+F25-[1]МФ!F25</f>
        <v>0</v>
      </c>
    </row>
    <row r="26" spans="1:12" x14ac:dyDescent="0.25">
      <c r="A26" s="11"/>
      <c r="H26" s="31">
        <f>+B26-[1]МФ!B26</f>
        <v>0</v>
      </c>
      <c r="I26" s="31">
        <f>+C26-[1]МФ!C26</f>
        <v>0</v>
      </c>
      <c r="J26" s="31">
        <f>+D26-[1]МФ!D26</f>
        <v>0</v>
      </c>
      <c r="K26" s="31">
        <f>+E26-[1]МФ!E26</f>
        <v>0</v>
      </c>
      <c r="L26" s="31">
        <f>+F26-[1]МФ!F26</f>
        <v>0</v>
      </c>
    </row>
    <row r="27" spans="1:12" ht="16.5" thickBot="1" x14ac:dyDescent="0.3">
      <c r="H27" s="31">
        <f>+B27-[1]МФ!B27</f>
        <v>0</v>
      </c>
      <c r="I27" s="31">
        <f>+C27-[1]МФ!C27</f>
        <v>0</v>
      </c>
      <c r="J27" s="31">
        <f>+D27-[1]МФ!D27</f>
        <v>0</v>
      </c>
      <c r="K27" s="31">
        <f>+E27-[1]МФ!E27</f>
        <v>0</v>
      </c>
      <c r="L27" s="31">
        <f>+F27-[1]МФ!F27</f>
        <v>0</v>
      </c>
    </row>
    <row r="28" spans="1:12" ht="16.5" thickBot="1" x14ac:dyDescent="0.3">
      <c r="A28" s="50" t="s">
        <v>76</v>
      </c>
      <c r="B28" s="51"/>
      <c r="C28" s="51"/>
      <c r="D28" s="51"/>
      <c r="E28" s="51"/>
      <c r="F28" s="51"/>
      <c r="G28" s="52"/>
      <c r="H28" s="31">
        <f>+B28-[1]МФ!B28</f>
        <v>0</v>
      </c>
      <c r="I28" s="31">
        <f>+C28-[1]МФ!C28</f>
        <v>0</v>
      </c>
      <c r="J28" s="31">
        <f>+D28-[1]МФ!D28</f>
        <v>0</v>
      </c>
      <c r="K28" s="31">
        <f>+E28-[1]МФ!E28</f>
        <v>0</v>
      </c>
      <c r="L28" s="31">
        <f>+F28-[1]МФ!F28</f>
        <v>0</v>
      </c>
    </row>
    <row r="29" spans="1:12" x14ac:dyDescent="0.25">
      <c r="A29" s="18" t="s">
        <v>8</v>
      </c>
      <c r="B29" s="1" t="s">
        <v>96</v>
      </c>
      <c r="C29" s="1" t="s">
        <v>3</v>
      </c>
      <c r="D29" s="2" t="s">
        <v>4</v>
      </c>
      <c r="E29" s="2" t="s">
        <v>4</v>
      </c>
      <c r="F29" s="2" t="s">
        <v>4</v>
      </c>
      <c r="G29" s="2" t="s">
        <v>4</v>
      </c>
      <c r="H29" s="31"/>
      <c r="I29" s="31"/>
      <c r="J29" s="31"/>
      <c r="K29" s="31"/>
      <c r="L29" s="31"/>
    </row>
    <row r="30" spans="1:12" x14ac:dyDescent="0.25">
      <c r="A30" s="18" t="s">
        <v>9</v>
      </c>
      <c r="B30" s="2" t="s">
        <v>97</v>
      </c>
      <c r="C30" s="2" t="s">
        <v>98</v>
      </c>
      <c r="D30" s="2" t="s">
        <v>5</v>
      </c>
      <c r="E30" s="2" t="s">
        <v>5</v>
      </c>
      <c r="F30" s="2" t="s">
        <v>5</v>
      </c>
      <c r="G30" s="2" t="s">
        <v>5</v>
      </c>
      <c r="H30" s="31"/>
      <c r="I30" s="31"/>
      <c r="J30" s="31"/>
      <c r="K30" s="31"/>
      <c r="L30" s="31"/>
    </row>
    <row r="31" spans="1:12" ht="26.25" thickBot="1" x14ac:dyDescent="0.3">
      <c r="A31" s="8"/>
      <c r="B31" s="41"/>
      <c r="C31" s="3" t="s">
        <v>97</v>
      </c>
      <c r="D31" s="3" t="s">
        <v>90</v>
      </c>
      <c r="E31" s="3" t="s">
        <v>91</v>
      </c>
      <c r="F31" s="3" t="s">
        <v>92</v>
      </c>
      <c r="G31" s="3" t="s">
        <v>93</v>
      </c>
      <c r="H31" s="31"/>
      <c r="I31" s="31"/>
      <c r="J31" s="31"/>
      <c r="K31" s="31"/>
      <c r="L31" s="31"/>
    </row>
    <row r="32" spans="1:12" ht="16.5" thickBot="1" x14ac:dyDescent="0.3">
      <c r="A32" s="9" t="s">
        <v>10</v>
      </c>
      <c r="B32" s="19">
        <f>+B34+B35+B36</f>
        <v>11093100</v>
      </c>
      <c r="C32" s="19">
        <f t="shared" ref="C32:G32" si="3">+C34+C35+C36</f>
        <v>11098747</v>
      </c>
      <c r="D32" s="19">
        <f t="shared" si="3"/>
        <v>2441612</v>
      </c>
      <c r="E32" s="19">
        <f t="shared" si="3"/>
        <v>4279544</v>
      </c>
      <c r="F32" s="19">
        <f t="shared" si="3"/>
        <v>6356863</v>
      </c>
      <c r="G32" s="19">
        <f t="shared" si="3"/>
        <v>0</v>
      </c>
      <c r="H32" s="31">
        <f>+B32-[1]МФ!B32</f>
        <v>0</v>
      </c>
      <c r="I32" s="31">
        <f>+C32-[1]МФ!C32</f>
        <v>0</v>
      </c>
      <c r="J32" s="31">
        <f>+D32-[1]МФ!D32</f>
        <v>0</v>
      </c>
      <c r="K32" s="31">
        <f>+E32-[1]МФ!E32</f>
        <v>0</v>
      </c>
      <c r="L32" s="31">
        <f>+F32-[1]МФ!F32</f>
        <v>0</v>
      </c>
    </row>
    <row r="33" spans="1:12" ht="16.5" thickBot="1" x14ac:dyDescent="0.3">
      <c r="A33" s="7" t="s">
        <v>11</v>
      </c>
      <c r="B33" s="20"/>
      <c r="C33" s="20"/>
      <c r="D33" s="20"/>
      <c r="E33" s="20"/>
      <c r="F33" s="20"/>
      <c r="G33" s="20"/>
      <c r="H33" s="31">
        <f>+B33-[1]МФ!B33</f>
        <v>0</v>
      </c>
      <c r="I33" s="31">
        <f>+C33-[1]МФ!C33</f>
        <v>0</v>
      </c>
      <c r="J33" s="31">
        <f>+D33-[1]МФ!D33</f>
        <v>0</v>
      </c>
      <c r="K33" s="31">
        <f>+E33-[1]МФ!E33</f>
        <v>0</v>
      </c>
      <c r="L33" s="31">
        <f>+F33-[1]МФ!F33</f>
        <v>0</v>
      </c>
    </row>
    <row r="34" spans="1:12" ht="16.5" thickBot="1" x14ac:dyDescent="0.3">
      <c r="A34" s="10" t="s">
        <v>12</v>
      </c>
      <c r="B34" s="20">
        <f>SUM([1]ЦА:НКЖФ!B34)</f>
        <v>9638100</v>
      </c>
      <c r="C34" s="20">
        <f>SUM([1]ЦА:НКЖФ!C34)</f>
        <v>9643747</v>
      </c>
      <c r="D34" s="20">
        <f>SUM([1]ЦА:НКЖФ!D34)</f>
        <v>2184031</v>
      </c>
      <c r="E34" s="20">
        <f>SUM([1]ЦА:НКЖФ!E34)</f>
        <v>3819529</v>
      </c>
      <c r="F34" s="20">
        <f>SUM([1]ЦА:НКЖФ!F34)</f>
        <v>5661957</v>
      </c>
      <c r="G34" s="20">
        <f>SUM([1]ЦА:НКЖФ!G34)</f>
        <v>0</v>
      </c>
      <c r="H34" s="31">
        <f>+B34-[1]МФ!B34</f>
        <v>0</v>
      </c>
      <c r="I34" s="31">
        <f>+C34-[1]МФ!C34</f>
        <v>0</v>
      </c>
      <c r="J34" s="31">
        <f>+D34-[1]МФ!D34</f>
        <v>0</v>
      </c>
      <c r="K34" s="31">
        <f>+E34-[1]МФ!E34</f>
        <v>0</v>
      </c>
      <c r="L34" s="31">
        <f>+F34-[1]МФ!F34</f>
        <v>0</v>
      </c>
    </row>
    <row r="35" spans="1:12" ht="16.5" thickBot="1" x14ac:dyDescent="0.3">
      <c r="A35" s="10" t="s">
        <v>13</v>
      </c>
      <c r="B35" s="20">
        <f>SUM([1]ЦА:НКЖФ!B35)</f>
        <v>1355000</v>
      </c>
      <c r="C35" s="20">
        <f>SUM([1]ЦА:НКЖФ!C35)</f>
        <v>1355000</v>
      </c>
      <c r="D35" s="20">
        <f>SUM([1]ЦА:НКЖФ!D35)</f>
        <v>236325</v>
      </c>
      <c r="E35" s="20">
        <f>SUM([1]ЦА:НКЖФ!E35)</f>
        <v>430418</v>
      </c>
      <c r="F35" s="20">
        <f>SUM([1]ЦА:НКЖФ!F35)</f>
        <v>653204</v>
      </c>
      <c r="G35" s="20">
        <f>SUM([1]ЦА:НКЖФ!G35)</f>
        <v>0</v>
      </c>
      <c r="H35" s="31">
        <f>+B35-[1]МФ!B35</f>
        <v>0</v>
      </c>
      <c r="I35" s="31">
        <f>+C35-[1]МФ!C35</f>
        <v>0</v>
      </c>
      <c r="J35" s="31">
        <f>+D35-[1]МФ!D35</f>
        <v>0</v>
      </c>
      <c r="K35" s="31">
        <f>+E35-[1]МФ!E35</f>
        <v>0</v>
      </c>
      <c r="L35" s="31">
        <f>+F35-[1]МФ!F35</f>
        <v>0</v>
      </c>
    </row>
    <row r="36" spans="1:12" ht="16.5" thickBot="1" x14ac:dyDescent="0.3">
      <c r="A36" s="10" t="s">
        <v>14</v>
      </c>
      <c r="B36" s="20">
        <f>SUM([1]ЦА:НКЖФ!B36)</f>
        <v>100000</v>
      </c>
      <c r="C36" s="20">
        <f>SUM([1]ЦА:НКЖФ!C36)</f>
        <v>100000</v>
      </c>
      <c r="D36" s="20">
        <f>SUM([1]ЦА:НКЖФ!D36)</f>
        <v>21256</v>
      </c>
      <c r="E36" s="20">
        <f>SUM([1]ЦА:НКЖФ!E36)</f>
        <v>29597</v>
      </c>
      <c r="F36" s="20">
        <f>SUM([1]ЦА:НКЖФ!F36)</f>
        <v>41702</v>
      </c>
      <c r="G36" s="20">
        <f>SUM([1]ЦА:НКЖФ!G36)</f>
        <v>0</v>
      </c>
      <c r="H36" s="31">
        <f>+B36-[1]МФ!B36</f>
        <v>0</v>
      </c>
      <c r="I36" s="31">
        <f>+C36-[1]МФ!C36</f>
        <v>0</v>
      </c>
      <c r="J36" s="31">
        <f>+D36-[1]МФ!D36</f>
        <v>0</v>
      </c>
      <c r="K36" s="31">
        <f>+E36-[1]МФ!E36</f>
        <v>0</v>
      </c>
      <c r="L36" s="31">
        <f>+F36-[1]МФ!F36</f>
        <v>0</v>
      </c>
    </row>
    <row r="37" spans="1:12" ht="16.5" hidden="1" thickBot="1" x14ac:dyDescent="0.3">
      <c r="A37" s="7" t="s">
        <v>32</v>
      </c>
      <c r="B37" s="20"/>
      <c r="C37" s="20"/>
      <c r="D37" s="20"/>
      <c r="E37" s="20"/>
      <c r="F37" s="20"/>
      <c r="G37" s="20"/>
      <c r="H37" s="31">
        <f>+B37-[1]МФ!B37</f>
        <v>0</v>
      </c>
      <c r="I37" s="31">
        <f>+C37-[1]МФ!C37</f>
        <v>0</v>
      </c>
      <c r="J37" s="31">
        <f>+D37-[1]МФ!D37</f>
        <v>0</v>
      </c>
      <c r="K37" s="31">
        <f>+E37-[1]МФ!E37</f>
        <v>0</v>
      </c>
      <c r="L37" s="31">
        <f>+F37-[1]МФ!F37</f>
        <v>0</v>
      </c>
    </row>
    <row r="38" spans="1:12" ht="16.5" hidden="1" thickBot="1" x14ac:dyDescent="0.3">
      <c r="A38" s="21" t="s">
        <v>88</v>
      </c>
      <c r="B38" s="20">
        <f>SUM([1]ЦА:НКЖФ!B38)</f>
        <v>0</v>
      </c>
      <c r="C38" s="20">
        <f>SUM([1]ЦА:НКЖФ!C38)</f>
        <v>0</v>
      </c>
      <c r="D38" s="20">
        <f>SUM([1]ЦА:НКЖФ!D38)</f>
        <v>0</v>
      </c>
      <c r="E38" s="20">
        <f>SUM([1]ЦА:НКЖФ!E38)</f>
        <v>0</v>
      </c>
      <c r="F38" s="20">
        <f>SUM([1]ЦА:НКЖФ!F38)</f>
        <v>0</v>
      </c>
      <c r="G38" s="20">
        <f>SUM([1]ЦА:НКЖФ!G38)</f>
        <v>0</v>
      </c>
      <c r="H38" s="31">
        <f>+B38-[1]МФ!B38</f>
        <v>0</v>
      </c>
      <c r="I38" s="31">
        <f>+C38-[1]МФ!C38</f>
        <v>0</v>
      </c>
      <c r="J38" s="31">
        <f>+D38-[1]МФ!D38</f>
        <v>0</v>
      </c>
      <c r="K38" s="31">
        <f>+E38-[1]МФ!E38</f>
        <v>0</v>
      </c>
      <c r="L38" s="31">
        <f>+F38-[1]МФ!F38</f>
        <v>0</v>
      </c>
    </row>
    <row r="39" spans="1:12" ht="16.5" hidden="1" thickBot="1" x14ac:dyDescent="0.3">
      <c r="A39" s="21" t="s">
        <v>89</v>
      </c>
      <c r="B39" s="20">
        <f>SUM([1]ЦА:НКЖФ!B39)</f>
        <v>0</v>
      </c>
      <c r="C39" s="20">
        <f>SUM([1]ЦА:НКЖФ!C39)</f>
        <v>0</v>
      </c>
      <c r="D39" s="20">
        <f>SUM([1]ЦА:НКЖФ!D39)</f>
        <v>0</v>
      </c>
      <c r="E39" s="20">
        <f>SUM([1]ЦА:НКЖФ!E39)</f>
        <v>0</v>
      </c>
      <c r="F39" s="20">
        <f>SUM([1]ЦА:НКЖФ!F39)</f>
        <v>0</v>
      </c>
      <c r="G39" s="20">
        <f>SUM([1]ЦА:НКЖФ!G39)</f>
        <v>0</v>
      </c>
      <c r="H39" s="31">
        <f>+B39-[1]МФ!B39</f>
        <v>0</v>
      </c>
      <c r="I39" s="31">
        <f>+C39-[1]МФ!C39</f>
        <v>0</v>
      </c>
      <c r="J39" s="31">
        <f>+D39-[1]МФ!D39</f>
        <v>0</v>
      </c>
      <c r="K39" s="31">
        <f>+E39-[1]МФ!E39</f>
        <v>0</v>
      </c>
      <c r="L39" s="31">
        <f>+F39-[1]МФ!F39</f>
        <v>0</v>
      </c>
    </row>
    <row r="40" spans="1:12" ht="16.5" hidden="1" thickBot="1" x14ac:dyDescent="0.3">
      <c r="A40" s="29" t="s">
        <v>51</v>
      </c>
      <c r="B40" s="20">
        <f>SUM([1]ЦА:НКЖФ!B40)</f>
        <v>0</v>
      </c>
      <c r="C40" s="20">
        <f>SUM([1]ЦА:НКЖФ!C40)</f>
        <v>0</v>
      </c>
      <c r="D40" s="20">
        <f>SUM([1]ЦА:НКЖФ!D40)</f>
        <v>0</v>
      </c>
      <c r="E40" s="20">
        <f>SUM([1]ЦА:НКЖФ!E40)</f>
        <v>0</v>
      </c>
      <c r="F40" s="20">
        <f>SUM([1]ЦА:НКЖФ!F40)</f>
        <v>0</v>
      </c>
      <c r="G40" s="20">
        <f>SUM([1]ЦА:НКЖФ!G40)</f>
        <v>0</v>
      </c>
      <c r="H40" s="31">
        <f>+B40-[1]МФ!B40</f>
        <v>0</v>
      </c>
      <c r="I40" s="31">
        <f>+C40-[1]МФ!C40</f>
        <v>0</v>
      </c>
      <c r="J40" s="31">
        <f>+D40-[1]МФ!D40</f>
        <v>0</v>
      </c>
      <c r="K40" s="31">
        <f>+E40-[1]МФ!E40</f>
        <v>0</v>
      </c>
      <c r="L40" s="31">
        <f>+F40-[1]МФ!F40</f>
        <v>0</v>
      </c>
    </row>
    <row r="41" spans="1:12" ht="16.5" thickBot="1" x14ac:dyDescent="0.3">
      <c r="A41" s="7"/>
      <c r="B41" s="20"/>
      <c r="C41" s="20"/>
      <c r="D41" s="20"/>
      <c r="E41" s="20"/>
      <c r="F41" s="20"/>
      <c r="G41" s="20"/>
      <c r="H41" s="31">
        <f>+B41-[1]МФ!B41</f>
        <v>0</v>
      </c>
      <c r="I41" s="31">
        <f>+C41-[1]МФ!C41</f>
        <v>0</v>
      </c>
      <c r="J41" s="31">
        <f>+D41-[1]МФ!D41</f>
        <v>0</v>
      </c>
      <c r="K41" s="31">
        <f>+E41-[1]МФ!E41</f>
        <v>0</v>
      </c>
      <c r="L41" s="31">
        <f>+F41-[1]МФ!F41</f>
        <v>0</v>
      </c>
    </row>
    <row r="42" spans="1:12" ht="26.25" thickBot="1" x14ac:dyDescent="0.3">
      <c r="A42" s="9" t="s">
        <v>57</v>
      </c>
      <c r="B42" s="19">
        <f>+B44+B45</f>
        <v>35000000</v>
      </c>
      <c r="C42" s="19">
        <f t="shared" ref="C42:G42" si="4">+C44+C45</f>
        <v>35000000</v>
      </c>
      <c r="D42" s="19">
        <f t="shared" si="4"/>
        <v>5565589</v>
      </c>
      <c r="E42" s="19">
        <f t="shared" si="4"/>
        <v>20772221</v>
      </c>
      <c r="F42" s="19">
        <f t="shared" si="4"/>
        <v>25168407</v>
      </c>
      <c r="G42" s="19">
        <f t="shared" si="4"/>
        <v>0</v>
      </c>
      <c r="H42" s="31">
        <f>+B42-[1]МФ!B42</f>
        <v>0</v>
      </c>
      <c r="I42" s="31">
        <f>+C42-[1]МФ!C42</f>
        <v>0</v>
      </c>
      <c r="J42" s="31">
        <f>+D42-[1]МФ!D42</f>
        <v>0</v>
      </c>
      <c r="K42" s="31">
        <f>+E42-[1]МФ!E42</f>
        <v>0</v>
      </c>
      <c r="L42" s="31">
        <f>+F42-[1]МФ!F42</f>
        <v>0</v>
      </c>
    </row>
    <row r="43" spans="1:12" ht="16.5" thickBot="1" x14ac:dyDescent="0.3">
      <c r="A43" s="7" t="s">
        <v>11</v>
      </c>
      <c r="B43" s="20"/>
      <c r="C43" s="20"/>
      <c r="D43" s="20"/>
      <c r="E43" s="20"/>
      <c r="F43" s="20"/>
      <c r="G43" s="20"/>
      <c r="H43" s="31">
        <f>+B43-[1]МФ!B43</f>
        <v>0</v>
      </c>
      <c r="I43" s="31">
        <f>+C43-[1]МФ!C43</f>
        <v>0</v>
      </c>
      <c r="J43" s="31">
        <f>+D43-[1]МФ!D43</f>
        <v>0</v>
      </c>
      <c r="K43" s="31">
        <f>+E43-[1]МФ!E43</f>
        <v>0</v>
      </c>
      <c r="L43" s="31">
        <f>+F43-[1]МФ!F43</f>
        <v>0</v>
      </c>
    </row>
    <row r="44" spans="1:12" ht="16.5" thickBot="1" x14ac:dyDescent="0.3">
      <c r="A44" s="22" t="s">
        <v>35</v>
      </c>
      <c r="B44" s="20">
        <f>+[1]МФ!B44</f>
        <v>35000000</v>
      </c>
      <c r="C44" s="20">
        <f>+[1]МФ!C44</f>
        <v>35000000</v>
      </c>
      <c r="D44" s="20">
        <f>+[1]МФ!D44</f>
        <v>5565589</v>
      </c>
      <c r="E44" s="20">
        <f>+[1]МФ!E44</f>
        <v>20772221</v>
      </c>
      <c r="F44" s="20">
        <f>+[1]МФ!F44</f>
        <v>25168407</v>
      </c>
      <c r="G44" s="20">
        <f>+[1]МФ!G44</f>
        <v>0</v>
      </c>
      <c r="H44" s="31">
        <f>+B44-[1]МФ!B44</f>
        <v>0</v>
      </c>
      <c r="I44" s="31">
        <f>+C44-[1]МФ!C44</f>
        <v>0</v>
      </c>
      <c r="J44" s="31">
        <f>+D44-[1]МФ!D44</f>
        <v>0</v>
      </c>
      <c r="K44" s="31">
        <f>+E44-[1]МФ!E44</f>
        <v>0</v>
      </c>
      <c r="L44" s="31">
        <f>+F44-[1]МФ!F44</f>
        <v>0</v>
      </c>
    </row>
    <row r="45" spans="1:12" ht="16.5" thickBot="1" x14ac:dyDescent="0.3">
      <c r="A45" s="7"/>
      <c r="B45" s="20"/>
      <c r="C45" s="20"/>
      <c r="D45" s="20"/>
      <c r="E45" s="20"/>
      <c r="F45" s="20"/>
      <c r="G45" s="20"/>
      <c r="H45" s="31">
        <f>+B45-[1]МФ!B45</f>
        <v>0</v>
      </c>
      <c r="I45" s="31">
        <f>+C45-[1]МФ!C45</f>
        <v>0</v>
      </c>
      <c r="J45" s="31">
        <f>+D45-[1]МФ!D45</f>
        <v>0</v>
      </c>
      <c r="K45" s="31">
        <f>+E45-[1]МФ!E45</f>
        <v>0</v>
      </c>
      <c r="L45" s="31">
        <f>+F45-[1]МФ!F45</f>
        <v>0</v>
      </c>
    </row>
    <row r="46" spans="1:12" ht="16.5" thickBot="1" x14ac:dyDescent="0.3">
      <c r="A46" s="7"/>
      <c r="B46" s="20"/>
      <c r="C46" s="20"/>
      <c r="D46" s="20"/>
      <c r="E46" s="20"/>
      <c r="F46" s="20"/>
      <c r="G46" s="20"/>
      <c r="H46" s="31">
        <f>+B46-[1]МФ!B46</f>
        <v>0</v>
      </c>
      <c r="I46" s="31">
        <f>+C46-[1]МФ!C46</f>
        <v>0</v>
      </c>
      <c r="J46" s="31">
        <f>+D46-[1]МФ!D46</f>
        <v>0</v>
      </c>
      <c r="K46" s="31">
        <f>+E46-[1]МФ!E46</f>
        <v>0</v>
      </c>
      <c r="L46" s="31">
        <f>+F46-[1]МФ!F46</f>
        <v>0</v>
      </c>
    </row>
    <row r="47" spans="1:12" ht="16.5" thickBot="1" x14ac:dyDescent="0.3">
      <c r="A47" s="9" t="s">
        <v>16</v>
      </c>
      <c r="B47" s="19">
        <f>+B32+B42</f>
        <v>46093100</v>
      </c>
      <c r="C47" s="19">
        <f t="shared" ref="C47:G47" si="5">+C32+C42</f>
        <v>46098747</v>
      </c>
      <c r="D47" s="19">
        <f t="shared" si="5"/>
        <v>8007201</v>
      </c>
      <c r="E47" s="19">
        <f t="shared" si="5"/>
        <v>25051765</v>
      </c>
      <c r="F47" s="19">
        <f>+F32+F42</f>
        <v>31525270</v>
      </c>
      <c r="G47" s="19">
        <f t="shared" si="5"/>
        <v>0</v>
      </c>
      <c r="H47" s="31">
        <f>+B47-[1]МФ!B47</f>
        <v>0</v>
      </c>
      <c r="I47" s="31">
        <f>+C47-[1]МФ!C47</f>
        <v>0</v>
      </c>
      <c r="J47" s="31">
        <f>+D47-[1]МФ!D47</f>
        <v>0</v>
      </c>
      <c r="K47" s="31">
        <f>+E47-[1]МФ!E47</f>
        <v>0</v>
      </c>
      <c r="L47" s="31">
        <f>+F47-[1]МФ!F47</f>
        <v>0</v>
      </c>
    </row>
    <row r="48" spans="1:12" ht="16.5" thickBot="1" x14ac:dyDescent="0.3">
      <c r="A48" s="7"/>
      <c r="B48" s="5"/>
      <c r="C48" s="5"/>
      <c r="D48" s="5"/>
      <c r="E48" s="5"/>
      <c r="F48" s="5"/>
      <c r="G48" s="5"/>
      <c r="H48" s="31">
        <f>+B48-[1]МФ!B48</f>
        <v>0</v>
      </c>
      <c r="I48" s="31">
        <f>+C48-[1]МФ!C48</f>
        <v>0</v>
      </c>
      <c r="J48" s="31">
        <f>+D48-[1]МФ!D48</f>
        <v>0</v>
      </c>
      <c r="K48" s="31">
        <f>+E48-[1]МФ!E48</f>
        <v>0</v>
      </c>
      <c r="L48" s="31">
        <f>+F48-[1]МФ!F48</f>
        <v>0</v>
      </c>
    </row>
    <row r="49" spans="1:12" ht="16.5" thickBot="1" x14ac:dyDescent="0.3">
      <c r="A49" s="7" t="s">
        <v>17</v>
      </c>
      <c r="B49" s="20">
        <f>+[1]МФ!B49</f>
        <v>398</v>
      </c>
      <c r="C49" s="20">
        <f>+[1]МФ!C49</f>
        <v>398</v>
      </c>
      <c r="D49" s="20">
        <f>+[1]МФ!D49</f>
        <v>375</v>
      </c>
      <c r="E49" s="20">
        <f>+[1]МФ!E49</f>
        <v>373</v>
      </c>
      <c r="F49" s="20">
        <f>+[1]МФ!F49</f>
        <v>375</v>
      </c>
      <c r="G49" s="20">
        <f>+[1]МФ!G49</f>
        <v>0</v>
      </c>
      <c r="H49" s="31">
        <f>+B49-[1]МФ!B49</f>
        <v>0</v>
      </c>
      <c r="I49" s="31">
        <f>+C49-[1]МФ!C49</f>
        <v>0</v>
      </c>
      <c r="J49" s="31">
        <f>+D49-[1]МФ!D49</f>
        <v>0</v>
      </c>
      <c r="K49" s="31">
        <f>+E49-[1]МФ!E49</f>
        <v>0</v>
      </c>
      <c r="L49" s="31">
        <f>+F49-[1]МФ!F49</f>
        <v>0</v>
      </c>
    </row>
    <row r="50" spans="1:12" x14ac:dyDescent="0.25">
      <c r="A50" s="11"/>
      <c r="H50" s="31">
        <f>+B50-[1]МФ!B50</f>
        <v>0</v>
      </c>
      <c r="I50" s="31">
        <f>+C50-[1]МФ!C50</f>
        <v>0</v>
      </c>
      <c r="J50" s="31">
        <f>+D50-[1]МФ!D50</f>
        <v>0</v>
      </c>
      <c r="K50" s="31">
        <f>+E50-[1]МФ!E50</f>
        <v>0</v>
      </c>
      <c r="L50" s="31">
        <f>+F50-[1]МФ!F50</f>
        <v>0</v>
      </c>
    </row>
    <row r="51" spans="1:12" ht="16.5" thickBot="1" x14ac:dyDescent="0.3">
      <c r="H51" s="31">
        <f>+B51-[1]МФ!B51</f>
        <v>0</v>
      </c>
      <c r="I51" s="31">
        <f>+C51-[1]МФ!C51</f>
        <v>0</v>
      </c>
      <c r="J51" s="31">
        <f>+D51-[1]МФ!D51</f>
        <v>0</v>
      </c>
      <c r="K51" s="31">
        <f>+E51-[1]МФ!E51</f>
        <v>0</v>
      </c>
      <c r="L51" s="31">
        <f>+F51-[1]МФ!F51</f>
        <v>0</v>
      </c>
    </row>
    <row r="52" spans="1:12" ht="16.5" thickBot="1" x14ac:dyDescent="0.3">
      <c r="A52" s="53" t="s">
        <v>77</v>
      </c>
      <c r="B52" s="54"/>
      <c r="C52" s="54"/>
      <c r="D52" s="54"/>
      <c r="E52" s="54"/>
      <c r="F52" s="54"/>
      <c r="G52" s="55"/>
      <c r="H52" s="31">
        <f>+B52-[1]МФ!B52</f>
        <v>0</v>
      </c>
      <c r="I52" s="31">
        <f>+C52-[1]МФ!C52</f>
        <v>0</v>
      </c>
      <c r="J52" s="31">
        <f>+D52-[1]МФ!D52</f>
        <v>0</v>
      </c>
      <c r="K52" s="31">
        <f>+E52-[1]МФ!E52</f>
        <v>0</v>
      </c>
      <c r="L52" s="31">
        <f>+F52-[1]МФ!F52</f>
        <v>0</v>
      </c>
    </row>
    <row r="53" spans="1:12" x14ac:dyDescent="0.25">
      <c r="A53" s="12" t="s">
        <v>8</v>
      </c>
      <c r="B53" s="1" t="s">
        <v>96</v>
      </c>
      <c r="C53" s="1" t="s">
        <v>3</v>
      </c>
      <c r="D53" s="2" t="s">
        <v>4</v>
      </c>
      <c r="E53" s="2" t="s">
        <v>4</v>
      </c>
      <c r="F53" s="2" t="s">
        <v>4</v>
      </c>
      <c r="G53" s="2" t="s">
        <v>4</v>
      </c>
      <c r="H53" s="31"/>
      <c r="I53" s="31"/>
      <c r="J53" s="31"/>
      <c r="K53" s="31"/>
      <c r="L53" s="31"/>
    </row>
    <row r="54" spans="1:12" x14ac:dyDescent="0.25">
      <c r="A54" s="12" t="s">
        <v>9</v>
      </c>
      <c r="B54" s="2" t="s">
        <v>97</v>
      </c>
      <c r="C54" s="2" t="s">
        <v>98</v>
      </c>
      <c r="D54" s="2" t="s">
        <v>5</v>
      </c>
      <c r="E54" s="2" t="s">
        <v>5</v>
      </c>
      <c r="F54" s="2" t="s">
        <v>5</v>
      </c>
      <c r="G54" s="2" t="s">
        <v>5</v>
      </c>
      <c r="H54" s="31"/>
      <c r="I54" s="31"/>
      <c r="J54" s="31"/>
      <c r="K54" s="31"/>
      <c r="L54" s="31"/>
    </row>
    <row r="55" spans="1:12" ht="26.25" thickBot="1" x14ac:dyDescent="0.3">
      <c r="A55" s="14"/>
      <c r="B55" s="41"/>
      <c r="C55" s="3" t="s">
        <v>97</v>
      </c>
      <c r="D55" s="3" t="s">
        <v>90</v>
      </c>
      <c r="E55" s="3" t="s">
        <v>91</v>
      </c>
      <c r="F55" s="3" t="s">
        <v>92</v>
      </c>
      <c r="G55" s="3" t="s">
        <v>93</v>
      </c>
      <c r="H55" s="31"/>
      <c r="I55" s="31"/>
      <c r="J55" s="31"/>
      <c r="K55" s="31"/>
      <c r="L55" s="31"/>
    </row>
    <row r="56" spans="1:12" ht="16.5" thickBot="1" x14ac:dyDescent="0.3">
      <c r="A56" s="4" t="s">
        <v>10</v>
      </c>
      <c r="B56" s="19">
        <f>+B58+B59+B60</f>
        <v>251264540</v>
      </c>
      <c r="C56" s="19">
        <f t="shared" ref="C56:G56" si="6">+C58+C59+C60</f>
        <v>254608446</v>
      </c>
      <c r="D56" s="19">
        <f t="shared" si="6"/>
        <v>62897292</v>
      </c>
      <c r="E56" s="19">
        <f t="shared" si="6"/>
        <v>120578163</v>
      </c>
      <c r="F56" s="19">
        <f t="shared" si="6"/>
        <v>177426739</v>
      </c>
      <c r="G56" s="19">
        <f t="shared" si="6"/>
        <v>0</v>
      </c>
      <c r="H56" s="31">
        <f>+B56-[1]МФ!B56</f>
        <v>0</v>
      </c>
      <c r="I56" s="31">
        <f>+C56-[1]МФ!C56</f>
        <v>0</v>
      </c>
      <c r="J56" s="31">
        <f>+D56-[1]МФ!D56</f>
        <v>0</v>
      </c>
      <c r="K56" s="31">
        <f>+E56-[1]МФ!E56</f>
        <v>0</v>
      </c>
      <c r="L56" s="31">
        <f>+F56-[1]МФ!F56</f>
        <v>0</v>
      </c>
    </row>
    <row r="57" spans="1:12" ht="16.5" thickBot="1" x14ac:dyDescent="0.3">
      <c r="A57" s="15" t="s">
        <v>11</v>
      </c>
      <c r="B57" s="20"/>
      <c r="C57" s="20"/>
      <c r="D57" s="20"/>
      <c r="E57" s="20"/>
      <c r="F57" s="20"/>
      <c r="G57" s="20"/>
      <c r="H57" s="31">
        <f>+B57-[1]МФ!B57</f>
        <v>0</v>
      </c>
      <c r="I57" s="31">
        <f>+C57-[1]МФ!C57</f>
        <v>0</v>
      </c>
      <c r="J57" s="31">
        <f>+D57-[1]МФ!D57</f>
        <v>0</v>
      </c>
      <c r="K57" s="31">
        <f>+E57-[1]МФ!E57</f>
        <v>0</v>
      </c>
      <c r="L57" s="31">
        <f>+F57-[1]МФ!F57</f>
        <v>0</v>
      </c>
    </row>
    <row r="58" spans="1:12" ht="16.5" thickBot="1" x14ac:dyDescent="0.3">
      <c r="A58" s="6" t="s">
        <v>12</v>
      </c>
      <c r="B58" s="20">
        <f>SUM([1]ЦА:НКЖФ!B58)</f>
        <v>197962700</v>
      </c>
      <c r="C58" s="20">
        <f>SUM([1]ЦА:НКЖФ!C58)</f>
        <v>197956877</v>
      </c>
      <c r="D58" s="20">
        <f>SUM([1]ЦА:НКЖФ!D58)</f>
        <v>50967872</v>
      </c>
      <c r="E58" s="20">
        <f>SUM([1]ЦА:НКЖФ!E58)</f>
        <v>99903779</v>
      </c>
      <c r="F58" s="20">
        <f>SUM([1]ЦА:НКЖФ!F58)</f>
        <v>147567503</v>
      </c>
      <c r="G58" s="20">
        <f>SUM([1]ЦА:НКЖФ!G58)</f>
        <v>0</v>
      </c>
      <c r="H58" s="31">
        <f>+B58-[1]МФ!B58</f>
        <v>0</v>
      </c>
      <c r="I58" s="31">
        <f>+C58-[1]МФ!C58</f>
        <v>0</v>
      </c>
      <c r="J58" s="31">
        <f>+D58-[1]МФ!D58</f>
        <v>0</v>
      </c>
      <c r="K58" s="31">
        <f>+E58-[1]МФ!E58</f>
        <v>0</v>
      </c>
      <c r="L58" s="31">
        <f>+F58-[1]МФ!F58</f>
        <v>0</v>
      </c>
    </row>
    <row r="59" spans="1:12" ht="16.5" thickBot="1" x14ac:dyDescent="0.3">
      <c r="A59" s="6" t="s">
        <v>13</v>
      </c>
      <c r="B59" s="20">
        <f>SUM([1]ЦА:НКЖФ!B59)</f>
        <v>51998540</v>
      </c>
      <c r="C59" s="20">
        <f>SUM([1]ЦА:НКЖФ!C59)</f>
        <v>50818269</v>
      </c>
      <c r="D59" s="20">
        <f>SUM([1]ЦА:НКЖФ!D59)</f>
        <v>11865070</v>
      </c>
      <c r="E59" s="20">
        <f>SUM([1]ЦА:НКЖФ!E59)</f>
        <v>20606440</v>
      </c>
      <c r="F59" s="20">
        <f>SUM([1]ЦА:НКЖФ!F59)</f>
        <v>29552564</v>
      </c>
      <c r="G59" s="20">
        <f>SUM([1]ЦА:НКЖФ!G59)</f>
        <v>0</v>
      </c>
      <c r="H59" s="31">
        <f>+B59-[1]МФ!B59</f>
        <v>0</v>
      </c>
      <c r="I59" s="31">
        <f>+C59-[1]МФ!C59</f>
        <v>0</v>
      </c>
      <c r="J59" s="31">
        <f>+D59-[1]МФ!D59</f>
        <v>0</v>
      </c>
      <c r="K59" s="31">
        <f>+E59-[1]МФ!E59</f>
        <v>0</v>
      </c>
      <c r="L59" s="31">
        <f>+F59-[1]МФ!F59</f>
        <v>0</v>
      </c>
    </row>
    <row r="60" spans="1:12" ht="16.5" thickBot="1" x14ac:dyDescent="0.3">
      <c r="A60" s="6" t="s">
        <v>14</v>
      </c>
      <c r="B60" s="20">
        <f>SUM([1]ЦА:НКЖФ!B60)</f>
        <v>1303300</v>
      </c>
      <c r="C60" s="20">
        <f>SUM([1]ЦА:НКЖФ!C60)</f>
        <v>5833300</v>
      </c>
      <c r="D60" s="20">
        <f>SUM([1]ЦА:НКЖФ!D60)</f>
        <v>64350</v>
      </c>
      <c r="E60" s="20">
        <f>SUM([1]ЦА:НКЖФ!E60)</f>
        <v>67944</v>
      </c>
      <c r="F60" s="20">
        <f>SUM([1]ЦА:НКЖФ!F60)</f>
        <v>306672</v>
      </c>
      <c r="G60" s="20">
        <f>SUM([1]ЦА:НКЖФ!G60)</f>
        <v>0</v>
      </c>
      <c r="H60" s="31">
        <f>+B60-[1]МФ!B60</f>
        <v>0</v>
      </c>
      <c r="I60" s="31">
        <f>+C60-[1]МФ!C60</f>
        <v>0</v>
      </c>
      <c r="J60" s="31">
        <f>+D60-[1]МФ!D60</f>
        <v>0</v>
      </c>
      <c r="K60" s="31">
        <f>+E60-[1]МФ!E60</f>
        <v>0</v>
      </c>
      <c r="L60" s="31">
        <f>+F60-[1]МФ!F60</f>
        <v>0</v>
      </c>
    </row>
    <row r="61" spans="1:12" ht="16.5" thickBot="1" x14ac:dyDescent="0.3">
      <c r="A61" s="15" t="s">
        <v>32</v>
      </c>
      <c r="B61" s="24"/>
      <c r="C61" s="24"/>
      <c r="D61" s="24"/>
      <c r="E61" s="24"/>
      <c r="F61" s="24"/>
      <c r="G61" s="24"/>
      <c r="H61" s="31">
        <f>+B61-[1]МФ!B61</f>
        <v>0</v>
      </c>
      <c r="I61" s="31">
        <f>+C61-[1]МФ!C61</f>
        <v>0</v>
      </c>
      <c r="J61" s="31">
        <f>+D61-[1]МФ!D61</f>
        <v>0</v>
      </c>
      <c r="K61" s="31">
        <f>+E61-[1]МФ!E61</f>
        <v>0</v>
      </c>
      <c r="L61" s="31">
        <f>+F61-[1]МФ!F61</f>
        <v>0</v>
      </c>
    </row>
    <row r="62" spans="1:12" ht="24" thickBot="1" x14ac:dyDescent="0.3">
      <c r="A62" s="25" t="s">
        <v>36</v>
      </c>
      <c r="B62" s="20">
        <f>+[1]МФ!B62</f>
        <v>0</v>
      </c>
      <c r="C62" s="20">
        <f>+[1]МФ!C62</f>
        <v>23977</v>
      </c>
      <c r="D62" s="20">
        <f>+[1]МФ!D62</f>
        <v>0</v>
      </c>
      <c r="E62" s="20">
        <f>+[1]МФ!E62</f>
        <v>23977</v>
      </c>
      <c r="F62" s="20">
        <f>+[1]МФ!F62</f>
        <v>23977</v>
      </c>
      <c r="G62" s="20">
        <f>+[1]МФ!G62</f>
        <v>0</v>
      </c>
      <c r="H62" s="31">
        <f>+B62-[1]МФ!B62</f>
        <v>0</v>
      </c>
      <c r="I62" s="31">
        <f>+C62-[1]МФ!C62</f>
        <v>0</v>
      </c>
      <c r="J62" s="31">
        <f>+D62-[1]МФ!D62</f>
        <v>0</v>
      </c>
      <c r="K62" s="31">
        <f>+E62-[1]МФ!E62</f>
        <v>0</v>
      </c>
      <c r="L62" s="31">
        <f>+F62-[1]МФ!F62</f>
        <v>0</v>
      </c>
    </row>
    <row r="63" spans="1:12" ht="24" hidden="1" thickBot="1" x14ac:dyDescent="0.3">
      <c r="A63" s="26" t="s">
        <v>50</v>
      </c>
      <c r="B63" s="20">
        <f>+[1]МФ!B63</f>
        <v>0</v>
      </c>
      <c r="C63" s="20">
        <f>+[1]МФ!C63</f>
        <v>0</v>
      </c>
      <c r="D63" s="20">
        <f>+[1]МФ!D63</f>
        <v>0</v>
      </c>
      <c r="E63" s="20">
        <f>+[1]МФ!E63</f>
        <v>0</v>
      </c>
      <c r="F63" s="20">
        <f>+[1]МФ!F63</f>
        <v>0</v>
      </c>
      <c r="G63" s="20">
        <f>+[1]МФ!G63</f>
        <v>0</v>
      </c>
      <c r="H63" s="31">
        <f>+B63-[1]МФ!B63</f>
        <v>0</v>
      </c>
      <c r="I63" s="31">
        <f>+C63-[1]МФ!C63</f>
        <v>0</v>
      </c>
      <c r="J63" s="31">
        <f>+D63-[1]МФ!D63</f>
        <v>0</v>
      </c>
      <c r="K63" s="31">
        <f>+E63-[1]МФ!E63</f>
        <v>0</v>
      </c>
      <c r="L63" s="31">
        <f>+F63-[1]МФ!F63</f>
        <v>0</v>
      </c>
    </row>
    <row r="64" spans="1:12" ht="16.5" hidden="1" thickBot="1" x14ac:dyDescent="0.3">
      <c r="A64" s="26" t="s">
        <v>35</v>
      </c>
      <c r="B64" s="20">
        <f>+[1]МФ!B64</f>
        <v>0</v>
      </c>
      <c r="C64" s="20">
        <f>+[1]МФ!C64</f>
        <v>0</v>
      </c>
      <c r="D64" s="20">
        <f>+[1]МФ!D64</f>
        <v>0</v>
      </c>
      <c r="E64" s="20">
        <f>+[1]МФ!E64</f>
        <v>0</v>
      </c>
      <c r="F64" s="20">
        <f>+[1]МФ!F64</f>
        <v>0</v>
      </c>
      <c r="G64" s="20">
        <f>+[1]МФ!G64</f>
        <v>0</v>
      </c>
      <c r="H64" s="31">
        <f>+B64-[1]МФ!B64</f>
        <v>0</v>
      </c>
      <c r="I64" s="31">
        <f>+C64-[1]МФ!C64</f>
        <v>0</v>
      </c>
      <c r="J64" s="31">
        <f>+D64-[1]МФ!D64</f>
        <v>0</v>
      </c>
      <c r="K64" s="31">
        <f>+E64-[1]МФ!E64</f>
        <v>0</v>
      </c>
      <c r="L64" s="31">
        <f>+F64-[1]МФ!F64</f>
        <v>0</v>
      </c>
    </row>
    <row r="65" spans="1:12" ht="30" customHeight="1" thickBot="1" x14ac:dyDescent="0.3">
      <c r="A65" s="26" t="s">
        <v>99</v>
      </c>
      <c r="B65" s="20">
        <f>+[1]МФ!B65</f>
        <v>0</v>
      </c>
      <c r="C65" s="20">
        <f>+[1]МФ!C65</f>
        <v>11970</v>
      </c>
      <c r="D65" s="20">
        <f>+[1]МФ!D65</f>
        <v>0</v>
      </c>
      <c r="E65" s="20">
        <f>+[1]МФ!E65</f>
        <v>0</v>
      </c>
      <c r="F65" s="20">
        <f>+[1]МФ!F65</f>
        <v>0</v>
      </c>
      <c r="G65" s="20">
        <f>+[1]МФ!G65</f>
        <v>0</v>
      </c>
      <c r="H65" s="31">
        <f>+B65-[1]МФ!B65</f>
        <v>0</v>
      </c>
      <c r="I65" s="31">
        <f>+C65-[1]МФ!C65</f>
        <v>0</v>
      </c>
      <c r="J65" s="31">
        <f>+D65-[1]МФ!D65</f>
        <v>0</v>
      </c>
      <c r="K65" s="31">
        <f>+E65-[1]МФ!E65</f>
        <v>0</v>
      </c>
      <c r="L65" s="31">
        <f>+F65-[1]МФ!F65</f>
        <v>0</v>
      </c>
    </row>
    <row r="66" spans="1:12" ht="16.5" hidden="1" thickBot="1" x14ac:dyDescent="0.3">
      <c r="A66" s="26" t="s">
        <v>37</v>
      </c>
      <c r="B66" s="20">
        <f>+[1]МФ!B66</f>
        <v>0</v>
      </c>
      <c r="C66" s="20">
        <f>+[1]МФ!C66</f>
        <v>0</v>
      </c>
      <c r="D66" s="20">
        <f>+[1]МФ!D66</f>
        <v>0</v>
      </c>
      <c r="E66" s="20">
        <f>+[1]МФ!E66</f>
        <v>0</v>
      </c>
      <c r="F66" s="20">
        <f>+[1]МФ!F66</f>
        <v>0</v>
      </c>
      <c r="G66" s="20">
        <f>+[1]МФ!G66</f>
        <v>0</v>
      </c>
      <c r="H66" s="31">
        <f>+B66-[1]МФ!B66</f>
        <v>0</v>
      </c>
      <c r="I66" s="31">
        <f>+C66-[1]МФ!C66</f>
        <v>0</v>
      </c>
      <c r="J66" s="31">
        <f>+D66-[1]МФ!D66</f>
        <v>0</v>
      </c>
      <c r="K66" s="31">
        <f>+E66-[1]МФ!E66</f>
        <v>0</v>
      </c>
      <c r="L66" s="31">
        <f>+F66-[1]МФ!F66</f>
        <v>0</v>
      </c>
    </row>
    <row r="67" spans="1:12" ht="24" hidden="1" thickBot="1" x14ac:dyDescent="0.3">
      <c r="A67" s="26" t="s">
        <v>53</v>
      </c>
      <c r="B67" s="20">
        <f>+[1]МФ!B67</f>
        <v>0</v>
      </c>
      <c r="C67" s="20">
        <f>+[1]МФ!C67</f>
        <v>0</v>
      </c>
      <c r="D67" s="20">
        <f>+[1]МФ!D67</f>
        <v>0</v>
      </c>
      <c r="E67" s="20">
        <f>+[1]МФ!E67</f>
        <v>0</v>
      </c>
      <c r="F67" s="20">
        <f>+[1]МФ!F67</f>
        <v>0</v>
      </c>
      <c r="G67" s="20">
        <f>+[1]МФ!G67</f>
        <v>0</v>
      </c>
      <c r="H67" s="31">
        <f>+B67-[1]МФ!B67</f>
        <v>0</v>
      </c>
      <c r="I67" s="31">
        <f>+C67-[1]МФ!C67</f>
        <v>0</v>
      </c>
      <c r="J67" s="31">
        <f>+D67-[1]МФ!D67</f>
        <v>0</v>
      </c>
      <c r="K67" s="31">
        <f>+E67-[1]МФ!E67</f>
        <v>0</v>
      </c>
      <c r="L67" s="31">
        <f>+F67-[1]МФ!F67</f>
        <v>0</v>
      </c>
    </row>
    <row r="68" spans="1:12" ht="16.5" hidden="1" thickBot="1" x14ac:dyDescent="0.3">
      <c r="A68" s="26" t="s">
        <v>58</v>
      </c>
      <c r="B68" s="20">
        <f>+[1]МФ!B68</f>
        <v>0</v>
      </c>
      <c r="C68" s="20">
        <f>+[1]МФ!C68</f>
        <v>0</v>
      </c>
      <c r="D68" s="20">
        <f>+[1]МФ!D68</f>
        <v>0</v>
      </c>
      <c r="E68" s="20">
        <f>+[1]МФ!E68</f>
        <v>0</v>
      </c>
      <c r="F68" s="20">
        <f>+[1]МФ!F68</f>
        <v>0</v>
      </c>
      <c r="G68" s="20">
        <f>+[1]МФ!G68</f>
        <v>0</v>
      </c>
      <c r="H68" s="31">
        <f>+B68-[1]МФ!B68</f>
        <v>0</v>
      </c>
      <c r="I68" s="31">
        <f>+C68-[1]МФ!C68</f>
        <v>0</v>
      </c>
      <c r="J68" s="31">
        <f>+D68-[1]МФ!D68</f>
        <v>0</v>
      </c>
      <c r="K68" s="31">
        <f>+E68-[1]МФ!E68</f>
        <v>0</v>
      </c>
      <c r="L68" s="31">
        <f>+F68-[1]МФ!F68</f>
        <v>0</v>
      </c>
    </row>
    <row r="69" spans="1:12" ht="16.5" thickBot="1" x14ac:dyDescent="0.3">
      <c r="A69" s="15"/>
      <c r="B69" s="24"/>
      <c r="C69" s="24"/>
      <c r="D69" s="24"/>
      <c r="E69" s="24"/>
      <c r="F69" s="24"/>
      <c r="G69" s="24"/>
      <c r="H69" s="31">
        <f>+B69-[1]МФ!B69</f>
        <v>0</v>
      </c>
      <c r="I69" s="31">
        <f>+C69-[1]МФ!C69</f>
        <v>0</v>
      </c>
      <c r="J69" s="31">
        <f>+D69-[1]МФ!D69</f>
        <v>0</v>
      </c>
      <c r="K69" s="31">
        <f>+E69-[1]МФ!E69</f>
        <v>0</v>
      </c>
      <c r="L69" s="31">
        <f>+F69-[1]МФ!F69</f>
        <v>0</v>
      </c>
    </row>
    <row r="70" spans="1:12" ht="26.25" thickBot="1" x14ac:dyDescent="0.3">
      <c r="A70" s="4" t="s">
        <v>57</v>
      </c>
      <c r="B70" s="23">
        <f>+B72+B73</f>
        <v>5862360</v>
      </c>
      <c r="C70" s="23">
        <f t="shared" ref="C70:G70" si="7">+C72+C73</f>
        <v>4282518</v>
      </c>
      <c r="D70" s="23">
        <f t="shared" si="7"/>
        <v>0</v>
      </c>
      <c r="E70" s="23">
        <f t="shared" si="7"/>
        <v>132728</v>
      </c>
      <c r="F70" s="23">
        <f t="shared" si="7"/>
        <v>150161</v>
      </c>
      <c r="G70" s="23">
        <f t="shared" si="7"/>
        <v>0</v>
      </c>
      <c r="H70" s="31">
        <f>+B70-[1]МФ!B70</f>
        <v>0</v>
      </c>
      <c r="I70" s="31">
        <f>+C70-[1]МФ!C70</f>
        <v>0</v>
      </c>
      <c r="J70" s="31">
        <f>+D70-[1]МФ!D70</f>
        <v>0</v>
      </c>
      <c r="K70" s="31">
        <f>+E70-[1]МФ!E70</f>
        <v>0</v>
      </c>
      <c r="L70" s="31">
        <f>+F70-[1]МФ!F70</f>
        <v>0</v>
      </c>
    </row>
    <row r="71" spans="1:12" ht="16.5" thickBot="1" x14ac:dyDescent="0.3">
      <c r="A71" s="15" t="s">
        <v>11</v>
      </c>
      <c r="B71" s="24"/>
      <c r="C71" s="24"/>
      <c r="D71" s="24"/>
      <c r="E71" s="24"/>
      <c r="F71" s="24"/>
      <c r="G71" s="24"/>
      <c r="H71" s="31">
        <f>+B71-[1]МФ!B71</f>
        <v>0</v>
      </c>
      <c r="I71" s="31">
        <f>+C71-[1]МФ!C71</f>
        <v>0</v>
      </c>
      <c r="J71" s="31">
        <f>+D71-[1]МФ!D71</f>
        <v>0</v>
      </c>
      <c r="K71" s="31">
        <f>+E71-[1]МФ!E71</f>
        <v>0</v>
      </c>
      <c r="L71" s="31">
        <f>+F71-[1]МФ!F71</f>
        <v>0</v>
      </c>
    </row>
    <row r="72" spans="1:12" ht="16.5" thickBot="1" x14ac:dyDescent="0.3">
      <c r="A72" s="25" t="s">
        <v>85</v>
      </c>
      <c r="B72" s="20">
        <f>+[1]МФ!B72</f>
        <v>5192360</v>
      </c>
      <c r="C72" s="20">
        <f>+[1]МФ!C72</f>
        <v>3612518</v>
      </c>
      <c r="D72" s="20">
        <f>+[1]МФ!D72</f>
        <v>0</v>
      </c>
      <c r="E72" s="20">
        <f>+[1]МФ!E72</f>
        <v>848</v>
      </c>
      <c r="F72" s="20">
        <f>+[1]МФ!F72</f>
        <v>2681</v>
      </c>
      <c r="G72" s="20">
        <f>+[1]МФ!G72</f>
        <v>0</v>
      </c>
      <c r="H72" s="31">
        <f>+B72-[1]МФ!B72</f>
        <v>0</v>
      </c>
      <c r="I72" s="31">
        <f>+C72-[1]МФ!C72</f>
        <v>0</v>
      </c>
      <c r="J72" s="31">
        <f>+D72-[1]МФ!D72</f>
        <v>0</v>
      </c>
      <c r="K72" s="31">
        <f>+E72-[1]МФ!E72</f>
        <v>0</v>
      </c>
      <c r="L72" s="31">
        <f>+F72-[1]МФ!F72</f>
        <v>0</v>
      </c>
    </row>
    <row r="73" spans="1:12" ht="35.25" thickBot="1" x14ac:dyDescent="0.3">
      <c r="A73" s="25" t="s">
        <v>95</v>
      </c>
      <c r="B73" s="20">
        <f>+[1]МФ!B73</f>
        <v>670000</v>
      </c>
      <c r="C73" s="20">
        <f>+[1]МФ!C73</f>
        <v>670000</v>
      </c>
      <c r="D73" s="20">
        <f>+[1]МФ!D73</f>
        <v>0</v>
      </c>
      <c r="E73" s="20">
        <f>+[1]МФ!E73</f>
        <v>131880</v>
      </c>
      <c r="F73" s="20">
        <f>+[1]МФ!F73</f>
        <v>147480</v>
      </c>
      <c r="G73" s="20">
        <f>+[1]МФ!G73</f>
        <v>0</v>
      </c>
      <c r="H73" s="31">
        <f>+B73-[1]МФ!B73</f>
        <v>0</v>
      </c>
      <c r="I73" s="31">
        <f>+C73-[1]МФ!C73</f>
        <v>0</v>
      </c>
      <c r="J73" s="31">
        <f>+D73-[1]МФ!D73</f>
        <v>0</v>
      </c>
      <c r="K73" s="31">
        <f>+E73-[1]МФ!E73</f>
        <v>0</v>
      </c>
      <c r="L73" s="31">
        <f>+F73-[1]МФ!F73</f>
        <v>0</v>
      </c>
    </row>
    <row r="74" spans="1:12" ht="16.5" thickBot="1" x14ac:dyDescent="0.3">
      <c r="A74" s="15"/>
      <c r="B74" s="24"/>
      <c r="C74" s="24"/>
      <c r="D74" s="24"/>
      <c r="E74" s="24"/>
      <c r="F74" s="24"/>
      <c r="G74" s="24"/>
      <c r="H74" s="31">
        <f>+B74-[1]МФ!B74</f>
        <v>0</v>
      </c>
      <c r="I74" s="31">
        <f>+C74-[1]МФ!C74</f>
        <v>0</v>
      </c>
      <c r="J74" s="31">
        <f>+D74-[1]МФ!D74</f>
        <v>0</v>
      </c>
      <c r="K74" s="31">
        <f>+E74-[1]МФ!E74</f>
        <v>0</v>
      </c>
      <c r="L74" s="31">
        <f>+F74-[1]МФ!F74</f>
        <v>0</v>
      </c>
    </row>
    <row r="75" spans="1:12" ht="16.5" thickBot="1" x14ac:dyDescent="0.3">
      <c r="A75" s="4" t="s">
        <v>16</v>
      </c>
      <c r="B75" s="23">
        <f>+B56+B70</f>
        <v>257126900</v>
      </c>
      <c r="C75" s="23">
        <f t="shared" ref="C75:G75" si="8">+C56+C70</f>
        <v>258890964</v>
      </c>
      <c r="D75" s="23">
        <f t="shared" si="8"/>
        <v>62897292</v>
      </c>
      <c r="E75" s="23">
        <f t="shared" si="8"/>
        <v>120710891</v>
      </c>
      <c r="F75" s="23">
        <f t="shared" si="8"/>
        <v>177576900</v>
      </c>
      <c r="G75" s="23">
        <f t="shared" si="8"/>
        <v>0</v>
      </c>
      <c r="H75" s="31">
        <f>+B75-[1]МФ!B75</f>
        <v>0</v>
      </c>
      <c r="I75" s="31">
        <f>+C75-[1]МФ!C75</f>
        <v>0</v>
      </c>
      <c r="J75" s="31">
        <f>+D75-[1]МФ!D75</f>
        <v>0</v>
      </c>
      <c r="K75" s="31">
        <f>+E75-[1]МФ!E75</f>
        <v>0</v>
      </c>
      <c r="L75" s="31">
        <f>+F75-[1]МФ!F75</f>
        <v>0</v>
      </c>
    </row>
    <row r="76" spans="1:12" ht="16.5" thickBot="1" x14ac:dyDescent="0.3">
      <c r="A76" s="15"/>
      <c r="B76" s="16"/>
      <c r="C76" s="16"/>
      <c r="D76" s="16"/>
      <c r="E76" s="16"/>
      <c r="F76" s="16"/>
      <c r="G76" s="16"/>
      <c r="H76" s="31">
        <f>+B76-[1]МФ!B76</f>
        <v>0</v>
      </c>
      <c r="I76" s="31">
        <f>+C76-[1]МФ!C76</f>
        <v>0</v>
      </c>
      <c r="J76" s="31">
        <f>+D76-[1]МФ!D76</f>
        <v>0</v>
      </c>
      <c r="K76" s="31">
        <f>+E76-[1]МФ!E76</f>
        <v>0</v>
      </c>
      <c r="L76" s="31">
        <f>+F76-[1]МФ!F76</f>
        <v>0</v>
      </c>
    </row>
    <row r="77" spans="1:12" ht="16.5" thickBot="1" x14ac:dyDescent="0.3">
      <c r="A77" s="15" t="s">
        <v>17</v>
      </c>
      <c r="B77" s="20">
        <f>+[1]МФ!B77</f>
        <v>9936</v>
      </c>
      <c r="C77" s="20">
        <f>+[1]МФ!C77</f>
        <v>9938</v>
      </c>
      <c r="D77" s="20">
        <f>+[1]МФ!D77</f>
        <v>9542</v>
      </c>
      <c r="E77" s="20">
        <f>+[1]МФ!E77</f>
        <v>9552</v>
      </c>
      <c r="F77" s="20">
        <f>+[1]МФ!F77</f>
        <v>9516</v>
      </c>
      <c r="G77" s="20">
        <f>+[1]МФ!G77</f>
        <v>0</v>
      </c>
      <c r="H77" s="31">
        <f>+B77-[1]МФ!B77</f>
        <v>0</v>
      </c>
      <c r="I77" s="31">
        <f>+C77-[1]МФ!C77</f>
        <v>0</v>
      </c>
      <c r="J77" s="31">
        <f>+D77-[1]МФ!D77</f>
        <v>0</v>
      </c>
      <c r="K77" s="31">
        <f>+E77-[1]МФ!E77</f>
        <v>0</v>
      </c>
      <c r="L77" s="31">
        <f>+F77-[1]МФ!F77</f>
        <v>0</v>
      </c>
    </row>
    <row r="78" spans="1:12" x14ac:dyDescent="0.25">
      <c r="A78" s="17"/>
      <c r="B78" s="13"/>
      <c r="C78" s="13"/>
      <c r="D78" s="13"/>
      <c r="E78" s="13"/>
      <c r="F78" s="13"/>
      <c r="G78" s="13"/>
      <c r="H78" s="31">
        <f>+B78-[1]МФ!B78</f>
        <v>0</v>
      </c>
      <c r="I78" s="31">
        <f>+C78-[1]МФ!C78</f>
        <v>0</v>
      </c>
      <c r="J78" s="31">
        <f>+D78-[1]МФ!D78</f>
        <v>0</v>
      </c>
      <c r="K78" s="31">
        <f>+E78-[1]МФ!E78</f>
        <v>0</v>
      </c>
      <c r="L78" s="31">
        <f>+F78-[1]МФ!F78</f>
        <v>0</v>
      </c>
    </row>
    <row r="79" spans="1:12" ht="16.5" thickBot="1" x14ac:dyDescent="0.3">
      <c r="A79" s="13"/>
      <c r="B79" s="13"/>
      <c r="C79" s="13"/>
      <c r="D79" s="13"/>
      <c r="E79" s="13"/>
      <c r="F79" s="13"/>
      <c r="G79" s="13"/>
      <c r="H79" s="31">
        <f>+B79-[1]МФ!B79</f>
        <v>0</v>
      </c>
      <c r="I79" s="31">
        <f>+C79-[1]МФ!C79</f>
        <v>0</v>
      </c>
      <c r="J79" s="31">
        <f>+D79-[1]МФ!D79</f>
        <v>0</v>
      </c>
      <c r="K79" s="31">
        <f>+E79-[1]МФ!E79</f>
        <v>0</v>
      </c>
      <c r="L79" s="31">
        <f>+F79-[1]МФ!F79</f>
        <v>0</v>
      </c>
    </row>
    <row r="80" spans="1:12" ht="16.5" thickBot="1" x14ac:dyDescent="0.3">
      <c r="A80" s="53" t="s">
        <v>78</v>
      </c>
      <c r="B80" s="54"/>
      <c r="C80" s="54"/>
      <c r="D80" s="54"/>
      <c r="E80" s="54"/>
      <c r="F80" s="54"/>
      <c r="G80" s="55"/>
      <c r="H80" s="31">
        <f>+B80-[1]МФ!B80</f>
        <v>0</v>
      </c>
      <c r="I80" s="31">
        <f>+C80-[1]МФ!C80</f>
        <v>0</v>
      </c>
      <c r="J80" s="31">
        <f>+D80-[1]МФ!D80</f>
        <v>0</v>
      </c>
      <c r="K80" s="31">
        <f>+E80-[1]МФ!E80</f>
        <v>0</v>
      </c>
      <c r="L80" s="31">
        <f>+F80-[1]МФ!F80</f>
        <v>0</v>
      </c>
    </row>
    <row r="81" spans="1:12" x14ac:dyDescent="0.25">
      <c r="A81" s="12" t="s">
        <v>8</v>
      </c>
      <c r="B81" s="1" t="s">
        <v>96</v>
      </c>
      <c r="C81" s="1" t="s">
        <v>3</v>
      </c>
      <c r="D81" s="2" t="s">
        <v>4</v>
      </c>
      <c r="E81" s="2" t="s">
        <v>4</v>
      </c>
      <c r="F81" s="2" t="s">
        <v>4</v>
      </c>
      <c r="G81" s="2" t="s">
        <v>4</v>
      </c>
      <c r="H81" s="31"/>
      <c r="I81" s="31"/>
      <c r="J81" s="31"/>
      <c r="K81" s="31"/>
      <c r="L81" s="31"/>
    </row>
    <row r="82" spans="1:12" x14ac:dyDescent="0.25">
      <c r="A82" s="12" t="s">
        <v>9</v>
      </c>
      <c r="B82" s="2" t="s">
        <v>97</v>
      </c>
      <c r="C82" s="2" t="s">
        <v>98</v>
      </c>
      <c r="D82" s="2" t="s">
        <v>5</v>
      </c>
      <c r="E82" s="2" t="s">
        <v>5</v>
      </c>
      <c r="F82" s="2" t="s">
        <v>5</v>
      </c>
      <c r="G82" s="2" t="s">
        <v>5</v>
      </c>
      <c r="H82" s="31"/>
      <c r="I82" s="31"/>
      <c r="J82" s="31"/>
      <c r="K82" s="31"/>
      <c r="L82" s="31"/>
    </row>
    <row r="83" spans="1:12" ht="26.25" thickBot="1" x14ac:dyDescent="0.3">
      <c r="A83" s="14"/>
      <c r="B83" s="41"/>
      <c r="C83" s="3" t="s">
        <v>97</v>
      </c>
      <c r="D83" s="3" t="s">
        <v>90</v>
      </c>
      <c r="E83" s="3" t="s">
        <v>91</v>
      </c>
      <c r="F83" s="3" t="s">
        <v>92</v>
      </c>
      <c r="G83" s="3" t="s">
        <v>93</v>
      </c>
      <c r="H83" s="31"/>
      <c r="I83" s="31"/>
      <c r="J83" s="31"/>
      <c r="K83" s="31"/>
      <c r="L83" s="31"/>
    </row>
    <row r="84" spans="1:12" ht="16.5" thickBot="1" x14ac:dyDescent="0.3">
      <c r="A84" s="4" t="s">
        <v>10</v>
      </c>
      <c r="B84" s="19">
        <f>+B86+B87+B88</f>
        <v>619000</v>
      </c>
      <c r="C84" s="19">
        <f t="shared" ref="C84:G84" si="9">+C86+C87+C88</f>
        <v>619000</v>
      </c>
      <c r="D84" s="19">
        <f t="shared" si="9"/>
        <v>122722</v>
      </c>
      <c r="E84" s="19">
        <f t="shared" si="9"/>
        <v>222879</v>
      </c>
      <c r="F84" s="19">
        <f t="shared" si="9"/>
        <v>328617</v>
      </c>
      <c r="G84" s="19">
        <f t="shared" si="9"/>
        <v>0</v>
      </c>
      <c r="H84" s="31">
        <f>+B84-[1]МФ!B84</f>
        <v>0</v>
      </c>
      <c r="I84" s="31">
        <f>+C84-[1]МФ!C84</f>
        <v>0</v>
      </c>
      <c r="J84" s="31">
        <f>+D84-[1]МФ!D84</f>
        <v>0</v>
      </c>
      <c r="K84" s="31">
        <f>+E84-[1]МФ!E84</f>
        <v>0</v>
      </c>
      <c r="L84" s="31">
        <f>+F84-[1]МФ!F84</f>
        <v>0</v>
      </c>
    </row>
    <row r="85" spans="1:12" ht="16.5" thickBot="1" x14ac:dyDescent="0.3">
      <c r="A85" s="15" t="s">
        <v>11</v>
      </c>
      <c r="B85" s="20"/>
      <c r="C85" s="20"/>
      <c r="D85" s="20"/>
      <c r="E85" s="20"/>
      <c r="F85" s="20"/>
      <c r="G85" s="20"/>
      <c r="H85" s="31">
        <f>+B85-[1]МФ!B85</f>
        <v>0</v>
      </c>
      <c r="I85" s="31">
        <f>+C85-[1]МФ!C85</f>
        <v>0</v>
      </c>
      <c r="J85" s="31">
        <f>+D85-[1]МФ!D85</f>
        <v>0</v>
      </c>
      <c r="K85" s="31">
        <f>+E85-[1]МФ!E85</f>
        <v>0</v>
      </c>
      <c r="L85" s="31">
        <f>+F85-[1]МФ!F85</f>
        <v>0</v>
      </c>
    </row>
    <row r="86" spans="1:12" ht="16.5" thickBot="1" x14ac:dyDescent="0.3">
      <c r="A86" s="6" t="s">
        <v>12</v>
      </c>
      <c r="B86" s="20">
        <f>+[1]МФ!B86</f>
        <v>523000</v>
      </c>
      <c r="C86" s="20">
        <f>+[1]МФ!C86</f>
        <v>523000</v>
      </c>
      <c r="D86" s="20">
        <f>+[1]МФ!D86</f>
        <v>97376</v>
      </c>
      <c r="E86" s="20">
        <f>+[1]МФ!E86</f>
        <v>184577</v>
      </c>
      <c r="F86" s="20">
        <f>+[1]МФ!F86</f>
        <v>279187</v>
      </c>
      <c r="G86" s="20">
        <f>+[1]МФ!G86</f>
        <v>0</v>
      </c>
      <c r="H86" s="31">
        <f>+B86-[1]МФ!B86</f>
        <v>0</v>
      </c>
      <c r="I86" s="31">
        <f>+C86-[1]МФ!C86</f>
        <v>0</v>
      </c>
      <c r="J86" s="31">
        <f>+D86-[1]МФ!D86</f>
        <v>0</v>
      </c>
      <c r="K86" s="31">
        <f>+E86-[1]МФ!E86</f>
        <v>0</v>
      </c>
      <c r="L86" s="31">
        <f>+F86-[1]МФ!F86</f>
        <v>0</v>
      </c>
    </row>
    <row r="87" spans="1:12" ht="16.5" thickBot="1" x14ac:dyDescent="0.3">
      <c r="A87" s="6" t="s">
        <v>13</v>
      </c>
      <c r="B87" s="20">
        <f>+[1]МФ!B87</f>
        <v>96000</v>
      </c>
      <c r="C87" s="20">
        <f>+[1]МФ!C87</f>
        <v>96000</v>
      </c>
      <c r="D87" s="20">
        <f>+[1]МФ!D87</f>
        <v>25346</v>
      </c>
      <c r="E87" s="20">
        <f>+[1]МФ!E87</f>
        <v>38302</v>
      </c>
      <c r="F87" s="20">
        <f>+[1]МФ!F87</f>
        <v>49430</v>
      </c>
      <c r="G87" s="20">
        <f>+[1]МФ!G87</f>
        <v>0</v>
      </c>
      <c r="H87" s="31">
        <f>+B87-[1]МФ!B87</f>
        <v>0</v>
      </c>
      <c r="I87" s="31">
        <f>+C87-[1]МФ!C87</f>
        <v>0</v>
      </c>
      <c r="J87" s="31">
        <f>+D87-[1]МФ!D87</f>
        <v>0</v>
      </c>
      <c r="K87" s="31">
        <f>+E87-[1]МФ!E87</f>
        <v>0</v>
      </c>
      <c r="L87" s="31">
        <f>+F87-[1]МФ!F87</f>
        <v>0</v>
      </c>
    </row>
    <row r="88" spans="1:12" ht="16.5" thickBot="1" x14ac:dyDescent="0.3">
      <c r="A88" s="6" t="s">
        <v>14</v>
      </c>
      <c r="B88" s="20">
        <f>+[1]МФ!B88</f>
        <v>0</v>
      </c>
      <c r="C88" s="20">
        <f>+[1]МФ!C88</f>
        <v>0</v>
      </c>
      <c r="D88" s="20">
        <f>+[1]МФ!D88</f>
        <v>0</v>
      </c>
      <c r="E88" s="20">
        <f>+[1]МФ!E88</f>
        <v>0</v>
      </c>
      <c r="F88" s="20">
        <f>+[1]МФ!F88</f>
        <v>0</v>
      </c>
      <c r="G88" s="20">
        <f>+[1]МФ!G88</f>
        <v>0</v>
      </c>
      <c r="H88" s="31">
        <f>+B88-[1]МФ!B88</f>
        <v>0</v>
      </c>
      <c r="I88" s="31">
        <f>+C88-[1]МФ!C88</f>
        <v>0</v>
      </c>
      <c r="J88" s="31">
        <f>+D88-[1]МФ!D88</f>
        <v>0</v>
      </c>
      <c r="K88" s="31">
        <f>+E88-[1]МФ!E88</f>
        <v>0</v>
      </c>
      <c r="L88" s="31">
        <f>+F88-[1]МФ!F88</f>
        <v>0</v>
      </c>
    </row>
    <row r="89" spans="1:12" ht="16.5" thickBot="1" x14ac:dyDescent="0.3">
      <c r="A89" s="15"/>
      <c r="B89" s="24"/>
      <c r="C89" s="24"/>
      <c r="D89" s="24"/>
      <c r="E89" s="24"/>
      <c r="F89" s="24"/>
      <c r="G89" s="24"/>
      <c r="H89" s="31">
        <f>+B89-[1]МФ!B89</f>
        <v>0</v>
      </c>
      <c r="I89" s="31">
        <f>+C89-[1]МФ!C89</f>
        <v>0</v>
      </c>
      <c r="J89" s="31">
        <f>+D89-[1]МФ!D89</f>
        <v>0</v>
      </c>
      <c r="K89" s="31">
        <f>+E89-[1]МФ!E89</f>
        <v>0</v>
      </c>
      <c r="L89" s="31">
        <f>+F89-[1]МФ!F89</f>
        <v>0</v>
      </c>
    </row>
    <row r="90" spans="1:12" ht="26.25" thickBot="1" x14ac:dyDescent="0.3">
      <c r="A90" s="4" t="s">
        <v>57</v>
      </c>
      <c r="B90" s="23">
        <f>+B92+B93</f>
        <v>0</v>
      </c>
      <c r="C90" s="23">
        <f t="shared" ref="C90:G90" si="10">+C92+C93</f>
        <v>0</v>
      </c>
      <c r="D90" s="23">
        <f t="shared" si="10"/>
        <v>0</v>
      </c>
      <c r="E90" s="23">
        <f t="shared" si="10"/>
        <v>0</v>
      </c>
      <c r="F90" s="23">
        <f t="shared" si="10"/>
        <v>0</v>
      </c>
      <c r="G90" s="23">
        <f t="shared" si="10"/>
        <v>0</v>
      </c>
      <c r="H90" s="31">
        <f>+B90-[1]МФ!B90</f>
        <v>0</v>
      </c>
      <c r="I90" s="31">
        <f>+C90-[1]МФ!C90</f>
        <v>0</v>
      </c>
      <c r="J90" s="31">
        <f>+D90-[1]МФ!D90</f>
        <v>0</v>
      </c>
      <c r="K90" s="31">
        <f>+E90-[1]МФ!E90</f>
        <v>0</v>
      </c>
      <c r="L90" s="31">
        <f>+F90-[1]МФ!F90</f>
        <v>0</v>
      </c>
    </row>
    <row r="91" spans="1:12" ht="16.5" hidden="1" thickBot="1" x14ac:dyDescent="0.3">
      <c r="A91" s="15" t="s">
        <v>11</v>
      </c>
      <c r="B91" s="24"/>
      <c r="C91" s="24"/>
      <c r="D91" s="24"/>
      <c r="E91" s="24"/>
      <c r="F91" s="24"/>
      <c r="G91" s="24"/>
      <c r="H91" s="31">
        <f>+B91-[1]МФ!B91</f>
        <v>0</v>
      </c>
      <c r="I91" s="31">
        <f>+C91-[1]МФ!C91</f>
        <v>0</v>
      </c>
      <c r="J91" s="31">
        <f>+D91-[1]МФ!D91</f>
        <v>0</v>
      </c>
      <c r="K91" s="31">
        <f>+E91-[1]МФ!E91</f>
        <v>0</v>
      </c>
      <c r="L91" s="31">
        <f>+F91-[1]МФ!F91</f>
        <v>0</v>
      </c>
    </row>
    <row r="92" spans="1:12" ht="16.5" hidden="1" thickBot="1" x14ac:dyDescent="0.3">
      <c r="A92" s="22" t="s">
        <v>34</v>
      </c>
      <c r="B92" s="20">
        <f>+[1]МФ!B92</f>
        <v>0</v>
      </c>
      <c r="C92" s="20">
        <f>+[1]МФ!C92</f>
        <v>0</v>
      </c>
      <c r="D92" s="20">
        <f>+[1]МФ!D92</f>
        <v>0</v>
      </c>
      <c r="E92" s="20">
        <f>+[1]МФ!E92</f>
        <v>0</v>
      </c>
      <c r="F92" s="20">
        <f>+[1]МФ!F92</f>
        <v>0</v>
      </c>
      <c r="G92" s="20">
        <f>+[1]МФ!G92</f>
        <v>0</v>
      </c>
      <c r="H92" s="31">
        <f>+B92-[1]МФ!B92</f>
        <v>0</v>
      </c>
      <c r="I92" s="31">
        <f>+C92-[1]МФ!C92</f>
        <v>0</v>
      </c>
      <c r="J92" s="31">
        <f>+D92-[1]МФ!D92</f>
        <v>0</v>
      </c>
      <c r="K92" s="31">
        <f>+E92-[1]МФ!E92</f>
        <v>0</v>
      </c>
      <c r="L92" s="31">
        <f>+F92-[1]МФ!F92</f>
        <v>0</v>
      </c>
    </row>
    <row r="93" spans="1:12" ht="16.5" hidden="1" thickBot="1" x14ac:dyDescent="0.3">
      <c r="A93" s="15" t="s">
        <v>15</v>
      </c>
      <c r="B93" s="20">
        <f>+[1]МФ!B93</f>
        <v>0</v>
      </c>
      <c r="C93" s="20">
        <f>+[1]МФ!C93</f>
        <v>0</v>
      </c>
      <c r="D93" s="20">
        <f>+[1]МФ!D93</f>
        <v>0</v>
      </c>
      <c r="E93" s="20">
        <f>+[1]МФ!E93</f>
        <v>0</v>
      </c>
      <c r="F93" s="20">
        <f>+[1]МФ!F93</f>
        <v>0</v>
      </c>
      <c r="G93" s="20">
        <f>+[1]МФ!G93</f>
        <v>0</v>
      </c>
      <c r="H93" s="31">
        <f>+B93-[1]МФ!B93</f>
        <v>0</v>
      </c>
      <c r="I93" s="31">
        <f>+C93-[1]МФ!C93</f>
        <v>0</v>
      </c>
      <c r="J93" s="31">
        <f>+D93-[1]МФ!D93</f>
        <v>0</v>
      </c>
      <c r="K93" s="31">
        <f>+E93-[1]МФ!E93</f>
        <v>0</v>
      </c>
      <c r="L93" s="31">
        <f>+F93-[1]МФ!F93</f>
        <v>0</v>
      </c>
    </row>
    <row r="94" spans="1:12" ht="16.5" thickBot="1" x14ac:dyDescent="0.3">
      <c r="A94" s="15"/>
      <c r="B94" s="24"/>
      <c r="C94" s="24"/>
      <c r="D94" s="24"/>
      <c r="E94" s="24"/>
      <c r="F94" s="24"/>
      <c r="G94" s="24"/>
      <c r="H94" s="31">
        <f>+B94-[1]МФ!B94</f>
        <v>0</v>
      </c>
      <c r="I94" s="31">
        <f>+C94-[1]МФ!C94</f>
        <v>0</v>
      </c>
      <c r="J94" s="31">
        <f>+D94-[1]МФ!D94</f>
        <v>0</v>
      </c>
      <c r="K94" s="31">
        <f>+E94-[1]МФ!E94</f>
        <v>0</v>
      </c>
      <c r="L94" s="31">
        <f>+F94-[1]МФ!F94</f>
        <v>0</v>
      </c>
    </row>
    <row r="95" spans="1:12" ht="16.5" thickBot="1" x14ac:dyDescent="0.3">
      <c r="A95" s="4" t="s">
        <v>16</v>
      </c>
      <c r="B95" s="23">
        <f>+B84+B90</f>
        <v>619000</v>
      </c>
      <c r="C95" s="23">
        <f t="shared" ref="C95:G95" si="11">+C84+C90</f>
        <v>619000</v>
      </c>
      <c r="D95" s="23">
        <f t="shared" si="11"/>
        <v>122722</v>
      </c>
      <c r="E95" s="23">
        <f t="shared" si="11"/>
        <v>222879</v>
      </c>
      <c r="F95" s="23">
        <f t="shared" si="11"/>
        <v>328617</v>
      </c>
      <c r="G95" s="23">
        <f t="shared" si="11"/>
        <v>0</v>
      </c>
      <c r="H95" s="31">
        <f>+B95-[1]МФ!B95</f>
        <v>0</v>
      </c>
      <c r="I95" s="31">
        <f>+C95-[1]МФ!C95</f>
        <v>0</v>
      </c>
      <c r="J95" s="31">
        <f>+D95-[1]МФ!D95</f>
        <v>0</v>
      </c>
      <c r="K95" s="31">
        <f>+E95-[1]МФ!E95</f>
        <v>0</v>
      </c>
      <c r="L95" s="31">
        <f>+F95-[1]МФ!F95</f>
        <v>0</v>
      </c>
    </row>
    <row r="96" spans="1:12" ht="16.5" thickBot="1" x14ac:dyDescent="0.3">
      <c r="A96" s="15"/>
      <c r="B96" s="16"/>
      <c r="C96" s="16"/>
      <c r="D96" s="16"/>
      <c r="E96" s="16"/>
      <c r="F96" s="16"/>
      <c r="G96" s="16"/>
      <c r="H96" s="31">
        <f>+B96-[1]МФ!B96</f>
        <v>0</v>
      </c>
      <c r="I96" s="31">
        <f>+C96-[1]МФ!C96</f>
        <v>0</v>
      </c>
      <c r="J96" s="31">
        <f>+D96-[1]МФ!D96</f>
        <v>0</v>
      </c>
      <c r="K96" s="31">
        <f>+E96-[1]МФ!E96</f>
        <v>0</v>
      </c>
      <c r="L96" s="31">
        <f>+F96-[1]МФ!F96</f>
        <v>0</v>
      </c>
    </row>
    <row r="97" spans="1:12" ht="16.5" thickBot="1" x14ac:dyDescent="0.3">
      <c r="A97" s="15" t="s">
        <v>17</v>
      </c>
      <c r="B97" s="20">
        <f>+[1]МФ!B97</f>
        <v>13</v>
      </c>
      <c r="C97" s="20">
        <f>+[1]МФ!C97</f>
        <v>13</v>
      </c>
      <c r="D97" s="20">
        <f>+[1]МФ!D97</f>
        <v>12</v>
      </c>
      <c r="E97" s="20">
        <f>+[1]МФ!E97</f>
        <v>12</v>
      </c>
      <c r="F97" s="20">
        <f>+[1]МФ!F97</f>
        <v>11</v>
      </c>
      <c r="G97" s="20">
        <f>+[1]МФ!G97</f>
        <v>0</v>
      </c>
      <c r="H97" s="31">
        <f>+B97-[1]МФ!B97</f>
        <v>0</v>
      </c>
      <c r="I97" s="31">
        <f>+C97-[1]МФ!C97</f>
        <v>0</v>
      </c>
      <c r="J97" s="31">
        <f>+D97-[1]МФ!D97</f>
        <v>0</v>
      </c>
      <c r="K97" s="31">
        <f>+E97-[1]МФ!E97</f>
        <v>0</v>
      </c>
      <c r="L97" s="31">
        <f>+F97-[1]МФ!F97</f>
        <v>0</v>
      </c>
    </row>
    <row r="98" spans="1:12" x14ac:dyDescent="0.25">
      <c r="A98" s="17"/>
      <c r="B98" s="13"/>
      <c r="C98" s="13"/>
      <c r="D98" s="13"/>
      <c r="E98" s="13"/>
      <c r="F98" s="13"/>
      <c r="G98" s="13"/>
      <c r="H98" s="31">
        <f>+B98-[1]МФ!B98</f>
        <v>0</v>
      </c>
      <c r="I98" s="31">
        <f>+C98-[1]МФ!C98</f>
        <v>0</v>
      </c>
      <c r="J98" s="31">
        <f>+D98-[1]МФ!D98</f>
        <v>0</v>
      </c>
      <c r="K98" s="31">
        <f>+E98-[1]МФ!E98</f>
        <v>0</v>
      </c>
      <c r="L98" s="31">
        <f>+F98-[1]МФ!F98</f>
        <v>0</v>
      </c>
    </row>
    <row r="99" spans="1:12" ht="16.5" thickBot="1" x14ac:dyDescent="0.3">
      <c r="A99" s="13"/>
      <c r="B99" s="13"/>
      <c r="C99" s="13"/>
      <c r="D99" s="13"/>
      <c r="E99" s="13"/>
      <c r="F99" s="13"/>
      <c r="G99" s="13"/>
      <c r="H99" s="31">
        <f>+B99-[1]МФ!B99</f>
        <v>0</v>
      </c>
      <c r="I99" s="31">
        <f>+C99-[1]МФ!C99</f>
        <v>0</v>
      </c>
      <c r="J99" s="31">
        <f>+D99-[1]МФ!D99</f>
        <v>0</v>
      </c>
      <c r="K99" s="31">
        <f>+E99-[1]МФ!E99</f>
        <v>0</v>
      </c>
      <c r="L99" s="31">
        <f>+F99-[1]МФ!F99</f>
        <v>0</v>
      </c>
    </row>
    <row r="100" spans="1:12" ht="16.5" thickBot="1" x14ac:dyDescent="0.3">
      <c r="A100" s="50" t="s">
        <v>79</v>
      </c>
      <c r="B100" s="51"/>
      <c r="C100" s="51"/>
      <c r="D100" s="51"/>
      <c r="E100" s="51"/>
      <c r="F100" s="51"/>
      <c r="G100" s="52"/>
      <c r="H100" s="31">
        <f>+B100-[1]МФ!B100</f>
        <v>0</v>
      </c>
      <c r="I100" s="31">
        <f>+C100-[1]МФ!C100</f>
        <v>0</v>
      </c>
      <c r="J100" s="31">
        <f>+D100-[1]МФ!D100</f>
        <v>0</v>
      </c>
      <c r="K100" s="31">
        <f>+E100-[1]МФ!E100</f>
        <v>0</v>
      </c>
      <c r="L100" s="31">
        <f>+F100-[1]МФ!F100</f>
        <v>0</v>
      </c>
    </row>
    <row r="101" spans="1:12" x14ac:dyDescent="0.25">
      <c r="A101" s="18" t="s">
        <v>8</v>
      </c>
      <c r="B101" s="1" t="s">
        <v>96</v>
      </c>
      <c r="C101" s="1" t="s">
        <v>3</v>
      </c>
      <c r="D101" s="2" t="s">
        <v>4</v>
      </c>
      <c r="E101" s="2" t="s">
        <v>4</v>
      </c>
      <c r="F101" s="2" t="s">
        <v>4</v>
      </c>
      <c r="G101" s="2" t="s">
        <v>4</v>
      </c>
      <c r="H101" s="31"/>
      <c r="I101" s="31"/>
      <c r="J101" s="31"/>
      <c r="K101" s="31"/>
      <c r="L101" s="31"/>
    </row>
    <row r="102" spans="1:12" x14ac:dyDescent="0.25">
      <c r="A102" s="18" t="s">
        <v>9</v>
      </c>
      <c r="B102" s="2" t="s">
        <v>97</v>
      </c>
      <c r="C102" s="2" t="s">
        <v>98</v>
      </c>
      <c r="D102" s="2" t="s">
        <v>5</v>
      </c>
      <c r="E102" s="2" t="s">
        <v>5</v>
      </c>
      <c r="F102" s="2" t="s">
        <v>5</v>
      </c>
      <c r="G102" s="2" t="s">
        <v>5</v>
      </c>
      <c r="H102" s="31"/>
      <c r="I102" s="31"/>
      <c r="J102" s="31"/>
      <c r="K102" s="31"/>
      <c r="L102" s="31"/>
    </row>
    <row r="103" spans="1:12" ht="26.25" thickBot="1" x14ac:dyDescent="0.3">
      <c r="A103" s="8"/>
      <c r="B103" s="41"/>
      <c r="C103" s="3" t="s">
        <v>97</v>
      </c>
      <c r="D103" s="3" t="s">
        <v>90</v>
      </c>
      <c r="E103" s="3" t="s">
        <v>91</v>
      </c>
      <c r="F103" s="3" t="s">
        <v>92</v>
      </c>
      <c r="G103" s="3" t="s">
        <v>93</v>
      </c>
      <c r="H103" s="31"/>
      <c r="I103" s="31"/>
      <c r="J103" s="31"/>
      <c r="K103" s="31"/>
      <c r="L103" s="31"/>
    </row>
    <row r="104" spans="1:12" ht="16.5" thickBot="1" x14ac:dyDescent="0.3">
      <c r="A104" s="9" t="s">
        <v>10</v>
      </c>
      <c r="B104" s="19">
        <f>+B106+B107+B108</f>
        <v>38966300</v>
      </c>
      <c r="C104" s="19">
        <f t="shared" ref="C104:G104" si="12">+C106+C107+C108</f>
        <v>43545940</v>
      </c>
      <c r="D104" s="19">
        <f t="shared" si="12"/>
        <v>8307514</v>
      </c>
      <c r="E104" s="19">
        <f t="shared" si="12"/>
        <v>15893846</v>
      </c>
      <c r="F104" s="19">
        <f t="shared" si="12"/>
        <v>23721482</v>
      </c>
      <c r="G104" s="19">
        <f t="shared" si="12"/>
        <v>0</v>
      </c>
      <c r="H104" s="31">
        <f>+B104-[1]МФ!B104</f>
        <v>0</v>
      </c>
      <c r="I104" s="31">
        <f>+C104-[1]МФ!C104</f>
        <v>0</v>
      </c>
      <c r="J104" s="31">
        <f>+D104-[1]МФ!D104</f>
        <v>0</v>
      </c>
      <c r="K104" s="31">
        <f>+E104-[1]МФ!E104</f>
        <v>0</v>
      </c>
      <c r="L104" s="31">
        <f>+F104-[1]МФ!F104</f>
        <v>0</v>
      </c>
    </row>
    <row r="105" spans="1:12" ht="16.5" thickBot="1" x14ac:dyDescent="0.3">
      <c r="A105" s="7" t="s">
        <v>11</v>
      </c>
      <c r="B105" s="20"/>
      <c r="C105" s="20"/>
      <c r="D105" s="20"/>
      <c r="E105" s="20"/>
      <c r="F105" s="20"/>
      <c r="G105" s="20"/>
      <c r="H105" s="31">
        <f>+B105-[1]МФ!B105</f>
        <v>0</v>
      </c>
      <c r="I105" s="31">
        <f>+C105-[1]МФ!C105</f>
        <v>0</v>
      </c>
      <c r="J105" s="31">
        <f>+D105-[1]МФ!D105</f>
        <v>0</v>
      </c>
      <c r="K105" s="31">
        <f>+E105-[1]МФ!E105</f>
        <v>0</v>
      </c>
      <c r="L105" s="31">
        <f>+F105-[1]МФ!F105</f>
        <v>0</v>
      </c>
    </row>
    <row r="106" spans="1:12" ht="16.5" thickBot="1" x14ac:dyDescent="0.3">
      <c r="A106" s="10" t="s">
        <v>12</v>
      </c>
      <c r="B106" s="20">
        <f>+[1]МФ!B106</f>
        <v>22723400</v>
      </c>
      <c r="C106" s="20">
        <f>+[1]МФ!C106</f>
        <v>22723400</v>
      </c>
      <c r="D106" s="20">
        <f>+[1]МФ!D106</f>
        <v>5627013</v>
      </c>
      <c r="E106" s="20">
        <f>+[1]МФ!E106</f>
        <v>11186962</v>
      </c>
      <c r="F106" s="20">
        <f>+[1]МФ!F106</f>
        <v>17052730</v>
      </c>
      <c r="G106" s="20">
        <f>+[1]МФ!G106</f>
        <v>0</v>
      </c>
      <c r="H106" s="31">
        <f>+B106-[1]МФ!B106</f>
        <v>0</v>
      </c>
      <c r="I106" s="31">
        <f>+C106-[1]МФ!C106</f>
        <v>0</v>
      </c>
      <c r="J106" s="31">
        <f>+D106-[1]МФ!D106</f>
        <v>0</v>
      </c>
      <c r="K106" s="31">
        <f>+E106-[1]МФ!E106</f>
        <v>0</v>
      </c>
      <c r="L106" s="31">
        <f>+F106-[1]МФ!F106</f>
        <v>0</v>
      </c>
    </row>
    <row r="107" spans="1:12" ht="16.5" thickBot="1" x14ac:dyDescent="0.3">
      <c r="A107" s="10" t="s">
        <v>13</v>
      </c>
      <c r="B107" s="20">
        <f>+[1]МФ!B107</f>
        <v>8662900</v>
      </c>
      <c r="C107" s="20">
        <f>+[1]МФ!C107</f>
        <v>7904020</v>
      </c>
      <c r="D107" s="20">
        <f>+[1]МФ!D107</f>
        <v>1882514</v>
      </c>
      <c r="E107" s="20">
        <f>+[1]МФ!E107</f>
        <v>3409401</v>
      </c>
      <c r="F107" s="20">
        <f>+[1]МФ!F107</f>
        <v>4998664</v>
      </c>
      <c r="G107" s="20">
        <f>+[1]МФ!G107</f>
        <v>0</v>
      </c>
      <c r="H107" s="31">
        <f>+B107-[1]МФ!B107</f>
        <v>0</v>
      </c>
      <c r="I107" s="31">
        <f>+C107-[1]МФ!C107</f>
        <v>0</v>
      </c>
      <c r="J107" s="31">
        <f>+D107-[1]МФ!D107</f>
        <v>0</v>
      </c>
      <c r="K107" s="31">
        <f>+E107-[1]МФ!E107</f>
        <v>0</v>
      </c>
      <c r="L107" s="31">
        <f>+F107-[1]МФ!F107</f>
        <v>0</v>
      </c>
    </row>
    <row r="108" spans="1:12" ht="16.5" thickBot="1" x14ac:dyDescent="0.3">
      <c r="A108" s="10" t="s">
        <v>14</v>
      </c>
      <c r="B108" s="20">
        <f>+[1]МФ!B108</f>
        <v>7580000</v>
      </c>
      <c r="C108" s="20">
        <f>+[1]МФ!C108</f>
        <v>12918520</v>
      </c>
      <c r="D108" s="20">
        <f>+[1]МФ!D108</f>
        <v>797987</v>
      </c>
      <c r="E108" s="20">
        <f>+[1]МФ!E108</f>
        <v>1297483</v>
      </c>
      <c r="F108" s="20">
        <f>+[1]МФ!F108</f>
        <v>1670088</v>
      </c>
      <c r="G108" s="20">
        <f>+[1]МФ!G108</f>
        <v>0</v>
      </c>
      <c r="H108" s="31">
        <f>+B108-[1]МФ!B108</f>
        <v>0</v>
      </c>
      <c r="I108" s="31">
        <f>+C108-[1]МФ!C108</f>
        <v>0</v>
      </c>
      <c r="J108" s="31">
        <f>+D108-[1]МФ!D108</f>
        <v>0</v>
      </c>
      <c r="K108" s="31">
        <f>+E108-[1]МФ!E108</f>
        <v>0</v>
      </c>
      <c r="L108" s="31">
        <f>+F108-[1]МФ!F108</f>
        <v>0</v>
      </c>
    </row>
    <row r="109" spans="1:12" ht="16.5" thickBot="1" x14ac:dyDescent="0.3">
      <c r="A109" s="7" t="s">
        <v>32</v>
      </c>
      <c r="B109" s="20"/>
      <c r="C109" s="20"/>
      <c r="D109" s="20"/>
      <c r="E109" s="20"/>
      <c r="F109" s="20"/>
      <c r="G109" s="20"/>
      <c r="H109" s="31">
        <f>+B109-[1]МФ!B109</f>
        <v>0</v>
      </c>
      <c r="I109" s="31">
        <f>+C109-[1]МФ!C109</f>
        <v>0</v>
      </c>
      <c r="J109" s="31">
        <f>+D109-[1]МФ!D109</f>
        <v>0</v>
      </c>
      <c r="K109" s="31">
        <f>+E109-[1]МФ!E109</f>
        <v>0</v>
      </c>
      <c r="L109" s="31">
        <f>+F109-[1]МФ!F109</f>
        <v>0</v>
      </c>
    </row>
    <row r="110" spans="1:12" ht="16.5" thickBot="1" x14ac:dyDescent="0.3">
      <c r="A110" s="22" t="s">
        <v>39</v>
      </c>
      <c r="B110" s="20">
        <f>+[1]МФ!B110</f>
        <v>0</v>
      </c>
      <c r="C110" s="20">
        <f>+[1]МФ!C110</f>
        <v>7870</v>
      </c>
      <c r="D110" s="20">
        <f>+[1]МФ!D110</f>
        <v>0</v>
      </c>
      <c r="E110" s="20">
        <f>+[1]МФ!E110</f>
        <v>7870</v>
      </c>
      <c r="F110" s="20">
        <f>+[1]МФ!F110</f>
        <v>7870</v>
      </c>
      <c r="G110" s="20">
        <f>+[1]МФ!G110</f>
        <v>0</v>
      </c>
      <c r="H110" s="31">
        <f>+B110-[1]МФ!B110</f>
        <v>0</v>
      </c>
      <c r="I110" s="31">
        <f>+C110-[1]МФ!C110</f>
        <v>0</v>
      </c>
      <c r="J110" s="31">
        <f>+D110-[1]МФ!D110</f>
        <v>0</v>
      </c>
      <c r="K110" s="31">
        <f>+E110-[1]МФ!E110</f>
        <v>0</v>
      </c>
      <c r="L110" s="31">
        <f>+F110-[1]МФ!F110</f>
        <v>0</v>
      </c>
    </row>
    <row r="111" spans="1:12" ht="16.5" thickBot="1" x14ac:dyDescent="0.3">
      <c r="A111" s="22" t="s">
        <v>40</v>
      </c>
      <c r="B111" s="20">
        <f>+[1]МФ!B111</f>
        <v>0</v>
      </c>
      <c r="C111" s="20">
        <f>+[1]МФ!C111</f>
        <v>71770</v>
      </c>
      <c r="D111" s="20">
        <f>+[1]МФ!D111</f>
        <v>0</v>
      </c>
      <c r="E111" s="20">
        <f>+[1]МФ!E111</f>
        <v>71770</v>
      </c>
      <c r="F111" s="20">
        <f>+[1]МФ!F111</f>
        <v>71770</v>
      </c>
      <c r="G111" s="20">
        <f>+[1]МФ!G111</f>
        <v>0</v>
      </c>
      <c r="H111" s="31">
        <f>+B111-[1]МФ!B111</f>
        <v>0</v>
      </c>
      <c r="I111" s="31">
        <f>+C111-[1]МФ!C111</f>
        <v>0</v>
      </c>
      <c r="J111" s="31">
        <f>+D111-[1]МФ!D111</f>
        <v>0</v>
      </c>
      <c r="K111" s="31">
        <f>+E111-[1]МФ!E111</f>
        <v>0</v>
      </c>
      <c r="L111" s="31">
        <f>+F111-[1]МФ!F111</f>
        <v>0</v>
      </c>
    </row>
    <row r="112" spans="1:12" ht="16.5" hidden="1" thickBot="1" x14ac:dyDescent="0.3">
      <c r="A112" s="22" t="s">
        <v>41</v>
      </c>
      <c r="B112" s="20">
        <f>+[1]МФ!B112</f>
        <v>0</v>
      </c>
      <c r="C112" s="20">
        <f>+[1]МФ!C112</f>
        <v>0</v>
      </c>
      <c r="D112" s="20">
        <f>+[1]МФ!D112</f>
        <v>0</v>
      </c>
      <c r="E112" s="20">
        <f>+[1]МФ!E112</f>
        <v>0</v>
      </c>
      <c r="F112" s="20">
        <f>+[1]МФ!F112</f>
        <v>0</v>
      </c>
      <c r="G112" s="20">
        <f>+[1]МФ!G112</f>
        <v>0</v>
      </c>
      <c r="H112" s="31">
        <f>+B112-[1]МФ!B112</f>
        <v>0</v>
      </c>
      <c r="I112" s="31">
        <f>+C112-[1]МФ!C112</f>
        <v>0</v>
      </c>
      <c r="J112" s="31">
        <f>+D112-[1]МФ!D112</f>
        <v>0</v>
      </c>
      <c r="K112" s="31">
        <f>+E112-[1]МФ!E112</f>
        <v>0</v>
      </c>
      <c r="L112" s="31">
        <f>+F112-[1]МФ!F112</f>
        <v>0</v>
      </c>
    </row>
    <row r="113" spans="1:12" ht="23.25" hidden="1" thickBot="1" x14ac:dyDescent="0.3">
      <c r="A113" s="22" t="s">
        <v>42</v>
      </c>
      <c r="B113" s="20">
        <f>SUM([1]ЦА:НКЖФ!B109)</f>
        <v>0</v>
      </c>
      <c r="C113" s="20">
        <f>SUM([1]ЦА:НКЖФ!C109)</f>
        <v>0</v>
      </c>
      <c r="D113" s="20">
        <f>SUM([1]ЦА:НКЖФ!D109)</f>
        <v>0</v>
      </c>
      <c r="E113" s="20">
        <f>SUM([1]ЦА:НКЖФ!E109)</f>
        <v>0</v>
      </c>
      <c r="F113" s="20">
        <f>SUM([1]ЦА:НКЖФ!F109)</f>
        <v>0</v>
      </c>
      <c r="G113" s="20">
        <f>SUM([1]ЦА:НКЖФ!G109)</f>
        <v>0</v>
      </c>
      <c r="H113" s="31">
        <f>+B113-[1]МФ!B113</f>
        <v>0</v>
      </c>
      <c r="I113" s="31">
        <f>+C113-[1]МФ!C113</f>
        <v>0</v>
      </c>
      <c r="J113" s="31">
        <f>+D113-[1]МФ!D113</f>
        <v>0</v>
      </c>
      <c r="K113" s="31">
        <f>+E113-[1]МФ!E113</f>
        <v>0</v>
      </c>
      <c r="L113" s="31">
        <f>+F113-[1]МФ!F113</f>
        <v>0</v>
      </c>
    </row>
    <row r="114" spans="1:12" ht="16.5" thickBot="1" x14ac:dyDescent="0.3">
      <c r="A114" s="7"/>
      <c r="B114" s="20"/>
      <c r="C114" s="20"/>
      <c r="D114" s="20"/>
      <c r="E114" s="20"/>
      <c r="F114" s="20"/>
      <c r="G114" s="20"/>
      <c r="H114" s="31">
        <f>+B114-[1]МФ!B114</f>
        <v>0</v>
      </c>
      <c r="I114" s="31">
        <f>+C114-[1]МФ!C114</f>
        <v>0</v>
      </c>
      <c r="J114" s="31">
        <f>+D114-[1]МФ!D114</f>
        <v>0</v>
      </c>
      <c r="K114" s="31">
        <f>+E114-[1]МФ!E114</f>
        <v>0</v>
      </c>
      <c r="L114" s="31">
        <f>+F114-[1]МФ!F114</f>
        <v>0</v>
      </c>
    </row>
    <row r="115" spans="1:12" ht="26.25" thickBot="1" x14ac:dyDescent="0.3">
      <c r="A115" s="9" t="s">
        <v>57</v>
      </c>
      <c r="B115" s="19">
        <f>+B117+B118</f>
        <v>0</v>
      </c>
      <c r="C115" s="19">
        <f t="shared" ref="C115:G115" si="13">+C117+C118</f>
        <v>0</v>
      </c>
      <c r="D115" s="19">
        <f t="shared" si="13"/>
        <v>0</v>
      </c>
      <c r="E115" s="19">
        <f t="shared" si="13"/>
        <v>0</v>
      </c>
      <c r="F115" s="19">
        <f t="shared" si="13"/>
        <v>0</v>
      </c>
      <c r="G115" s="19">
        <f t="shared" si="13"/>
        <v>0</v>
      </c>
      <c r="H115" s="31">
        <f>+B115-[1]МФ!B115</f>
        <v>0</v>
      </c>
      <c r="I115" s="31">
        <f>+C115-[1]МФ!C115</f>
        <v>0</v>
      </c>
      <c r="J115" s="31">
        <f>+D115-[1]МФ!D115</f>
        <v>0</v>
      </c>
      <c r="K115" s="31">
        <f>+E115-[1]МФ!E115</f>
        <v>0</v>
      </c>
      <c r="L115" s="31">
        <f>+F115-[1]МФ!F115</f>
        <v>0</v>
      </c>
    </row>
    <row r="116" spans="1:12" ht="16.5" hidden="1" thickBot="1" x14ac:dyDescent="0.3">
      <c r="A116" s="7" t="s">
        <v>11</v>
      </c>
      <c r="B116" s="20"/>
      <c r="C116" s="20"/>
      <c r="D116" s="20"/>
      <c r="E116" s="20"/>
      <c r="F116" s="20"/>
      <c r="G116" s="20"/>
      <c r="H116" s="31">
        <f>+B116-[1]МФ!B116</f>
        <v>0</v>
      </c>
      <c r="I116" s="31">
        <f>+C116-[1]МФ!C116</f>
        <v>0</v>
      </c>
      <c r="J116" s="31">
        <f>+D116-[1]МФ!D116</f>
        <v>0</v>
      </c>
      <c r="K116" s="31">
        <f>+E116-[1]МФ!E116</f>
        <v>0</v>
      </c>
      <c r="L116" s="31">
        <f>+F116-[1]МФ!F116</f>
        <v>0</v>
      </c>
    </row>
    <row r="117" spans="1:12" ht="16.5" hidden="1" thickBot="1" x14ac:dyDescent="0.3">
      <c r="A117" s="7"/>
      <c r="B117" s="20">
        <f>+[1]МФ!B117</f>
        <v>0</v>
      </c>
      <c r="C117" s="20">
        <f>+[1]МФ!C117</f>
        <v>0</v>
      </c>
      <c r="D117" s="20">
        <f>+[1]МФ!D117</f>
        <v>0</v>
      </c>
      <c r="E117" s="20">
        <f>+[1]МФ!E117</f>
        <v>0</v>
      </c>
      <c r="F117" s="20">
        <f>+[1]МФ!F117</f>
        <v>0</v>
      </c>
      <c r="G117" s="20">
        <f>+[1]МФ!G117</f>
        <v>0</v>
      </c>
      <c r="H117" s="31">
        <f>+B117-[1]МФ!B117</f>
        <v>0</v>
      </c>
      <c r="I117" s="31">
        <f>+C117-[1]МФ!C117</f>
        <v>0</v>
      </c>
      <c r="J117" s="31">
        <f>+D117-[1]МФ!D117</f>
        <v>0</v>
      </c>
      <c r="K117" s="31">
        <f>+E117-[1]МФ!E117</f>
        <v>0</v>
      </c>
      <c r="L117" s="31">
        <f>+F117-[1]МФ!F117</f>
        <v>0</v>
      </c>
    </row>
    <row r="118" spans="1:12" ht="16.5" hidden="1" thickBot="1" x14ac:dyDescent="0.3">
      <c r="A118" s="7" t="s">
        <v>15</v>
      </c>
      <c r="B118" s="20">
        <f>+[1]МФ!B118</f>
        <v>0</v>
      </c>
      <c r="C118" s="20">
        <f>+[1]МФ!C118</f>
        <v>0</v>
      </c>
      <c r="D118" s="20">
        <f>+[1]МФ!D118</f>
        <v>0</v>
      </c>
      <c r="E118" s="20">
        <f>+[1]МФ!E118</f>
        <v>0</v>
      </c>
      <c r="F118" s="20">
        <f>+[1]МФ!F118</f>
        <v>0</v>
      </c>
      <c r="G118" s="20">
        <f>+[1]МФ!G118</f>
        <v>0</v>
      </c>
      <c r="H118" s="31">
        <f>+B118-[1]МФ!B118</f>
        <v>0</v>
      </c>
      <c r="I118" s="31">
        <f>+C118-[1]МФ!C118</f>
        <v>0</v>
      </c>
      <c r="J118" s="31">
        <f>+D118-[1]МФ!D118</f>
        <v>0</v>
      </c>
      <c r="K118" s="31">
        <f>+E118-[1]МФ!E118</f>
        <v>0</v>
      </c>
      <c r="L118" s="31">
        <f>+F118-[1]МФ!F118</f>
        <v>0</v>
      </c>
    </row>
    <row r="119" spans="1:12" ht="16.5" thickBot="1" x14ac:dyDescent="0.3">
      <c r="A119" s="7"/>
      <c r="B119" s="20"/>
      <c r="C119" s="20"/>
      <c r="D119" s="20"/>
      <c r="E119" s="20"/>
      <c r="F119" s="20"/>
      <c r="G119" s="20"/>
      <c r="H119" s="31">
        <f>+B119-[1]МФ!B119</f>
        <v>0</v>
      </c>
      <c r="I119" s="31">
        <f>+C119-[1]МФ!C119</f>
        <v>0</v>
      </c>
      <c r="J119" s="31">
        <f>+D119-[1]МФ!D119</f>
        <v>0</v>
      </c>
      <c r="K119" s="31">
        <f>+E119-[1]МФ!E119</f>
        <v>0</v>
      </c>
      <c r="L119" s="31">
        <f>+F119-[1]МФ!F119</f>
        <v>0</v>
      </c>
    </row>
    <row r="120" spans="1:12" ht="16.5" thickBot="1" x14ac:dyDescent="0.3">
      <c r="A120" s="9" t="s">
        <v>16</v>
      </c>
      <c r="B120" s="19">
        <f>+B104+B115</f>
        <v>38966300</v>
      </c>
      <c r="C120" s="19">
        <f t="shared" ref="C120:G120" si="14">+C104+C115</f>
        <v>43545940</v>
      </c>
      <c r="D120" s="19">
        <f t="shared" si="14"/>
        <v>8307514</v>
      </c>
      <c r="E120" s="19">
        <f t="shared" si="14"/>
        <v>15893846</v>
      </c>
      <c r="F120" s="19">
        <f t="shared" si="14"/>
        <v>23721482</v>
      </c>
      <c r="G120" s="19">
        <f t="shared" si="14"/>
        <v>0</v>
      </c>
      <c r="H120" s="31">
        <f>+B120-[1]МФ!B120</f>
        <v>0</v>
      </c>
      <c r="I120" s="31">
        <f>+C120-[1]МФ!C120</f>
        <v>0</v>
      </c>
      <c r="J120" s="31">
        <f>+D120-[1]МФ!D120</f>
        <v>0</v>
      </c>
      <c r="K120" s="31">
        <f>+E120-[1]МФ!E120</f>
        <v>0</v>
      </c>
      <c r="L120" s="31">
        <f>+F120-[1]МФ!F120</f>
        <v>0</v>
      </c>
    </row>
    <row r="121" spans="1:12" ht="16.5" thickBot="1" x14ac:dyDescent="0.3">
      <c r="A121" s="7"/>
      <c r="B121" s="5"/>
      <c r="C121" s="5"/>
      <c r="D121" s="5"/>
      <c r="E121" s="5"/>
      <c r="F121" s="5"/>
      <c r="G121" s="5"/>
      <c r="H121" s="31">
        <f>+B121-[1]МФ!B121</f>
        <v>0</v>
      </c>
      <c r="I121" s="31">
        <f>+C121-[1]МФ!C121</f>
        <v>0</v>
      </c>
      <c r="J121" s="31">
        <f>+D121-[1]МФ!D121</f>
        <v>0</v>
      </c>
      <c r="K121" s="31">
        <f>+E121-[1]МФ!E121</f>
        <v>0</v>
      </c>
      <c r="L121" s="31">
        <f>+F121-[1]МФ!F121</f>
        <v>0</v>
      </c>
    </row>
    <row r="122" spans="1:12" ht="16.5" thickBot="1" x14ac:dyDescent="0.3">
      <c r="A122" s="7" t="s">
        <v>17</v>
      </c>
      <c r="B122" s="20">
        <f>+[1]МФ!B122</f>
        <v>1157</v>
      </c>
      <c r="C122" s="20">
        <f>+[1]МФ!C122</f>
        <v>1157</v>
      </c>
      <c r="D122" s="20">
        <f>+[1]МФ!D122</f>
        <v>1081</v>
      </c>
      <c r="E122" s="20">
        <f>+[1]МФ!E122</f>
        <v>1078</v>
      </c>
      <c r="F122" s="20">
        <f>+[1]МФ!F122</f>
        <v>1075</v>
      </c>
      <c r="G122" s="20">
        <f>+[1]МФ!G122</f>
        <v>0</v>
      </c>
      <c r="H122" s="31">
        <f>+B122-[1]МФ!B122</f>
        <v>0</v>
      </c>
      <c r="I122" s="31">
        <f>+C122-[1]МФ!C122</f>
        <v>0</v>
      </c>
      <c r="J122" s="31">
        <f>+D122-[1]МФ!D122</f>
        <v>0</v>
      </c>
      <c r="K122" s="31">
        <f>+E122-[1]МФ!E122</f>
        <v>0</v>
      </c>
      <c r="L122" s="31">
        <f>+F122-[1]МФ!F122</f>
        <v>0</v>
      </c>
    </row>
    <row r="123" spans="1:12" x14ac:dyDescent="0.25">
      <c r="H123" s="31">
        <f>+B123-[1]МФ!B123</f>
        <v>0</v>
      </c>
      <c r="I123" s="31">
        <f>+C123-[1]МФ!C123</f>
        <v>0</v>
      </c>
      <c r="J123" s="31">
        <f>+D123-[1]МФ!D123</f>
        <v>0</v>
      </c>
      <c r="K123" s="31">
        <f>+E123-[1]МФ!E123</f>
        <v>0</v>
      </c>
      <c r="L123" s="31">
        <f>+F123-[1]МФ!F123</f>
        <v>0</v>
      </c>
    </row>
    <row r="124" spans="1:12" ht="16.5" thickBot="1" x14ac:dyDescent="0.3">
      <c r="H124" s="31">
        <f>+B124-[1]МФ!B124</f>
        <v>0</v>
      </c>
      <c r="I124" s="31">
        <f>+C124-[1]МФ!C124</f>
        <v>0</v>
      </c>
      <c r="J124" s="31">
        <f>+D124-[1]МФ!D124</f>
        <v>0</v>
      </c>
      <c r="K124" s="31">
        <f>+E124-[1]МФ!E124</f>
        <v>0</v>
      </c>
      <c r="L124" s="31">
        <f>+F124-[1]МФ!F124</f>
        <v>0</v>
      </c>
    </row>
    <row r="125" spans="1:12" ht="16.5" thickBot="1" x14ac:dyDescent="0.3">
      <c r="A125" s="50" t="s">
        <v>80</v>
      </c>
      <c r="B125" s="51"/>
      <c r="C125" s="51"/>
      <c r="D125" s="51"/>
      <c r="E125" s="51"/>
      <c r="F125" s="51"/>
      <c r="G125" s="52"/>
      <c r="H125" s="31">
        <f>+B125-[1]МФ!B125</f>
        <v>0</v>
      </c>
      <c r="I125" s="31">
        <f>+C125-[1]МФ!C125</f>
        <v>0</v>
      </c>
      <c r="J125" s="31">
        <f>+D125-[1]МФ!D125</f>
        <v>0</v>
      </c>
      <c r="K125" s="31">
        <f>+E125-[1]МФ!E125</f>
        <v>0</v>
      </c>
      <c r="L125" s="31">
        <f>+F125-[1]МФ!F125</f>
        <v>0</v>
      </c>
    </row>
    <row r="126" spans="1:12" x14ac:dyDescent="0.25">
      <c r="A126" s="18" t="s">
        <v>8</v>
      </c>
      <c r="B126" s="1" t="s">
        <v>96</v>
      </c>
      <c r="C126" s="1" t="s">
        <v>3</v>
      </c>
      <c r="D126" s="2" t="s">
        <v>4</v>
      </c>
      <c r="E126" s="2" t="s">
        <v>4</v>
      </c>
      <c r="F126" s="2" t="s">
        <v>4</v>
      </c>
      <c r="G126" s="2" t="s">
        <v>4</v>
      </c>
      <c r="H126" s="31"/>
      <c r="I126" s="31"/>
      <c r="J126" s="31"/>
      <c r="K126" s="31"/>
      <c r="L126" s="31"/>
    </row>
    <row r="127" spans="1:12" x14ac:dyDescent="0.25">
      <c r="A127" s="18" t="s">
        <v>9</v>
      </c>
      <c r="B127" s="2" t="s">
        <v>97</v>
      </c>
      <c r="C127" s="2" t="s">
        <v>98</v>
      </c>
      <c r="D127" s="2" t="s">
        <v>5</v>
      </c>
      <c r="E127" s="2" t="s">
        <v>5</v>
      </c>
      <c r="F127" s="2" t="s">
        <v>5</v>
      </c>
      <c r="G127" s="2" t="s">
        <v>5</v>
      </c>
      <c r="H127" s="31"/>
      <c r="I127" s="31"/>
      <c r="J127" s="31"/>
      <c r="K127" s="31"/>
      <c r="L127" s="31"/>
    </row>
    <row r="128" spans="1:12" ht="26.25" thickBot="1" x14ac:dyDescent="0.3">
      <c r="A128" s="8"/>
      <c r="B128" s="41"/>
      <c r="C128" s="3" t="s">
        <v>97</v>
      </c>
      <c r="D128" s="3" t="s">
        <v>90</v>
      </c>
      <c r="E128" s="3" t="s">
        <v>91</v>
      </c>
      <c r="F128" s="3" t="s">
        <v>92</v>
      </c>
      <c r="G128" s="3" t="s">
        <v>93</v>
      </c>
      <c r="H128" s="31"/>
      <c r="I128" s="31"/>
      <c r="J128" s="31"/>
      <c r="K128" s="31"/>
      <c r="L128" s="31"/>
    </row>
    <row r="129" spans="1:12" ht="16.5" thickBot="1" x14ac:dyDescent="0.3">
      <c r="A129" s="9" t="s">
        <v>10</v>
      </c>
      <c r="B129" s="19">
        <f>+B131+B132+B133</f>
        <v>1744000</v>
      </c>
      <c r="C129" s="19">
        <f t="shared" ref="C129:G129" si="15">+C131+C132+C133</f>
        <v>1744000</v>
      </c>
      <c r="D129" s="19">
        <f t="shared" si="15"/>
        <v>368124</v>
      </c>
      <c r="E129" s="19">
        <f t="shared" si="15"/>
        <v>771903</v>
      </c>
      <c r="F129" s="19">
        <f t="shared" si="15"/>
        <v>1155687</v>
      </c>
      <c r="G129" s="19">
        <f t="shared" si="15"/>
        <v>0</v>
      </c>
      <c r="H129" s="31">
        <f>+B129-[1]МФ!B129</f>
        <v>0</v>
      </c>
      <c r="I129" s="31">
        <f>+C129-[1]МФ!C129</f>
        <v>0</v>
      </c>
      <c r="J129" s="31">
        <f>+D129-[1]МФ!D129</f>
        <v>0</v>
      </c>
      <c r="K129" s="31">
        <f>+E129-[1]МФ!E129</f>
        <v>0</v>
      </c>
      <c r="L129" s="31">
        <f>+F129-[1]МФ!F129</f>
        <v>0</v>
      </c>
    </row>
    <row r="130" spans="1:12" ht="16.5" thickBot="1" x14ac:dyDescent="0.3">
      <c r="A130" s="7" t="s">
        <v>11</v>
      </c>
      <c r="B130" s="20"/>
      <c r="C130" s="20"/>
      <c r="D130" s="20"/>
      <c r="E130" s="20"/>
      <c r="F130" s="20"/>
      <c r="G130" s="20"/>
      <c r="H130" s="31">
        <f>+B130-[1]МФ!B130</f>
        <v>0</v>
      </c>
      <c r="I130" s="31">
        <f>+C130-[1]МФ!C130</f>
        <v>0</v>
      </c>
      <c r="J130" s="31">
        <f>+D130-[1]МФ!D130</f>
        <v>0</v>
      </c>
      <c r="K130" s="31">
        <f>+E130-[1]МФ!E130</f>
        <v>0</v>
      </c>
      <c r="L130" s="31">
        <f>+F130-[1]МФ!F130</f>
        <v>0</v>
      </c>
    </row>
    <row r="131" spans="1:12" ht="16.5" thickBot="1" x14ac:dyDescent="0.3">
      <c r="A131" s="10" t="s">
        <v>12</v>
      </c>
      <c r="B131" s="20">
        <f>+[1]МФ!B131</f>
        <v>1452000</v>
      </c>
      <c r="C131" s="20">
        <f>+[1]МФ!C131</f>
        <v>1452000</v>
      </c>
      <c r="D131" s="20">
        <f>+[1]МФ!D131</f>
        <v>334031</v>
      </c>
      <c r="E131" s="20">
        <f>+[1]МФ!E131</f>
        <v>671765</v>
      </c>
      <c r="F131" s="20">
        <f>+[1]МФ!F131</f>
        <v>1018625</v>
      </c>
      <c r="G131" s="20">
        <f>+[1]МФ!G131</f>
        <v>0</v>
      </c>
      <c r="H131" s="31">
        <f>+B131-[1]МФ!B131</f>
        <v>0</v>
      </c>
      <c r="I131" s="31">
        <f>+C131-[1]МФ!C131</f>
        <v>0</v>
      </c>
      <c r="J131" s="31">
        <f>+D131-[1]МФ!D131</f>
        <v>0</v>
      </c>
      <c r="K131" s="31">
        <f>+E131-[1]МФ!E131</f>
        <v>0</v>
      </c>
      <c r="L131" s="31">
        <f>+F131-[1]МФ!F131</f>
        <v>0</v>
      </c>
    </row>
    <row r="132" spans="1:12" ht="16.5" thickBot="1" x14ac:dyDescent="0.3">
      <c r="A132" s="10" t="s">
        <v>13</v>
      </c>
      <c r="B132" s="20">
        <f>+[1]МФ!B132</f>
        <v>277000</v>
      </c>
      <c r="C132" s="20">
        <f>+[1]МФ!C132</f>
        <v>277000</v>
      </c>
      <c r="D132" s="20">
        <f>+[1]МФ!D132</f>
        <v>34093</v>
      </c>
      <c r="E132" s="20">
        <f>+[1]МФ!E132</f>
        <v>95360</v>
      </c>
      <c r="F132" s="20">
        <f>+[1]МФ!F132</f>
        <v>130778</v>
      </c>
      <c r="G132" s="20">
        <f>+[1]МФ!G132</f>
        <v>0</v>
      </c>
      <c r="H132" s="31">
        <f>+B132-[1]МФ!B132</f>
        <v>0</v>
      </c>
      <c r="I132" s="31">
        <f>+C132-[1]МФ!C132</f>
        <v>0</v>
      </c>
      <c r="J132" s="31">
        <f>+D132-[1]МФ!D132</f>
        <v>0</v>
      </c>
      <c r="K132" s="31">
        <f>+E132-[1]МФ!E132</f>
        <v>0</v>
      </c>
      <c r="L132" s="31">
        <f>+F132-[1]МФ!F132</f>
        <v>0</v>
      </c>
    </row>
    <row r="133" spans="1:12" ht="16.5" thickBot="1" x14ac:dyDescent="0.3">
      <c r="A133" s="10" t="s">
        <v>14</v>
      </c>
      <c r="B133" s="20">
        <f>+[1]МФ!B133</f>
        <v>15000</v>
      </c>
      <c r="C133" s="20">
        <f>+[1]МФ!C133</f>
        <v>15000</v>
      </c>
      <c r="D133" s="20">
        <f>+[1]МФ!D133</f>
        <v>0</v>
      </c>
      <c r="E133" s="20">
        <f>+[1]МФ!E133</f>
        <v>4778</v>
      </c>
      <c r="F133" s="20">
        <f>+[1]МФ!F133</f>
        <v>6284</v>
      </c>
      <c r="G133" s="20">
        <f>+[1]МФ!G133</f>
        <v>0</v>
      </c>
      <c r="H133" s="31">
        <f>+B133-[1]МФ!B133</f>
        <v>0</v>
      </c>
      <c r="I133" s="31">
        <f>+C133-[1]МФ!C133</f>
        <v>0</v>
      </c>
      <c r="J133" s="31">
        <f>+D133-[1]МФ!D133</f>
        <v>0</v>
      </c>
      <c r="K133" s="31">
        <f>+E133-[1]МФ!E133</f>
        <v>0</v>
      </c>
      <c r="L133" s="31">
        <f>+F133-[1]МФ!F133</f>
        <v>0</v>
      </c>
    </row>
    <row r="134" spans="1:12" ht="16.5" hidden="1" thickBot="1" x14ac:dyDescent="0.3">
      <c r="A134" s="7" t="s">
        <v>32</v>
      </c>
      <c r="B134" s="20"/>
      <c r="C134" s="20"/>
      <c r="D134" s="20"/>
      <c r="E134" s="20"/>
      <c r="F134" s="20"/>
      <c r="G134" s="20"/>
      <c r="H134" s="31">
        <f>+B134-[1]МФ!B134</f>
        <v>0</v>
      </c>
      <c r="I134" s="31">
        <f>+C134-[1]МФ!C134</f>
        <v>0</v>
      </c>
      <c r="J134" s="31">
        <f>+D134-[1]МФ!D134</f>
        <v>0</v>
      </c>
      <c r="K134" s="31">
        <f>+E134-[1]МФ!E134</f>
        <v>0</v>
      </c>
      <c r="L134" s="31">
        <f>+F134-[1]МФ!F134</f>
        <v>0</v>
      </c>
    </row>
    <row r="135" spans="1:12" ht="16.5" hidden="1" thickBot="1" x14ac:dyDescent="0.3">
      <c r="A135" s="22" t="s">
        <v>89</v>
      </c>
      <c r="B135" s="20">
        <f>+[1]МФ!B135</f>
        <v>0</v>
      </c>
      <c r="C135" s="20">
        <f>+[1]МФ!C135</f>
        <v>0</v>
      </c>
      <c r="D135" s="20">
        <f>+[1]МФ!D135</f>
        <v>0</v>
      </c>
      <c r="E135" s="20">
        <f>+[1]МФ!E135</f>
        <v>0</v>
      </c>
      <c r="F135" s="20">
        <f>+[1]МФ!F135</f>
        <v>0</v>
      </c>
      <c r="G135" s="20">
        <f>+[1]МФ!G135</f>
        <v>0</v>
      </c>
      <c r="H135" s="31">
        <f>+B135-[1]МФ!B135</f>
        <v>0</v>
      </c>
      <c r="I135" s="31">
        <f>+C135-[1]МФ!C135</f>
        <v>0</v>
      </c>
      <c r="J135" s="31">
        <f>+D135-[1]МФ!D135</f>
        <v>0</v>
      </c>
      <c r="K135" s="31">
        <f>+E135-[1]МФ!E135</f>
        <v>0</v>
      </c>
      <c r="L135" s="31">
        <f>+F135-[1]МФ!F135</f>
        <v>0</v>
      </c>
    </row>
    <row r="136" spans="1:12" ht="16.5" thickBot="1" x14ac:dyDescent="0.3">
      <c r="A136" s="7"/>
      <c r="B136" s="20"/>
      <c r="C136" s="20"/>
      <c r="D136" s="20"/>
      <c r="E136" s="20"/>
      <c r="F136" s="20"/>
      <c r="G136" s="20"/>
      <c r="H136" s="31">
        <f>+B136-[1]МФ!B136</f>
        <v>0</v>
      </c>
      <c r="I136" s="31">
        <f>+C136-[1]МФ!C136</f>
        <v>0</v>
      </c>
      <c r="J136" s="31">
        <f>+D136-[1]МФ!D136</f>
        <v>0</v>
      </c>
      <c r="K136" s="31">
        <f>+E136-[1]МФ!E136</f>
        <v>0</v>
      </c>
      <c r="L136" s="31">
        <f>+F136-[1]МФ!F136</f>
        <v>0</v>
      </c>
    </row>
    <row r="137" spans="1:12" ht="26.25" thickBot="1" x14ac:dyDescent="0.3">
      <c r="A137" s="9" t="s">
        <v>57</v>
      </c>
      <c r="B137" s="19">
        <f>+B139+B140</f>
        <v>2000000</v>
      </c>
      <c r="C137" s="19">
        <f t="shared" ref="C137:G137" si="16">+C139+C140</f>
        <v>2000000</v>
      </c>
      <c r="D137" s="19">
        <f t="shared" si="16"/>
        <v>0</v>
      </c>
      <c r="E137" s="19">
        <f t="shared" si="16"/>
        <v>34401</v>
      </c>
      <c r="F137" s="19">
        <f t="shared" si="16"/>
        <v>74944</v>
      </c>
      <c r="G137" s="19">
        <f t="shared" si="16"/>
        <v>0</v>
      </c>
      <c r="H137" s="31">
        <f>+B137-[1]МФ!B137</f>
        <v>0</v>
      </c>
      <c r="I137" s="31">
        <f>+C137-[1]МФ!C137</f>
        <v>0</v>
      </c>
      <c r="J137" s="31">
        <f>+D137-[1]МФ!D137</f>
        <v>0</v>
      </c>
      <c r="K137" s="31">
        <f>+E137-[1]МФ!E137</f>
        <v>0</v>
      </c>
      <c r="L137" s="31">
        <f>+F137-[1]МФ!F137</f>
        <v>0</v>
      </c>
    </row>
    <row r="138" spans="1:12" ht="16.5" thickBot="1" x14ac:dyDescent="0.3">
      <c r="A138" s="7" t="s">
        <v>11</v>
      </c>
      <c r="B138" s="20"/>
      <c r="C138" s="20"/>
      <c r="D138" s="20"/>
      <c r="E138" s="20"/>
      <c r="F138" s="20"/>
      <c r="G138" s="20"/>
      <c r="H138" s="31">
        <f>+B138-[1]МФ!B138</f>
        <v>0</v>
      </c>
      <c r="I138" s="31">
        <f>+C138-[1]МФ!C138</f>
        <v>0</v>
      </c>
      <c r="J138" s="31">
        <f>+D138-[1]МФ!D138</f>
        <v>0</v>
      </c>
      <c r="K138" s="31">
        <f>+E138-[1]МФ!E138</f>
        <v>0</v>
      </c>
      <c r="L138" s="31">
        <f>+F138-[1]МФ!F138</f>
        <v>0</v>
      </c>
    </row>
    <row r="139" spans="1:12" ht="16.5" thickBot="1" x14ac:dyDescent="0.3">
      <c r="A139" s="27" t="s">
        <v>83</v>
      </c>
      <c r="B139" s="20">
        <f>+[1]МФ!B139</f>
        <v>2000000</v>
      </c>
      <c r="C139" s="20">
        <f>+[1]МФ!C139</f>
        <v>2000000</v>
      </c>
      <c r="D139" s="20">
        <f>+[1]МФ!D139</f>
        <v>0</v>
      </c>
      <c r="E139" s="20">
        <f>+[1]МФ!E139</f>
        <v>34401</v>
      </c>
      <c r="F139" s="20">
        <f>+[1]МФ!F139</f>
        <v>74944</v>
      </c>
      <c r="G139" s="20">
        <f>+[1]МФ!G139</f>
        <v>0</v>
      </c>
      <c r="H139" s="31">
        <f>+B139-[1]МФ!B139</f>
        <v>0</v>
      </c>
      <c r="I139" s="31">
        <f>+C139-[1]МФ!C139</f>
        <v>0</v>
      </c>
      <c r="J139" s="31">
        <f>+D139-[1]МФ!D139</f>
        <v>0</v>
      </c>
      <c r="K139" s="31">
        <f>+E139-[1]МФ!E139</f>
        <v>0</v>
      </c>
      <c r="L139" s="31">
        <f>+F139-[1]МФ!F139</f>
        <v>0</v>
      </c>
    </row>
    <row r="140" spans="1:12" ht="16.5" thickBot="1" x14ac:dyDescent="0.3">
      <c r="A140" s="7"/>
      <c r="B140" s="20"/>
      <c r="C140" s="20"/>
      <c r="D140" s="20"/>
      <c r="E140" s="20"/>
      <c r="F140" s="20"/>
      <c r="G140" s="20"/>
      <c r="H140" s="31">
        <f>+B140-[1]МФ!B140</f>
        <v>0</v>
      </c>
      <c r="I140" s="31">
        <f>+C140-[1]МФ!C140</f>
        <v>0</v>
      </c>
      <c r="J140" s="31">
        <f>+D140-[1]МФ!D140</f>
        <v>0</v>
      </c>
      <c r="K140" s="31">
        <f>+E140-[1]МФ!E140</f>
        <v>0</v>
      </c>
      <c r="L140" s="31">
        <f>+F140-[1]МФ!F140</f>
        <v>0</v>
      </c>
    </row>
    <row r="141" spans="1:12" ht="16.5" thickBot="1" x14ac:dyDescent="0.3">
      <c r="A141" s="7"/>
      <c r="B141" s="20"/>
      <c r="C141" s="20"/>
      <c r="D141" s="20"/>
      <c r="E141" s="20"/>
      <c r="F141" s="20"/>
      <c r="G141" s="20"/>
      <c r="H141" s="31">
        <f>+B141-[1]МФ!B141</f>
        <v>0</v>
      </c>
      <c r="I141" s="31">
        <f>+C141-[1]МФ!C141</f>
        <v>0</v>
      </c>
      <c r="J141" s="31">
        <f>+D141-[1]МФ!D141</f>
        <v>0</v>
      </c>
      <c r="K141" s="31">
        <f>+E141-[1]МФ!E141</f>
        <v>0</v>
      </c>
      <c r="L141" s="31">
        <f>+F141-[1]МФ!F141</f>
        <v>0</v>
      </c>
    </row>
    <row r="142" spans="1:12" ht="16.5" thickBot="1" x14ac:dyDescent="0.3">
      <c r="A142" s="9" t="s">
        <v>16</v>
      </c>
      <c r="B142" s="19">
        <f>+B129+B137</f>
        <v>3744000</v>
      </c>
      <c r="C142" s="19">
        <f t="shared" ref="C142:G142" si="17">+C129+C137</f>
        <v>3744000</v>
      </c>
      <c r="D142" s="19">
        <f t="shared" si="17"/>
        <v>368124</v>
      </c>
      <c r="E142" s="19">
        <f t="shared" si="17"/>
        <v>806304</v>
      </c>
      <c r="F142" s="19">
        <f t="shared" si="17"/>
        <v>1230631</v>
      </c>
      <c r="G142" s="19">
        <f t="shared" si="17"/>
        <v>0</v>
      </c>
      <c r="H142" s="31">
        <f>+B142-[1]МФ!B142</f>
        <v>0</v>
      </c>
      <c r="I142" s="31">
        <f>+C142-[1]МФ!C142</f>
        <v>0</v>
      </c>
      <c r="J142" s="31">
        <f>+D142-[1]МФ!D142</f>
        <v>0</v>
      </c>
      <c r="K142" s="31">
        <f>+E142-[1]МФ!E142</f>
        <v>0</v>
      </c>
      <c r="L142" s="31">
        <f>+F142-[1]МФ!F142</f>
        <v>0</v>
      </c>
    </row>
    <row r="143" spans="1:12" ht="16.5" thickBot="1" x14ac:dyDescent="0.3">
      <c r="A143" s="7"/>
      <c r="B143" s="5"/>
      <c r="C143" s="5"/>
      <c r="D143" s="5"/>
      <c r="E143" s="5"/>
      <c r="F143" s="5"/>
      <c r="G143" s="5"/>
      <c r="H143" s="31">
        <f>+B143-[1]МФ!B143</f>
        <v>0</v>
      </c>
      <c r="I143" s="31">
        <f>+C143-[1]МФ!C143</f>
        <v>0</v>
      </c>
      <c r="J143" s="31">
        <f>+D143-[1]МФ!D143</f>
        <v>0</v>
      </c>
      <c r="K143" s="31">
        <f>+E143-[1]МФ!E143</f>
        <v>0</v>
      </c>
      <c r="L143" s="31">
        <f>+F143-[1]МФ!F143</f>
        <v>0</v>
      </c>
    </row>
    <row r="144" spans="1:12" ht="16.5" thickBot="1" x14ac:dyDescent="0.3">
      <c r="A144" s="7" t="s">
        <v>17</v>
      </c>
      <c r="B144" s="20">
        <f>+[1]МФ!B144</f>
        <v>49</v>
      </c>
      <c r="C144" s="20">
        <f>+[1]МФ!C144</f>
        <v>49</v>
      </c>
      <c r="D144" s="20">
        <f>+[1]МФ!D144</f>
        <v>49</v>
      </c>
      <c r="E144" s="20">
        <f>+[1]МФ!E144</f>
        <v>49</v>
      </c>
      <c r="F144" s="20">
        <f>+[1]МФ!F144</f>
        <v>46</v>
      </c>
      <c r="G144" s="20">
        <f>+[1]МФ!G144</f>
        <v>0</v>
      </c>
      <c r="H144" s="31">
        <f>+B144-[1]МФ!B144</f>
        <v>0</v>
      </c>
      <c r="I144" s="31">
        <f>+C144-[1]МФ!C144</f>
        <v>0</v>
      </c>
      <c r="J144" s="31">
        <f>+D144-[1]МФ!D144</f>
        <v>0</v>
      </c>
      <c r="K144" s="31">
        <f>+E144-[1]МФ!E144</f>
        <v>0</v>
      </c>
      <c r="L144" s="31">
        <f>+F144-[1]МФ!F144</f>
        <v>0</v>
      </c>
    </row>
    <row r="145" spans="1:12" x14ac:dyDescent="0.25">
      <c r="H145" s="31">
        <f>+B145-[1]МФ!B145</f>
        <v>0</v>
      </c>
      <c r="I145" s="31">
        <f>+C145-[1]МФ!C145</f>
        <v>0</v>
      </c>
      <c r="J145" s="31">
        <f>+D145-[1]МФ!D145</f>
        <v>0</v>
      </c>
      <c r="K145" s="31">
        <f>+E145-[1]МФ!E145</f>
        <v>0</v>
      </c>
      <c r="L145" s="31">
        <f>+F145-[1]МФ!F145</f>
        <v>0</v>
      </c>
    </row>
    <row r="146" spans="1:12" ht="16.5" thickBot="1" x14ac:dyDescent="0.3">
      <c r="H146" s="31">
        <f>+B146-[1]МФ!B146</f>
        <v>0</v>
      </c>
      <c r="I146" s="31">
        <f>+C146-[1]МФ!C146</f>
        <v>0</v>
      </c>
      <c r="J146" s="31">
        <f>+D146-[1]МФ!D146</f>
        <v>0</v>
      </c>
      <c r="K146" s="31">
        <f>+E146-[1]МФ!E146</f>
        <v>0</v>
      </c>
      <c r="L146" s="31">
        <f>+F146-[1]МФ!F146</f>
        <v>0</v>
      </c>
    </row>
    <row r="147" spans="1:12" ht="16.5" customHeight="1" thickBot="1" x14ac:dyDescent="0.3">
      <c r="A147" s="50" t="s">
        <v>81</v>
      </c>
      <c r="B147" s="51"/>
      <c r="C147" s="51"/>
      <c r="D147" s="51"/>
      <c r="E147" s="51"/>
      <c r="F147" s="51"/>
      <c r="G147" s="52"/>
      <c r="H147" s="31">
        <f>+B147-[1]МФ!B147</f>
        <v>0</v>
      </c>
      <c r="I147" s="31">
        <f>+C147-[1]МФ!C147</f>
        <v>0</v>
      </c>
      <c r="J147" s="31">
        <f>+D147-[1]МФ!D147</f>
        <v>0</v>
      </c>
      <c r="K147" s="31">
        <f>+E147-[1]МФ!E147</f>
        <v>0</v>
      </c>
      <c r="L147" s="31">
        <f>+F147-[1]МФ!F147</f>
        <v>0</v>
      </c>
    </row>
    <row r="148" spans="1:12" x14ac:dyDescent="0.25">
      <c r="A148" s="18" t="s">
        <v>8</v>
      </c>
      <c r="B148" s="1" t="s">
        <v>96</v>
      </c>
      <c r="C148" s="1" t="s">
        <v>3</v>
      </c>
      <c r="D148" s="2" t="s">
        <v>4</v>
      </c>
      <c r="E148" s="2" t="s">
        <v>4</v>
      </c>
      <c r="F148" s="2" t="s">
        <v>4</v>
      </c>
      <c r="G148" s="2" t="s">
        <v>4</v>
      </c>
      <c r="H148" s="31"/>
      <c r="I148" s="31"/>
      <c r="J148" s="31"/>
      <c r="K148" s="31"/>
      <c r="L148" s="31"/>
    </row>
    <row r="149" spans="1:12" x14ac:dyDescent="0.25">
      <c r="A149" s="18" t="s">
        <v>9</v>
      </c>
      <c r="B149" s="2" t="s">
        <v>97</v>
      </c>
      <c r="C149" s="2" t="s">
        <v>98</v>
      </c>
      <c r="D149" s="2" t="s">
        <v>5</v>
      </c>
      <c r="E149" s="2" t="s">
        <v>5</v>
      </c>
      <c r="F149" s="2" t="s">
        <v>5</v>
      </c>
      <c r="G149" s="2" t="s">
        <v>5</v>
      </c>
      <c r="H149" s="31"/>
      <c r="I149" s="31"/>
      <c r="J149" s="31"/>
      <c r="K149" s="31"/>
      <c r="L149" s="31"/>
    </row>
    <row r="150" spans="1:12" ht="26.25" thickBot="1" x14ac:dyDescent="0.3">
      <c r="A150" s="8"/>
      <c r="B150" s="41"/>
      <c r="C150" s="3" t="s">
        <v>97</v>
      </c>
      <c r="D150" s="3" t="s">
        <v>90</v>
      </c>
      <c r="E150" s="3" t="s">
        <v>91</v>
      </c>
      <c r="F150" s="3" t="s">
        <v>92</v>
      </c>
      <c r="G150" s="3" t="s">
        <v>93</v>
      </c>
      <c r="H150" s="31"/>
      <c r="I150" s="31"/>
      <c r="J150" s="31"/>
      <c r="K150" s="31"/>
      <c r="L150" s="31"/>
    </row>
    <row r="151" spans="1:12" ht="16.5" thickBot="1" x14ac:dyDescent="0.3">
      <c r="A151" s="9" t="s">
        <v>10</v>
      </c>
      <c r="B151" s="19">
        <f>+B153+B154+B155</f>
        <v>1218000</v>
      </c>
      <c r="C151" s="19">
        <f t="shared" ref="C151:G151" si="18">+C153+C154+C155</f>
        <v>1218000</v>
      </c>
      <c r="D151" s="19">
        <f t="shared" si="18"/>
        <v>293683</v>
      </c>
      <c r="E151" s="19">
        <f t="shared" si="18"/>
        <v>594441</v>
      </c>
      <c r="F151" s="19">
        <f t="shared" si="18"/>
        <v>898802</v>
      </c>
      <c r="G151" s="19">
        <f t="shared" si="18"/>
        <v>0</v>
      </c>
      <c r="H151" s="31">
        <f>+B151-[1]МФ!B151</f>
        <v>0</v>
      </c>
      <c r="I151" s="31">
        <f>+C151-[1]МФ!C151</f>
        <v>0</v>
      </c>
      <c r="J151" s="31">
        <f>+D151-[1]МФ!D151</f>
        <v>0</v>
      </c>
      <c r="K151" s="31">
        <f>+E151-[1]МФ!E151</f>
        <v>0</v>
      </c>
      <c r="L151" s="31">
        <f>+F151-[1]МФ!F151</f>
        <v>0</v>
      </c>
    </row>
    <row r="152" spans="1:12" ht="16.5" thickBot="1" x14ac:dyDescent="0.3">
      <c r="A152" s="7" t="s">
        <v>11</v>
      </c>
      <c r="B152" s="20"/>
      <c r="C152" s="20"/>
      <c r="D152" s="20"/>
      <c r="E152" s="20"/>
      <c r="F152" s="20"/>
      <c r="G152" s="20"/>
      <c r="H152" s="31">
        <f>+B152-[1]МФ!B152</f>
        <v>0</v>
      </c>
      <c r="I152" s="31">
        <f>+C152-[1]МФ!C152</f>
        <v>0</v>
      </c>
      <c r="J152" s="31">
        <f>+D152-[1]МФ!D152</f>
        <v>0</v>
      </c>
      <c r="K152" s="31">
        <f>+E152-[1]МФ!E152</f>
        <v>0</v>
      </c>
      <c r="L152" s="31">
        <f>+F152-[1]МФ!F152</f>
        <v>0</v>
      </c>
    </row>
    <row r="153" spans="1:12" ht="16.5" thickBot="1" x14ac:dyDescent="0.3">
      <c r="A153" s="10" t="s">
        <v>12</v>
      </c>
      <c r="B153" s="20">
        <f>+[1]МФ!B153</f>
        <v>1012100</v>
      </c>
      <c r="C153" s="20">
        <f>+[1]МФ!C153</f>
        <v>1012100</v>
      </c>
      <c r="D153" s="20">
        <f>+[1]МФ!D153</f>
        <v>250847</v>
      </c>
      <c r="E153" s="20">
        <f>+[1]МФ!E153</f>
        <v>497333</v>
      </c>
      <c r="F153" s="20">
        <f>+[1]МФ!F153</f>
        <v>749929</v>
      </c>
      <c r="G153" s="20">
        <f>+[1]МФ!G153</f>
        <v>0</v>
      </c>
      <c r="H153" s="31">
        <f>+B153-[1]МФ!B153</f>
        <v>0</v>
      </c>
      <c r="I153" s="31">
        <f>+C153-[1]МФ!C153</f>
        <v>0</v>
      </c>
      <c r="J153" s="31">
        <f>+D153-[1]МФ!D153</f>
        <v>0</v>
      </c>
      <c r="K153" s="31">
        <f>+E153-[1]МФ!E153</f>
        <v>0</v>
      </c>
      <c r="L153" s="31">
        <f>+F153-[1]МФ!F153</f>
        <v>0</v>
      </c>
    </row>
    <row r="154" spans="1:12" ht="16.5" thickBot="1" x14ac:dyDescent="0.3">
      <c r="A154" s="10" t="s">
        <v>13</v>
      </c>
      <c r="B154" s="20">
        <f>+[1]МФ!B154</f>
        <v>205900</v>
      </c>
      <c r="C154" s="20">
        <f>+[1]МФ!C154</f>
        <v>205900</v>
      </c>
      <c r="D154" s="20">
        <f>+[1]МФ!D154</f>
        <v>42836</v>
      </c>
      <c r="E154" s="20">
        <f>+[1]МФ!E154</f>
        <v>97108</v>
      </c>
      <c r="F154" s="20">
        <f>+[1]МФ!F154</f>
        <v>148873</v>
      </c>
      <c r="G154" s="20">
        <f>+[1]МФ!G154</f>
        <v>0</v>
      </c>
      <c r="H154" s="31">
        <f>+B154-[1]МФ!B154</f>
        <v>0</v>
      </c>
      <c r="I154" s="31">
        <f>+C154-[1]МФ!C154</f>
        <v>0</v>
      </c>
      <c r="J154" s="31">
        <f>+D154-[1]МФ!D154</f>
        <v>0</v>
      </c>
      <c r="K154" s="31">
        <f>+E154-[1]МФ!E154</f>
        <v>0</v>
      </c>
      <c r="L154" s="31">
        <f>+F154-[1]МФ!F154</f>
        <v>0</v>
      </c>
    </row>
    <row r="155" spans="1:12" ht="16.5" thickBot="1" x14ac:dyDescent="0.3">
      <c r="A155" s="10" t="s">
        <v>14</v>
      </c>
      <c r="B155" s="20">
        <f>+[1]МФ!B155</f>
        <v>0</v>
      </c>
      <c r="C155" s="20">
        <f>+[1]МФ!C155</f>
        <v>0</v>
      </c>
      <c r="D155" s="20">
        <f>+[1]МФ!D155</f>
        <v>0</v>
      </c>
      <c r="E155" s="20">
        <f>+[1]МФ!E155</f>
        <v>0</v>
      </c>
      <c r="F155" s="20">
        <f>+[1]МФ!F155</f>
        <v>0</v>
      </c>
      <c r="G155" s="20">
        <f>+[1]МФ!G155</f>
        <v>0</v>
      </c>
      <c r="H155" s="31">
        <f>+B155-[1]МФ!B155</f>
        <v>0</v>
      </c>
      <c r="I155" s="31">
        <f>+C155-[1]МФ!C155</f>
        <v>0</v>
      </c>
      <c r="J155" s="31">
        <f>+D155-[1]МФ!D155</f>
        <v>0</v>
      </c>
      <c r="K155" s="31">
        <f>+E155-[1]МФ!E155</f>
        <v>0</v>
      </c>
      <c r="L155" s="31">
        <f>+F155-[1]МФ!F155</f>
        <v>0</v>
      </c>
    </row>
    <row r="156" spans="1:12" ht="16.5" thickBot="1" x14ac:dyDescent="0.3">
      <c r="A156" s="7"/>
      <c r="B156" s="20"/>
      <c r="C156" s="20"/>
      <c r="D156" s="20"/>
      <c r="E156" s="20"/>
      <c r="F156" s="20"/>
      <c r="G156" s="20"/>
      <c r="H156" s="31">
        <f>+B156-[1]МФ!B156</f>
        <v>0</v>
      </c>
      <c r="I156" s="31">
        <f>+C156-[1]МФ!C156</f>
        <v>0</v>
      </c>
      <c r="J156" s="31">
        <f>+D156-[1]МФ!D156</f>
        <v>0</v>
      </c>
      <c r="K156" s="31">
        <f>+E156-[1]МФ!E156</f>
        <v>0</v>
      </c>
      <c r="L156" s="31">
        <f>+F156-[1]МФ!F156</f>
        <v>0</v>
      </c>
    </row>
    <row r="157" spans="1:12" ht="26.25" thickBot="1" x14ac:dyDescent="0.3">
      <c r="A157" s="9" t="s">
        <v>57</v>
      </c>
      <c r="B157" s="19">
        <f>+B159</f>
        <v>3650000</v>
      </c>
      <c r="C157" s="19">
        <f t="shared" ref="C157:G157" si="19">+C159</f>
        <v>3650000</v>
      </c>
      <c r="D157" s="19">
        <f t="shared" si="19"/>
        <v>154675</v>
      </c>
      <c r="E157" s="19">
        <f t="shared" si="19"/>
        <v>1120381</v>
      </c>
      <c r="F157" s="19">
        <f t="shared" si="19"/>
        <v>1120381</v>
      </c>
      <c r="G157" s="19">
        <f t="shared" si="19"/>
        <v>0</v>
      </c>
      <c r="H157" s="31">
        <f>+B157-[1]МФ!B157</f>
        <v>0</v>
      </c>
      <c r="I157" s="31">
        <f>+C157-[1]МФ!C157</f>
        <v>0</v>
      </c>
      <c r="J157" s="31">
        <f>+D157-[1]МФ!D157</f>
        <v>0</v>
      </c>
      <c r="K157" s="31">
        <f>+E157-[1]МФ!E157</f>
        <v>0</v>
      </c>
      <c r="L157" s="31">
        <f>+F157-[1]МФ!F157</f>
        <v>0</v>
      </c>
    </row>
    <row r="158" spans="1:12" ht="16.5" thickBot="1" x14ac:dyDescent="0.3">
      <c r="A158" s="7" t="s">
        <v>11</v>
      </c>
      <c r="B158" s="20"/>
      <c r="C158" s="20"/>
      <c r="D158" s="20"/>
      <c r="E158" s="20"/>
      <c r="F158" s="20"/>
      <c r="G158" s="20"/>
      <c r="H158" s="31">
        <f>+B158-[1]МФ!B158</f>
        <v>0</v>
      </c>
      <c r="I158" s="31">
        <f>+C158-[1]МФ!C158</f>
        <v>0</v>
      </c>
      <c r="J158" s="31">
        <f>+D158-[1]МФ!D158</f>
        <v>0</v>
      </c>
      <c r="K158" s="31">
        <f>+E158-[1]МФ!E158</f>
        <v>0</v>
      </c>
      <c r="L158" s="31">
        <f>+F158-[1]МФ!F158</f>
        <v>0</v>
      </c>
    </row>
    <row r="159" spans="1:12" ht="24" thickBot="1" x14ac:dyDescent="0.3">
      <c r="A159" s="27" t="s">
        <v>86</v>
      </c>
      <c r="B159" s="20">
        <f>+[1]МФ!B159</f>
        <v>3650000</v>
      </c>
      <c r="C159" s="20">
        <f>+[1]МФ!C159</f>
        <v>3650000</v>
      </c>
      <c r="D159" s="20">
        <f>+[1]МФ!D159</f>
        <v>154675</v>
      </c>
      <c r="E159" s="20">
        <f>+[1]МФ!E159</f>
        <v>1120381</v>
      </c>
      <c r="F159" s="20">
        <f>+[1]МФ!F159</f>
        <v>1120381</v>
      </c>
      <c r="G159" s="20">
        <f>+[1]МФ!G159</f>
        <v>0</v>
      </c>
      <c r="H159" s="31">
        <f>+B159-[1]МФ!B159</f>
        <v>0</v>
      </c>
      <c r="I159" s="31">
        <f>+C159-[1]МФ!C159</f>
        <v>0</v>
      </c>
      <c r="J159" s="31">
        <f>+D159-[1]МФ!D159</f>
        <v>0</v>
      </c>
      <c r="K159" s="31">
        <f>+E159-[1]МФ!E159</f>
        <v>0</v>
      </c>
      <c r="L159" s="31">
        <f>+F159-[1]МФ!F159</f>
        <v>0</v>
      </c>
    </row>
    <row r="160" spans="1:12" ht="16.5" thickBot="1" x14ac:dyDescent="0.3">
      <c r="A160" s="7"/>
      <c r="B160" s="20"/>
      <c r="C160" s="20"/>
      <c r="D160" s="20"/>
      <c r="E160" s="20"/>
      <c r="F160" s="20"/>
      <c r="G160" s="20"/>
      <c r="H160" s="31">
        <f>+B160-[1]МФ!B160</f>
        <v>0</v>
      </c>
      <c r="I160" s="31">
        <f>+C160-[1]МФ!C160</f>
        <v>0</v>
      </c>
      <c r="J160" s="31">
        <f>+D160-[1]МФ!D160</f>
        <v>0</v>
      </c>
      <c r="K160" s="31">
        <f>+E160-[1]МФ!E160</f>
        <v>0</v>
      </c>
      <c r="L160" s="31">
        <f>+F160-[1]МФ!F160</f>
        <v>0</v>
      </c>
    </row>
    <row r="161" spans="1:12" ht="16.5" thickBot="1" x14ac:dyDescent="0.3">
      <c r="A161" s="7"/>
      <c r="B161" s="20"/>
      <c r="C161" s="20"/>
      <c r="D161" s="20"/>
      <c r="E161" s="20"/>
      <c r="F161" s="20"/>
      <c r="G161" s="20"/>
      <c r="H161" s="31">
        <f>+B161-[1]МФ!B161</f>
        <v>0</v>
      </c>
      <c r="I161" s="31">
        <f>+C161-[1]МФ!C161</f>
        <v>0</v>
      </c>
      <c r="J161" s="31">
        <f>+D161-[1]МФ!D161</f>
        <v>0</v>
      </c>
      <c r="K161" s="31">
        <f>+E161-[1]МФ!E161</f>
        <v>0</v>
      </c>
      <c r="L161" s="31">
        <f>+F161-[1]МФ!F161</f>
        <v>0</v>
      </c>
    </row>
    <row r="162" spans="1:12" ht="16.5" thickBot="1" x14ac:dyDescent="0.3">
      <c r="A162" s="9" t="s">
        <v>16</v>
      </c>
      <c r="B162" s="19">
        <f>+B151+B157</f>
        <v>4868000</v>
      </c>
      <c r="C162" s="19">
        <f t="shared" ref="C162:G162" si="20">+C151+C157</f>
        <v>4868000</v>
      </c>
      <c r="D162" s="19">
        <f t="shared" si="20"/>
        <v>448358</v>
      </c>
      <c r="E162" s="19">
        <f t="shared" si="20"/>
        <v>1714822</v>
      </c>
      <c r="F162" s="19">
        <f t="shared" si="20"/>
        <v>2019183</v>
      </c>
      <c r="G162" s="19">
        <f t="shared" si="20"/>
        <v>0</v>
      </c>
      <c r="H162" s="31">
        <f>+B162-[1]МФ!B162</f>
        <v>0</v>
      </c>
      <c r="I162" s="31">
        <f>+C162-[1]МФ!C162</f>
        <v>0</v>
      </c>
      <c r="J162" s="31">
        <f>+D162-[1]МФ!D162</f>
        <v>0</v>
      </c>
      <c r="K162" s="31">
        <f>+E162-[1]МФ!E162</f>
        <v>0</v>
      </c>
      <c r="L162" s="31">
        <f>+F162-[1]МФ!F162</f>
        <v>0</v>
      </c>
    </row>
    <row r="163" spans="1:12" ht="16.5" thickBot="1" x14ac:dyDescent="0.3">
      <c r="A163" s="7"/>
      <c r="B163" s="5"/>
      <c r="C163" s="5"/>
      <c r="D163" s="5"/>
      <c r="E163" s="5"/>
      <c r="F163" s="5"/>
      <c r="G163" s="5"/>
      <c r="H163" s="31">
        <f>+B163-[1]МФ!B163</f>
        <v>0</v>
      </c>
      <c r="I163" s="31">
        <f>+C163-[1]МФ!C163</f>
        <v>0</v>
      </c>
      <c r="J163" s="31">
        <f>+D163-[1]МФ!D163</f>
        <v>0</v>
      </c>
      <c r="K163" s="31">
        <f>+E163-[1]МФ!E163</f>
        <v>0</v>
      </c>
      <c r="L163" s="31">
        <f>+F163-[1]МФ!F163</f>
        <v>0</v>
      </c>
    </row>
    <row r="164" spans="1:12" ht="16.5" thickBot="1" x14ac:dyDescent="0.3">
      <c r="A164" s="7" t="s">
        <v>17</v>
      </c>
      <c r="B164" s="20">
        <f>+[1]МФ!B164</f>
        <v>30</v>
      </c>
      <c r="C164" s="20">
        <f>+[1]МФ!C164</f>
        <v>32</v>
      </c>
      <c r="D164" s="20">
        <f>+[1]МФ!D164</f>
        <v>29</v>
      </c>
      <c r="E164" s="20">
        <f>+[1]МФ!E164</f>
        <v>29</v>
      </c>
      <c r="F164" s="20">
        <f>+[1]МФ!F164</f>
        <v>29</v>
      </c>
      <c r="G164" s="20">
        <f>+[1]МФ!G164</f>
        <v>0</v>
      </c>
      <c r="H164" s="31">
        <f>+B164-[1]МФ!B164</f>
        <v>0</v>
      </c>
      <c r="I164" s="31">
        <f>+C164-[1]МФ!C164</f>
        <v>0</v>
      </c>
      <c r="J164" s="31">
        <f>+D164-[1]МФ!D164</f>
        <v>0</v>
      </c>
      <c r="K164" s="31">
        <f>+E164-[1]МФ!E164</f>
        <v>0</v>
      </c>
      <c r="L164" s="31">
        <f>+F164-[1]МФ!F164</f>
        <v>0</v>
      </c>
    </row>
    <row r="165" spans="1:12" x14ac:dyDescent="0.25">
      <c r="H165" s="31">
        <f>+B165-[1]МФ!B165</f>
        <v>0</v>
      </c>
      <c r="I165" s="31">
        <f>+C165-[1]МФ!C165</f>
        <v>0</v>
      </c>
      <c r="J165" s="31">
        <f>+D165-[1]МФ!D165</f>
        <v>0</v>
      </c>
      <c r="K165" s="31">
        <f>+E165-[1]МФ!E165</f>
        <v>0</v>
      </c>
      <c r="L165" s="31">
        <f>+F165-[1]МФ!F165</f>
        <v>0</v>
      </c>
    </row>
    <row r="166" spans="1:12" ht="16.5" thickBot="1" x14ac:dyDescent="0.3">
      <c r="H166" s="31">
        <f>+B166-[1]МФ!B166</f>
        <v>0</v>
      </c>
      <c r="I166" s="31">
        <f>+C166-[1]МФ!C166</f>
        <v>0</v>
      </c>
      <c r="J166" s="31">
        <f>+D166-[1]МФ!D166</f>
        <v>0</v>
      </c>
      <c r="K166" s="31">
        <f>+E166-[1]МФ!E166</f>
        <v>0</v>
      </c>
      <c r="L166" s="31">
        <f>+F166-[1]МФ!F166</f>
        <v>0</v>
      </c>
    </row>
    <row r="167" spans="1:12" ht="16.5" thickBot="1" x14ac:dyDescent="0.3">
      <c r="A167" s="50" t="s">
        <v>94</v>
      </c>
      <c r="B167" s="51"/>
      <c r="C167" s="51"/>
      <c r="D167" s="51"/>
      <c r="E167" s="51"/>
      <c r="F167" s="51"/>
      <c r="G167" s="52"/>
      <c r="H167" s="31">
        <f>+B167-[1]МФ!B167</f>
        <v>0</v>
      </c>
      <c r="I167" s="31">
        <f>+C167-[1]МФ!C167</f>
        <v>0</v>
      </c>
      <c r="J167" s="31">
        <f>+D167-[1]МФ!D167</f>
        <v>0</v>
      </c>
      <c r="K167" s="31">
        <f>+E167-[1]МФ!E167</f>
        <v>0</v>
      </c>
      <c r="L167" s="31">
        <f>+F167-[1]МФ!F167</f>
        <v>0</v>
      </c>
    </row>
    <row r="168" spans="1:12" x14ac:dyDescent="0.25">
      <c r="A168" s="18" t="s">
        <v>8</v>
      </c>
      <c r="B168" s="1" t="s">
        <v>96</v>
      </c>
      <c r="C168" s="1" t="s">
        <v>3</v>
      </c>
      <c r="D168" s="1" t="s">
        <v>4</v>
      </c>
      <c r="E168" s="1" t="s">
        <v>4</v>
      </c>
      <c r="F168" s="1" t="s">
        <v>4</v>
      </c>
      <c r="G168" s="1" t="s">
        <v>4</v>
      </c>
      <c r="H168" s="31"/>
      <c r="I168" s="31"/>
      <c r="J168" s="31"/>
      <c r="K168" s="31"/>
      <c r="L168" s="31"/>
    </row>
    <row r="169" spans="1:12" x14ac:dyDescent="0.25">
      <c r="A169" s="18" t="s">
        <v>9</v>
      </c>
      <c r="B169" s="2" t="s">
        <v>97</v>
      </c>
      <c r="C169" s="2" t="s">
        <v>98</v>
      </c>
      <c r="D169" s="2" t="s">
        <v>5</v>
      </c>
      <c r="E169" s="2" t="s">
        <v>5</v>
      </c>
      <c r="F169" s="2" t="s">
        <v>5</v>
      </c>
      <c r="G169" s="2" t="s">
        <v>5</v>
      </c>
      <c r="H169" s="31"/>
      <c r="I169" s="31"/>
      <c r="J169" s="31"/>
      <c r="K169" s="31"/>
      <c r="L169" s="31"/>
    </row>
    <row r="170" spans="1:12" ht="26.25" thickBot="1" x14ac:dyDescent="0.3">
      <c r="A170" s="8"/>
      <c r="B170" s="41"/>
      <c r="C170" s="3" t="s">
        <v>97</v>
      </c>
      <c r="D170" s="3" t="s">
        <v>90</v>
      </c>
      <c r="E170" s="3" t="s">
        <v>91</v>
      </c>
      <c r="F170" s="3" t="s">
        <v>92</v>
      </c>
      <c r="G170" s="3" t="s">
        <v>93</v>
      </c>
      <c r="H170" s="31"/>
      <c r="I170" s="31"/>
      <c r="J170" s="31"/>
      <c r="K170" s="31"/>
      <c r="L170" s="31"/>
    </row>
    <row r="171" spans="1:12" ht="16.5" thickBot="1" x14ac:dyDescent="0.3">
      <c r="A171" s="9" t="s">
        <v>10</v>
      </c>
      <c r="B171" s="19">
        <f>+B173+B174+B175</f>
        <v>241000</v>
      </c>
      <c r="C171" s="19">
        <f t="shared" ref="C171:G171" si="21">+C173+C174+C175</f>
        <v>241000</v>
      </c>
      <c r="D171" s="19">
        <f t="shared" si="21"/>
        <v>39530</v>
      </c>
      <c r="E171" s="19">
        <f t="shared" si="21"/>
        <v>87633</v>
      </c>
      <c r="F171" s="19">
        <f t="shared" si="21"/>
        <v>134055</v>
      </c>
      <c r="G171" s="19">
        <f t="shared" si="21"/>
        <v>0</v>
      </c>
      <c r="H171" s="31">
        <f>+B171-[1]МФ!B171</f>
        <v>0</v>
      </c>
      <c r="I171" s="31">
        <f>+C171-[1]МФ!C171</f>
        <v>0</v>
      </c>
      <c r="J171" s="31">
        <f>+D171-[1]МФ!D171</f>
        <v>0</v>
      </c>
      <c r="K171" s="31">
        <f>+E171-[1]МФ!E171</f>
        <v>0</v>
      </c>
      <c r="L171" s="31">
        <f>+F171-[1]МФ!F171</f>
        <v>0</v>
      </c>
    </row>
    <row r="172" spans="1:12" ht="16.5" thickBot="1" x14ac:dyDescent="0.3">
      <c r="A172" s="7" t="s">
        <v>11</v>
      </c>
      <c r="B172" s="20"/>
      <c r="C172" s="20"/>
      <c r="D172" s="20"/>
      <c r="E172" s="20"/>
      <c r="F172" s="20"/>
      <c r="G172" s="20"/>
      <c r="H172" s="31">
        <f>+B172-[1]МФ!B172</f>
        <v>0</v>
      </c>
      <c r="I172" s="31">
        <f>+C172-[1]МФ!C172</f>
        <v>0</v>
      </c>
      <c r="J172" s="31">
        <f>+D172-[1]МФ!D172</f>
        <v>0</v>
      </c>
      <c r="K172" s="31">
        <f>+E172-[1]МФ!E172</f>
        <v>0</v>
      </c>
      <c r="L172" s="31">
        <f>+F172-[1]МФ!F172</f>
        <v>0</v>
      </c>
    </row>
    <row r="173" spans="1:12" ht="16.5" thickBot="1" x14ac:dyDescent="0.3">
      <c r="A173" s="10" t="s">
        <v>12</v>
      </c>
      <c r="B173" s="20">
        <f>+[1]МФ!B173</f>
        <v>180700</v>
      </c>
      <c r="C173" s="20">
        <f>+[1]МФ!C173</f>
        <v>180700</v>
      </c>
      <c r="D173" s="20">
        <f>+[1]МФ!D173</f>
        <v>30950</v>
      </c>
      <c r="E173" s="20">
        <f>+[1]МФ!E173</f>
        <v>68387</v>
      </c>
      <c r="F173" s="20">
        <f>+[1]МФ!F173</f>
        <v>107567</v>
      </c>
      <c r="G173" s="20">
        <f>+[1]МФ!G173</f>
        <v>0</v>
      </c>
      <c r="H173" s="31">
        <f>+B173-[1]МФ!B173</f>
        <v>0</v>
      </c>
      <c r="I173" s="31">
        <f>+C173-[1]МФ!C173</f>
        <v>0</v>
      </c>
      <c r="J173" s="31">
        <f>+D173-[1]МФ!D173</f>
        <v>0</v>
      </c>
      <c r="K173" s="31">
        <f>+E173-[1]МФ!E173</f>
        <v>0</v>
      </c>
      <c r="L173" s="31">
        <f>+F173-[1]МФ!F173</f>
        <v>0</v>
      </c>
    </row>
    <row r="174" spans="1:12" ht="16.5" thickBot="1" x14ac:dyDescent="0.3">
      <c r="A174" s="10" t="s">
        <v>13</v>
      </c>
      <c r="B174" s="20">
        <f>+[1]МФ!B174</f>
        <v>55300</v>
      </c>
      <c r="C174" s="20">
        <f>+[1]МФ!C174</f>
        <v>55300</v>
      </c>
      <c r="D174" s="20">
        <f>+[1]МФ!D174</f>
        <v>8580</v>
      </c>
      <c r="E174" s="20">
        <f>+[1]МФ!E174</f>
        <v>19246</v>
      </c>
      <c r="F174" s="20">
        <f>+[1]МФ!F174</f>
        <v>26488</v>
      </c>
      <c r="G174" s="20">
        <f>+[1]МФ!G174</f>
        <v>0</v>
      </c>
      <c r="H174" s="31">
        <f>+B174-[1]МФ!B174</f>
        <v>0</v>
      </c>
      <c r="I174" s="31">
        <f>+C174-[1]МФ!C174</f>
        <v>0</v>
      </c>
      <c r="J174" s="31">
        <f>+D174-[1]МФ!D174</f>
        <v>0</v>
      </c>
      <c r="K174" s="31">
        <f>+E174-[1]МФ!E174</f>
        <v>0</v>
      </c>
      <c r="L174" s="31">
        <f>+F174-[1]МФ!F174</f>
        <v>0</v>
      </c>
    </row>
    <row r="175" spans="1:12" ht="16.5" thickBot="1" x14ac:dyDescent="0.3">
      <c r="A175" s="10" t="s">
        <v>14</v>
      </c>
      <c r="B175" s="20">
        <f>+[1]МФ!B175</f>
        <v>5000</v>
      </c>
      <c r="C175" s="20">
        <f>+[1]МФ!C175</f>
        <v>5000</v>
      </c>
      <c r="D175" s="20">
        <f>+[1]МФ!D175</f>
        <v>0</v>
      </c>
      <c r="E175" s="20">
        <f>+[1]МФ!E175</f>
        <v>0</v>
      </c>
      <c r="F175" s="20">
        <f>+[1]МФ!F175</f>
        <v>0</v>
      </c>
      <c r="G175" s="20">
        <f>+[1]МФ!G175</f>
        <v>0</v>
      </c>
      <c r="H175" s="31">
        <f>+B175-[1]МФ!B175</f>
        <v>0</v>
      </c>
      <c r="I175" s="31">
        <f>+C175-[1]МФ!C175</f>
        <v>0</v>
      </c>
      <c r="J175" s="31">
        <f>+D175-[1]МФ!D175</f>
        <v>0</v>
      </c>
      <c r="K175" s="31">
        <f>+E175-[1]МФ!E175</f>
        <v>0</v>
      </c>
      <c r="L175" s="31">
        <f>+F175-[1]МФ!F175</f>
        <v>0</v>
      </c>
    </row>
    <row r="176" spans="1:12" ht="16.5" thickBot="1" x14ac:dyDescent="0.3">
      <c r="A176" s="7"/>
      <c r="B176" s="20"/>
      <c r="C176" s="20"/>
      <c r="D176" s="20"/>
      <c r="E176" s="20"/>
      <c r="F176" s="20"/>
      <c r="G176" s="20"/>
      <c r="H176" s="31">
        <f>+B176-[1]МФ!B176</f>
        <v>0</v>
      </c>
      <c r="I176" s="31">
        <f>+C176-[1]МФ!C176</f>
        <v>0</v>
      </c>
      <c r="J176" s="31">
        <f>+D176-[1]МФ!D176</f>
        <v>0</v>
      </c>
      <c r="K176" s="31">
        <f>+E176-[1]МФ!E176</f>
        <v>0</v>
      </c>
      <c r="L176" s="31">
        <f>+F176-[1]МФ!F176</f>
        <v>0</v>
      </c>
    </row>
    <row r="177" spans="1:12" ht="26.25" thickBot="1" x14ac:dyDescent="0.3">
      <c r="A177" s="9" t="s">
        <v>57</v>
      </c>
      <c r="B177" s="19">
        <f>+B179+B180</f>
        <v>11130000</v>
      </c>
      <c r="C177" s="19">
        <f t="shared" ref="C177:G177" si="22">+C179+C180</f>
        <v>11130000</v>
      </c>
      <c r="D177" s="19">
        <f t="shared" si="22"/>
        <v>2784395</v>
      </c>
      <c r="E177" s="19">
        <f t="shared" si="22"/>
        <v>5563582</v>
      </c>
      <c r="F177" s="19">
        <f t="shared" si="22"/>
        <v>8339098</v>
      </c>
      <c r="G177" s="19">
        <f t="shared" si="22"/>
        <v>0</v>
      </c>
      <c r="H177" s="31">
        <f>+B177-[1]МФ!B177</f>
        <v>0</v>
      </c>
      <c r="I177" s="31">
        <f>+C177-[1]МФ!C177</f>
        <v>0</v>
      </c>
      <c r="J177" s="31">
        <f>+D177-[1]МФ!D177</f>
        <v>0</v>
      </c>
      <c r="K177" s="31">
        <f>+E177-[1]МФ!E177</f>
        <v>0</v>
      </c>
      <c r="L177" s="31">
        <f>+F177-[1]МФ!F177</f>
        <v>0</v>
      </c>
    </row>
    <row r="178" spans="1:12" ht="16.5" thickBot="1" x14ac:dyDescent="0.3">
      <c r="A178" s="7" t="s">
        <v>11</v>
      </c>
      <c r="B178" s="20"/>
      <c r="C178" s="20"/>
      <c r="D178" s="20"/>
      <c r="E178" s="20"/>
      <c r="F178" s="20"/>
      <c r="G178" s="20"/>
      <c r="H178" s="31">
        <f>+B178-[1]МФ!B178</f>
        <v>0</v>
      </c>
      <c r="I178" s="31">
        <f>+C178-[1]МФ!C178</f>
        <v>0</v>
      </c>
      <c r="J178" s="31">
        <f>+D178-[1]МФ!D178</f>
        <v>0</v>
      </c>
      <c r="K178" s="31">
        <f>+E178-[1]МФ!E178</f>
        <v>0</v>
      </c>
      <c r="L178" s="31">
        <f>+F178-[1]МФ!F178</f>
        <v>0</v>
      </c>
    </row>
    <row r="179" spans="1:12" ht="46.5" thickBot="1" x14ac:dyDescent="0.3">
      <c r="A179" s="25" t="s">
        <v>84</v>
      </c>
      <c r="B179" s="20">
        <f>+[1]МФ!B179</f>
        <v>11130000</v>
      </c>
      <c r="C179" s="20">
        <f>+[1]МФ!C179</f>
        <v>11130000</v>
      </c>
      <c r="D179" s="20">
        <f>+[1]МФ!D179</f>
        <v>2784395</v>
      </c>
      <c r="E179" s="20">
        <f>+[1]МФ!E179</f>
        <v>5563582</v>
      </c>
      <c r="F179" s="20">
        <f>+[1]МФ!F179</f>
        <v>8339098</v>
      </c>
      <c r="G179" s="20">
        <f>+[1]МФ!G179</f>
        <v>0</v>
      </c>
      <c r="H179" s="31">
        <f>+B179-[1]МФ!B179</f>
        <v>0</v>
      </c>
      <c r="I179" s="31">
        <f>+C179-[1]МФ!C179</f>
        <v>0</v>
      </c>
      <c r="J179" s="31">
        <f>+D179-[1]МФ!D179</f>
        <v>0</v>
      </c>
      <c r="K179" s="31">
        <f>+E179-[1]МФ!E179</f>
        <v>0</v>
      </c>
      <c r="L179" s="31">
        <f>+F179-[1]МФ!F179</f>
        <v>0</v>
      </c>
    </row>
    <row r="180" spans="1:12" ht="16.5" hidden="1" thickBot="1" x14ac:dyDescent="0.3">
      <c r="A180" s="7" t="s">
        <v>15</v>
      </c>
      <c r="B180" s="20"/>
      <c r="C180" s="20"/>
      <c r="D180" s="20"/>
      <c r="E180" s="20"/>
      <c r="F180" s="20"/>
      <c r="G180" s="20"/>
      <c r="H180" s="31">
        <f>+B180-[1]МФ!B180</f>
        <v>0</v>
      </c>
      <c r="I180" s="31">
        <f>+C180-[1]МФ!C180</f>
        <v>0</v>
      </c>
      <c r="J180" s="31">
        <f>+D180-[1]МФ!D180</f>
        <v>0</v>
      </c>
      <c r="K180" s="31">
        <f>+E180-[1]МФ!E180</f>
        <v>0</v>
      </c>
      <c r="L180" s="31">
        <f>+F180-[1]МФ!F180</f>
        <v>0</v>
      </c>
    </row>
    <row r="181" spans="1:12" ht="16.5" thickBot="1" x14ac:dyDescent="0.3">
      <c r="A181" s="7"/>
      <c r="B181" s="20"/>
      <c r="C181" s="20"/>
      <c r="D181" s="20"/>
      <c r="E181" s="20"/>
      <c r="F181" s="20"/>
      <c r="G181" s="20"/>
      <c r="H181" s="31">
        <f>+B181-[1]МФ!B181</f>
        <v>0</v>
      </c>
      <c r="I181" s="31">
        <f>+C181-[1]МФ!C181</f>
        <v>0</v>
      </c>
      <c r="J181" s="31">
        <f>+D181-[1]МФ!D181</f>
        <v>0</v>
      </c>
      <c r="K181" s="31">
        <f>+E181-[1]МФ!E181</f>
        <v>0</v>
      </c>
      <c r="L181" s="31">
        <f>+F181-[1]МФ!F181</f>
        <v>0</v>
      </c>
    </row>
    <row r="182" spans="1:12" ht="16.5" thickBot="1" x14ac:dyDescent="0.3">
      <c r="A182" s="9" t="s">
        <v>16</v>
      </c>
      <c r="B182" s="19">
        <f>+B171+B177</f>
        <v>11371000</v>
      </c>
      <c r="C182" s="19">
        <f t="shared" ref="C182:G182" si="23">+C171+C177</f>
        <v>11371000</v>
      </c>
      <c r="D182" s="19">
        <f t="shared" si="23"/>
        <v>2823925</v>
      </c>
      <c r="E182" s="19">
        <f t="shared" si="23"/>
        <v>5651215</v>
      </c>
      <c r="F182" s="19">
        <f t="shared" si="23"/>
        <v>8473153</v>
      </c>
      <c r="G182" s="19">
        <f t="shared" si="23"/>
        <v>0</v>
      </c>
      <c r="H182" s="31">
        <f>+B182-[1]МФ!B182</f>
        <v>0</v>
      </c>
      <c r="I182" s="31">
        <f>+C182-[1]МФ!C182</f>
        <v>0</v>
      </c>
      <c r="J182" s="31">
        <f>+D182-[1]МФ!D182</f>
        <v>0</v>
      </c>
      <c r="K182" s="31">
        <f>+E182-[1]МФ!E182</f>
        <v>0</v>
      </c>
      <c r="L182" s="31">
        <f>+F182-[1]МФ!F182</f>
        <v>0</v>
      </c>
    </row>
    <row r="183" spans="1:12" ht="16.5" thickBot="1" x14ac:dyDescent="0.3">
      <c r="A183" s="7"/>
      <c r="B183" s="5"/>
      <c r="C183" s="5"/>
      <c r="D183" s="5"/>
      <c r="E183" s="5"/>
      <c r="F183" s="5"/>
      <c r="G183" s="5"/>
      <c r="H183" s="31">
        <f>+B183-[1]МФ!B183</f>
        <v>0</v>
      </c>
      <c r="I183" s="31">
        <f>+C183-[1]МФ!C183</f>
        <v>0</v>
      </c>
      <c r="J183" s="31">
        <f>+D183-[1]МФ!D183</f>
        <v>0</v>
      </c>
      <c r="K183" s="31">
        <f>+E183-[1]МФ!E183</f>
        <v>0</v>
      </c>
      <c r="L183" s="31">
        <f>+F183-[1]МФ!F183</f>
        <v>0</v>
      </c>
    </row>
    <row r="184" spans="1:12" ht="16.5" thickBot="1" x14ac:dyDescent="0.3">
      <c r="A184" s="7" t="s">
        <v>17</v>
      </c>
      <c r="B184" s="20">
        <f>+[1]МФ!B184</f>
        <v>9</v>
      </c>
      <c r="C184" s="20">
        <f>+[1]МФ!C184</f>
        <v>9</v>
      </c>
      <c r="D184" s="20">
        <f>+[1]МФ!D184</f>
        <v>9</v>
      </c>
      <c r="E184" s="20">
        <f>+[1]МФ!E184</f>
        <v>9</v>
      </c>
      <c r="F184" s="20">
        <f>+[1]МФ!F184</f>
        <v>9</v>
      </c>
      <c r="G184" s="20">
        <f>+[1]МФ!G184</f>
        <v>0</v>
      </c>
      <c r="H184" s="31">
        <f>+B184-[1]МФ!B184</f>
        <v>0</v>
      </c>
      <c r="I184" s="31">
        <f>+C184-[1]МФ!C184</f>
        <v>0</v>
      </c>
      <c r="J184" s="31">
        <f>+D184-[1]МФ!D184</f>
        <v>0</v>
      </c>
      <c r="K184" s="31">
        <f>+E184-[1]МФ!E184</f>
        <v>0</v>
      </c>
      <c r="L184" s="31">
        <f>+F184-[1]МФ!F184</f>
        <v>0</v>
      </c>
    </row>
    <row r="185" spans="1:12" x14ac:dyDescent="0.25">
      <c r="H185" s="31">
        <f>+B185-[1]МФ!B185</f>
        <v>0</v>
      </c>
      <c r="I185" s="31">
        <f>+C185-[1]МФ!C185</f>
        <v>0</v>
      </c>
      <c r="J185" s="31">
        <f>+D185-[1]МФ!D185</f>
        <v>0</v>
      </c>
      <c r="K185" s="31">
        <f>+E185-[1]МФ!E185</f>
        <v>0</v>
      </c>
      <c r="L185" s="31">
        <f>+F185-[1]МФ!F185</f>
        <v>0</v>
      </c>
    </row>
    <row r="186" spans="1:12" ht="16.5" thickBot="1" x14ac:dyDescent="0.3">
      <c r="H186" s="31">
        <f>+B186-[1]МФ!B186</f>
        <v>0</v>
      </c>
      <c r="I186" s="31">
        <f>+C186-[1]МФ!C186</f>
        <v>0</v>
      </c>
      <c r="J186" s="31">
        <f>+D186-[1]МФ!D186</f>
        <v>0</v>
      </c>
      <c r="K186" s="31">
        <f>+E186-[1]МФ!E186</f>
        <v>0</v>
      </c>
      <c r="L186" s="31">
        <f>+F186-[1]МФ!F186</f>
        <v>0</v>
      </c>
    </row>
    <row r="187" spans="1:12" ht="16.5" thickBot="1" x14ac:dyDescent="0.3">
      <c r="A187" s="50" t="s">
        <v>82</v>
      </c>
      <c r="B187" s="51"/>
      <c r="C187" s="51"/>
      <c r="D187" s="51"/>
      <c r="E187" s="51"/>
      <c r="F187" s="51"/>
      <c r="G187" s="52"/>
      <c r="H187" s="31">
        <f>+B187-[1]МФ!B187</f>
        <v>0</v>
      </c>
      <c r="I187" s="31">
        <f>+C187-[1]МФ!C187</f>
        <v>0</v>
      </c>
      <c r="J187" s="31">
        <f>+D187-[1]МФ!D187</f>
        <v>0</v>
      </c>
      <c r="K187" s="31">
        <f>+E187-[1]МФ!E187</f>
        <v>0</v>
      </c>
      <c r="L187" s="31">
        <f>+F187-[1]МФ!F187</f>
        <v>0</v>
      </c>
    </row>
    <row r="188" spans="1:12" x14ac:dyDescent="0.25">
      <c r="A188" s="18" t="s">
        <v>8</v>
      </c>
      <c r="B188" s="1" t="s">
        <v>96</v>
      </c>
      <c r="C188" s="1" t="s">
        <v>3</v>
      </c>
      <c r="D188" s="1" t="s">
        <v>4</v>
      </c>
      <c r="E188" s="1" t="s">
        <v>4</v>
      </c>
      <c r="F188" s="1" t="s">
        <v>4</v>
      </c>
      <c r="G188" s="1" t="s">
        <v>4</v>
      </c>
      <c r="H188" s="31"/>
      <c r="I188" s="31"/>
      <c r="J188" s="31"/>
      <c r="K188" s="31"/>
      <c r="L188" s="31"/>
    </row>
    <row r="189" spans="1:12" x14ac:dyDescent="0.25">
      <c r="A189" s="18" t="s">
        <v>9</v>
      </c>
      <c r="B189" s="2" t="s">
        <v>97</v>
      </c>
      <c r="C189" s="2" t="s">
        <v>98</v>
      </c>
      <c r="D189" s="2" t="s">
        <v>5</v>
      </c>
      <c r="E189" s="2" t="s">
        <v>5</v>
      </c>
      <c r="F189" s="2" t="s">
        <v>5</v>
      </c>
      <c r="G189" s="2" t="s">
        <v>5</v>
      </c>
      <c r="H189" s="31"/>
      <c r="I189" s="31"/>
      <c r="J189" s="31"/>
      <c r="K189" s="31"/>
      <c r="L189" s="31"/>
    </row>
    <row r="190" spans="1:12" ht="26.25" thickBot="1" x14ac:dyDescent="0.3">
      <c r="A190" s="8"/>
      <c r="B190" s="41"/>
      <c r="C190" s="3" t="s">
        <v>97</v>
      </c>
      <c r="D190" s="3" t="s">
        <v>90</v>
      </c>
      <c r="E190" s="3" t="s">
        <v>91</v>
      </c>
      <c r="F190" s="3" t="s">
        <v>92</v>
      </c>
      <c r="G190" s="3" t="s">
        <v>93</v>
      </c>
      <c r="H190" s="31"/>
      <c r="I190" s="31"/>
      <c r="J190" s="31"/>
      <c r="K190" s="31"/>
      <c r="L190" s="31"/>
    </row>
    <row r="191" spans="1:12" ht="16.5" thickBot="1" x14ac:dyDescent="0.3">
      <c r="A191" s="9" t="s">
        <v>10</v>
      </c>
      <c r="B191" s="19">
        <f>+B193+B194+B195</f>
        <v>30628000</v>
      </c>
      <c r="C191" s="19">
        <f t="shared" ref="C191:G191" si="24">+C193+C194+C195</f>
        <v>30782573</v>
      </c>
      <c r="D191" s="19">
        <f t="shared" si="24"/>
        <v>2884844</v>
      </c>
      <c r="E191" s="19">
        <f t="shared" si="24"/>
        <v>8750023</v>
      </c>
      <c r="F191" s="19">
        <f t="shared" si="24"/>
        <v>12622549</v>
      </c>
      <c r="G191" s="19">
        <f t="shared" si="24"/>
        <v>0</v>
      </c>
      <c r="H191" s="31">
        <f>+B191-[1]МФ!B191</f>
        <v>0</v>
      </c>
      <c r="I191" s="31">
        <f>+C191-[1]МФ!C191</f>
        <v>0</v>
      </c>
      <c r="J191" s="31">
        <f>+D191-[1]МФ!D191</f>
        <v>0</v>
      </c>
      <c r="K191" s="31">
        <f>+E191-[1]МФ!E191</f>
        <v>0</v>
      </c>
      <c r="L191" s="31">
        <f>+F191-[1]МФ!F191</f>
        <v>0</v>
      </c>
    </row>
    <row r="192" spans="1:12" ht="16.5" thickBot="1" x14ac:dyDescent="0.3">
      <c r="A192" s="7" t="s">
        <v>11</v>
      </c>
      <c r="B192" s="20"/>
      <c r="C192" s="20"/>
      <c r="D192" s="20"/>
      <c r="E192" s="20"/>
      <c r="F192" s="20"/>
      <c r="G192" s="20"/>
      <c r="H192" s="31">
        <f>+B192-[1]МФ!B192</f>
        <v>0</v>
      </c>
      <c r="I192" s="31">
        <f>+C192-[1]МФ!C192</f>
        <v>0</v>
      </c>
      <c r="J192" s="31">
        <f>+D192-[1]МФ!D192</f>
        <v>0</v>
      </c>
      <c r="K192" s="31">
        <f>+E192-[1]МФ!E192</f>
        <v>0</v>
      </c>
      <c r="L192" s="31">
        <f>+F192-[1]МФ!F192</f>
        <v>0</v>
      </c>
    </row>
    <row r="193" spans="1:12" ht="16.5" thickBot="1" x14ac:dyDescent="0.3">
      <c r="A193" s="10" t="s">
        <v>12</v>
      </c>
      <c r="B193" s="20">
        <f>+[1]МФ!B193</f>
        <v>7808700</v>
      </c>
      <c r="C193" s="20">
        <f>+[1]МФ!C193</f>
        <v>7813273</v>
      </c>
      <c r="D193" s="20">
        <f>+[1]МФ!D193</f>
        <v>1471497</v>
      </c>
      <c r="E193" s="20">
        <f>+[1]МФ!E193</f>
        <v>2960745</v>
      </c>
      <c r="F193" s="20">
        <f>+[1]МФ!F193</f>
        <v>4454725</v>
      </c>
      <c r="G193" s="20">
        <f>+[1]МФ!G193</f>
        <v>0</v>
      </c>
      <c r="H193" s="31">
        <f>+B193-[1]МФ!B193</f>
        <v>0</v>
      </c>
      <c r="I193" s="31">
        <f>+C193-[1]МФ!C193</f>
        <v>0</v>
      </c>
      <c r="J193" s="31">
        <f>+D193-[1]МФ!D193</f>
        <v>0</v>
      </c>
      <c r="K193" s="31">
        <f>+E193-[1]МФ!E193</f>
        <v>0</v>
      </c>
      <c r="L193" s="31">
        <f>+F193-[1]МФ!F193</f>
        <v>0</v>
      </c>
    </row>
    <row r="194" spans="1:12" ht="16.5" thickBot="1" x14ac:dyDescent="0.3">
      <c r="A194" s="10" t="s">
        <v>13</v>
      </c>
      <c r="B194" s="20">
        <f>+[1]МФ!B194</f>
        <v>16721800</v>
      </c>
      <c r="C194" s="20">
        <f>+[1]МФ!C194</f>
        <v>16761800</v>
      </c>
      <c r="D194" s="20">
        <f>+[1]МФ!D194</f>
        <v>1068661</v>
      </c>
      <c r="E194" s="20">
        <f>+[1]МФ!E194</f>
        <v>3990962</v>
      </c>
      <c r="F194" s="20">
        <f>+[1]МФ!F194</f>
        <v>6316905</v>
      </c>
      <c r="G194" s="20">
        <f>+[1]МФ!G194</f>
        <v>0</v>
      </c>
      <c r="H194" s="31">
        <f>+B194-[1]МФ!B194</f>
        <v>0</v>
      </c>
      <c r="I194" s="31">
        <f>+C194-[1]МФ!C194</f>
        <v>0</v>
      </c>
      <c r="J194" s="31">
        <f>+D194-[1]МФ!D194</f>
        <v>0</v>
      </c>
      <c r="K194" s="31">
        <f>+E194-[1]МФ!E194</f>
        <v>0</v>
      </c>
      <c r="L194" s="31">
        <f>+F194-[1]МФ!F194</f>
        <v>0</v>
      </c>
    </row>
    <row r="195" spans="1:12" ht="16.5" thickBot="1" x14ac:dyDescent="0.3">
      <c r="A195" s="10" t="s">
        <v>14</v>
      </c>
      <c r="B195" s="20">
        <f>+[1]МФ!B195</f>
        <v>6097500</v>
      </c>
      <c r="C195" s="20">
        <f>+[1]МФ!C195</f>
        <v>6207500</v>
      </c>
      <c r="D195" s="20">
        <f>+[1]МФ!D195</f>
        <v>344686</v>
      </c>
      <c r="E195" s="20">
        <f>+[1]МФ!E195</f>
        <v>1798316</v>
      </c>
      <c r="F195" s="20">
        <f>+[1]МФ!F195</f>
        <v>1850919</v>
      </c>
      <c r="G195" s="20">
        <f>+[1]МФ!G195</f>
        <v>0</v>
      </c>
      <c r="H195" s="31">
        <f>+B195-[1]МФ!B195</f>
        <v>0</v>
      </c>
      <c r="I195" s="31">
        <f>+C195-[1]МФ!C195</f>
        <v>0</v>
      </c>
      <c r="J195" s="31">
        <f>+D195-[1]МФ!D195</f>
        <v>0</v>
      </c>
      <c r="K195" s="31">
        <f>+E195-[1]МФ!E195</f>
        <v>0</v>
      </c>
      <c r="L195" s="31">
        <f>+F195-[1]МФ!F195</f>
        <v>0</v>
      </c>
    </row>
    <row r="196" spans="1:12" ht="16.5" hidden="1" thickBot="1" x14ac:dyDescent="0.3">
      <c r="A196" s="7" t="s">
        <v>32</v>
      </c>
      <c r="B196" s="20"/>
      <c r="C196" s="20"/>
      <c r="D196" s="20"/>
      <c r="E196" s="20"/>
      <c r="F196" s="20"/>
      <c r="G196" s="20"/>
      <c r="H196" s="31">
        <f>+B196-[1]МФ!B196</f>
        <v>0</v>
      </c>
      <c r="I196" s="31">
        <f>+C196-[1]МФ!C196</f>
        <v>0</v>
      </c>
      <c r="J196" s="31">
        <f>+D196-[1]МФ!D196</f>
        <v>0</v>
      </c>
      <c r="K196" s="31">
        <f>+E196-[1]МФ!E196</f>
        <v>0</v>
      </c>
      <c r="L196" s="31">
        <f>+F196-[1]МФ!F196</f>
        <v>0</v>
      </c>
    </row>
    <row r="197" spans="1:12" ht="23.25" hidden="1" thickBot="1" x14ac:dyDescent="0.3">
      <c r="A197" s="28" t="s">
        <v>49</v>
      </c>
      <c r="B197" s="20">
        <f>+[1]МФ!B197</f>
        <v>0</v>
      </c>
      <c r="C197" s="20">
        <f>+[1]МФ!C197</f>
        <v>0</v>
      </c>
      <c r="D197" s="20">
        <f>+[1]МФ!D197</f>
        <v>0</v>
      </c>
      <c r="E197" s="20">
        <f>+[1]МФ!E197</f>
        <v>0</v>
      </c>
      <c r="F197" s="20">
        <f>+[1]МФ!F197</f>
        <v>0</v>
      </c>
      <c r="G197" s="20">
        <f>+[1]МФ!G197</f>
        <v>0</v>
      </c>
      <c r="H197" s="31">
        <f>+B197-[1]МФ!B197</f>
        <v>0</v>
      </c>
      <c r="I197" s="31">
        <f>+C197-[1]МФ!C197</f>
        <v>0</v>
      </c>
      <c r="J197" s="31">
        <f>+D197-[1]МФ!D197</f>
        <v>0</v>
      </c>
      <c r="K197" s="31">
        <f>+E197-[1]МФ!E197</f>
        <v>0</v>
      </c>
      <c r="L197" s="31">
        <f>+F197-[1]МФ!F197</f>
        <v>0</v>
      </c>
    </row>
    <row r="198" spans="1:12" ht="16.5" thickBot="1" x14ac:dyDescent="0.3">
      <c r="A198" s="25"/>
      <c r="B198" s="20"/>
      <c r="C198" s="20"/>
      <c r="D198" s="20"/>
      <c r="E198" s="20"/>
      <c r="F198" s="20"/>
      <c r="G198" s="20"/>
      <c r="H198" s="31">
        <f>+B198-[1]МФ!B198</f>
        <v>0</v>
      </c>
      <c r="I198" s="31">
        <f>+C198-[1]МФ!C198</f>
        <v>0</v>
      </c>
      <c r="J198" s="31">
        <f>+D198-[1]МФ!D198</f>
        <v>0</v>
      </c>
      <c r="K198" s="31">
        <f>+E198-[1]МФ!E198</f>
        <v>0</v>
      </c>
      <c r="L198" s="31">
        <f>+F198-[1]МФ!F198</f>
        <v>0</v>
      </c>
    </row>
    <row r="199" spans="1:12" ht="26.25" thickBot="1" x14ac:dyDescent="0.3">
      <c r="A199" s="9" t="s">
        <v>57</v>
      </c>
      <c r="B199" s="19">
        <f>+B201+B202+B203+B204</f>
        <v>1605000</v>
      </c>
      <c r="C199" s="19">
        <f t="shared" ref="C199:G199" si="25">+C201+C202+C203+C204</f>
        <v>1656586</v>
      </c>
      <c r="D199" s="19">
        <f t="shared" si="25"/>
        <v>218344</v>
      </c>
      <c r="E199" s="19">
        <f t="shared" si="25"/>
        <v>259668</v>
      </c>
      <c r="F199" s="19">
        <f t="shared" si="25"/>
        <v>282938</v>
      </c>
      <c r="G199" s="19">
        <f t="shared" si="25"/>
        <v>0</v>
      </c>
      <c r="H199" s="31">
        <f>+B199-[1]МФ!B199</f>
        <v>0</v>
      </c>
      <c r="I199" s="31">
        <f>+C199-[1]МФ!C199</f>
        <v>0</v>
      </c>
      <c r="J199" s="31">
        <f>+D199-[1]МФ!D199</f>
        <v>0</v>
      </c>
      <c r="K199" s="31">
        <f>+E199-[1]МФ!E199</f>
        <v>0</v>
      </c>
      <c r="L199" s="31">
        <f>+F199-[1]МФ!F199</f>
        <v>0</v>
      </c>
    </row>
    <row r="200" spans="1:12" ht="16.5" thickBot="1" x14ac:dyDescent="0.3">
      <c r="A200" s="7" t="s">
        <v>11</v>
      </c>
      <c r="B200" s="20"/>
      <c r="C200" s="20"/>
      <c r="D200" s="20"/>
      <c r="E200" s="20"/>
      <c r="F200" s="20"/>
      <c r="G200" s="20"/>
      <c r="H200" s="31">
        <f>+B200-[1]МФ!B200</f>
        <v>0</v>
      </c>
      <c r="I200" s="31">
        <f>+C200-[1]МФ!C200</f>
        <v>0</v>
      </c>
      <c r="J200" s="31">
        <f>+D200-[1]МФ!D200</f>
        <v>0</v>
      </c>
      <c r="K200" s="31">
        <f>+E200-[1]МФ!E200</f>
        <v>0</v>
      </c>
      <c r="L200" s="31">
        <f>+F200-[1]МФ!F200</f>
        <v>0</v>
      </c>
    </row>
    <row r="201" spans="1:12" ht="16.5" thickBot="1" x14ac:dyDescent="0.3">
      <c r="A201" s="25" t="s">
        <v>44</v>
      </c>
      <c r="B201" s="20">
        <f>+[1]МФ!B201</f>
        <v>105000</v>
      </c>
      <c r="C201" s="20">
        <f>+[1]МФ!C201</f>
        <v>105000</v>
      </c>
      <c r="D201" s="20">
        <f>+[1]МФ!D201</f>
        <v>7670</v>
      </c>
      <c r="E201" s="20">
        <f>+[1]МФ!E201</f>
        <v>13982</v>
      </c>
      <c r="F201" s="20">
        <f>+[1]МФ!F201</f>
        <v>18561</v>
      </c>
      <c r="G201" s="20">
        <f>+[1]МФ!G201</f>
        <v>0</v>
      </c>
      <c r="H201" s="31">
        <f>+B201-[1]МФ!B201</f>
        <v>0</v>
      </c>
      <c r="I201" s="31">
        <f>+C201-[1]МФ!C201</f>
        <v>0</v>
      </c>
      <c r="J201" s="31">
        <f>+D201-[1]МФ!D201</f>
        <v>0</v>
      </c>
      <c r="K201" s="31">
        <f>+E201-[1]МФ!E201</f>
        <v>0</v>
      </c>
      <c r="L201" s="31">
        <f>+F201-[1]МФ!F201</f>
        <v>0</v>
      </c>
    </row>
    <row r="202" spans="1:12" ht="16.5" thickBot="1" x14ac:dyDescent="0.3">
      <c r="A202" s="25" t="s">
        <v>45</v>
      </c>
      <c r="B202" s="20">
        <f>+[1]МФ!B202</f>
        <v>0</v>
      </c>
      <c r="C202" s="20">
        <f>+[1]МФ!C202</f>
        <v>51586</v>
      </c>
      <c r="D202" s="20">
        <f>+[1]МФ!D202</f>
        <v>16574</v>
      </c>
      <c r="E202" s="20">
        <f>+[1]МФ!E202</f>
        <v>51586</v>
      </c>
      <c r="F202" s="20">
        <f>+[1]МФ!F202</f>
        <v>70277</v>
      </c>
      <c r="G202" s="20">
        <f>+[1]МФ!G202</f>
        <v>0</v>
      </c>
      <c r="H202" s="31">
        <f>+B202-[1]МФ!B202</f>
        <v>0</v>
      </c>
      <c r="I202" s="31">
        <f>+C202-[1]МФ!C202</f>
        <v>0</v>
      </c>
      <c r="J202" s="31">
        <f>+D202-[1]МФ!D202</f>
        <v>0</v>
      </c>
      <c r="K202" s="31">
        <f>+E202-[1]МФ!E202</f>
        <v>0</v>
      </c>
      <c r="L202" s="31">
        <f>+F202-[1]МФ!F202</f>
        <v>0</v>
      </c>
    </row>
    <row r="203" spans="1:12" ht="34.5" customHeight="1" thickBot="1" x14ac:dyDescent="0.3">
      <c r="A203" s="25" t="s">
        <v>87</v>
      </c>
      <c r="B203" s="20">
        <f>+[1]МФ!B203</f>
        <v>1500000</v>
      </c>
      <c r="C203" s="20">
        <f>+[1]МФ!C203</f>
        <v>1500000</v>
      </c>
      <c r="D203" s="20">
        <f>+[1]МФ!D203</f>
        <v>194100</v>
      </c>
      <c r="E203" s="20">
        <f>+[1]МФ!E203</f>
        <v>194100</v>
      </c>
      <c r="F203" s="20">
        <f>+[1]МФ!F203</f>
        <v>194100</v>
      </c>
      <c r="G203" s="20">
        <f>+[1]МФ!G203</f>
        <v>0</v>
      </c>
      <c r="H203" s="31">
        <f>+B203-[1]МФ!B203</f>
        <v>0</v>
      </c>
      <c r="I203" s="31">
        <f>+C203-[1]МФ!C203</f>
        <v>0</v>
      </c>
      <c r="J203" s="31">
        <f>+D203-[1]МФ!D203</f>
        <v>0</v>
      </c>
      <c r="K203" s="31">
        <f>+E203-[1]МФ!E203</f>
        <v>0</v>
      </c>
      <c r="L203" s="31">
        <f>+F203-[1]МФ!F203</f>
        <v>0</v>
      </c>
    </row>
    <row r="204" spans="1:12" ht="16.5" thickBot="1" x14ac:dyDescent="0.3">
      <c r="A204" s="26"/>
      <c r="B204" s="20"/>
      <c r="C204" s="20"/>
      <c r="D204" s="20"/>
      <c r="E204" s="20"/>
      <c r="F204" s="20"/>
      <c r="G204" s="20"/>
      <c r="H204" s="31">
        <f>+B204-[1]МФ!B204</f>
        <v>0</v>
      </c>
      <c r="I204" s="31">
        <f>+C204-[1]МФ!C204</f>
        <v>0</v>
      </c>
      <c r="J204" s="31">
        <f>+D204-[1]МФ!D204</f>
        <v>0</v>
      </c>
      <c r="K204" s="31">
        <f>+E204-[1]МФ!E204</f>
        <v>0</v>
      </c>
      <c r="L204" s="31">
        <f>+F204-[1]МФ!F204</f>
        <v>0</v>
      </c>
    </row>
    <row r="205" spans="1:12" ht="16.5" thickBot="1" x14ac:dyDescent="0.3">
      <c r="A205" s="9" t="s">
        <v>16</v>
      </c>
      <c r="B205" s="19">
        <f>+B191+B199</f>
        <v>32233000</v>
      </c>
      <c r="C205" s="19">
        <f t="shared" ref="C205:G205" si="26">+C191+C199</f>
        <v>32439159</v>
      </c>
      <c r="D205" s="19">
        <f t="shared" si="26"/>
        <v>3103188</v>
      </c>
      <c r="E205" s="19">
        <f t="shared" si="26"/>
        <v>9009691</v>
      </c>
      <c r="F205" s="19">
        <f t="shared" si="26"/>
        <v>12905487</v>
      </c>
      <c r="G205" s="19">
        <f t="shared" si="26"/>
        <v>0</v>
      </c>
      <c r="H205" s="31">
        <f>+B205-[1]МФ!B205</f>
        <v>0</v>
      </c>
      <c r="I205" s="31">
        <f>+C205-[1]МФ!C205</f>
        <v>0</v>
      </c>
      <c r="J205" s="31">
        <f>+D205-[1]МФ!D205</f>
        <v>0</v>
      </c>
      <c r="K205" s="31">
        <f>+E205-[1]МФ!E205</f>
        <v>0</v>
      </c>
      <c r="L205" s="31">
        <f>+F205-[1]МФ!F205</f>
        <v>0</v>
      </c>
    </row>
    <row r="206" spans="1:12" ht="16.5" thickBot="1" x14ac:dyDescent="0.3">
      <c r="A206" s="7"/>
      <c r="B206" s="5"/>
      <c r="C206" s="5"/>
      <c r="D206" s="5"/>
      <c r="E206" s="5"/>
      <c r="F206" s="5"/>
      <c r="G206" s="5"/>
      <c r="H206" s="31">
        <f>+B206-[1]МФ!B206</f>
        <v>0</v>
      </c>
      <c r="I206" s="31">
        <f>+C206-[1]МФ!C206</f>
        <v>0</v>
      </c>
      <c r="J206" s="31">
        <f>+D206-[1]МФ!D206</f>
        <v>0</v>
      </c>
      <c r="K206" s="31">
        <f>+E206-[1]МФ!E206</f>
        <v>0</v>
      </c>
      <c r="L206" s="31">
        <f>+F206-[1]МФ!F206</f>
        <v>0</v>
      </c>
    </row>
    <row r="207" spans="1:12" ht="16.5" thickBot="1" x14ac:dyDescent="0.3">
      <c r="A207" s="7" t="s">
        <v>17</v>
      </c>
      <c r="B207" s="20">
        <f>+[1]МФ!B207</f>
        <v>192</v>
      </c>
      <c r="C207" s="20">
        <f>+[1]МФ!C207</f>
        <v>188</v>
      </c>
      <c r="D207" s="20">
        <f>+[1]МФ!D207</f>
        <v>181</v>
      </c>
      <c r="E207" s="20">
        <f>+[1]МФ!E207</f>
        <v>177</v>
      </c>
      <c r="F207" s="20">
        <f>+[1]МФ!F207</f>
        <v>169</v>
      </c>
      <c r="G207" s="20">
        <f>+[1]МФ!G207</f>
        <v>0</v>
      </c>
      <c r="H207" s="31">
        <f>+B207-[1]МФ!B207</f>
        <v>0</v>
      </c>
      <c r="I207" s="31">
        <f>+C207-[1]МФ!C207</f>
        <v>0</v>
      </c>
      <c r="J207" s="31">
        <f>+D207-[1]МФ!D207</f>
        <v>0</v>
      </c>
      <c r="K207" s="31">
        <f>+E207-[1]МФ!E207</f>
        <v>0</v>
      </c>
      <c r="L207" s="31">
        <f>+F207-[1]МФ!F207</f>
        <v>0</v>
      </c>
    </row>
    <row r="208" spans="1:12" x14ac:dyDescent="0.25">
      <c r="H208" s="31">
        <f>+B208-[1]МФ!B208</f>
        <v>0</v>
      </c>
      <c r="I208" s="31">
        <f>+C208-[1]МФ!C208</f>
        <v>0</v>
      </c>
      <c r="J208" s="31">
        <f>+D208-[1]МФ!D208</f>
        <v>0</v>
      </c>
      <c r="K208" s="31">
        <f>+E208-[1]МФ!E208</f>
        <v>0</v>
      </c>
      <c r="L208" s="31">
        <f>+F208-[1]МФ!F208</f>
        <v>0</v>
      </c>
    </row>
    <row r="209" spans="1:12" ht="16.5" thickBot="1" x14ac:dyDescent="0.3">
      <c r="H209" s="31">
        <f>+B209-[1]МФ!B209</f>
        <v>0</v>
      </c>
      <c r="I209" s="31">
        <f>+C209-[1]МФ!C209</f>
        <v>0</v>
      </c>
      <c r="J209" s="31">
        <f>+D209-[1]МФ!D209</f>
        <v>0</v>
      </c>
      <c r="K209" s="31">
        <f>+E209-[1]МФ!E209</f>
        <v>0</v>
      </c>
      <c r="L209" s="31">
        <f>+F209-[1]МФ!F209</f>
        <v>0</v>
      </c>
    </row>
    <row r="210" spans="1:12" ht="16.5" thickBot="1" x14ac:dyDescent="0.3">
      <c r="A210" s="50" t="s">
        <v>47</v>
      </c>
      <c r="B210" s="51"/>
      <c r="C210" s="51"/>
      <c r="D210" s="51"/>
      <c r="E210" s="51"/>
      <c r="F210" s="51"/>
      <c r="G210" s="52"/>
      <c r="H210" s="31">
        <f>+B210-[1]МФ!B210</f>
        <v>0</v>
      </c>
      <c r="I210" s="31">
        <f>+C210-[1]МФ!C210</f>
        <v>0</v>
      </c>
      <c r="J210" s="31">
        <f>+D210-[1]МФ!D210</f>
        <v>0</v>
      </c>
      <c r="K210" s="31">
        <f>+E210-[1]МФ!E210</f>
        <v>0</v>
      </c>
      <c r="L210" s="31">
        <f>+F210-[1]МФ!F210</f>
        <v>0</v>
      </c>
    </row>
    <row r="211" spans="1:12" x14ac:dyDescent="0.25">
      <c r="A211" s="18" t="s">
        <v>8</v>
      </c>
      <c r="B211" s="1" t="s">
        <v>96</v>
      </c>
      <c r="C211" s="1" t="s">
        <v>3</v>
      </c>
      <c r="D211" s="2" t="s">
        <v>4</v>
      </c>
      <c r="E211" s="2" t="s">
        <v>4</v>
      </c>
      <c r="F211" s="2" t="s">
        <v>4</v>
      </c>
      <c r="G211" s="2" t="s">
        <v>4</v>
      </c>
      <c r="H211" s="31"/>
      <c r="I211" s="31"/>
      <c r="J211" s="31"/>
      <c r="K211" s="31"/>
      <c r="L211" s="31"/>
    </row>
    <row r="212" spans="1:12" x14ac:dyDescent="0.25">
      <c r="A212" s="18" t="s">
        <v>9</v>
      </c>
      <c r="B212" s="2" t="s">
        <v>97</v>
      </c>
      <c r="C212" s="2" t="s">
        <v>98</v>
      </c>
      <c r="D212" s="2" t="s">
        <v>5</v>
      </c>
      <c r="E212" s="2" t="s">
        <v>5</v>
      </c>
      <c r="F212" s="2" t="s">
        <v>5</v>
      </c>
      <c r="G212" s="2" t="s">
        <v>5</v>
      </c>
      <c r="H212" s="31"/>
      <c r="I212" s="31"/>
      <c r="J212" s="31"/>
      <c r="K212" s="31"/>
      <c r="L212" s="31"/>
    </row>
    <row r="213" spans="1:12" ht="26.25" thickBot="1" x14ac:dyDescent="0.3">
      <c r="A213" s="8"/>
      <c r="B213" s="41"/>
      <c r="C213" s="3" t="s">
        <v>97</v>
      </c>
      <c r="D213" s="3" t="s">
        <v>59</v>
      </c>
      <c r="E213" s="3" t="s">
        <v>54</v>
      </c>
      <c r="F213" s="3" t="s">
        <v>55</v>
      </c>
      <c r="G213" s="3" t="s">
        <v>56</v>
      </c>
      <c r="H213" s="31"/>
      <c r="I213" s="31"/>
      <c r="J213" s="31"/>
      <c r="K213" s="31"/>
      <c r="L213" s="31"/>
    </row>
    <row r="214" spans="1:12" ht="16.5" thickBot="1" x14ac:dyDescent="0.3">
      <c r="A214" s="9" t="s">
        <v>10</v>
      </c>
      <c r="B214" s="19">
        <f>SUM(B216:B218)</f>
        <v>344177040</v>
      </c>
      <c r="C214" s="19">
        <f t="shared" ref="C214:G214" si="27">SUM(C216:C218)</f>
        <v>352290086</v>
      </c>
      <c r="D214" s="19">
        <f t="shared" si="27"/>
        <v>79346831</v>
      </c>
      <c r="E214" s="19">
        <f t="shared" si="27"/>
        <v>155228888</v>
      </c>
      <c r="F214" s="19">
        <f t="shared" si="27"/>
        <v>228675587</v>
      </c>
      <c r="G214" s="19">
        <f t="shared" si="27"/>
        <v>0</v>
      </c>
      <c r="H214" s="31">
        <f>+B214-[1]МФ!B214</f>
        <v>0</v>
      </c>
      <c r="I214" s="31">
        <f>+C214-[1]МФ!C214</f>
        <v>0</v>
      </c>
      <c r="J214" s="31">
        <f>+D214-[1]МФ!D214</f>
        <v>0</v>
      </c>
      <c r="K214" s="31">
        <f>+E214-[1]МФ!E214</f>
        <v>0</v>
      </c>
      <c r="L214" s="31">
        <f>+F214-[1]МФ!F214</f>
        <v>0</v>
      </c>
    </row>
    <row r="215" spans="1:12" ht="16.5" thickBot="1" x14ac:dyDescent="0.3">
      <c r="A215" s="7" t="s">
        <v>11</v>
      </c>
      <c r="B215" s="20"/>
      <c r="C215" s="20"/>
      <c r="D215" s="20"/>
      <c r="E215" s="20"/>
      <c r="F215" s="20"/>
      <c r="G215" s="20"/>
      <c r="H215" s="31">
        <f>+B215-[1]МФ!B215</f>
        <v>0</v>
      </c>
      <c r="I215" s="31">
        <f>+C215-[1]МФ!C215</f>
        <v>0</v>
      </c>
      <c r="J215" s="31">
        <f>+D215-[1]МФ!D215</f>
        <v>0</v>
      </c>
      <c r="K215" s="31">
        <f>+E215-[1]МФ!E215</f>
        <v>0</v>
      </c>
      <c r="L215" s="31">
        <f>+F215-[1]МФ!F215</f>
        <v>0</v>
      </c>
    </row>
    <row r="216" spans="1:12" ht="16.5" thickBot="1" x14ac:dyDescent="0.3">
      <c r="A216" s="10" t="s">
        <v>12</v>
      </c>
      <c r="B216" s="20">
        <f>+B11+B34+B58+B86+B106+B131+B153+B173+B193</f>
        <v>248807400</v>
      </c>
      <c r="C216" s="20">
        <f t="shared" ref="C216:G216" si="28">+C11+C34+C58+C86+C106+C131+C153+C173+C193</f>
        <v>248811797</v>
      </c>
      <c r="D216" s="20">
        <f t="shared" si="28"/>
        <v>62768931</v>
      </c>
      <c r="E216" s="20">
        <f t="shared" si="28"/>
        <v>122961785</v>
      </c>
      <c r="F216" s="20">
        <f t="shared" si="28"/>
        <v>182333212</v>
      </c>
      <c r="G216" s="20">
        <f t="shared" si="28"/>
        <v>0</v>
      </c>
      <c r="H216" s="31">
        <f>+B216-[1]МФ!B216</f>
        <v>0</v>
      </c>
      <c r="I216" s="31">
        <f>+C216-[1]МФ!C216</f>
        <v>0</v>
      </c>
      <c r="J216" s="31">
        <f>+D216-[1]МФ!D216</f>
        <v>0</v>
      </c>
      <c r="K216" s="31">
        <f>+E216-[1]МФ!E216</f>
        <v>0</v>
      </c>
      <c r="L216" s="31">
        <f>+F216-[1]МФ!F216</f>
        <v>0</v>
      </c>
    </row>
    <row r="217" spans="1:12" ht="16.5" thickBot="1" x14ac:dyDescent="0.3">
      <c r="A217" s="10" t="s">
        <v>13</v>
      </c>
      <c r="B217" s="20">
        <f t="shared" ref="B217:G218" si="29">+B12+B35+B59+B87+B107+B132+B154+B174+B194</f>
        <v>80266640</v>
      </c>
      <c r="C217" s="20">
        <f t="shared" si="29"/>
        <v>78396769</v>
      </c>
      <c r="D217" s="20">
        <f t="shared" si="29"/>
        <v>15349621</v>
      </c>
      <c r="E217" s="20">
        <f t="shared" si="29"/>
        <v>29068985</v>
      </c>
      <c r="F217" s="20">
        <f t="shared" si="29"/>
        <v>42466710</v>
      </c>
      <c r="G217" s="20">
        <f t="shared" si="29"/>
        <v>0</v>
      </c>
      <c r="H217" s="31">
        <f>+B217-[1]МФ!B217</f>
        <v>0</v>
      </c>
      <c r="I217" s="31">
        <f>+C217-[1]МФ!C217</f>
        <v>0</v>
      </c>
      <c r="J217" s="31">
        <f>+D217-[1]МФ!D217</f>
        <v>0</v>
      </c>
      <c r="K217" s="31">
        <f>+E217-[1]МФ!E217</f>
        <v>0</v>
      </c>
      <c r="L217" s="31">
        <f>+F217-[1]МФ!F217</f>
        <v>0</v>
      </c>
    </row>
    <row r="218" spans="1:12" ht="16.5" thickBot="1" x14ac:dyDescent="0.3">
      <c r="A218" s="10" t="s">
        <v>14</v>
      </c>
      <c r="B218" s="20">
        <f t="shared" si="29"/>
        <v>15103000</v>
      </c>
      <c r="C218" s="20">
        <f t="shared" si="29"/>
        <v>25081520</v>
      </c>
      <c r="D218" s="20">
        <f t="shared" si="29"/>
        <v>1228279</v>
      </c>
      <c r="E218" s="20">
        <f t="shared" si="29"/>
        <v>3198118</v>
      </c>
      <c r="F218" s="20">
        <f t="shared" si="29"/>
        <v>3875665</v>
      </c>
      <c r="G218" s="20">
        <f t="shared" si="29"/>
        <v>0</v>
      </c>
      <c r="H218" s="31">
        <f>+B218-[1]МФ!B218</f>
        <v>0</v>
      </c>
      <c r="I218" s="31">
        <f>+C218-[1]МФ!C218</f>
        <v>0</v>
      </c>
      <c r="J218" s="31">
        <f>+D218-[1]МФ!D218</f>
        <v>0</v>
      </c>
      <c r="K218" s="31">
        <f>+E218-[1]МФ!E218</f>
        <v>0</v>
      </c>
      <c r="L218" s="31">
        <f>+F218-[1]МФ!F218</f>
        <v>0</v>
      </c>
    </row>
    <row r="219" spans="1:12" ht="16.5" thickBot="1" x14ac:dyDescent="0.3">
      <c r="A219" s="7" t="s">
        <v>32</v>
      </c>
      <c r="B219" s="20"/>
      <c r="C219" s="20"/>
      <c r="D219" s="20"/>
      <c r="E219" s="20"/>
      <c r="F219" s="20"/>
      <c r="G219" s="20"/>
      <c r="H219" s="31">
        <f>+B219-[1]МФ!B219</f>
        <v>0</v>
      </c>
      <c r="I219" s="31">
        <f>+C219-[1]МФ!C219</f>
        <v>0</v>
      </c>
      <c r="J219" s="31">
        <f>+D219-[1]МФ!D219</f>
        <v>0</v>
      </c>
      <c r="K219" s="31">
        <f>+E219-[1]МФ!E219</f>
        <v>0</v>
      </c>
      <c r="L219" s="31">
        <f>+F219-[1]МФ!F219</f>
        <v>0</v>
      </c>
    </row>
    <row r="220" spans="1:12" ht="24" customHeight="1" thickBot="1" x14ac:dyDescent="0.3">
      <c r="A220" s="21" t="s">
        <v>99</v>
      </c>
      <c r="B220" s="20">
        <f>+B15+B65</f>
        <v>0</v>
      </c>
      <c r="C220" s="20">
        <f t="shared" ref="C220:G220" si="30">+C15+C65</f>
        <v>41250</v>
      </c>
      <c r="D220" s="20">
        <f t="shared" si="30"/>
        <v>0</v>
      </c>
      <c r="E220" s="20">
        <f t="shared" si="30"/>
        <v>0</v>
      </c>
      <c r="F220" s="20">
        <f t="shared" si="30"/>
        <v>5320</v>
      </c>
      <c r="G220" s="20">
        <f t="shared" si="30"/>
        <v>0</v>
      </c>
      <c r="H220" s="31">
        <f>+B220-[1]МФ!B220</f>
        <v>0</v>
      </c>
      <c r="I220" s="31">
        <f>+C220-[1]МФ!C220</f>
        <v>0</v>
      </c>
      <c r="J220" s="31">
        <f>+D220-[1]МФ!D220</f>
        <v>0</v>
      </c>
      <c r="K220" s="31">
        <f>+E220-[1]МФ!E220</f>
        <v>0</v>
      </c>
      <c r="L220" s="31">
        <f>+F220-[1]МФ!F220</f>
        <v>0</v>
      </c>
    </row>
    <row r="221" spans="1:12" ht="16.5" hidden="1" thickBot="1" x14ac:dyDescent="0.3">
      <c r="A221" s="21" t="s">
        <v>88</v>
      </c>
      <c r="B221" s="20">
        <f>+B16+B38</f>
        <v>0</v>
      </c>
      <c r="C221" s="20">
        <f t="shared" ref="C221:G221" si="31">+C16+C38</f>
        <v>0</v>
      </c>
      <c r="D221" s="20">
        <f t="shared" si="31"/>
        <v>0</v>
      </c>
      <c r="E221" s="20">
        <f t="shared" si="31"/>
        <v>0</v>
      </c>
      <c r="F221" s="20">
        <f t="shared" si="31"/>
        <v>0</v>
      </c>
      <c r="G221" s="20">
        <f t="shared" si="31"/>
        <v>0</v>
      </c>
      <c r="H221" s="31">
        <f>+B221-[1]МФ!B221</f>
        <v>0</v>
      </c>
      <c r="I221" s="31">
        <f>+C221-[1]МФ!C221</f>
        <v>0</v>
      </c>
      <c r="J221" s="31">
        <f>+D221-[1]МФ!D221</f>
        <v>0</v>
      </c>
      <c r="K221" s="31">
        <f>+E221-[1]МФ!E221</f>
        <v>0</v>
      </c>
      <c r="L221" s="31">
        <f>+F221-[1]МФ!F221</f>
        <v>0</v>
      </c>
    </row>
    <row r="222" spans="1:12" ht="24" thickBot="1" x14ac:dyDescent="0.3">
      <c r="A222" s="25" t="s">
        <v>36</v>
      </c>
      <c r="B222" s="20">
        <f t="shared" ref="B222:G222" si="32">+B62</f>
        <v>0</v>
      </c>
      <c r="C222" s="20">
        <f t="shared" si="32"/>
        <v>23977</v>
      </c>
      <c r="D222" s="20">
        <f t="shared" si="32"/>
        <v>0</v>
      </c>
      <c r="E222" s="20">
        <f t="shared" si="32"/>
        <v>23977</v>
      </c>
      <c r="F222" s="20">
        <f t="shared" si="32"/>
        <v>23977</v>
      </c>
      <c r="G222" s="20">
        <f t="shared" si="32"/>
        <v>0</v>
      </c>
      <c r="H222" s="31">
        <f>+B222-[1]МФ!B222</f>
        <v>0</v>
      </c>
      <c r="I222" s="31">
        <f>+C222-[1]МФ!C222</f>
        <v>0</v>
      </c>
      <c r="J222" s="31">
        <f>+D222-[1]МФ!D222</f>
        <v>0</v>
      </c>
      <c r="K222" s="31">
        <f>+E222-[1]МФ!E222</f>
        <v>0</v>
      </c>
      <c r="L222" s="31">
        <f>+F222-[1]МФ!F222</f>
        <v>0</v>
      </c>
    </row>
    <row r="223" spans="1:12" ht="16.5" hidden="1" thickBot="1" x14ac:dyDescent="0.3">
      <c r="A223" s="26" t="s">
        <v>51</v>
      </c>
      <c r="B223" s="20">
        <f>+B40</f>
        <v>0</v>
      </c>
      <c r="C223" s="20">
        <f t="shared" ref="C223:G223" si="33">+C40</f>
        <v>0</v>
      </c>
      <c r="D223" s="20">
        <f t="shared" si="33"/>
        <v>0</v>
      </c>
      <c r="E223" s="20">
        <f t="shared" si="33"/>
        <v>0</v>
      </c>
      <c r="F223" s="20">
        <f t="shared" si="33"/>
        <v>0</v>
      </c>
      <c r="G223" s="20">
        <f t="shared" si="33"/>
        <v>0</v>
      </c>
      <c r="H223" s="31">
        <f>+B223-[1]МФ!B223</f>
        <v>0</v>
      </c>
      <c r="I223" s="31">
        <f>+C223-[1]МФ!C223</f>
        <v>0</v>
      </c>
      <c r="J223" s="31">
        <f>+D223-[1]МФ!D223</f>
        <v>0</v>
      </c>
      <c r="K223" s="31">
        <f>+E223-[1]МФ!E223</f>
        <v>0</v>
      </c>
      <c r="L223" s="31">
        <f>+F223-[1]МФ!F223</f>
        <v>0</v>
      </c>
    </row>
    <row r="224" spans="1:12" ht="16.5" hidden="1" thickBot="1" x14ac:dyDescent="0.3">
      <c r="A224" s="26" t="s">
        <v>37</v>
      </c>
      <c r="B224" s="20">
        <f>+B66</f>
        <v>0</v>
      </c>
      <c r="C224" s="20">
        <f t="shared" ref="C224:G224" si="34">+C66</f>
        <v>0</v>
      </c>
      <c r="D224" s="20">
        <f t="shared" si="34"/>
        <v>0</v>
      </c>
      <c r="E224" s="20">
        <f t="shared" si="34"/>
        <v>0</v>
      </c>
      <c r="F224" s="20">
        <f t="shared" si="34"/>
        <v>0</v>
      </c>
      <c r="G224" s="20">
        <f t="shared" si="34"/>
        <v>0</v>
      </c>
      <c r="H224" s="31">
        <f>+B224-[1]МФ!B224</f>
        <v>0</v>
      </c>
      <c r="I224" s="31">
        <f>+C224-[1]МФ!C224</f>
        <v>0</v>
      </c>
      <c r="J224" s="31">
        <f>+D224-[1]МФ!D224</f>
        <v>0</v>
      </c>
      <c r="K224" s="31">
        <f>+E224-[1]МФ!E224</f>
        <v>0</v>
      </c>
      <c r="L224" s="31">
        <f>+F224-[1]МФ!F224</f>
        <v>0</v>
      </c>
    </row>
    <row r="225" spans="1:12" ht="23.25" hidden="1" thickBot="1" x14ac:dyDescent="0.3">
      <c r="A225" s="22" t="s">
        <v>53</v>
      </c>
      <c r="B225" s="20">
        <f>+B67</f>
        <v>0</v>
      </c>
      <c r="C225" s="20">
        <f t="shared" ref="C225:G226" si="35">+C67</f>
        <v>0</v>
      </c>
      <c r="D225" s="20">
        <f t="shared" si="35"/>
        <v>0</v>
      </c>
      <c r="E225" s="20">
        <f t="shared" si="35"/>
        <v>0</v>
      </c>
      <c r="F225" s="20">
        <f t="shared" si="35"/>
        <v>0</v>
      </c>
      <c r="G225" s="20">
        <f t="shared" si="35"/>
        <v>0</v>
      </c>
      <c r="H225" s="31">
        <f>+B225-[1]МФ!B225</f>
        <v>0</v>
      </c>
      <c r="I225" s="31">
        <f>+C225-[1]МФ!C225</f>
        <v>0</v>
      </c>
      <c r="J225" s="31">
        <f>+D225-[1]МФ!D225</f>
        <v>0</v>
      </c>
      <c r="K225" s="31">
        <f>+E225-[1]МФ!E225</f>
        <v>0</v>
      </c>
      <c r="L225" s="31">
        <f>+F225-[1]МФ!F225</f>
        <v>0</v>
      </c>
    </row>
    <row r="226" spans="1:12" ht="16.5" hidden="1" thickBot="1" x14ac:dyDescent="0.3">
      <c r="A226" s="22" t="s">
        <v>58</v>
      </c>
      <c r="B226" s="20">
        <f>+B68</f>
        <v>0</v>
      </c>
      <c r="C226" s="20">
        <f t="shared" si="35"/>
        <v>0</v>
      </c>
      <c r="D226" s="20">
        <f t="shared" si="35"/>
        <v>0</v>
      </c>
      <c r="E226" s="20">
        <f t="shared" si="35"/>
        <v>0</v>
      </c>
      <c r="F226" s="20">
        <f t="shared" si="35"/>
        <v>0</v>
      </c>
      <c r="G226" s="20">
        <f t="shared" si="35"/>
        <v>0</v>
      </c>
      <c r="H226" s="31">
        <f>+B226-[1]МФ!B226</f>
        <v>0</v>
      </c>
      <c r="I226" s="31">
        <f>+C226-[1]МФ!C226</f>
        <v>0</v>
      </c>
      <c r="J226" s="31">
        <f>+D226-[1]МФ!D226</f>
        <v>0</v>
      </c>
      <c r="K226" s="31">
        <f>+E226-[1]МФ!E226</f>
        <v>0</v>
      </c>
      <c r="L226" s="31">
        <f>+F226-[1]МФ!F226</f>
        <v>0</v>
      </c>
    </row>
    <row r="227" spans="1:12" ht="16.5" thickBot="1" x14ac:dyDescent="0.3">
      <c r="A227" s="22" t="s">
        <v>39</v>
      </c>
      <c r="B227" s="20">
        <f>+B110</f>
        <v>0</v>
      </c>
      <c r="C227" s="20">
        <f t="shared" ref="C227:G227" si="36">+C110</f>
        <v>7870</v>
      </c>
      <c r="D227" s="20">
        <f t="shared" si="36"/>
        <v>0</v>
      </c>
      <c r="E227" s="20">
        <f t="shared" si="36"/>
        <v>7870</v>
      </c>
      <c r="F227" s="20">
        <f t="shared" si="36"/>
        <v>7870</v>
      </c>
      <c r="G227" s="20">
        <f t="shared" si="36"/>
        <v>0</v>
      </c>
      <c r="H227" s="31">
        <f>+B227-[1]МФ!B227</f>
        <v>0</v>
      </c>
      <c r="I227" s="31">
        <f>+C227-[1]МФ!C227</f>
        <v>0</v>
      </c>
      <c r="J227" s="31">
        <f>+D227-[1]МФ!D227</f>
        <v>0</v>
      </c>
      <c r="K227" s="31">
        <f>+E227-[1]МФ!E227</f>
        <v>0</v>
      </c>
      <c r="L227" s="31">
        <f>+F227-[1]МФ!F227</f>
        <v>0</v>
      </c>
    </row>
    <row r="228" spans="1:12" ht="16.5" thickBot="1" x14ac:dyDescent="0.3">
      <c r="A228" s="22" t="s">
        <v>40</v>
      </c>
      <c r="B228" s="20">
        <f>+B111</f>
        <v>0</v>
      </c>
      <c r="C228" s="20">
        <f t="shared" ref="C228:G228" si="37">+C111</f>
        <v>71770</v>
      </c>
      <c r="D228" s="20">
        <f t="shared" si="37"/>
        <v>0</v>
      </c>
      <c r="E228" s="20">
        <f t="shared" si="37"/>
        <v>71770</v>
      </c>
      <c r="F228" s="20">
        <f t="shared" si="37"/>
        <v>71770</v>
      </c>
      <c r="G228" s="20">
        <f t="shared" si="37"/>
        <v>0</v>
      </c>
      <c r="H228" s="31">
        <f>+B228-[1]МФ!B228</f>
        <v>0</v>
      </c>
      <c r="I228" s="31">
        <f>+C228-[1]МФ!C228</f>
        <v>0</v>
      </c>
      <c r="J228" s="31">
        <f>+D228-[1]МФ!D228</f>
        <v>0</v>
      </c>
      <c r="K228" s="31">
        <f>+E228-[1]МФ!E228</f>
        <v>0</v>
      </c>
      <c r="L228" s="31">
        <f>+F228-[1]МФ!F228</f>
        <v>0</v>
      </c>
    </row>
    <row r="229" spans="1:12" ht="16.5" hidden="1" thickBot="1" x14ac:dyDescent="0.3">
      <c r="A229" s="22" t="s">
        <v>41</v>
      </c>
      <c r="B229" s="20">
        <f>+B112</f>
        <v>0</v>
      </c>
      <c r="C229" s="20">
        <f t="shared" ref="C229:G229" si="38">+C112</f>
        <v>0</v>
      </c>
      <c r="D229" s="20">
        <f t="shared" si="38"/>
        <v>0</v>
      </c>
      <c r="E229" s="20">
        <f t="shared" si="38"/>
        <v>0</v>
      </c>
      <c r="F229" s="20">
        <f t="shared" si="38"/>
        <v>0</v>
      </c>
      <c r="G229" s="20">
        <f t="shared" si="38"/>
        <v>0</v>
      </c>
      <c r="H229" s="31">
        <f>+B229-[1]МФ!B229</f>
        <v>0</v>
      </c>
      <c r="I229" s="31">
        <f>+C229-[1]МФ!C229</f>
        <v>0</v>
      </c>
      <c r="J229" s="31">
        <f>+D229-[1]МФ!D229</f>
        <v>0</v>
      </c>
      <c r="K229" s="31">
        <f>+E229-[1]МФ!E229</f>
        <v>0</v>
      </c>
      <c r="L229" s="31">
        <f>+F229-[1]МФ!F229</f>
        <v>0</v>
      </c>
    </row>
    <row r="230" spans="1:12" ht="24" hidden="1" thickBot="1" x14ac:dyDescent="0.3">
      <c r="A230" s="26" t="s">
        <v>42</v>
      </c>
      <c r="B230" s="20">
        <f>+B113</f>
        <v>0</v>
      </c>
      <c r="C230" s="20">
        <f t="shared" ref="C230:G230" si="39">+C113</f>
        <v>0</v>
      </c>
      <c r="D230" s="20">
        <f t="shared" si="39"/>
        <v>0</v>
      </c>
      <c r="E230" s="20">
        <f t="shared" si="39"/>
        <v>0</v>
      </c>
      <c r="F230" s="20">
        <f t="shared" si="39"/>
        <v>0</v>
      </c>
      <c r="G230" s="20">
        <f t="shared" si="39"/>
        <v>0</v>
      </c>
      <c r="H230" s="31">
        <f>+B230-[1]МФ!B230</f>
        <v>0</v>
      </c>
      <c r="I230" s="31">
        <f>+C230-[1]МФ!C230</f>
        <v>0</v>
      </c>
      <c r="J230" s="31">
        <f>+D230-[1]МФ!D230</f>
        <v>0</v>
      </c>
      <c r="K230" s="31">
        <f>+E230-[1]МФ!E230</f>
        <v>0</v>
      </c>
      <c r="L230" s="31">
        <f>+F230-[1]МФ!F230</f>
        <v>0</v>
      </c>
    </row>
    <row r="231" spans="1:12" ht="23.25" hidden="1" thickBot="1" x14ac:dyDescent="0.3">
      <c r="A231" s="28" t="s">
        <v>50</v>
      </c>
      <c r="B231" s="20">
        <f>+B197</f>
        <v>0</v>
      </c>
      <c r="C231" s="20">
        <f t="shared" ref="C231:G231" si="40">+C197</f>
        <v>0</v>
      </c>
      <c r="D231" s="20">
        <f t="shared" si="40"/>
        <v>0</v>
      </c>
      <c r="E231" s="20">
        <f t="shared" si="40"/>
        <v>0</v>
      </c>
      <c r="F231" s="20">
        <f t="shared" si="40"/>
        <v>0</v>
      </c>
      <c r="G231" s="20">
        <f t="shared" si="40"/>
        <v>0</v>
      </c>
      <c r="H231" s="31">
        <f>+B231-[1]МФ!B231</f>
        <v>0</v>
      </c>
      <c r="I231" s="31">
        <f>+C231-[1]МФ!C231</f>
        <v>0</v>
      </c>
      <c r="J231" s="31">
        <f>+D231-[1]МФ!D231</f>
        <v>0</v>
      </c>
      <c r="K231" s="31">
        <f>+E231-[1]МФ!E231</f>
        <v>0</v>
      </c>
      <c r="L231" s="31">
        <f>+F231-[1]МФ!F231</f>
        <v>0</v>
      </c>
    </row>
    <row r="232" spans="1:12" ht="16.5" thickBot="1" x14ac:dyDescent="0.3">
      <c r="A232" s="28"/>
      <c r="B232" s="20"/>
      <c r="C232" s="20"/>
      <c r="D232" s="20"/>
      <c r="E232" s="20"/>
      <c r="F232" s="20"/>
      <c r="G232" s="20"/>
      <c r="H232" s="31">
        <f>+B232-[1]МФ!B232</f>
        <v>0</v>
      </c>
      <c r="I232" s="31">
        <f>+C232-[1]МФ!C232</f>
        <v>0</v>
      </c>
      <c r="J232" s="31">
        <f>+D232-[1]МФ!D232</f>
        <v>0</v>
      </c>
      <c r="K232" s="31">
        <f>+E232-[1]МФ!E232</f>
        <v>0</v>
      </c>
      <c r="L232" s="31">
        <f>+F232-[1]МФ!F232</f>
        <v>0</v>
      </c>
    </row>
    <row r="233" spans="1:12" ht="26.25" thickBot="1" x14ac:dyDescent="0.3">
      <c r="A233" s="9" t="s">
        <v>57</v>
      </c>
      <c r="B233" s="19">
        <f>SUM(B235:B245)</f>
        <v>59294960</v>
      </c>
      <c r="C233" s="19">
        <f t="shared" ref="C233:G233" si="41">SUM(C235:C245)</f>
        <v>57766704</v>
      </c>
      <c r="D233" s="19">
        <f t="shared" si="41"/>
        <v>8730133</v>
      </c>
      <c r="E233" s="19">
        <f t="shared" si="41"/>
        <v>27896834</v>
      </c>
      <c r="F233" s="19">
        <f t="shared" si="41"/>
        <v>35156501</v>
      </c>
      <c r="G233" s="19">
        <f t="shared" si="41"/>
        <v>0</v>
      </c>
      <c r="H233" s="31">
        <f>+B233-[1]МФ!B233</f>
        <v>0</v>
      </c>
      <c r="I233" s="31">
        <f>+C233-[1]МФ!C233</f>
        <v>0</v>
      </c>
      <c r="J233" s="31">
        <f>+D233-[1]МФ!D233</f>
        <v>0</v>
      </c>
      <c r="K233" s="31">
        <f>+E233-[1]МФ!E233</f>
        <v>0</v>
      </c>
      <c r="L233" s="31">
        <f>+F233-[1]МФ!F233</f>
        <v>0</v>
      </c>
    </row>
    <row r="234" spans="1:12" ht="16.5" thickBot="1" x14ac:dyDescent="0.3">
      <c r="A234" s="7" t="s">
        <v>11</v>
      </c>
      <c r="B234" s="20"/>
      <c r="C234" s="20"/>
      <c r="D234" s="20"/>
      <c r="E234" s="20"/>
      <c r="F234" s="20"/>
      <c r="G234" s="20"/>
      <c r="H234" s="31">
        <f>+B234-[1]МФ!B234</f>
        <v>0</v>
      </c>
      <c r="I234" s="31">
        <f>+C234-[1]МФ!C234</f>
        <v>0</v>
      </c>
      <c r="J234" s="31">
        <f>+D234-[1]МФ!D234</f>
        <v>0</v>
      </c>
      <c r="K234" s="31">
        <f>+E234-[1]МФ!E234</f>
        <v>0</v>
      </c>
      <c r="L234" s="31">
        <f>+F234-[1]МФ!F234</f>
        <v>0</v>
      </c>
    </row>
    <row r="235" spans="1:12" ht="16.5" thickBot="1" x14ac:dyDescent="0.3">
      <c r="A235" s="22" t="s">
        <v>33</v>
      </c>
      <c r="B235" s="20">
        <f t="shared" ref="B235:G235" si="42">+B20</f>
        <v>47600</v>
      </c>
      <c r="C235" s="20">
        <f t="shared" si="42"/>
        <v>47600</v>
      </c>
      <c r="D235" s="20">
        <f t="shared" si="42"/>
        <v>7130</v>
      </c>
      <c r="E235" s="20">
        <f t="shared" si="42"/>
        <v>13853</v>
      </c>
      <c r="F235" s="20">
        <f t="shared" si="42"/>
        <v>20572</v>
      </c>
      <c r="G235" s="20">
        <f t="shared" si="42"/>
        <v>0</v>
      </c>
      <c r="H235" s="31">
        <f>+B235-[1]МФ!B235</f>
        <v>0</v>
      </c>
      <c r="I235" s="31">
        <f>+C235-[1]МФ!C235</f>
        <v>0</v>
      </c>
      <c r="J235" s="31">
        <f>+D235-[1]МФ!D235</f>
        <v>0</v>
      </c>
      <c r="K235" s="31">
        <f>+E235-[1]МФ!E235</f>
        <v>0</v>
      </c>
      <c r="L235" s="31">
        <f>+F235-[1]МФ!F235</f>
        <v>0</v>
      </c>
    </row>
    <row r="236" spans="1:12" ht="16.5" hidden="1" thickBot="1" x14ac:dyDescent="0.3">
      <c r="A236" s="22" t="s">
        <v>34</v>
      </c>
      <c r="B236" s="20">
        <f t="shared" ref="B236:G236" si="43">+B92+B117</f>
        <v>0</v>
      </c>
      <c r="C236" s="20">
        <f t="shared" si="43"/>
        <v>0</v>
      </c>
      <c r="D236" s="20">
        <f t="shared" si="43"/>
        <v>0</v>
      </c>
      <c r="E236" s="20">
        <f t="shared" si="43"/>
        <v>0</v>
      </c>
      <c r="F236" s="20">
        <f t="shared" si="43"/>
        <v>0</v>
      </c>
      <c r="G236" s="20">
        <f t="shared" si="43"/>
        <v>0</v>
      </c>
      <c r="H236" s="31">
        <f>+B236-[1]МФ!B236</f>
        <v>0</v>
      </c>
      <c r="I236" s="31">
        <f>+C236-[1]МФ!C236</f>
        <v>0</v>
      </c>
      <c r="J236" s="31">
        <f>+D236-[1]МФ!D236</f>
        <v>0</v>
      </c>
      <c r="K236" s="31">
        <f>+E236-[1]МФ!E236</f>
        <v>0</v>
      </c>
      <c r="L236" s="31">
        <f>+F236-[1]МФ!F236</f>
        <v>0</v>
      </c>
    </row>
    <row r="237" spans="1:12" ht="16.5" thickBot="1" x14ac:dyDescent="0.3">
      <c r="A237" s="22" t="s">
        <v>35</v>
      </c>
      <c r="B237" s="20">
        <f t="shared" ref="B237:G237" si="44">+B44</f>
        <v>35000000</v>
      </c>
      <c r="C237" s="20">
        <f t="shared" si="44"/>
        <v>35000000</v>
      </c>
      <c r="D237" s="20">
        <f t="shared" si="44"/>
        <v>5565589</v>
      </c>
      <c r="E237" s="20">
        <f t="shared" si="44"/>
        <v>20772221</v>
      </c>
      <c r="F237" s="20">
        <f t="shared" si="44"/>
        <v>25168407</v>
      </c>
      <c r="G237" s="20">
        <f t="shared" si="44"/>
        <v>0</v>
      </c>
      <c r="H237" s="31">
        <f>+B237-[1]МФ!B237</f>
        <v>0</v>
      </c>
      <c r="I237" s="31">
        <f>+C237-[1]МФ!C237</f>
        <v>0</v>
      </c>
      <c r="J237" s="31">
        <f>+D237-[1]МФ!D237</f>
        <v>0</v>
      </c>
      <c r="K237" s="31">
        <f>+E237-[1]МФ!E237</f>
        <v>0</v>
      </c>
      <c r="L237" s="31">
        <f>+F237-[1]МФ!F237</f>
        <v>0</v>
      </c>
    </row>
    <row r="238" spans="1:12" ht="16.5" thickBot="1" x14ac:dyDescent="0.3">
      <c r="A238" s="22" t="s">
        <v>38</v>
      </c>
      <c r="B238" s="20">
        <f t="shared" ref="B238:G238" si="45">+B72</f>
        <v>5192360</v>
      </c>
      <c r="C238" s="20">
        <f t="shared" si="45"/>
        <v>3612518</v>
      </c>
      <c r="D238" s="20">
        <f t="shared" si="45"/>
        <v>0</v>
      </c>
      <c r="E238" s="20">
        <f t="shared" si="45"/>
        <v>848</v>
      </c>
      <c r="F238" s="20">
        <f t="shared" si="45"/>
        <v>2681</v>
      </c>
      <c r="G238" s="20">
        <f t="shared" si="45"/>
        <v>0</v>
      </c>
      <c r="H238" s="31">
        <f>+B238-[1]МФ!B238</f>
        <v>0</v>
      </c>
      <c r="I238" s="31">
        <f>+C238-[1]МФ!C238</f>
        <v>0</v>
      </c>
      <c r="J238" s="31">
        <f>+D238-[1]МФ!D238</f>
        <v>0</v>
      </c>
      <c r="K238" s="31">
        <f>+E238-[1]МФ!E238</f>
        <v>0</v>
      </c>
      <c r="L238" s="31">
        <f>+F238-[1]МФ!F238</f>
        <v>0</v>
      </c>
    </row>
    <row r="239" spans="1:12" ht="35.25" thickBot="1" x14ac:dyDescent="0.3">
      <c r="A239" s="27" t="s">
        <v>48</v>
      </c>
      <c r="B239" s="20">
        <f t="shared" ref="B239:G239" si="46">+B159</f>
        <v>3650000</v>
      </c>
      <c r="C239" s="20">
        <f t="shared" si="46"/>
        <v>3650000</v>
      </c>
      <c r="D239" s="20">
        <f t="shared" si="46"/>
        <v>154675</v>
      </c>
      <c r="E239" s="20">
        <f t="shared" si="46"/>
        <v>1120381</v>
      </c>
      <c r="F239" s="20">
        <f t="shared" si="46"/>
        <v>1120381</v>
      </c>
      <c r="G239" s="20">
        <f t="shared" si="46"/>
        <v>0</v>
      </c>
      <c r="H239" s="31">
        <f>+B239-[1]МФ!B239</f>
        <v>0</v>
      </c>
      <c r="I239" s="31">
        <f>+C239-[1]МФ!C239</f>
        <v>0</v>
      </c>
      <c r="J239" s="31">
        <f>+D239-[1]МФ!D239</f>
        <v>0</v>
      </c>
      <c r="K239" s="31">
        <f>+E239-[1]МФ!E239</f>
        <v>0</v>
      </c>
      <c r="L239" s="31">
        <f>+F239-[1]МФ!F239</f>
        <v>0</v>
      </c>
    </row>
    <row r="240" spans="1:12" ht="24" thickBot="1" x14ac:dyDescent="0.3">
      <c r="A240" s="25" t="s">
        <v>43</v>
      </c>
      <c r="B240" s="20">
        <f t="shared" ref="B240:G240" si="47">+B179</f>
        <v>11130000</v>
      </c>
      <c r="C240" s="20">
        <f t="shared" si="47"/>
        <v>11130000</v>
      </c>
      <c r="D240" s="20">
        <f t="shared" si="47"/>
        <v>2784395</v>
      </c>
      <c r="E240" s="20">
        <f t="shared" si="47"/>
        <v>5563582</v>
      </c>
      <c r="F240" s="20">
        <f t="shared" si="47"/>
        <v>8339098</v>
      </c>
      <c r="G240" s="20">
        <f t="shared" si="47"/>
        <v>0</v>
      </c>
      <c r="H240" s="31">
        <f>+B240-[1]МФ!B240</f>
        <v>0</v>
      </c>
      <c r="I240" s="31">
        <f>+C240-[1]МФ!C240</f>
        <v>0</v>
      </c>
      <c r="J240" s="31">
        <f>+D240-[1]МФ!D240</f>
        <v>0</v>
      </c>
      <c r="K240" s="31">
        <f>+E240-[1]МФ!E240</f>
        <v>0</v>
      </c>
      <c r="L240" s="31">
        <f>+F240-[1]МФ!F240</f>
        <v>0</v>
      </c>
    </row>
    <row r="241" spans="1:12" ht="16.5" thickBot="1" x14ac:dyDescent="0.3">
      <c r="A241" s="25" t="s">
        <v>44</v>
      </c>
      <c r="B241" s="20">
        <f t="shared" ref="B241:G243" si="48">+B201</f>
        <v>105000</v>
      </c>
      <c r="C241" s="20">
        <f t="shared" si="48"/>
        <v>105000</v>
      </c>
      <c r="D241" s="20">
        <f t="shared" si="48"/>
        <v>7670</v>
      </c>
      <c r="E241" s="20">
        <f t="shared" si="48"/>
        <v>13982</v>
      </c>
      <c r="F241" s="20">
        <f t="shared" si="48"/>
        <v>18561</v>
      </c>
      <c r="G241" s="20">
        <f t="shared" si="48"/>
        <v>0</v>
      </c>
      <c r="H241" s="31">
        <f>+B241-[1]МФ!B241</f>
        <v>0</v>
      </c>
      <c r="I241" s="31">
        <f>+C241-[1]МФ!C241</f>
        <v>0</v>
      </c>
      <c r="J241" s="31">
        <f>+D241-[1]МФ!D241</f>
        <v>0</v>
      </c>
      <c r="K241" s="31">
        <f>+E241-[1]МФ!E241</f>
        <v>0</v>
      </c>
      <c r="L241" s="31">
        <f>+F241-[1]МФ!F241</f>
        <v>0</v>
      </c>
    </row>
    <row r="242" spans="1:12" ht="16.5" thickBot="1" x14ac:dyDescent="0.3">
      <c r="A242" s="25" t="s">
        <v>45</v>
      </c>
      <c r="B242" s="20">
        <f t="shared" si="48"/>
        <v>0</v>
      </c>
      <c r="C242" s="20">
        <f t="shared" si="48"/>
        <v>51586</v>
      </c>
      <c r="D242" s="20">
        <f t="shared" si="48"/>
        <v>16574</v>
      </c>
      <c r="E242" s="20">
        <f t="shared" si="48"/>
        <v>51586</v>
      </c>
      <c r="F242" s="20">
        <f t="shared" si="48"/>
        <v>70277</v>
      </c>
      <c r="G242" s="20">
        <f t="shared" si="48"/>
        <v>0</v>
      </c>
      <c r="H242" s="31">
        <f>+B242-[1]МФ!B242</f>
        <v>0</v>
      </c>
      <c r="I242" s="31">
        <f>+C242-[1]МФ!C242</f>
        <v>0</v>
      </c>
      <c r="J242" s="31">
        <f>+D242-[1]МФ!D242</f>
        <v>0</v>
      </c>
      <c r="K242" s="31">
        <f>+E242-[1]МФ!E242</f>
        <v>0</v>
      </c>
      <c r="L242" s="31">
        <f>+F242-[1]МФ!F242</f>
        <v>0</v>
      </c>
    </row>
    <row r="243" spans="1:12" ht="16.5" thickBot="1" x14ac:dyDescent="0.3">
      <c r="A243" s="25" t="s">
        <v>46</v>
      </c>
      <c r="B243" s="20">
        <f t="shared" si="48"/>
        <v>1500000</v>
      </c>
      <c r="C243" s="20">
        <f t="shared" si="48"/>
        <v>1500000</v>
      </c>
      <c r="D243" s="20">
        <f t="shared" si="48"/>
        <v>194100</v>
      </c>
      <c r="E243" s="20">
        <f t="shared" si="48"/>
        <v>194100</v>
      </c>
      <c r="F243" s="20">
        <f t="shared" si="48"/>
        <v>194100</v>
      </c>
      <c r="G243" s="20">
        <f t="shared" si="48"/>
        <v>0</v>
      </c>
      <c r="H243" s="31">
        <f>+B243-[1]МФ!B243</f>
        <v>0</v>
      </c>
      <c r="I243" s="31">
        <f>+C243-[1]МФ!C243</f>
        <v>0</v>
      </c>
      <c r="J243" s="31">
        <f>+D243-[1]МФ!D243</f>
        <v>0</v>
      </c>
      <c r="K243" s="31">
        <f>+E243-[1]МФ!E243</f>
        <v>0</v>
      </c>
      <c r="L243" s="31">
        <f>+F243-[1]МФ!F243</f>
        <v>0</v>
      </c>
    </row>
    <row r="244" spans="1:12" ht="35.25" thickBot="1" x14ac:dyDescent="0.3">
      <c r="A244" s="26" t="s">
        <v>95</v>
      </c>
      <c r="B244" s="20">
        <f>+B73</f>
        <v>670000</v>
      </c>
      <c r="C244" s="20">
        <f t="shared" ref="C244:G244" si="49">+C73</f>
        <v>670000</v>
      </c>
      <c r="D244" s="20">
        <f t="shared" si="49"/>
        <v>0</v>
      </c>
      <c r="E244" s="20">
        <f t="shared" si="49"/>
        <v>131880</v>
      </c>
      <c r="F244" s="20">
        <f t="shared" si="49"/>
        <v>147480</v>
      </c>
      <c r="G244" s="20">
        <f t="shared" si="49"/>
        <v>0</v>
      </c>
      <c r="H244" s="31">
        <f>+B244-[1]МФ!B244</f>
        <v>0</v>
      </c>
      <c r="I244" s="31">
        <f>+C244-[1]МФ!C244</f>
        <v>0</v>
      </c>
      <c r="J244" s="31">
        <f>+D244-[1]МФ!D244</f>
        <v>0</v>
      </c>
      <c r="K244" s="31">
        <f>+E244-[1]МФ!E244</f>
        <v>0</v>
      </c>
      <c r="L244" s="31">
        <f>+F244-[1]МФ!F244</f>
        <v>0</v>
      </c>
    </row>
    <row r="245" spans="1:12" ht="16.5" thickBot="1" x14ac:dyDescent="0.3">
      <c r="A245" s="26" t="s">
        <v>83</v>
      </c>
      <c r="B245" s="20">
        <f>+B139</f>
        <v>2000000</v>
      </c>
      <c r="C245" s="20">
        <f t="shared" ref="C245:G245" si="50">+C139</f>
        <v>2000000</v>
      </c>
      <c r="D245" s="20">
        <f t="shared" si="50"/>
        <v>0</v>
      </c>
      <c r="E245" s="20">
        <f t="shared" si="50"/>
        <v>34401</v>
      </c>
      <c r="F245" s="20">
        <f t="shared" si="50"/>
        <v>74944</v>
      </c>
      <c r="G245" s="20">
        <f t="shared" si="50"/>
        <v>0</v>
      </c>
      <c r="H245" s="31">
        <f>+B245-[1]МФ!B245</f>
        <v>0</v>
      </c>
      <c r="I245" s="31">
        <f>+C245-[1]МФ!C245</f>
        <v>0</v>
      </c>
      <c r="J245" s="31">
        <f>+D245-[1]МФ!D245</f>
        <v>0</v>
      </c>
      <c r="K245" s="31">
        <f>+E245-[1]МФ!E245</f>
        <v>0</v>
      </c>
      <c r="L245" s="31">
        <f>+F245-[1]МФ!F245</f>
        <v>0</v>
      </c>
    </row>
    <row r="246" spans="1:12" ht="16.5" thickBot="1" x14ac:dyDescent="0.3">
      <c r="A246" s="7"/>
      <c r="B246" s="20"/>
      <c r="C246" s="20"/>
      <c r="D246" s="20"/>
      <c r="E246" s="20"/>
      <c r="F246" s="20"/>
      <c r="G246" s="20"/>
      <c r="H246" s="31">
        <f>+B246-[1]МФ!B246</f>
        <v>0</v>
      </c>
      <c r="I246" s="31">
        <f>+C246-[1]МФ!C246</f>
        <v>0</v>
      </c>
      <c r="J246" s="31">
        <f>+D246-[1]МФ!D246</f>
        <v>0</v>
      </c>
      <c r="K246" s="31">
        <f>+E246-[1]МФ!E246</f>
        <v>0</v>
      </c>
      <c r="L246" s="31">
        <f>+F246-[1]МФ!F246</f>
        <v>0</v>
      </c>
    </row>
    <row r="247" spans="1:12" ht="16.5" thickBot="1" x14ac:dyDescent="0.3">
      <c r="A247" s="9" t="s">
        <v>16</v>
      </c>
      <c r="B247" s="19">
        <f t="shared" ref="B247:G247" si="51">+B214+B233</f>
        <v>403472000</v>
      </c>
      <c r="C247" s="19">
        <f t="shared" si="51"/>
        <v>410056790</v>
      </c>
      <c r="D247" s="19">
        <f t="shared" si="51"/>
        <v>88076964</v>
      </c>
      <c r="E247" s="19">
        <f t="shared" si="51"/>
        <v>183125722</v>
      </c>
      <c r="F247" s="19">
        <f t="shared" si="51"/>
        <v>263832088</v>
      </c>
      <c r="G247" s="19">
        <f t="shared" si="51"/>
        <v>0</v>
      </c>
      <c r="H247" s="31">
        <f>+B247-[1]МФ!B247</f>
        <v>0</v>
      </c>
      <c r="I247" s="31">
        <f>+C247-[1]МФ!C247</f>
        <v>0</v>
      </c>
      <c r="J247" s="31">
        <f>+D247-[1]МФ!D247</f>
        <v>0</v>
      </c>
      <c r="K247" s="31">
        <f>+E247-[1]МФ!E247</f>
        <v>0</v>
      </c>
      <c r="L247" s="31">
        <f>+F247-[1]МФ!F247</f>
        <v>0</v>
      </c>
    </row>
    <row r="248" spans="1:12" ht="16.5" thickBot="1" x14ac:dyDescent="0.3">
      <c r="A248" s="7"/>
      <c r="B248" s="5"/>
      <c r="C248" s="5"/>
      <c r="D248" s="5"/>
      <c r="E248" s="5"/>
      <c r="F248" s="5"/>
      <c r="G248" s="5"/>
      <c r="H248" s="31">
        <f>+B248-[1]МФ!B248</f>
        <v>0</v>
      </c>
      <c r="I248" s="31">
        <f>+C248-[1]МФ!C248</f>
        <v>0</v>
      </c>
      <c r="J248" s="31">
        <f>+D248-[1]МФ!D248</f>
        <v>0</v>
      </c>
      <c r="K248" s="31">
        <f>+E248-[1]МФ!E248</f>
        <v>0</v>
      </c>
      <c r="L248" s="31">
        <f>+F248-[1]МФ!F248</f>
        <v>0</v>
      </c>
    </row>
    <row r="249" spans="1:12" ht="16.5" thickBot="1" x14ac:dyDescent="0.3">
      <c r="A249" s="7" t="s">
        <v>17</v>
      </c>
      <c r="B249" s="30">
        <f t="shared" ref="B249:G249" si="52">+B25+B49+B77+B97+B122+B144+B164+B184+B207</f>
        <v>12009</v>
      </c>
      <c r="C249" s="30">
        <f t="shared" si="52"/>
        <v>12009</v>
      </c>
      <c r="D249" s="30">
        <f t="shared" si="52"/>
        <v>11488</v>
      </c>
      <c r="E249" s="30">
        <f t="shared" si="52"/>
        <v>11488</v>
      </c>
      <c r="F249" s="30">
        <f t="shared" si="52"/>
        <v>11447</v>
      </c>
      <c r="G249" s="30">
        <f t="shared" si="52"/>
        <v>0</v>
      </c>
      <c r="H249" s="31">
        <f>+B249-[1]МФ!B249</f>
        <v>0</v>
      </c>
      <c r="I249" s="31">
        <f>+C249-[1]МФ!C249</f>
        <v>0</v>
      </c>
      <c r="J249" s="31">
        <f>+D249-[1]МФ!D249</f>
        <v>0</v>
      </c>
      <c r="K249" s="31">
        <f>+E249-[1]МФ!E249</f>
        <v>0</v>
      </c>
      <c r="L249" s="31">
        <f>+F249-[1]МФ!F249</f>
        <v>0</v>
      </c>
    </row>
    <row r="250" spans="1:12" x14ac:dyDescent="0.25">
      <c r="H250" s="31"/>
      <c r="I250" s="31"/>
    </row>
    <row r="254" spans="1:12" x14ac:dyDescent="0.25">
      <c r="C254" s="31"/>
    </row>
  </sheetData>
  <mergeCells count="13">
    <mergeCell ref="A1:G1"/>
    <mergeCell ref="A167:G167"/>
    <mergeCell ref="A187:G187"/>
    <mergeCell ref="A210:G210"/>
    <mergeCell ref="A80:G80"/>
    <mergeCell ref="A100:G100"/>
    <mergeCell ref="A125:G125"/>
    <mergeCell ref="A147:G147"/>
    <mergeCell ref="A52:G52"/>
    <mergeCell ref="A2:G2"/>
    <mergeCell ref="A3:G3"/>
    <mergeCell ref="A5:G5"/>
    <mergeCell ref="A28:G28"/>
  </mergeCells>
  <printOptions horizontalCentered="1"/>
  <pageMargins left="0.51181102362204722" right="0.51181102362204722" top="0.74803149606299213" bottom="0.74803149606299213" header="0.31496062992125984" footer="0.31496062992125984"/>
  <pageSetup paperSize="9" scale="76" orientation="portrait" r:id="rId1"/>
  <rowBreaks count="5" manualBreakCount="5">
    <brk id="50" max="16383" man="1"/>
    <brk id="98" max="16383" man="1"/>
    <brk id="145" max="16383" man="1"/>
    <brk id="186" max="6" man="1"/>
    <brk id="20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Pol+Pr</vt:lpstr>
      <vt:lpstr>Pr</vt:lpstr>
      <vt:lpstr>'Pol+Pr'!_Hlk194811156</vt:lpstr>
      <vt:lpstr>'Pol+Pr'!Print_Area</vt:lpstr>
      <vt:lpstr>Pr!Print_Area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Георги Караславов</dc:creator>
  <cp:lastModifiedBy>Светлана Костова</cp:lastModifiedBy>
  <cp:lastPrinted>2016-10-27T13:13:30Z</cp:lastPrinted>
  <dcterms:created xsi:type="dcterms:W3CDTF">2014-04-04T08:25:26Z</dcterms:created>
  <dcterms:modified xsi:type="dcterms:W3CDTF">2016-11-01T09:23:34Z</dcterms:modified>
</cp:coreProperties>
</file>