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410" windowWidth="11355" windowHeight="7830" activeTab="0"/>
  </bookViews>
  <sheets>
    <sheet name="SCF_financial info_EUR_BUL" sheetId="5" r:id="rId1"/>
  </sheets>
  <definedNames>
    <definedName name="_xlnm.Print_Area" localSheetId="0">'SCF_financial info_EUR_BUL'!$A$1:$H$20</definedName>
  </definedNames>
  <calcPr calcId="145621"/>
</workbook>
</file>

<file path=xl/sharedStrings.xml><?xml version="1.0" encoding="utf-8"?>
<sst xmlns="http://schemas.openxmlformats.org/spreadsheetml/2006/main" count="41" uniqueCount="24">
  <si>
    <t>8=6+7</t>
  </si>
  <si>
    <t xml:space="preserve">ОП / Фонд </t>
  </si>
  <si>
    <t>валута</t>
  </si>
  <si>
    <t>Бюджет по оперативна програма - ЕС финансиране</t>
  </si>
  <si>
    <t>Бюджет по оперативна програма - национално съфинасиране</t>
  </si>
  <si>
    <t>ЕС - част</t>
  </si>
  <si>
    <t>евро</t>
  </si>
  <si>
    <t>Сума</t>
  </si>
  <si>
    <t>НС - част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</si>
  <si>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</si>
  <si>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</si>
  <si>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</si>
  <si>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</si>
  <si>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</si>
  <si>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</si>
  <si>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</si>
  <si>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</si>
  <si>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</si>
  <si>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</si>
  <si>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</si>
  <si>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6. ОП "Иновации и конкурентоспособност " / ЕФРР</t>
  </si>
  <si>
    <t>Общо платено към  31.05.2016</t>
  </si>
  <si>
    <t>Платено към  31.05.2016</t>
  </si>
  <si>
    <t>Получени траншове от ЕК към 31.05.2016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</si>
</sst>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.0000\ _л_в_-;\-* #,##0.0000\ _л_в_-;_-* &quot;-&quot;??\ _л_в_-;_-@_-"/>
    <numFmt numFmtId="171" formatCode="_-* #,##0\ [$€-1]_-;\-* #,##0\ [$€-1]_-;_-* &quot;-&quot;\ [$€-1]_-;_-@_-"/>
    <numFmt numFmtId="172" formatCode="_-* #,##0.0000\ _л_в_-;\-* #,##0.0000\ _л_в_-;_-* &quot;-&quot;????\ _л_в_-;_-@_-"/>
    <numFmt numFmtId="173" formatCode="#,##0.00\ &quot;лв&quot;;\-#,##0.00\ &quot;лв&quot;"/>
  </numFmts>
  <fonts count="6"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name val="Times New Roman"/>
      <family val="1"/>
    </font>
    <font>
      <sz val="11"/>
      <color theme="0" tint="-0.349979996681213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67" fontId="2" fillId="0" borderId="0" xfId="21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Border="1"/>
    <xf numFmtId="0" fontId="3" fillId="2" borderId="0" xfId="0" applyFont="1" applyFill="1" applyBorder="1"/>
    <xf numFmtId="0" fontId="5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0" fontId="3" fillId="2" borderId="0" xfId="20" applyNumberFormat="1" applyFont="1" applyFill="1" applyAlignment="1">
      <alignment horizontal="center" vertical="center"/>
    </xf>
    <xf numFmtId="172" fontId="3" fillId="2" borderId="0" xfId="0" applyNumberFormat="1" applyFont="1" applyFill="1" applyAlignment="1">
      <alignment horizontal="center" vertical="center"/>
    </xf>
    <xf numFmtId="165" fontId="3" fillId="2" borderId="0" xfId="0" applyNumberFormat="1" applyFont="1" applyFill="1"/>
    <xf numFmtId="173" fontId="5" fillId="2" borderId="0" xfId="0" applyNumberFormat="1" applyFont="1" applyFill="1"/>
    <xf numFmtId="0" fontId="3" fillId="2" borderId="0" xfId="0" applyFont="1" applyFill="1"/>
    <xf numFmtId="0" fontId="2" fillId="0" borderId="0" xfId="0" applyFont="1"/>
    <xf numFmtId="165" fontId="5" fillId="2" borderId="0" xfId="0" applyNumberFormat="1" applyFont="1" applyFill="1"/>
    <xf numFmtId="171" fontId="5" fillId="2" borderId="0" xfId="0" applyNumberFormat="1" applyFont="1" applyFill="1"/>
    <xf numFmtId="0" fontId="4" fillId="0" borderId="0" xfId="0" applyFont="1"/>
    <xf numFmtId="0" fontId="2" fillId="0" borderId="0" xfId="0" applyFont="1" applyAlignment="1">
      <alignment horizontal="center" vertical="center"/>
    </xf>
    <xf numFmtId="168" fontId="2" fillId="0" borderId="0" xfId="21" applyNumberFormat="1" applyFont="1" applyFill="1" applyBorder="1" applyAlignment="1">
      <alignment horizontal="center" vertical="center" wrapText="1"/>
    </xf>
    <xf numFmtId="171" fontId="2" fillId="3" borderId="0" xfId="21" applyNumberFormat="1" applyFont="1" applyFill="1" applyBorder="1" applyAlignment="1">
      <alignment horizontal="center" vertical="center" wrapText="1"/>
    </xf>
    <xf numFmtId="171" fontId="2" fillId="0" borderId="0" xfId="21" applyNumberFormat="1" applyFont="1" applyFill="1" applyBorder="1" applyAlignment="1">
      <alignment horizontal="center" vertical="center" wrapText="1"/>
    </xf>
    <xf numFmtId="173" fontId="3" fillId="2" borderId="0" xfId="0" applyNumberFormat="1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Fill="1"/>
    <xf numFmtId="166" fontId="4" fillId="0" borderId="0" xfId="0" applyNumberFormat="1" applyFont="1" applyFill="1"/>
    <xf numFmtId="0" fontId="5" fillId="2" borderId="0" xfId="0" applyFont="1" applyFill="1"/>
    <xf numFmtId="169" fontId="4" fillId="0" borderId="0" xfId="0" applyNumberFormat="1" applyFont="1" applyFill="1"/>
    <xf numFmtId="168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9" fontId="5" fillId="2" borderId="0" xfId="0" applyNumberFormat="1" applyFont="1" applyFill="1"/>
    <xf numFmtId="0" fontId="2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9" fontId="4" fillId="4" borderId="0" xfId="0" applyNumberFormat="1" applyFont="1" applyFill="1"/>
    <xf numFmtId="0" fontId="2" fillId="4" borderId="2" xfId="0" applyFont="1" applyFill="1" applyBorder="1" applyAlignment="1">
      <alignment vertical="center" wrapText="1"/>
    </xf>
    <xf numFmtId="173" fontId="3" fillId="2" borderId="0" xfId="0" applyNumberFormat="1" applyFont="1" applyFill="1"/>
    <xf numFmtId="171" fontId="3" fillId="2" borderId="0" xfId="0" applyNumberFormat="1" applyFont="1" applyFill="1"/>
    <xf numFmtId="0" fontId="2" fillId="4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/>
    </xf>
    <xf numFmtId="0" fontId="2" fillId="4" borderId="0" xfId="0" applyFont="1" applyFill="1"/>
    <xf numFmtId="170" fontId="3" fillId="4" borderId="0" xfId="20" applyNumberFormat="1" applyFont="1" applyFill="1" applyAlignment="1">
      <alignment horizontal="center" vertical="center"/>
    </xf>
    <xf numFmtId="172" fontId="3" fillId="4" borderId="0" xfId="0" applyNumberFormat="1" applyFont="1" applyFill="1" applyAlignment="1">
      <alignment horizontal="center" vertical="center"/>
    </xf>
    <xf numFmtId="165" fontId="5" fillId="4" borderId="0" xfId="0" applyNumberFormat="1" applyFont="1" applyFill="1"/>
    <xf numFmtId="173" fontId="3" fillId="4" borderId="0" xfId="0" applyNumberFormat="1" applyFont="1" applyFill="1" applyBorder="1"/>
    <xf numFmtId="171" fontId="5" fillId="4" borderId="0" xfId="0" applyNumberFormat="1" applyFont="1" applyFill="1"/>
    <xf numFmtId="3" fontId="2" fillId="0" borderId="2" xfId="2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/>
    </xf>
    <xf numFmtId="3" fontId="4" fillId="4" borderId="2" xfId="2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/>
    </xf>
    <xf numFmtId="3" fontId="2" fillId="4" borderId="2" xfId="20" applyNumberFormat="1" applyFont="1" applyFill="1" applyBorder="1" applyAlignment="1">
      <alignment vertical="center" wrapText="1"/>
    </xf>
    <xf numFmtId="3" fontId="2" fillId="0" borderId="2" xfId="2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2" xfId="2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2" xfId="21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Запетая" xfId="20"/>
    <cellStyle name="Валута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view="pageBreakPreview" zoomScaleSheetLayoutView="100" workbookViewId="0" topLeftCell="A1">
      <selection activeCell="I19" sqref="I19"/>
    </sheetView>
  </sheetViews>
  <sheetFormatPr defaultColWidth="9.140625" defaultRowHeight="12.75" outlineLevelRow="1"/>
  <cols>
    <col min="1" max="1" width="46.140625" style="22" customWidth="1"/>
    <col min="2" max="2" width="7.8515625" style="28" customWidth="1"/>
    <col min="3" max="4" width="19.421875" style="29" customWidth="1"/>
    <col min="5" max="5" width="24.140625" style="29" customWidth="1"/>
    <col min="6" max="8" width="19.421875" style="31" customWidth="1"/>
    <col min="9" max="9" width="26.28125" style="33" customWidth="1"/>
    <col min="10" max="10" width="21.8515625" style="33" customWidth="1"/>
    <col min="11" max="11" width="8.421875" style="33" customWidth="1"/>
    <col min="12" max="12" width="21.7109375" style="33" customWidth="1"/>
    <col min="13" max="13" width="15.7109375" style="33" bestFit="1" customWidth="1"/>
    <col min="14" max="16384" width="9.140625" style="22" customWidth="1"/>
  </cols>
  <sheetData>
    <row r="1" spans="1:13" s="4" customFormat="1" ht="11.25" customHeight="1">
      <c r="A1" s="1"/>
      <c r="B1" s="1"/>
      <c r="C1" s="2"/>
      <c r="D1" s="2"/>
      <c r="E1" s="2"/>
      <c r="F1" s="3"/>
      <c r="G1" s="3"/>
      <c r="H1" s="3"/>
      <c r="I1" s="5"/>
      <c r="J1" s="5"/>
      <c r="K1" s="5"/>
      <c r="L1" s="5"/>
      <c r="M1" s="5"/>
    </row>
    <row r="2" spans="1:13" s="7" customFormat="1" ht="12.75" customHeight="1">
      <c r="A2" s="65" t="s">
        <v>1</v>
      </c>
      <c r="B2" s="66" t="s">
        <v>2</v>
      </c>
      <c r="C2" s="71" t="s">
        <v>3</v>
      </c>
      <c r="D2" s="74" t="s">
        <v>4</v>
      </c>
      <c r="E2" s="68" t="s">
        <v>23</v>
      </c>
      <c r="F2" s="69" t="s">
        <v>22</v>
      </c>
      <c r="G2" s="70"/>
      <c r="H2" s="71" t="s">
        <v>21</v>
      </c>
      <c r="I2" s="6"/>
      <c r="J2" s="6"/>
      <c r="K2" s="6"/>
      <c r="L2" s="6"/>
      <c r="M2" s="6"/>
    </row>
    <row r="3" spans="1:13" s="7" customFormat="1" ht="60" customHeight="1">
      <c r="A3" s="65"/>
      <c r="B3" s="67"/>
      <c r="C3" s="73"/>
      <c r="D3" s="75"/>
      <c r="E3" s="68"/>
      <c r="F3" s="8" t="s">
        <v>5</v>
      </c>
      <c r="G3" s="8" t="s">
        <v>8</v>
      </c>
      <c r="H3" s="72"/>
      <c r="I3" s="6"/>
      <c r="J3" s="6"/>
      <c r="K3" s="6"/>
      <c r="L3" s="6"/>
      <c r="M3" s="6"/>
    </row>
    <row r="4" spans="1:13" s="7" customFormat="1" ht="18.75" customHeight="1">
      <c r="A4" s="9">
        <v>1</v>
      </c>
      <c r="B4" s="10">
        <v>2</v>
      </c>
      <c r="C4" s="11">
        <v>3</v>
      </c>
      <c r="D4" s="12">
        <v>4</v>
      </c>
      <c r="E4" s="11">
        <v>5</v>
      </c>
      <c r="F4" s="12">
        <v>6</v>
      </c>
      <c r="G4" s="11">
        <v>7</v>
      </c>
      <c r="H4" s="11" t="s">
        <v>0</v>
      </c>
      <c r="I4" s="6"/>
      <c r="J4" s="6"/>
      <c r="K4" s="6"/>
      <c r="L4" s="6"/>
      <c r="M4" s="6"/>
    </row>
    <row r="5" spans="1:13" s="19" customFormat="1" ht="29.25" customHeight="1">
      <c r="A5" s="41" t="s">
        <v>9</v>
      </c>
      <c r="B5" s="38" t="s">
        <v>6</v>
      </c>
      <c r="C5" s="53">
        <f>C6+C7</f>
        <v>1604449168</v>
      </c>
      <c r="D5" s="53">
        <f>D6+D7</f>
        <v>283138092</v>
      </c>
      <c r="E5" s="53">
        <f>+E6+E7</f>
        <v>75409110.8</v>
      </c>
      <c r="F5" s="54">
        <f>H5-G5</f>
        <v>48225740.40776152</v>
      </c>
      <c r="G5" s="54">
        <f>G6+G7</f>
        <v>8510424.77784027</v>
      </c>
      <c r="H5" s="54">
        <f>+H6+H7</f>
        <v>56736165.18560179</v>
      </c>
      <c r="I5" s="14"/>
      <c r="J5" s="15"/>
      <c r="K5" s="16"/>
      <c r="L5" s="42"/>
      <c r="M5" s="18"/>
    </row>
    <row r="6" spans="1:13" ht="29.25" customHeight="1" outlineLevel="1">
      <c r="A6" s="39" t="s">
        <v>12</v>
      </c>
      <c r="B6" s="13" t="s">
        <v>6</v>
      </c>
      <c r="C6" s="55">
        <v>459761907</v>
      </c>
      <c r="D6" s="55">
        <v>81134456</v>
      </c>
      <c r="E6" s="55">
        <v>21608809.55</v>
      </c>
      <c r="F6" s="56">
        <f aca="true" t="shared" si="0" ref="F6:F19">H6-G6</f>
        <v>36999327.55803251</v>
      </c>
      <c r="G6" s="56">
        <f>H6*15%</f>
        <v>6529293.098476326</v>
      </c>
      <c r="H6" s="56">
        <v>43528620.65650884</v>
      </c>
      <c r="I6" s="14"/>
      <c r="J6" s="15"/>
      <c r="K6" s="20"/>
      <c r="L6" s="17"/>
      <c r="M6" s="21"/>
    </row>
    <row r="7" spans="1:13" ht="29.25" customHeight="1" outlineLevel="1">
      <c r="A7" s="39" t="s">
        <v>13</v>
      </c>
      <c r="B7" s="13" t="s">
        <v>6</v>
      </c>
      <c r="C7" s="55">
        <v>1144687261</v>
      </c>
      <c r="D7" s="55">
        <v>202003636</v>
      </c>
      <c r="E7" s="55">
        <v>53800301.25</v>
      </c>
      <c r="F7" s="56">
        <f t="shared" si="0"/>
        <v>11226412.84972901</v>
      </c>
      <c r="G7" s="56">
        <f>H7*15%</f>
        <v>1981131.6793639432</v>
      </c>
      <c r="H7" s="56">
        <v>13207544.529092954</v>
      </c>
      <c r="I7" s="14"/>
      <c r="J7" s="15"/>
      <c r="K7" s="20"/>
      <c r="L7" s="17"/>
      <c r="M7" s="21"/>
    </row>
    <row r="8" spans="1:13" s="19" customFormat="1" ht="29.25" customHeight="1">
      <c r="A8" s="41" t="s">
        <v>10</v>
      </c>
      <c r="B8" s="38" t="s">
        <v>6</v>
      </c>
      <c r="C8" s="57">
        <f>C9+C10</f>
        <v>1504824141</v>
      </c>
      <c r="D8" s="57">
        <f>D9+D10</f>
        <v>265557204</v>
      </c>
      <c r="E8" s="57">
        <f>+E9+E10</f>
        <v>70726734.65</v>
      </c>
      <c r="F8" s="54">
        <f t="shared" si="0"/>
        <v>1122086.8340321095</v>
      </c>
      <c r="G8" s="54">
        <f>G9+G10</f>
        <v>198015.3236527252</v>
      </c>
      <c r="H8" s="54">
        <f>+H9+H10</f>
        <v>1320102.1576848347</v>
      </c>
      <c r="I8" s="14"/>
      <c r="J8" s="15"/>
      <c r="K8" s="16"/>
      <c r="L8" s="42"/>
      <c r="M8" s="18"/>
    </row>
    <row r="9" spans="1:13" ht="29.25" customHeight="1" outlineLevel="1">
      <c r="A9" s="39" t="s">
        <v>12</v>
      </c>
      <c r="B9" s="13" t="s">
        <v>6</v>
      </c>
      <c r="C9" s="55">
        <v>371204258</v>
      </c>
      <c r="D9" s="55">
        <v>65506635</v>
      </c>
      <c r="E9" s="55">
        <v>17446600.15</v>
      </c>
      <c r="F9" s="56">
        <f t="shared" si="0"/>
        <v>1122086.8340321095</v>
      </c>
      <c r="G9" s="56">
        <f aca="true" t="shared" si="1" ref="G9:G14">H9*15%</f>
        <v>198015.3236527252</v>
      </c>
      <c r="H9" s="56">
        <v>1320102.1576848347</v>
      </c>
      <c r="I9" s="14"/>
      <c r="J9" s="15"/>
      <c r="K9" s="20"/>
      <c r="L9" s="17"/>
      <c r="M9" s="21"/>
    </row>
    <row r="10" spans="1:13" ht="29.25" customHeight="1" outlineLevel="1">
      <c r="A10" s="39" t="s">
        <v>13</v>
      </c>
      <c r="B10" s="13" t="s">
        <v>6</v>
      </c>
      <c r="C10" s="55">
        <v>1133619883</v>
      </c>
      <c r="D10" s="55">
        <v>200050569</v>
      </c>
      <c r="E10" s="55">
        <v>53280134.5</v>
      </c>
      <c r="F10" s="56">
        <f t="shared" si="0"/>
        <v>0</v>
      </c>
      <c r="G10" s="56">
        <f t="shared" si="1"/>
        <v>0</v>
      </c>
      <c r="H10" s="56">
        <v>0</v>
      </c>
      <c r="I10" s="14"/>
      <c r="J10" s="15"/>
      <c r="K10" s="20"/>
      <c r="L10" s="17"/>
      <c r="M10" s="21"/>
    </row>
    <row r="11" spans="1:13" s="19" customFormat="1" ht="29.25" customHeight="1">
      <c r="A11" s="41" t="s">
        <v>16</v>
      </c>
      <c r="B11" s="38" t="s">
        <v>6</v>
      </c>
      <c r="C11" s="57">
        <f>C12+C13</f>
        <v>596000681</v>
      </c>
      <c r="D11" s="57">
        <f>D12+D13</f>
        <v>105176593</v>
      </c>
      <c r="E11" s="57">
        <f>+E12+E13</f>
        <v>28012611.25</v>
      </c>
      <c r="F11" s="54">
        <f>+F12+F13</f>
        <v>506364.4181409142</v>
      </c>
      <c r="G11" s="54">
        <f>+G12+G13</f>
        <v>89358.42673074956</v>
      </c>
      <c r="H11" s="58">
        <f>+H12+H13</f>
        <v>595722.8448716637</v>
      </c>
      <c r="I11" s="14"/>
      <c r="J11" s="15"/>
      <c r="K11" s="16"/>
      <c r="L11" s="42"/>
      <c r="M11" s="43"/>
    </row>
    <row r="12" spans="1:13" s="23" customFormat="1" ht="29.25" customHeight="1">
      <c r="A12" s="39" t="s">
        <v>12</v>
      </c>
      <c r="B12" s="13" t="s">
        <v>6</v>
      </c>
      <c r="C12" s="55">
        <v>243381138</v>
      </c>
      <c r="D12" s="55">
        <v>42949613</v>
      </c>
      <c r="E12" s="55">
        <v>11438913.5</v>
      </c>
      <c r="F12" s="56">
        <f t="shared" si="0"/>
        <v>0</v>
      </c>
      <c r="G12" s="59">
        <f t="shared" si="1"/>
        <v>0</v>
      </c>
      <c r="H12" s="60">
        <v>0</v>
      </c>
      <c r="I12" s="14"/>
      <c r="J12" s="15"/>
      <c r="K12" s="16"/>
      <c r="L12" s="17"/>
      <c r="M12" s="21"/>
    </row>
    <row r="13" spans="1:13" s="19" customFormat="1" ht="29.25" customHeight="1">
      <c r="A13" s="39" t="s">
        <v>14</v>
      </c>
      <c r="B13" s="13" t="s">
        <v>6</v>
      </c>
      <c r="C13" s="55">
        <v>352619543</v>
      </c>
      <c r="D13" s="55">
        <v>62226980</v>
      </c>
      <c r="E13" s="55">
        <v>16573697.75</v>
      </c>
      <c r="F13" s="56">
        <f t="shared" si="0"/>
        <v>506364.4181409142</v>
      </c>
      <c r="G13" s="56">
        <f t="shared" si="1"/>
        <v>89358.42673074956</v>
      </c>
      <c r="H13" s="60">
        <v>595722.8448716637</v>
      </c>
      <c r="I13" s="14"/>
      <c r="J13" s="15"/>
      <c r="K13" s="16"/>
      <c r="L13" s="17"/>
      <c r="M13" s="21"/>
    </row>
    <row r="14" spans="1:13" s="23" customFormat="1" ht="29.25" customHeight="1">
      <c r="A14" s="41" t="s">
        <v>15</v>
      </c>
      <c r="B14" s="38" t="s">
        <v>6</v>
      </c>
      <c r="C14" s="57">
        <v>1311704793</v>
      </c>
      <c r="D14" s="57">
        <v>231477320</v>
      </c>
      <c r="E14" s="57">
        <v>61650125.25000001</v>
      </c>
      <c r="F14" s="54">
        <f t="shared" si="0"/>
        <v>2100575.5902955313</v>
      </c>
      <c r="G14" s="61">
        <f t="shared" si="1"/>
        <v>370689.8100521526</v>
      </c>
      <c r="H14" s="58">
        <v>2471265.400347684</v>
      </c>
      <c r="I14" s="14"/>
      <c r="J14" s="15"/>
      <c r="K14" s="16"/>
      <c r="L14" s="42"/>
      <c r="M14" s="43"/>
    </row>
    <row r="15" spans="1:13" s="23" customFormat="1" ht="29.25" customHeight="1">
      <c r="A15" s="44" t="s">
        <v>11</v>
      </c>
      <c r="B15" s="38" t="s">
        <v>6</v>
      </c>
      <c r="C15" s="57">
        <v>938665315</v>
      </c>
      <c r="D15" s="57">
        <v>153582762</v>
      </c>
      <c r="E15" s="57">
        <f>60268898.7+2876473.84+3758543.57</f>
        <v>66903916.11000001</v>
      </c>
      <c r="F15" s="57">
        <v>62093523.68356171</v>
      </c>
      <c r="G15" s="57">
        <v>9595113.876516003</v>
      </c>
      <c r="H15" s="57">
        <v>71688637.56007773</v>
      </c>
      <c r="I15" s="14"/>
      <c r="J15" s="15"/>
      <c r="K15" s="16"/>
      <c r="L15" s="42"/>
      <c r="M15" s="43"/>
    </row>
    <row r="16" spans="1:13" s="23" customFormat="1" ht="29.25" customHeight="1">
      <c r="A16" s="41" t="s">
        <v>20</v>
      </c>
      <c r="B16" s="38" t="s">
        <v>6</v>
      </c>
      <c r="C16" s="57">
        <v>1079615516</v>
      </c>
      <c r="D16" s="57">
        <v>190520387</v>
      </c>
      <c r="E16" s="57">
        <v>52475929.25</v>
      </c>
      <c r="F16" s="54">
        <f t="shared" si="0"/>
        <v>7778991.772164844</v>
      </c>
      <c r="G16" s="61">
        <f aca="true" t="shared" si="2" ref="G16:G19">15%*H16</f>
        <v>1372763.253911443</v>
      </c>
      <c r="H16" s="58">
        <v>9151755.026076287</v>
      </c>
      <c r="I16" s="14"/>
      <c r="J16" s="15"/>
      <c r="K16" s="16"/>
      <c r="L16" s="42"/>
      <c r="M16" s="43"/>
    </row>
    <row r="17" spans="1:13" s="23" customFormat="1" ht="29.25" customHeight="1">
      <c r="A17" s="45" t="s">
        <v>17</v>
      </c>
      <c r="B17" s="38" t="s">
        <v>6</v>
      </c>
      <c r="C17" s="57">
        <v>102000000</v>
      </c>
      <c r="D17" s="57">
        <v>0</v>
      </c>
      <c r="E17" s="57">
        <v>3060000</v>
      </c>
      <c r="F17" s="54">
        <f>H17-G17</f>
        <v>0</v>
      </c>
      <c r="G17" s="61">
        <f>15%*H17</f>
        <v>0</v>
      </c>
      <c r="H17" s="58">
        <v>0</v>
      </c>
      <c r="I17" s="14"/>
      <c r="J17" s="15"/>
      <c r="K17" s="16"/>
      <c r="L17" s="42"/>
      <c r="M17" s="43"/>
    </row>
    <row r="18" spans="1:13" s="23" customFormat="1" ht="29.25" customHeight="1">
      <c r="A18" s="41" t="s">
        <v>18</v>
      </c>
      <c r="B18" s="38" t="s">
        <v>6</v>
      </c>
      <c r="C18" s="57">
        <v>285531663</v>
      </c>
      <c r="D18" s="57">
        <v>50387942</v>
      </c>
      <c r="E18" s="57">
        <v>13603648.600000001</v>
      </c>
      <c r="F18" s="54">
        <f t="shared" si="0"/>
        <v>650403.937007874</v>
      </c>
      <c r="G18" s="61">
        <f t="shared" si="2"/>
        <v>114777.1653543307</v>
      </c>
      <c r="H18" s="58">
        <v>765181.1023622047</v>
      </c>
      <c r="I18" s="14"/>
      <c r="J18" s="15"/>
      <c r="K18" s="16"/>
      <c r="L18" s="42"/>
      <c r="M18" s="43"/>
    </row>
    <row r="19" spans="1:13" s="23" customFormat="1" ht="29.25" customHeight="1">
      <c r="A19" s="41" t="s">
        <v>19</v>
      </c>
      <c r="B19" s="38" t="s">
        <v>6</v>
      </c>
      <c r="C19" s="57">
        <v>104815264</v>
      </c>
      <c r="D19" s="57">
        <v>18496812</v>
      </c>
      <c r="E19" s="57">
        <v>11529679.040000001</v>
      </c>
      <c r="F19" s="54">
        <f t="shared" si="0"/>
        <v>3423822.8775948463</v>
      </c>
      <c r="G19" s="61">
        <f t="shared" si="2"/>
        <v>604204.03722262</v>
      </c>
      <c r="H19" s="58">
        <v>4028026.9148174664</v>
      </c>
      <c r="I19" s="14"/>
      <c r="J19" s="15"/>
      <c r="K19" s="16"/>
      <c r="L19" s="42"/>
      <c r="M19" s="43"/>
    </row>
    <row r="20" spans="1:13" s="19" customFormat="1" ht="29.25" customHeight="1">
      <c r="A20" s="63" t="s">
        <v>7</v>
      </c>
      <c r="B20" s="64"/>
      <c r="C20" s="62">
        <f aca="true" t="shared" si="3" ref="C20:H20">+C5+C8+C11+C14+C15+C16+C17+C18+C19</f>
        <v>7527606541</v>
      </c>
      <c r="D20" s="62">
        <f t="shared" si="3"/>
        <v>1298337112</v>
      </c>
      <c r="E20" s="62">
        <f t="shared" si="3"/>
        <v>383371754.95000005</v>
      </c>
      <c r="F20" s="62">
        <f t="shared" si="3"/>
        <v>125901509.52055936</v>
      </c>
      <c r="G20" s="62">
        <f t="shared" si="3"/>
        <v>20855346.671280295</v>
      </c>
      <c r="H20" s="62">
        <f t="shared" si="3"/>
        <v>146756856.19183967</v>
      </c>
      <c r="I20" s="14"/>
      <c r="J20" s="15"/>
      <c r="K20" s="20"/>
      <c r="L20" s="17"/>
      <c r="M20" s="21"/>
    </row>
    <row r="21" spans="1:13" s="19" customFormat="1" ht="11.25" customHeight="1">
      <c r="A21" s="1"/>
      <c r="B21" s="1"/>
      <c r="C21" s="24"/>
      <c r="D21" s="24"/>
      <c r="E21" s="25"/>
      <c r="F21" s="26"/>
      <c r="G21" s="24"/>
      <c r="H21" s="24"/>
      <c r="I21" s="14"/>
      <c r="J21" s="15"/>
      <c r="K21" s="20"/>
      <c r="L21" s="27"/>
      <c r="M21" s="21"/>
    </row>
    <row r="22" spans="1:13" s="47" customFormat="1" ht="29.25" customHeight="1">
      <c r="A22" s="46"/>
      <c r="B22" s="46"/>
      <c r="C22" s="46"/>
      <c r="D22" s="46"/>
      <c r="E22" s="46"/>
      <c r="F22" s="46"/>
      <c r="H22" s="46"/>
      <c r="I22" s="48"/>
      <c r="J22" s="49"/>
      <c r="K22" s="50"/>
      <c r="L22" s="51"/>
      <c r="M22" s="52"/>
    </row>
    <row r="23" spans="1:13" s="19" customFormat="1" ht="29.25" customHeight="1">
      <c r="A23" s="1"/>
      <c r="B23" s="1"/>
      <c r="C23" s="24"/>
      <c r="D23" s="24"/>
      <c r="E23" s="25"/>
      <c r="F23" s="26"/>
      <c r="G23" s="24"/>
      <c r="H23" s="24"/>
      <c r="I23" s="14"/>
      <c r="J23" s="15"/>
      <c r="K23" s="20"/>
      <c r="L23" s="27"/>
      <c r="M23" s="21"/>
    </row>
    <row r="24" spans="1:13" s="19" customFormat="1" ht="29.25" customHeight="1">
      <c r="A24" s="1"/>
      <c r="B24" s="1"/>
      <c r="C24" s="24"/>
      <c r="D24" s="24"/>
      <c r="E24" s="25"/>
      <c r="F24" s="26"/>
      <c r="G24" s="24"/>
      <c r="H24" s="24"/>
      <c r="I24" s="14"/>
      <c r="J24" s="15"/>
      <c r="K24" s="20"/>
      <c r="L24" s="27"/>
      <c r="M24" s="21"/>
    </row>
    <row r="25" spans="1:13" s="19" customFormat="1" ht="29.25" customHeight="1">
      <c r="A25" s="1"/>
      <c r="B25" s="1"/>
      <c r="C25" s="24"/>
      <c r="D25" s="24"/>
      <c r="E25" s="25"/>
      <c r="F25" s="26"/>
      <c r="G25" s="24"/>
      <c r="H25" s="24"/>
      <c r="I25" s="14"/>
      <c r="J25" s="15"/>
      <c r="K25" s="20"/>
      <c r="L25" s="27"/>
      <c r="M25" s="21"/>
    </row>
    <row r="26" spans="1:13" s="19" customFormat="1" ht="29.25" customHeight="1">
      <c r="A26" s="1"/>
      <c r="B26" s="1"/>
      <c r="C26" s="24"/>
      <c r="D26" s="24"/>
      <c r="E26" s="25"/>
      <c r="F26" s="26"/>
      <c r="G26" s="24"/>
      <c r="H26" s="24"/>
      <c r="I26" s="14"/>
      <c r="J26" s="15"/>
      <c r="K26" s="20"/>
      <c r="L26" s="27"/>
      <c r="M26" s="21"/>
    </row>
    <row r="27" spans="1:13" s="19" customFormat="1" ht="29.25" customHeight="1">
      <c r="A27" s="1"/>
      <c r="B27" s="1"/>
      <c r="C27" s="24"/>
      <c r="D27" s="24"/>
      <c r="E27" s="25"/>
      <c r="F27" s="26"/>
      <c r="G27" s="24"/>
      <c r="H27" s="24"/>
      <c r="I27" s="14"/>
      <c r="J27" s="15"/>
      <c r="K27" s="20"/>
      <c r="L27" s="27"/>
      <c r="M27" s="21"/>
    </row>
    <row r="28" spans="1:13" s="19" customFormat="1" ht="29.25" customHeight="1">
      <c r="A28" s="1"/>
      <c r="B28" s="1"/>
      <c r="C28" s="29"/>
      <c r="D28" s="29"/>
      <c r="E28" s="30"/>
      <c r="F28" s="31"/>
      <c r="G28" s="31"/>
      <c r="H28" s="32"/>
      <c r="I28" s="14"/>
      <c r="J28" s="15"/>
      <c r="K28" s="20"/>
      <c r="L28" s="27"/>
      <c r="M28" s="21"/>
    </row>
    <row r="29" spans="1:13" s="19" customFormat="1" ht="29.25" customHeight="1">
      <c r="A29" s="1"/>
      <c r="B29" s="1"/>
      <c r="C29" s="29"/>
      <c r="D29" s="29"/>
      <c r="E29" s="29"/>
      <c r="F29" s="31"/>
      <c r="G29" s="31"/>
      <c r="H29" s="34"/>
      <c r="I29" s="14"/>
      <c r="J29" s="15"/>
      <c r="K29" s="20"/>
      <c r="L29" s="27"/>
      <c r="M29" s="21"/>
    </row>
    <row r="30" spans="5:8" ht="12.75">
      <c r="E30" s="35"/>
      <c r="H30" s="40"/>
    </row>
    <row r="31" ht="12.75">
      <c r="H31" s="40"/>
    </row>
    <row r="32" spans="5:9" ht="12.75">
      <c r="E32" s="36"/>
      <c r="H32" s="40"/>
      <c r="I32" s="33">
        <v>9081083108.27</v>
      </c>
    </row>
    <row r="33" ht="12.75">
      <c r="H33" s="40"/>
    </row>
    <row r="34" spans="5:9" ht="12.75">
      <c r="E34" s="30"/>
      <c r="H34" s="34"/>
      <c r="I34" s="37">
        <f>I20-I32</f>
        <v>-9081083108.27</v>
      </c>
    </row>
    <row r="35" ht="12.75">
      <c r="H35" s="34"/>
    </row>
  </sheetData>
  <mergeCells count="8">
    <mergeCell ref="E2:E3"/>
    <mergeCell ref="F2:G2"/>
    <mergeCell ref="H2:H3"/>
    <mergeCell ref="A20:B20"/>
    <mergeCell ref="A2:A3"/>
    <mergeCell ref="B2:B3"/>
    <mergeCell ref="C2:C3"/>
    <mergeCell ref="D2:D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80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Детелина Караенева</cp:lastModifiedBy>
  <cp:lastPrinted>2016-04-05T10:04:40Z</cp:lastPrinted>
  <dcterms:created xsi:type="dcterms:W3CDTF">2007-11-29T09:10:22Z</dcterms:created>
  <dcterms:modified xsi:type="dcterms:W3CDTF">2016-06-03T07:08:06Z</dcterms:modified>
  <cp:category/>
  <cp:version/>
  <cp:contentType/>
  <cp:contentStatus/>
</cp:coreProperties>
</file>