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760" tabRatio="579" activeTab="0"/>
  </bookViews>
  <sheets>
    <sheet name="1000" sheetId="1" r:id="rId1"/>
    <sheet name="1000-МФ" sheetId="2" r:id="rId2"/>
  </sheets>
  <externalReferences>
    <externalReference r:id="rId5"/>
    <externalReference r:id="rId6"/>
  </externalReferences>
  <definedNames>
    <definedName name="\c">#N/A</definedName>
    <definedName name="_c">NA()</definedName>
    <definedName name="A" localSheetId="0">#REF!</definedName>
    <definedName name="A">#REF!</definedName>
    <definedName name="B" localSheetId="0">#REF!</definedName>
    <definedName name="B">#REF!</definedName>
    <definedName name="C_" localSheetId="0">#N/A</definedName>
    <definedName name="C_">NA()</definedName>
    <definedName name="E" localSheetId="0">#REF!</definedName>
    <definedName name="E">#REF!</definedName>
    <definedName name="F" localSheetId="0">#REF!</definedName>
    <definedName name="F">#REF!</definedName>
    <definedName name="_xlnm.Print_Area" localSheetId="0">'1000'!$B$2:$C$37</definedName>
    <definedName name="_xlnm.Print_Area" localSheetId="1">'1000-МФ'!$A$1:$C$228</definedName>
    <definedName name="_xlnm.Print_Titles" localSheetId="0">'1000'!$B:$B,'1000'!$5:$9</definedName>
  </definedNames>
  <calcPr fullCalcOnLoad="1"/>
</workbook>
</file>

<file path=xl/sharedStrings.xml><?xml version="1.0" encoding="utf-8"?>
<sst xmlns="http://schemas.openxmlformats.org/spreadsheetml/2006/main" count="183" uniqueCount="93">
  <si>
    <t>Общо:</t>
  </si>
  <si>
    <t>Разходи</t>
  </si>
  <si>
    <t>Политика в областта на устойчивите и прозрачни публични финанси</t>
  </si>
  <si>
    <t>Политика в областта на ефективното събиране на всички държавни приходи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</si>
  <si>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</si>
  <si>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Политика в областта на управлението на дълга</t>
  </si>
  <si>
    <t>Бюджетна програма „Национален компенсационен жилищен фонд“</t>
  </si>
  <si>
    <t>(лева)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</si>
  <si>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</si>
  <si>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</si>
  <si>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</si>
  <si>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</si>
  <si>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</si>
  <si>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</si>
  <si>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</si>
  <si>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ІІІ.Общо разходи (I+II)</t>
  </si>
  <si>
    <t>Наименование на областта на политика / бюджетната програма</t>
  </si>
  <si>
    <t>Сума
(в лева)</t>
  </si>
  <si>
    <t>Бюджетна програма "Интегриране на финансовата система във финансовата система на ЕС"</t>
  </si>
  <si>
    <t>Бюджетна програма "Администрация"</t>
  </si>
  <si>
    <t>в т.ч.</t>
  </si>
  <si>
    <t>II. РАЗХОДИ</t>
  </si>
  <si>
    <t>СУМА</t>
  </si>
  <si>
    <t>П О К А З А Т Е Л И</t>
  </si>
  <si>
    <t>НА МИНИСТЕРСТВО НА ФИНАНСИТЕ</t>
  </si>
  <si>
    <t>Б Ю Д Ж Е Т</t>
  </si>
  <si>
    <t>I. ПРИХОДИ, ПОМОЩИ И ДАРЕНИЯ</t>
  </si>
  <si>
    <t>в т.ч. приходи от държавни такси</t>
  </si>
  <si>
    <t>III. БЮДЖЕТНИ ВЗАИМООТНОШЕНИЯ (ТРАНСФЕРИ) - (+/-)</t>
  </si>
  <si>
    <t>1. Неданъчни приходи</t>
  </si>
  <si>
    <t>1. Текущи разходи</t>
  </si>
  <si>
    <t>2. Капиталови разходи</t>
  </si>
  <si>
    <t>1. Бюджетно взаимоотношение с централния бюджет  (+/-)</t>
  </si>
  <si>
    <t>2. Бюджетни взаимоотношения с други бюджетни организации  (+/-)</t>
  </si>
  <si>
    <t>IV. БЮДЖЕТНО САЛДО (+/-)     (I - ІІ + ІІІ)</t>
  </si>
  <si>
    <t>V. ОПЕРАЦИИ В ЧАСТТА НА ФИНАНСИРАНЕТО - НЕТО</t>
  </si>
  <si>
    <t>ПОКАЗАТЕЛИ</t>
  </si>
  <si>
    <t>1.1. Персонал</t>
  </si>
  <si>
    <t>1.2. Субсидии</t>
  </si>
  <si>
    <t>1.3. Текущи трансфери, обезщетения и помощи за домакинствата</t>
  </si>
  <si>
    <t>3. Трансфери между бюджети и сметки за средствата от Европейския съюз (+/-)</t>
  </si>
  <si>
    <t>Разходи по области на политики и бюджетни програми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</si>
  <si>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</si>
  <si>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</si>
  <si>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</si>
  <si>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</si>
  <si>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</si>
  <si>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</si>
  <si>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</si>
  <si>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</si>
  <si>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</si>
  <si>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</si>
  <si>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</si>
  <si>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</si>
  <si>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</si>
  <si>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1000.06.00</t>
  </si>
  <si>
    <t>1. Максимален размер на ангажиментите за разходи, които могат да бъдат поети през 2015 г.</t>
  </si>
  <si>
    <t>2. Максимален размер на новите задължения за разходи, които могат да бъдат натрупани през 2015 г.</t>
  </si>
  <si>
    <t>Бюджетна програма “Бюджет и финансово управление”</t>
  </si>
  <si>
    <t>Бюджетна програма “Защита на публичните финансови интереси”</t>
  </si>
  <si>
    <t>Бюджетна програма “Администриране на държавни приходи”</t>
  </si>
  <si>
    <t>Бюджетна програма “Митнически контрол и надзор (нефискален)”</t>
  </si>
  <si>
    <t>Бюджетна програма “Контрол върху организацията и провеждането на хазартни игри”</t>
  </si>
  <si>
    <t>Бюджетна програма “Управление на ликвидността”</t>
  </si>
  <si>
    <t>Общо разходи по бюджетните програми на Министерство на финансите</t>
  </si>
  <si>
    <t>Сума                        (в лева)</t>
  </si>
  <si>
    <t xml:space="preserve">1. Информационно издание на министерството </t>
  </si>
  <si>
    <t xml:space="preserve">1. Концесионна дейност по Закона за концесиите </t>
  </si>
  <si>
    <t>1000.01.01 Бюджетна програма  "Бюджет и финансово управление"</t>
  </si>
  <si>
    <t>1000.01.02 Бюджетна програма "Защита на публичните финансови интереси"</t>
  </si>
  <si>
    <t>1000.02.01 Бюджетна програма "Администриране на държавните приходи"</t>
  </si>
  <si>
    <t>1000.03.01 Бюджетна програма "Интегриране на финансовата система във финансовата система на ЕС"</t>
  </si>
  <si>
    <t>1000.03.02 Бюджетна програма  "Митнически контрол и надзор (нефискален)"</t>
  </si>
  <si>
    <t>1000.03.03 Бюджетна програма  "Контрол върху организацията и провеждането на хазартни игри"</t>
  </si>
  <si>
    <t>1000.04.01 Бюджетна програма "Управление на ликвидността"</t>
  </si>
  <si>
    <t>1000.06.00 Бюджетна програма "Администрация"</t>
  </si>
  <si>
    <t>ЗА 2016 ГОДИНА</t>
  </si>
  <si>
    <t>Показатели по отделните бюджетни програми в рамките на утвърдените със Закона за държавния бюджет на Република България за 2016 г. разходи по области на политики и/или бюджетни програми по бюджета на Министерството на финансите за 2016 г.</t>
  </si>
  <si>
    <t>Разпределение на ведомствените и администрираните разходи по бюджетни програми за 2016 г.</t>
  </si>
  <si>
    <t>1.2.1. Субсидии за юридически лица с нестопанска цел</t>
  </si>
  <si>
    <t>2.1. Получени трансфери (+)</t>
  </si>
  <si>
    <t>3.1. Предоставени трансфери (-)</t>
  </si>
  <si>
    <t xml:space="preserve">Други бюджетни програми </t>
  </si>
  <si>
    <t>Класификационен код съгласно РМС № 961 от 2015 г.</t>
  </si>
  <si>
    <t>2. Национална игра на лотариен принцип с касови бележки, в изпълнение на специфична за страната препоръка 1 на Съвета на ЕС от 8 юли 2014 г.</t>
  </si>
  <si>
    <t>Ведомствени и администрирани разходи по бюджета за 2016 г.  - общо</t>
  </si>
  <si>
    <t>1000.05.01 Бюджетна програма „Национален компенсационен жилищен фонд“</t>
  </si>
  <si>
    <t xml:space="preserve">1. Съдебни и арбитражни производства </t>
  </si>
  <si>
    <t xml:space="preserve">1. Мерки за отговорен хазарт по Закона за хазарта </t>
  </si>
  <si>
    <t xml:space="preserve">1. Годишни такси за присъждане на държавен кредитен рейтинг на Република България </t>
  </si>
  <si>
    <t>1. 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</t>
  </si>
  <si>
    <t xml:space="preserve">1. Отпечатване и контрол върху ценни книжа </t>
  </si>
  <si>
    <t xml:space="preserve">2. Жилищни компенсаторни записи, притежавани от гражданите по Закона за възстановяване собствеността върху одържавени недвижими имоти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</si>
</sst>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6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5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55" applyFont="1" applyFill="1" applyAlignment="1" applyProtection="1">
      <alignment vertical="top"/>
      <protection/>
    </xf>
    <xf numFmtId="3" fontId="4" fillId="0" borderId="0" xfId="55" applyNumberFormat="1" applyFont="1" applyFill="1" applyAlignment="1" applyProtection="1">
      <alignment vertical="top"/>
      <protection/>
    </xf>
    <xf numFmtId="0" fontId="5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6" fillId="0" borderId="0" xfId="55" applyFont="1" applyFill="1" applyProtection="1">
      <alignment/>
      <protection/>
    </xf>
    <xf numFmtId="3" fontId="4" fillId="0" borderId="10" xfId="55" applyNumberFormat="1" applyFont="1" applyFill="1" applyBorder="1" applyAlignment="1" applyProtection="1">
      <alignment vertical="top"/>
      <protection/>
    </xf>
    <xf numFmtId="0" fontId="5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0" fontId="7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Font="1" applyFill="1" applyProtection="1">
      <alignment/>
      <protection/>
    </xf>
    <xf numFmtId="172" fontId="5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172" fontId="4" fillId="0" borderId="0" xfId="55" applyNumberFormat="1" applyFont="1" applyFill="1" applyBorder="1" applyAlignment="1" applyProtection="1">
      <alignment horizontal="left" vertical="top" wrapText="1" indent="3"/>
      <protection/>
    </xf>
    <xf numFmtId="172" fontId="4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5" fillId="0" borderId="10" xfId="55" applyFont="1" applyFill="1" applyBorder="1" applyAlignment="1" applyProtection="1" quotePrefix="1">
      <alignment horizontal="left" vertical="top" wrapText="1"/>
      <protection/>
    </xf>
    <xf numFmtId="0" fontId="8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8" fillId="0" borderId="0" xfId="55" applyNumberFormat="1" applyFont="1" applyFill="1" applyBorder="1" applyAlignment="1" applyProtection="1">
      <alignment horizontal="left" vertical="top" wrapText="1" indent="3"/>
      <protection/>
    </xf>
    <xf numFmtId="0" fontId="8" fillId="0" borderId="0" xfId="55" applyFont="1" applyFill="1" applyBorder="1" applyProtection="1">
      <alignment/>
      <protection/>
    </xf>
    <xf numFmtId="0" fontId="8" fillId="0" borderId="0" xfId="55" applyFont="1" applyFill="1" applyBorder="1" applyAlignment="1" applyProtection="1">
      <alignment vertical="top"/>
      <protection/>
    </xf>
    <xf numFmtId="0" fontId="4" fillId="0" borderId="11" xfId="55" applyFont="1" applyFill="1" applyBorder="1" applyAlignment="1" applyProtection="1">
      <alignment horizontal="center" vertical="top"/>
      <protection/>
    </xf>
    <xf numFmtId="0" fontId="7" fillId="0" borderId="0" xfId="55" applyFont="1" applyFill="1" applyBorder="1" applyAlignment="1" applyProtection="1">
      <alignment horizontal="center" vertical="top"/>
      <protection/>
    </xf>
    <xf numFmtId="0" fontId="5" fillId="0" borderId="0" xfId="55" applyFont="1" applyFill="1" applyBorder="1" applyAlignment="1" applyProtection="1">
      <alignment horizontal="center" vertical="top"/>
      <protection/>
    </xf>
    <xf numFmtId="0" fontId="5" fillId="0" borderId="12" xfId="55" applyFont="1" applyFill="1" applyBorder="1" applyAlignment="1" applyProtection="1">
      <alignment horizontal="center"/>
      <protection/>
    </xf>
    <xf numFmtId="0" fontId="4" fillId="0" borderId="12" xfId="55" applyFont="1" applyFill="1" applyBorder="1" applyAlignment="1" applyProtection="1">
      <alignment vertical="top"/>
      <protection/>
    </xf>
    <xf numFmtId="0" fontId="4" fillId="0" borderId="0" xfId="55" applyFont="1" applyFill="1" applyAlignment="1" applyProtection="1" quotePrefix="1">
      <alignment horizontal="right"/>
      <protection/>
    </xf>
    <xf numFmtId="0" fontId="4" fillId="0" borderId="0" xfId="55" applyFont="1" applyFill="1" applyAlignment="1" applyProtection="1">
      <alignment horizontal="center" vertical="top"/>
      <protection/>
    </xf>
    <xf numFmtId="0" fontId="5" fillId="0" borderId="0" xfId="55" applyFont="1" applyFill="1" applyAlignment="1" applyProtection="1" quotePrefix="1">
      <alignment horizontal="left" vertical="top"/>
      <protection/>
    </xf>
    <xf numFmtId="3" fontId="1" fillId="33" borderId="13" xfId="0" applyNumberFormat="1" applyFont="1" applyFill="1" applyBorder="1" applyAlignment="1" applyProtection="1">
      <alignment horizontal="right" wrapText="1" indent="1"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3" fontId="1" fillId="34" borderId="0" xfId="0" applyNumberFormat="1" applyFont="1" applyFill="1" applyAlignment="1">
      <alignment horizontal="center" wrapText="1"/>
    </xf>
    <xf numFmtId="0" fontId="2" fillId="34" borderId="0" xfId="0" applyFont="1" applyFill="1" applyAlignment="1">
      <alignment wrapText="1"/>
    </xf>
    <xf numFmtId="3" fontId="2" fillId="34" borderId="0" xfId="0" applyNumberFormat="1" applyFont="1" applyFill="1" applyAlignment="1">
      <alignment wrapText="1"/>
    </xf>
    <xf numFmtId="3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3" fontId="1" fillId="34" borderId="17" xfId="0" applyNumberFormat="1" applyFont="1" applyFill="1" applyBorder="1" applyAlignment="1">
      <alignment horizontal="right" vertical="center" wrapText="1" inden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left" vertical="top" wrapText="1" indent="1"/>
    </xf>
    <xf numFmtId="3" fontId="2" fillId="34" borderId="20" xfId="0" applyNumberFormat="1" applyFont="1" applyFill="1" applyBorder="1" applyAlignment="1">
      <alignment horizontal="right" wrapText="1" indent="1"/>
    </xf>
    <xf numFmtId="3" fontId="1" fillId="34" borderId="20" xfId="0" applyNumberFormat="1" applyFont="1" applyFill="1" applyBorder="1" applyAlignment="1">
      <alignment horizontal="right" wrapText="1" inden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left" vertical="top" wrapText="1"/>
    </xf>
    <xf numFmtId="3" fontId="1" fillId="34" borderId="20" xfId="0" applyNumberFormat="1" applyFont="1" applyFill="1" applyBorder="1" applyAlignment="1">
      <alignment horizontal="right" wrapText="1" indent="1"/>
    </xf>
    <xf numFmtId="0" fontId="2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left" vertical="top" wrapText="1"/>
    </xf>
    <xf numFmtId="174" fontId="2" fillId="34" borderId="0" xfId="0" applyNumberFormat="1" applyFont="1" applyFill="1" applyAlignment="1">
      <alignment wrapText="1"/>
    </xf>
    <xf numFmtId="3" fontId="1" fillId="34" borderId="23" xfId="0" applyNumberFormat="1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3" fontId="1" fillId="34" borderId="25" xfId="0" applyNumberFormat="1" applyFont="1" applyFill="1" applyBorder="1" applyAlignment="1">
      <alignment vertical="top" wrapText="1"/>
    </xf>
    <xf numFmtId="3" fontId="1" fillId="34" borderId="25" xfId="0" applyNumberFormat="1" applyFont="1" applyFill="1" applyBorder="1" applyAlignment="1">
      <alignment horizontal="right" vertical="top" wrapText="1" indent="1"/>
    </xf>
    <xf numFmtId="3" fontId="3" fillId="34" borderId="26" xfId="0" applyNumberFormat="1" applyFont="1" applyFill="1" applyBorder="1" applyAlignment="1">
      <alignment vertical="top" wrapText="1"/>
    </xf>
    <xf numFmtId="3" fontId="2" fillId="34" borderId="26" xfId="0" applyNumberFormat="1" applyFont="1" applyFill="1" applyBorder="1" applyAlignment="1">
      <alignment horizontal="right" vertical="top" wrapText="1" indent="1"/>
    </xf>
    <xf numFmtId="3" fontId="2" fillId="34" borderId="26" xfId="0" applyNumberFormat="1" applyFont="1" applyFill="1" applyBorder="1" applyAlignment="1">
      <alignment vertical="top" wrapText="1"/>
    </xf>
    <xf numFmtId="3" fontId="2" fillId="35" borderId="26" xfId="0" applyNumberFormat="1" applyFont="1" applyFill="1" applyBorder="1" applyAlignment="1" applyProtection="1">
      <alignment horizontal="right" vertical="top" wrapText="1" indent="1"/>
      <protection locked="0"/>
    </xf>
    <xf numFmtId="3" fontId="1" fillId="34" borderId="26" xfId="0" applyNumberFormat="1" applyFont="1" applyFill="1" applyBorder="1" applyAlignment="1">
      <alignment vertical="top" wrapText="1"/>
    </xf>
    <xf numFmtId="3" fontId="1" fillId="34" borderId="26" xfId="0" applyNumberFormat="1" applyFont="1" applyFill="1" applyBorder="1" applyAlignment="1">
      <alignment horizontal="right" vertical="top" wrapText="1" indent="1"/>
    </xf>
    <xf numFmtId="3" fontId="2" fillId="34" borderId="27" xfId="0" applyNumberFormat="1" applyFont="1" applyFill="1" applyBorder="1" applyAlignment="1" applyProtection="1">
      <alignment horizontal="left" vertical="top" wrapText="1" indent="1"/>
      <protection locked="0"/>
    </xf>
    <xf numFmtId="3" fontId="2" fillId="35" borderId="26" xfId="0" applyNumberFormat="1" applyFont="1" applyFill="1" applyBorder="1" applyAlignment="1" applyProtection="1">
      <alignment horizontal="left" vertical="top" wrapText="1" indent="1"/>
      <protection locked="0"/>
    </xf>
    <xf numFmtId="3" fontId="3" fillId="34" borderId="26" xfId="0" applyNumberFormat="1" applyFont="1" applyFill="1" applyBorder="1" applyAlignment="1" applyProtection="1">
      <alignment horizontal="left" vertical="top" wrapText="1" indent="1"/>
      <protection/>
    </xf>
    <xf numFmtId="3" fontId="2" fillId="34" borderId="26" xfId="0" applyNumberFormat="1" applyFont="1" applyFill="1" applyBorder="1" applyAlignment="1" applyProtection="1">
      <alignment horizontal="right" vertical="top" wrapText="1" indent="1"/>
      <protection/>
    </xf>
    <xf numFmtId="3" fontId="1" fillId="34" borderId="28" xfId="0" applyNumberFormat="1" applyFont="1" applyFill="1" applyBorder="1" applyAlignment="1">
      <alignment vertical="top" wrapText="1"/>
    </xf>
    <xf numFmtId="3" fontId="1" fillId="34" borderId="28" xfId="0" applyNumberFormat="1" applyFont="1" applyFill="1" applyBorder="1" applyAlignment="1">
      <alignment horizontal="right" vertical="top" wrapText="1" indent="1"/>
    </xf>
    <xf numFmtId="3" fontId="0" fillId="34" borderId="0" xfId="0" applyNumberFormat="1" applyFill="1" applyAlignment="1">
      <alignment horizontal="right" indent="1"/>
    </xf>
    <xf numFmtId="3" fontId="0" fillId="34" borderId="0" xfId="0" applyNumberFormat="1" applyFill="1" applyAlignment="1">
      <alignment/>
    </xf>
    <xf numFmtId="0" fontId="4" fillId="0" borderId="11" xfId="55" applyFont="1" applyFill="1" applyBorder="1" applyAlignment="1" applyProtection="1" quotePrefix="1">
      <alignment horizontal="center"/>
      <protection/>
    </xf>
    <xf numFmtId="0" fontId="10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11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3" fontId="5" fillId="0" borderId="10" xfId="55" applyNumberFormat="1" applyFont="1" applyFill="1" applyBorder="1" applyAlignment="1" applyProtection="1">
      <alignment vertical="top"/>
      <protection/>
    </xf>
    <xf numFmtId="3" fontId="5" fillId="0" borderId="0" xfId="55" applyNumberFormat="1" applyFont="1" applyFill="1" applyAlignment="1" applyProtection="1">
      <alignment vertical="top"/>
      <protection/>
    </xf>
    <xf numFmtId="172" fontId="10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174" fontId="2" fillId="34" borderId="29" xfId="0" applyNumberFormat="1" applyFont="1" applyFill="1" applyBorder="1" applyAlignment="1">
      <alignment wrapText="1"/>
    </xf>
    <xf numFmtId="3" fontId="1" fillId="34" borderId="30" xfId="0" applyNumberFormat="1" applyFont="1" applyFill="1" applyBorder="1" applyAlignment="1">
      <alignment horizontal="right" wrapText="1" indent="1"/>
    </xf>
    <xf numFmtId="3" fontId="4" fillId="0" borderId="29" xfId="0" applyNumberFormat="1" applyFont="1" applyFill="1" applyBorder="1" applyAlignment="1" applyProtection="1">
      <alignment/>
      <protection/>
    </xf>
    <xf numFmtId="3" fontId="1" fillId="34" borderId="31" xfId="0" applyNumberFormat="1" applyFont="1" applyFill="1" applyBorder="1" applyAlignment="1">
      <alignment horizontal="right" wrapText="1" indent="1"/>
    </xf>
    <xf numFmtId="0" fontId="1" fillId="34" borderId="24" xfId="0" applyFont="1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>
      <alignment horizontal="center" wrapText="1"/>
    </xf>
    <xf numFmtId="0" fontId="1" fillId="34" borderId="33" xfId="0" applyFont="1" applyFill="1" applyBorder="1" applyAlignment="1" applyProtection="1">
      <alignment horizontal="left" vertical="top" wrapText="1"/>
      <protection locked="0"/>
    </xf>
    <xf numFmtId="0" fontId="1" fillId="35" borderId="33" xfId="0" applyFont="1" applyFill="1" applyBorder="1" applyAlignment="1" applyProtection="1">
      <alignment horizontal="left" vertical="top" wrapText="1"/>
      <protection locked="0"/>
    </xf>
    <xf numFmtId="0" fontId="1" fillId="36" borderId="33" xfId="0" applyFont="1" applyFill="1" applyBorder="1" applyAlignment="1" applyProtection="1">
      <alignment horizontal="left" vertical="top" wrapText="1"/>
      <protection locked="0"/>
    </xf>
    <xf numFmtId="0" fontId="1" fillId="34" borderId="33" xfId="0" applyFont="1" applyFill="1" applyBorder="1" applyAlignment="1" applyProtection="1">
      <alignment horizontal="left" vertical="top" wrapText="1"/>
      <protection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3" fontId="1" fillId="34" borderId="36" xfId="0" applyNumberFormat="1" applyFont="1" applyFill="1" applyBorder="1" applyAlignment="1">
      <alignment horizontal="center" vertical="center" wrapText="1"/>
    </xf>
    <xf numFmtId="0" fontId="5" fillId="0" borderId="0" xfId="55" applyFont="1" applyFill="1" applyAlignment="1" applyProtection="1" quotePrefix="1">
      <alignment horizontal="center" vertical="top"/>
      <protection locked="0"/>
    </xf>
    <xf numFmtId="0" fontId="5" fillId="0" borderId="0" xfId="55" applyFont="1" applyFill="1" applyAlignment="1" applyProtection="1">
      <alignment horizontal="center" vertical="top" wrapText="1"/>
      <protection locked="0"/>
    </xf>
    <xf numFmtId="0" fontId="1" fillId="34" borderId="0" xfId="0" applyFont="1" applyFill="1" applyBorder="1" applyAlignment="1">
      <alignment horizontal="center" wrapText="1"/>
    </xf>
    <xf numFmtId="0" fontId="9" fillId="37" borderId="0" xfId="0" applyFont="1" applyFill="1" applyBorder="1" applyAlignment="1" applyProtection="1">
      <alignment horizontal="center" vertical="center" wrapText="1" shrinkToFit="1"/>
      <protection locked="0"/>
    </xf>
    <xf numFmtId="0" fontId="1" fillId="34" borderId="0" xfId="0" applyFont="1" applyFill="1" applyBorder="1" applyAlignment="1">
      <alignment horizontal="center" wrapText="1"/>
    </xf>
    <xf numFmtId="172" fontId="4" fillId="0" borderId="37" xfId="0" applyNumberFormat="1" applyFont="1" applyFill="1" applyBorder="1" applyAlignment="1" applyProtection="1">
      <alignment horizontal="left" wrapText="1"/>
      <protection/>
    </xf>
    <xf numFmtId="172" fontId="4" fillId="0" borderId="33" xfId="0" applyNumberFormat="1" applyFont="1" applyFill="1" applyBorder="1" applyAlignment="1" applyProtection="1">
      <alignment horizontal="left" wrapText="1"/>
      <protection/>
    </xf>
    <xf numFmtId="172" fontId="4" fillId="0" borderId="38" xfId="0" applyNumberFormat="1" applyFont="1" applyFill="1" applyBorder="1" applyAlignment="1" applyProtection="1">
      <alignment horizontal="left" wrapText="1"/>
      <protection/>
    </xf>
    <xf numFmtId="172" fontId="4" fillId="0" borderId="39" xfId="0" applyNumberFormat="1" applyFont="1" applyFill="1" applyBorder="1" applyAlignment="1" applyProtection="1">
      <alignment horizontal="left" wrapText="1"/>
      <protection/>
    </xf>
    <xf numFmtId="3" fontId="1" fillId="34" borderId="40" xfId="0" applyNumberFormat="1" applyFont="1" applyFill="1" applyBorder="1" applyAlignment="1">
      <alignment horizontal="center" vertical="center" wrapText="1"/>
    </xf>
    <xf numFmtId="3" fontId="1" fillId="34" borderId="41" xfId="0" applyNumberFormat="1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 wrapText="1"/>
    </xf>
    <xf numFmtId="0" fontId="4" fillId="0" borderId="42" xfId="0" applyFont="1" applyFill="1" applyBorder="1" applyAlignment="1" applyProtection="1">
      <alignment horizontal="center" wrapText="1"/>
      <protection/>
    </xf>
    <xf numFmtId="0" fontId="4" fillId="0" borderId="43" xfId="0" applyFont="1" applyFill="1" applyBorder="1" applyAlignment="1" applyProtection="1">
      <alignment horizontal="center" wrapText="1"/>
      <protection/>
    </xf>
    <xf numFmtId="0" fontId="1" fillId="34" borderId="44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vkostova\Local%20Settings\Temporary%20Internet%20Files\OLK47\Pril1-2013-MV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PageLayoutView="0" workbookViewId="0" topLeftCell="B1">
      <selection activeCell="E39" sqref="E39"/>
    </sheetView>
  </sheetViews>
  <sheetFormatPr defaultColWidth="10.57421875" defaultRowHeight="12.75"/>
  <cols>
    <col min="1" max="1" width="3.28125" style="1" hidden="1" customWidth="1"/>
    <col min="2" max="2" width="70.7109375" style="1" customWidth="1"/>
    <col min="3" max="3" width="14.7109375" style="1" customWidth="1"/>
    <col min="4" max="4" width="10.57421875" style="1" customWidth="1"/>
    <col min="5" max="5" width="12.421875" style="1" bestFit="1" customWidth="1"/>
    <col min="6" max="16384" width="10.57421875" style="1" customWidth="1"/>
  </cols>
  <sheetData>
    <row r="1" spans="1:2" ht="15.75">
      <c r="A1" s="1">
        <v>1</v>
      </c>
      <c r="B1" s="26"/>
    </row>
    <row r="2" spans="1:3" ht="15.75">
      <c r="A2" s="1">
        <v>1</v>
      </c>
      <c r="B2" s="85" t="s">
        <v>25</v>
      </c>
      <c r="C2" s="85"/>
    </row>
    <row r="3" spans="1:3" ht="15.75">
      <c r="A3" s="1">
        <v>1</v>
      </c>
      <c r="B3" s="86" t="s">
        <v>24</v>
      </c>
      <c r="C3" s="86"/>
    </row>
    <row r="4" spans="1:3" ht="15.75">
      <c r="A4" s="1">
        <v>1</v>
      </c>
      <c r="B4" s="85" t="s">
        <v>76</v>
      </c>
      <c r="C4" s="85"/>
    </row>
    <row r="5" spans="1:3" ht="16.5" thickBot="1">
      <c r="A5" s="1">
        <v>1</v>
      </c>
      <c r="B5" s="25"/>
      <c r="C5" s="24"/>
    </row>
    <row r="6" spans="1:3" ht="15.75">
      <c r="A6" s="1">
        <v>1</v>
      </c>
      <c r="B6" s="23"/>
      <c r="C6" s="22"/>
    </row>
    <row r="7" spans="1:3" ht="15.75">
      <c r="A7" s="1">
        <v>1</v>
      </c>
      <c r="B7" s="21" t="s">
        <v>23</v>
      </c>
      <c r="C7" s="20" t="s">
        <v>22</v>
      </c>
    </row>
    <row r="8" spans="1:3" ht="16.5" thickBot="1">
      <c r="A8" s="1">
        <v>1</v>
      </c>
      <c r="B8" s="19"/>
      <c r="C8" s="66" t="s">
        <v>7</v>
      </c>
    </row>
    <row r="9" spans="1:3" ht="15.75">
      <c r="A9" s="1">
        <v>1</v>
      </c>
      <c r="B9" s="18"/>
      <c r="C9" s="17"/>
    </row>
    <row r="10" spans="1:3" ht="15.75">
      <c r="A10" s="1">
        <v>1</v>
      </c>
      <c r="B10" s="6" t="s">
        <v>26</v>
      </c>
      <c r="C10" s="69">
        <f>C11</f>
        <v>98600000</v>
      </c>
    </row>
    <row r="11" spans="1:3" ht="15.75">
      <c r="A11" s="4">
        <f>IF(AND(MAX(C11:C11)=0,MIN(C11:C11)=0),0,1)</f>
        <v>1</v>
      </c>
      <c r="B11" s="67" t="s">
        <v>29</v>
      </c>
      <c r="C11" s="70">
        <v>98600000</v>
      </c>
    </row>
    <row r="12" spans="1:3" ht="15.75">
      <c r="A12" s="4">
        <f>IF(AND(MAX(C12:C12)=0,MIN(C12:C12)=0),0,1)</f>
        <v>1</v>
      </c>
      <c r="B12" s="16" t="s">
        <v>27</v>
      </c>
      <c r="C12" s="2">
        <v>86570000</v>
      </c>
    </row>
    <row r="13" spans="1:3" ht="15.75">
      <c r="A13" s="4">
        <f>IF(AND(MAX(C13:C13)=0,MIN(C13:C13)=0),0,1)</f>
        <v>0</v>
      </c>
      <c r="B13" s="15"/>
      <c r="C13" s="70"/>
    </row>
    <row r="14" spans="1:3" ht="15.75">
      <c r="A14" s="1">
        <v>1</v>
      </c>
      <c r="B14" s="7"/>
      <c r="C14" s="70"/>
    </row>
    <row r="15" spans="1:3" ht="15.75">
      <c r="A15" s="1">
        <v>1</v>
      </c>
      <c r="B15" s="14" t="s">
        <v>21</v>
      </c>
      <c r="C15" s="69">
        <f>C16+C22</f>
        <v>403472000</v>
      </c>
    </row>
    <row r="16" spans="1:5" ht="15.75">
      <c r="A16" s="1">
        <v>1</v>
      </c>
      <c r="B16" s="71" t="s">
        <v>30</v>
      </c>
      <c r="C16" s="70">
        <v>387629000</v>
      </c>
      <c r="E16" s="2"/>
    </row>
    <row r="17" spans="1:3" ht="15.75">
      <c r="A17" s="4">
        <f>IF(SUM(A18:A18)=0,0,1)</f>
        <v>1</v>
      </c>
      <c r="B17" s="12" t="s">
        <v>20</v>
      </c>
      <c r="C17" s="70"/>
    </row>
    <row r="18" spans="1:3" ht="15.75">
      <c r="A18" s="4">
        <f>IF(AND(MAX(C18:C18)=0,MIN(C18:C18)=0),0,1)</f>
        <v>1</v>
      </c>
      <c r="B18" s="13" t="s">
        <v>37</v>
      </c>
      <c r="C18" s="2">
        <v>248975000</v>
      </c>
    </row>
    <row r="19" spans="1:3" ht="15.75">
      <c r="A19" s="4"/>
      <c r="B19" s="13" t="s">
        <v>38</v>
      </c>
      <c r="C19" s="2">
        <f>C20</f>
        <v>2000000</v>
      </c>
    </row>
    <row r="20" spans="1:3" ht="15.75">
      <c r="A20" s="4"/>
      <c r="B20" s="13" t="s">
        <v>79</v>
      </c>
      <c r="C20" s="2">
        <v>2000000</v>
      </c>
    </row>
    <row r="21" spans="1:3" ht="21" customHeight="1">
      <c r="A21" s="4"/>
      <c r="B21" s="13" t="s">
        <v>39</v>
      </c>
      <c r="C21" s="2">
        <v>12656000</v>
      </c>
    </row>
    <row r="22" spans="1:3" ht="15.75">
      <c r="A22" s="4">
        <f>IF(AND(MAX(C22:C22)=0,MIN(C22:C22)=0),0,1)</f>
        <v>1</v>
      </c>
      <c r="B22" s="71" t="s">
        <v>31</v>
      </c>
      <c r="C22" s="70">
        <v>15843000</v>
      </c>
    </row>
    <row r="23" spans="1:3" ht="15.75">
      <c r="A23" s="4">
        <f>IF(AND(MAX(C23:C23)=0,MIN(C23:C23)=0),0,1)</f>
        <v>0</v>
      </c>
      <c r="B23" s="11"/>
      <c r="C23" s="70"/>
    </row>
    <row r="24" spans="1:3" ht="15.75">
      <c r="A24" s="1">
        <v>1</v>
      </c>
      <c r="B24" s="9"/>
      <c r="C24" s="70"/>
    </row>
    <row r="25" spans="1:3" ht="15.75">
      <c r="A25" s="10">
        <v>1</v>
      </c>
      <c r="B25" s="8" t="s">
        <v>28</v>
      </c>
      <c r="C25" s="69">
        <f>C27+C28+C30</f>
        <v>304872000</v>
      </c>
    </row>
    <row r="26" spans="1:3" ht="15.75">
      <c r="A26" s="1">
        <v>1</v>
      </c>
      <c r="B26" s="9"/>
      <c r="C26" s="70"/>
    </row>
    <row r="27" spans="1:3" ht="15.75">
      <c r="A27" s="4">
        <f>IF(AND(MAX(C27:C27)=0,MIN(C27:C27)=0),0,1)</f>
        <v>1</v>
      </c>
      <c r="B27" s="3" t="s">
        <v>32</v>
      </c>
      <c r="C27" s="70">
        <v>302184000</v>
      </c>
    </row>
    <row r="28" spans="1:3" ht="18.75" customHeight="1">
      <c r="A28" s="4">
        <f>IF(AND(MAX(C28:C28)=0,MIN(C28:C28)=0),0,1)</f>
        <v>1</v>
      </c>
      <c r="B28" s="3" t="s">
        <v>33</v>
      </c>
      <c r="C28" s="70">
        <f>C29</f>
        <v>3684000</v>
      </c>
    </row>
    <row r="29" spans="1:3" ht="15.75">
      <c r="A29" s="4">
        <f>IF(AND(MAX(C29:C29)=0,MIN(C29:C29)=0),0,1)</f>
        <v>1</v>
      </c>
      <c r="B29" s="68" t="s">
        <v>80</v>
      </c>
      <c r="C29" s="2">
        <v>3684000</v>
      </c>
    </row>
    <row r="30" spans="1:3" ht="31.5">
      <c r="A30" s="4">
        <f>IF(AND(MAX(C30:C30)=0,MIN(C30:C30)=0),0,1)</f>
        <v>1</v>
      </c>
      <c r="B30" s="3" t="s">
        <v>40</v>
      </c>
      <c r="C30" s="70">
        <f>C31</f>
        <v>-996000</v>
      </c>
    </row>
    <row r="31" spans="1:3" ht="15.75">
      <c r="A31" s="4">
        <f>IF(AND(MAX(C31:C31)=0,MIN(C31:C31)=0),0,1)</f>
        <v>1</v>
      </c>
      <c r="B31" s="68" t="s">
        <v>81</v>
      </c>
      <c r="C31" s="2">
        <v>-996000</v>
      </c>
    </row>
    <row r="32" spans="1:3" ht="15.75">
      <c r="A32" s="4"/>
      <c r="B32" s="68"/>
      <c r="C32" s="2"/>
    </row>
    <row r="33" spans="1:3" ht="15.75">
      <c r="A33" s="4"/>
      <c r="B33" s="68"/>
      <c r="C33" s="2"/>
    </row>
    <row r="34" spans="1:3" ht="15.75">
      <c r="A34" s="1">
        <v>1</v>
      </c>
      <c r="B34" s="6" t="s">
        <v>34</v>
      </c>
      <c r="C34" s="5">
        <f>C10-C15+C25</f>
        <v>0</v>
      </c>
    </row>
    <row r="35" spans="1:3" ht="15.75">
      <c r="A35" s="1">
        <v>1</v>
      </c>
      <c r="B35" s="7"/>
      <c r="C35" s="2"/>
    </row>
    <row r="36" spans="1:3" ht="15.75">
      <c r="A36" s="1">
        <v>1</v>
      </c>
      <c r="B36" s="6" t="s">
        <v>35</v>
      </c>
      <c r="C36" s="5">
        <v>0</v>
      </c>
    </row>
    <row r="37" spans="1:3" ht="15.75">
      <c r="A37" s="4">
        <f>IF(AND(MAX(C37:C37)=0,MIN(C37:C37)=0),0,1)</f>
        <v>0</v>
      </c>
      <c r="B37" s="3"/>
      <c r="C37" s="2">
        <v>0</v>
      </c>
    </row>
  </sheetData>
  <sheetProtection/>
  <mergeCells count="3">
    <mergeCell ref="B2:C2"/>
    <mergeCell ref="B3:C3"/>
    <mergeCell ref="B4:C4"/>
  </mergeCells>
  <printOptions/>
  <pageMargins left="0.984251968503937" right="0.5905511811023623" top="0.7874015748031497" bottom="0.7874015748031497" header="0.5905511811023623" footer="0.5118110236220472"/>
  <pageSetup blackAndWhite="1"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L228"/>
  <sheetViews>
    <sheetView showZeros="0" view="pageBreakPreview" zoomScaleNormal="110" zoomScaleSheetLayoutView="100" zoomScalePageLayoutView="0" workbookViewId="0" topLeftCell="A177">
      <selection activeCell="P6" sqref="P6"/>
    </sheetView>
  </sheetViews>
  <sheetFormatPr defaultColWidth="9.140625" defaultRowHeight="12.75"/>
  <cols>
    <col min="1" max="1" width="19.57421875" style="28" customWidth="1"/>
    <col min="2" max="2" width="81.7109375" style="28" customWidth="1"/>
    <col min="3" max="3" width="17.00390625" style="65" customWidth="1"/>
    <col min="4" max="11" width="0" style="28" hidden="1" customWidth="1"/>
    <col min="12" max="12" width="11.421875" style="28" bestFit="1" customWidth="1"/>
    <col min="13" max="16384" width="9.140625" style="28" customWidth="1"/>
  </cols>
  <sheetData>
    <row r="1" spans="1:3" ht="90" customHeight="1">
      <c r="A1" s="88" t="s">
        <v>77</v>
      </c>
      <c r="B1" s="88"/>
      <c r="C1" s="88"/>
    </row>
    <row r="2" spans="1:3" ht="14.25">
      <c r="A2" s="29"/>
      <c r="B2" s="29"/>
      <c r="C2" s="30"/>
    </row>
    <row r="3" spans="1:3" ht="15">
      <c r="A3" s="31"/>
      <c r="B3" s="31"/>
      <c r="C3" s="32"/>
    </row>
    <row r="4" spans="1:3" ht="15" thickBot="1">
      <c r="A4" s="89"/>
      <c r="B4" s="89"/>
      <c r="C4" s="89"/>
    </row>
    <row r="5" spans="1:3" ht="15" thickBot="1">
      <c r="A5" s="100" t="s">
        <v>41</v>
      </c>
      <c r="B5" s="101"/>
      <c r="C5" s="102"/>
    </row>
    <row r="6" spans="1:3" ht="79.5" customHeight="1" thickBot="1">
      <c r="A6" s="82" t="s">
        <v>83</v>
      </c>
      <c r="B6" s="83" t="s">
        <v>16</v>
      </c>
      <c r="C6" s="84" t="s">
        <v>17</v>
      </c>
    </row>
    <row r="7" spans="1:3" ht="14.25">
      <c r="A7" s="34" t="s">
        <v>42</v>
      </c>
      <c r="B7" s="35" t="s">
        <v>2</v>
      </c>
      <c r="C7" s="36">
        <f>+C8+C9</f>
        <v>54543800</v>
      </c>
    </row>
    <row r="8" spans="1:3" ht="15">
      <c r="A8" s="37" t="s">
        <v>43</v>
      </c>
      <c r="B8" s="38" t="s">
        <v>58</v>
      </c>
      <c r="C8" s="39">
        <f>+C51</f>
        <v>8450700</v>
      </c>
    </row>
    <row r="9" spans="1:3" ht="15">
      <c r="A9" s="37" t="s">
        <v>44</v>
      </c>
      <c r="B9" s="38" t="s">
        <v>59</v>
      </c>
      <c r="C9" s="39">
        <f>+C72</f>
        <v>46093100</v>
      </c>
    </row>
    <row r="10" spans="1:3" ht="14.25">
      <c r="A10" s="41" t="s">
        <v>45</v>
      </c>
      <c r="B10" s="35" t="s">
        <v>3</v>
      </c>
      <c r="C10" s="40">
        <f>+C11</f>
        <v>257126900</v>
      </c>
    </row>
    <row r="11" spans="1:3" ht="15">
      <c r="A11" s="37" t="s">
        <v>46</v>
      </c>
      <c r="B11" s="38" t="s">
        <v>60</v>
      </c>
      <c r="C11" s="39">
        <f>+C87</f>
        <v>257126900</v>
      </c>
    </row>
    <row r="12" spans="1:3" ht="34.5" customHeight="1">
      <c r="A12" s="41" t="s">
        <v>47</v>
      </c>
      <c r="B12" s="35" t="s">
        <v>4</v>
      </c>
      <c r="C12" s="40">
        <f>+C13+C14+C15</f>
        <v>43329300</v>
      </c>
    </row>
    <row r="13" spans="1:3" ht="30">
      <c r="A13" s="37" t="s">
        <v>48</v>
      </c>
      <c r="B13" s="38" t="s">
        <v>18</v>
      </c>
      <c r="C13" s="39">
        <f>+C108</f>
        <v>619000</v>
      </c>
    </row>
    <row r="14" spans="1:3" ht="15">
      <c r="A14" s="37" t="s">
        <v>49</v>
      </c>
      <c r="B14" s="38" t="s">
        <v>61</v>
      </c>
      <c r="C14" s="39">
        <f>+C129</f>
        <v>38966300</v>
      </c>
    </row>
    <row r="15" spans="1:3" ht="14.25" customHeight="1">
      <c r="A15" s="37" t="s">
        <v>50</v>
      </c>
      <c r="B15" s="38" t="s">
        <v>62</v>
      </c>
      <c r="C15" s="39">
        <f>+C150</f>
        <v>3744000</v>
      </c>
    </row>
    <row r="16" spans="1:3" ht="14.25">
      <c r="A16" s="41" t="s">
        <v>51</v>
      </c>
      <c r="B16" s="35" t="s">
        <v>5</v>
      </c>
      <c r="C16" s="40">
        <f>+C17</f>
        <v>4868000</v>
      </c>
    </row>
    <row r="17" spans="1:3" ht="15">
      <c r="A17" s="37" t="s">
        <v>52</v>
      </c>
      <c r="B17" s="38" t="s">
        <v>63</v>
      </c>
      <c r="C17" s="39">
        <f>+C171</f>
        <v>4868000</v>
      </c>
    </row>
    <row r="18" spans="1:3" ht="14.25">
      <c r="A18" s="41" t="s">
        <v>53</v>
      </c>
      <c r="B18" s="35" t="s">
        <v>82</v>
      </c>
      <c r="C18" s="40">
        <f>+C19</f>
        <v>11371000</v>
      </c>
    </row>
    <row r="19" spans="1:3" ht="15">
      <c r="A19" s="37" t="s">
        <v>54</v>
      </c>
      <c r="B19" s="38" t="s">
        <v>6</v>
      </c>
      <c r="C19" s="39">
        <f>+C192</f>
        <v>11371000</v>
      </c>
    </row>
    <row r="20" spans="1:3" ht="14.25">
      <c r="A20" s="41" t="s">
        <v>55</v>
      </c>
      <c r="B20" s="42" t="s">
        <v>19</v>
      </c>
      <c r="C20" s="43">
        <f>+C213</f>
        <v>32233000</v>
      </c>
    </row>
    <row r="21" spans="1:3" ht="15.75" thickBot="1">
      <c r="A21" s="44"/>
      <c r="B21" s="45" t="s">
        <v>0</v>
      </c>
      <c r="C21" s="27">
        <f>+C20+C18+C16+C12+C10+C7</f>
        <v>403472000</v>
      </c>
    </row>
    <row r="22" spans="1:3" ht="15">
      <c r="A22" s="31"/>
      <c r="B22" s="31"/>
      <c r="C22" s="46">
        <f>+C21-C227</f>
        <v>0</v>
      </c>
    </row>
    <row r="23" spans="1:3" ht="15">
      <c r="A23" s="31"/>
      <c r="B23" s="31"/>
      <c r="C23" s="46"/>
    </row>
    <row r="24" spans="1:3" ht="29.25" hidden="1" thickBot="1">
      <c r="A24" s="94" t="s">
        <v>36</v>
      </c>
      <c r="B24" s="95"/>
      <c r="C24" s="33" t="s">
        <v>17</v>
      </c>
    </row>
    <row r="25" spans="1:3" ht="15.75" hidden="1" thickBot="1">
      <c r="A25" s="96"/>
      <c r="B25" s="97"/>
      <c r="C25" s="72"/>
    </row>
    <row r="26" spans="1:3" ht="28.5" customHeight="1" hidden="1" thickBot="1">
      <c r="A26" s="90" t="s">
        <v>56</v>
      </c>
      <c r="B26" s="91"/>
      <c r="C26" s="73">
        <v>172000000</v>
      </c>
    </row>
    <row r="27" spans="1:3" ht="16.5" hidden="1" thickBot="1">
      <c r="A27" s="98"/>
      <c r="B27" s="99"/>
      <c r="C27" s="74"/>
    </row>
    <row r="28" spans="1:3" ht="30.75" customHeight="1" hidden="1" thickBot="1">
      <c r="A28" s="92" t="s">
        <v>57</v>
      </c>
      <c r="B28" s="93"/>
      <c r="C28" s="75">
        <v>135000000</v>
      </c>
    </row>
    <row r="29" spans="1:3" ht="15" hidden="1">
      <c r="A29" s="31"/>
      <c r="B29" s="31"/>
      <c r="C29" s="46"/>
    </row>
    <row r="30" spans="1:3" ht="15" hidden="1">
      <c r="A30" s="31"/>
      <c r="B30" s="31"/>
      <c r="C30" s="46"/>
    </row>
    <row r="31" spans="1:3" ht="7.5" customHeight="1">
      <c r="A31" s="31"/>
      <c r="B31" s="31"/>
      <c r="C31" s="46"/>
    </row>
    <row r="32" spans="2:3" ht="14.25" customHeight="1">
      <c r="B32" s="87" t="s">
        <v>78</v>
      </c>
      <c r="C32" s="87"/>
    </row>
    <row r="33" spans="1:3" ht="15" customHeight="1" thickBot="1">
      <c r="A33" s="31"/>
      <c r="B33" s="31"/>
      <c r="C33" s="32"/>
    </row>
    <row r="34" spans="1:3" ht="15.75" thickBot="1">
      <c r="A34" s="31"/>
      <c r="B34" s="76" t="s">
        <v>68</v>
      </c>
      <c r="C34" s="47"/>
    </row>
    <row r="35" spans="1:3" ht="30" thickBot="1">
      <c r="A35" s="31"/>
      <c r="B35" s="48" t="s">
        <v>8</v>
      </c>
      <c r="C35" s="47" t="s">
        <v>65</v>
      </c>
    </row>
    <row r="36" spans="1:3" ht="15">
      <c r="A36" s="49"/>
      <c r="B36" s="50" t="s">
        <v>9</v>
      </c>
      <c r="C36" s="51">
        <f>+SUM(C38:C40)</f>
        <v>8403100</v>
      </c>
    </row>
    <row r="37" spans="1:3" ht="15">
      <c r="A37" s="49"/>
      <c r="B37" s="52" t="s">
        <v>10</v>
      </c>
      <c r="C37" s="53"/>
    </row>
    <row r="38" spans="1:3" ht="15">
      <c r="A38" s="49"/>
      <c r="B38" s="54" t="s">
        <v>11</v>
      </c>
      <c r="C38" s="55">
        <v>7506700</v>
      </c>
    </row>
    <row r="39" spans="1:3" ht="15">
      <c r="A39" s="49"/>
      <c r="B39" s="54" t="s">
        <v>12</v>
      </c>
      <c r="C39" s="55">
        <v>894200</v>
      </c>
    </row>
    <row r="40" spans="1:3" ht="15">
      <c r="A40" s="49"/>
      <c r="B40" s="54" t="s">
        <v>13</v>
      </c>
      <c r="C40" s="55">
        <v>2200</v>
      </c>
    </row>
    <row r="41" spans="1:3" ht="15">
      <c r="A41" s="49"/>
      <c r="B41" s="56"/>
      <c r="C41" s="53"/>
    </row>
    <row r="42" spans="1:3" ht="15">
      <c r="A42" s="49"/>
      <c r="B42" s="56" t="s">
        <v>14</v>
      </c>
      <c r="C42" s="57">
        <f>+SUM(C43:C50)</f>
        <v>47600</v>
      </c>
    </row>
    <row r="43" spans="1:3" ht="14.25" customHeight="1">
      <c r="A43" s="49"/>
      <c r="B43" s="52" t="s">
        <v>10</v>
      </c>
      <c r="C43" s="53"/>
    </row>
    <row r="44" spans="1:12" ht="15">
      <c r="A44" s="49"/>
      <c r="B44" s="58" t="s">
        <v>66</v>
      </c>
      <c r="C44" s="55">
        <v>47600</v>
      </c>
      <c r="L44" s="65"/>
    </row>
    <row r="45" spans="1:3" ht="15" hidden="1">
      <c r="A45" s="49"/>
      <c r="B45" s="58"/>
      <c r="C45" s="55"/>
    </row>
    <row r="46" spans="1:3" ht="15" hidden="1">
      <c r="A46" s="49"/>
      <c r="B46" s="59"/>
      <c r="C46" s="55"/>
    </row>
    <row r="47" spans="1:3" ht="15" hidden="1">
      <c r="A47" s="49"/>
      <c r="B47" s="59"/>
      <c r="C47" s="55"/>
    </row>
    <row r="48" spans="1:3" ht="15" hidden="1">
      <c r="A48" s="49"/>
      <c r="B48" s="59"/>
      <c r="C48" s="55"/>
    </row>
    <row r="49" spans="1:3" ht="15" hidden="1">
      <c r="A49" s="49"/>
      <c r="B49" s="59"/>
      <c r="C49" s="55"/>
    </row>
    <row r="50" spans="1:3" ht="15">
      <c r="A50" s="49"/>
      <c r="B50" s="60"/>
      <c r="C50" s="61"/>
    </row>
    <row r="51" spans="1:3" ht="15.75" thickBot="1">
      <c r="A51" s="49"/>
      <c r="B51" s="62" t="s">
        <v>15</v>
      </c>
      <c r="C51" s="63">
        <f>+C36+C42</f>
        <v>8450700</v>
      </c>
    </row>
    <row r="52" spans="1:3" ht="15.75" thickBot="1">
      <c r="A52" s="31"/>
      <c r="B52" s="31"/>
      <c r="C52" s="32"/>
    </row>
    <row r="53" spans="1:3" ht="15.75" thickBot="1">
      <c r="A53" s="31"/>
      <c r="B53" s="78" t="s">
        <v>69</v>
      </c>
      <c r="C53" s="47"/>
    </row>
    <row r="54" spans="1:3" ht="30" thickBot="1">
      <c r="A54" s="31"/>
      <c r="B54" s="77" t="s">
        <v>8</v>
      </c>
      <c r="C54" s="47" t="s">
        <v>65</v>
      </c>
    </row>
    <row r="55" spans="1:3" ht="14.25" customHeight="1">
      <c r="A55" s="49"/>
      <c r="B55" s="50" t="s">
        <v>9</v>
      </c>
      <c r="C55" s="51">
        <f>+SUM(C57:C59)</f>
        <v>11093100</v>
      </c>
    </row>
    <row r="56" spans="1:3" ht="14.25" customHeight="1">
      <c r="A56" s="49"/>
      <c r="B56" s="52" t="s">
        <v>10</v>
      </c>
      <c r="C56" s="53"/>
    </row>
    <row r="57" spans="1:3" ht="14.25" customHeight="1">
      <c r="A57" s="49"/>
      <c r="B57" s="54" t="s">
        <v>11</v>
      </c>
      <c r="C57" s="55">
        <v>9638100</v>
      </c>
    </row>
    <row r="58" spans="1:3" ht="14.25" customHeight="1">
      <c r="A58" s="49"/>
      <c r="B58" s="54" t="s">
        <v>12</v>
      </c>
      <c r="C58" s="55">
        <v>1355000</v>
      </c>
    </row>
    <row r="59" spans="1:3" ht="14.25" customHeight="1">
      <c r="A59" s="49"/>
      <c r="B59" s="54" t="s">
        <v>13</v>
      </c>
      <c r="C59" s="55">
        <v>100000</v>
      </c>
    </row>
    <row r="60" spans="1:3" ht="14.25" customHeight="1">
      <c r="A60" s="49"/>
      <c r="B60" s="56"/>
      <c r="C60" s="53"/>
    </row>
    <row r="61" spans="1:3" ht="14.25" customHeight="1">
      <c r="A61" s="49"/>
      <c r="B61" s="56" t="s">
        <v>14</v>
      </c>
      <c r="C61" s="57">
        <f>+SUM(C62:C71)</f>
        <v>35000000</v>
      </c>
    </row>
    <row r="62" spans="1:3" ht="14.25" customHeight="1">
      <c r="A62" s="49"/>
      <c r="B62" s="52" t="s">
        <v>10</v>
      </c>
      <c r="C62" s="53"/>
    </row>
    <row r="63" spans="1:12" ht="14.25" customHeight="1">
      <c r="A63" s="49"/>
      <c r="B63" s="58" t="s">
        <v>87</v>
      </c>
      <c r="C63" s="55">
        <v>35000000</v>
      </c>
      <c r="L63" s="65"/>
    </row>
    <row r="64" spans="1:3" ht="14.25" customHeight="1" hidden="1">
      <c r="A64" s="49"/>
      <c r="B64" s="58"/>
      <c r="C64" s="55"/>
    </row>
    <row r="65" spans="1:3" ht="14.25" customHeight="1" hidden="1">
      <c r="A65" s="49"/>
      <c r="B65" s="58"/>
      <c r="C65" s="55"/>
    </row>
    <row r="66" spans="1:3" ht="14.25" customHeight="1" hidden="1">
      <c r="A66" s="49"/>
      <c r="B66" s="58"/>
      <c r="C66" s="55"/>
    </row>
    <row r="67" spans="1:3" ht="14.25" customHeight="1" hidden="1">
      <c r="A67" s="49"/>
      <c r="B67" s="59"/>
      <c r="C67" s="55"/>
    </row>
    <row r="68" spans="1:3" ht="14.25" customHeight="1" hidden="1">
      <c r="A68" s="49"/>
      <c r="B68" s="59"/>
      <c r="C68" s="55"/>
    </row>
    <row r="69" spans="1:3" ht="14.25" customHeight="1" hidden="1">
      <c r="A69" s="49"/>
      <c r="B69" s="59"/>
      <c r="C69" s="55"/>
    </row>
    <row r="70" spans="1:3" ht="14.25" customHeight="1" hidden="1">
      <c r="A70" s="49"/>
      <c r="B70" s="59"/>
      <c r="C70" s="55"/>
    </row>
    <row r="71" spans="1:3" ht="14.25" customHeight="1">
      <c r="A71" s="49"/>
      <c r="B71" s="60"/>
      <c r="C71" s="61"/>
    </row>
    <row r="72" spans="1:3" ht="14.25" customHeight="1" thickBot="1">
      <c r="A72" s="49"/>
      <c r="B72" s="62" t="s">
        <v>15</v>
      </c>
      <c r="C72" s="63">
        <f>+C55+C61</f>
        <v>46093100</v>
      </c>
    </row>
    <row r="73" spans="1:3" ht="14.25" customHeight="1" thickBot="1">
      <c r="A73" s="31"/>
      <c r="B73" s="31"/>
      <c r="C73" s="32"/>
    </row>
    <row r="74" spans="1:3" ht="15.75" thickBot="1">
      <c r="A74" s="31"/>
      <c r="B74" s="78" t="s">
        <v>70</v>
      </c>
      <c r="C74" s="47"/>
    </row>
    <row r="75" spans="1:3" ht="30" thickBot="1">
      <c r="A75" s="31"/>
      <c r="B75" s="77" t="s">
        <v>8</v>
      </c>
      <c r="C75" s="47" t="s">
        <v>65</v>
      </c>
    </row>
    <row r="76" spans="1:3" ht="14.25" customHeight="1">
      <c r="A76" s="49"/>
      <c r="B76" s="50" t="s">
        <v>9</v>
      </c>
      <c r="C76" s="51">
        <f>+SUM(C78:C80)</f>
        <v>251264540</v>
      </c>
    </row>
    <row r="77" spans="1:3" ht="14.25" customHeight="1">
      <c r="A77" s="49"/>
      <c r="B77" s="52" t="s">
        <v>10</v>
      </c>
      <c r="C77" s="53"/>
    </row>
    <row r="78" spans="1:3" ht="14.25" customHeight="1">
      <c r="A78" s="49"/>
      <c r="B78" s="54" t="s">
        <v>11</v>
      </c>
      <c r="C78" s="55">
        <v>197962700</v>
      </c>
    </row>
    <row r="79" spans="1:3" ht="14.25" customHeight="1">
      <c r="A79" s="49"/>
      <c r="B79" s="54" t="s">
        <v>12</v>
      </c>
      <c r="C79" s="55">
        <v>51998540</v>
      </c>
    </row>
    <row r="80" spans="1:3" ht="14.25" customHeight="1">
      <c r="A80" s="49"/>
      <c r="B80" s="54" t="s">
        <v>13</v>
      </c>
      <c r="C80" s="55">
        <v>1303300</v>
      </c>
    </row>
    <row r="81" spans="1:3" ht="14.25" customHeight="1">
      <c r="A81" s="49"/>
      <c r="B81" s="56"/>
      <c r="C81" s="53"/>
    </row>
    <row r="82" spans="1:3" ht="14.25" customHeight="1">
      <c r="A82" s="49"/>
      <c r="B82" s="56" t="s">
        <v>14</v>
      </c>
      <c r="C82" s="57">
        <f>+SUM(C83:C86)</f>
        <v>5862360</v>
      </c>
    </row>
    <row r="83" spans="1:3" ht="14.25" customHeight="1">
      <c r="A83" s="49"/>
      <c r="B83" s="52" t="s">
        <v>10</v>
      </c>
      <c r="C83" s="53"/>
    </row>
    <row r="84" spans="1:12" ht="15">
      <c r="A84" s="49"/>
      <c r="B84" s="58" t="s">
        <v>67</v>
      </c>
      <c r="C84" s="55">
        <v>5192360</v>
      </c>
      <c r="L84" s="65"/>
    </row>
    <row r="85" spans="1:3" ht="30">
      <c r="A85" s="49"/>
      <c r="B85" s="58" t="s">
        <v>84</v>
      </c>
      <c r="C85" s="55">
        <v>670000</v>
      </c>
    </row>
    <row r="86" spans="1:3" ht="15">
      <c r="A86" s="49"/>
      <c r="B86" s="60"/>
      <c r="C86" s="61"/>
    </row>
    <row r="87" spans="1:3" ht="14.25" customHeight="1" thickBot="1">
      <c r="A87" s="49"/>
      <c r="B87" s="62" t="s">
        <v>15</v>
      </c>
      <c r="C87" s="63">
        <f>+C76+C82</f>
        <v>257126900</v>
      </c>
    </row>
    <row r="88" spans="1:3" ht="14.25" customHeight="1" thickBot="1">
      <c r="A88" s="31"/>
      <c r="B88" s="31"/>
      <c r="C88" s="32"/>
    </row>
    <row r="89" spans="1:3" ht="29.25" thickBot="1">
      <c r="A89" s="31"/>
      <c r="B89" s="78" t="s">
        <v>71</v>
      </c>
      <c r="C89" s="47"/>
    </row>
    <row r="90" spans="1:3" ht="30" thickBot="1">
      <c r="A90" s="31"/>
      <c r="B90" s="77" t="s">
        <v>8</v>
      </c>
      <c r="C90" s="47" t="s">
        <v>65</v>
      </c>
    </row>
    <row r="91" spans="1:3" ht="14.25" customHeight="1">
      <c r="A91" s="49"/>
      <c r="B91" s="50" t="s">
        <v>9</v>
      </c>
      <c r="C91" s="51">
        <f>+SUM(C93:C95)</f>
        <v>619000</v>
      </c>
    </row>
    <row r="92" spans="1:3" ht="14.25" customHeight="1">
      <c r="A92" s="49"/>
      <c r="B92" s="52" t="s">
        <v>10</v>
      </c>
      <c r="C92" s="53"/>
    </row>
    <row r="93" spans="1:3" ht="14.25" customHeight="1">
      <c r="A93" s="49"/>
      <c r="B93" s="54" t="s">
        <v>11</v>
      </c>
      <c r="C93" s="55">
        <v>523000</v>
      </c>
    </row>
    <row r="94" spans="1:3" ht="14.25" customHeight="1">
      <c r="A94" s="49"/>
      <c r="B94" s="54" t="s">
        <v>12</v>
      </c>
      <c r="C94" s="55">
        <v>96000</v>
      </c>
    </row>
    <row r="95" spans="1:3" ht="14.25" customHeight="1">
      <c r="A95" s="49"/>
      <c r="B95" s="54" t="s">
        <v>13</v>
      </c>
      <c r="C95" s="55"/>
    </row>
    <row r="96" spans="1:3" ht="14.25" customHeight="1">
      <c r="A96" s="49"/>
      <c r="B96" s="56"/>
      <c r="C96" s="53"/>
    </row>
    <row r="97" spans="1:3" ht="14.25" customHeight="1">
      <c r="A97" s="49"/>
      <c r="B97" s="56" t="s">
        <v>14</v>
      </c>
      <c r="C97" s="57">
        <f>+SUM(C98:C107)</f>
        <v>0</v>
      </c>
    </row>
    <row r="98" spans="1:3" ht="14.25" customHeight="1" hidden="1">
      <c r="A98" s="49"/>
      <c r="B98" s="52" t="s">
        <v>10</v>
      </c>
      <c r="C98" s="53"/>
    </row>
    <row r="99" spans="1:3" ht="14.25" customHeight="1" hidden="1">
      <c r="A99" s="49"/>
      <c r="B99" s="58"/>
      <c r="C99" s="55"/>
    </row>
    <row r="100" spans="1:3" ht="14.25" customHeight="1" hidden="1">
      <c r="A100" s="49"/>
      <c r="B100" s="58"/>
      <c r="C100" s="55"/>
    </row>
    <row r="101" spans="1:3" ht="14.25" customHeight="1" hidden="1">
      <c r="A101" s="49"/>
      <c r="B101" s="58"/>
      <c r="C101" s="55"/>
    </row>
    <row r="102" spans="1:3" ht="14.25" customHeight="1" hidden="1">
      <c r="A102" s="49"/>
      <c r="B102" s="58"/>
      <c r="C102" s="55"/>
    </row>
    <row r="103" spans="1:3" ht="14.25" customHeight="1" hidden="1">
      <c r="A103" s="49"/>
      <c r="B103" s="59"/>
      <c r="C103" s="55"/>
    </row>
    <row r="104" spans="1:3" ht="14.25" customHeight="1" hidden="1">
      <c r="A104" s="49"/>
      <c r="B104" s="59"/>
      <c r="C104" s="55"/>
    </row>
    <row r="105" spans="1:3" ht="14.25" customHeight="1" hidden="1">
      <c r="A105" s="49"/>
      <c r="B105" s="59"/>
      <c r="C105" s="55"/>
    </row>
    <row r="106" spans="1:3" ht="14.25" customHeight="1" hidden="1">
      <c r="A106" s="49"/>
      <c r="B106" s="59"/>
      <c r="C106" s="55"/>
    </row>
    <row r="107" spans="1:3" ht="14.25" customHeight="1">
      <c r="A107" s="49"/>
      <c r="B107" s="60"/>
      <c r="C107" s="61"/>
    </row>
    <row r="108" spans="1:3" ht="14.25" customHeight="1" thickBot="1">
      <c r="A108" s="49"/>
      <c r="B108" s="62" t="s">
        <v>15</v>
      </c>
      <c r="C108" s="63">
        <f>+C91+C97</f>
        <v>619000</v>
      </c>
    </row>
    <row r="109" spans="1:3" ht="14.25" customHeight="1" thickBot="1">
      <c r="A109" s="31"/>
      <c r="B109" s="31"/>
      <c r="C109" s="32"/>
    </row>
    <row r="110" spans="1:3" ht="18" customHeight="1" thickBot="1">
      <c r="A110" s="31"/>
      <c r="B110" s="78" t="s">
        <v>72</v>
      </c>
      <c r="C110" s="47"/>
    </row>
    <row r="111" spans="1:3" ht="30" thickBot="1">
      <c r="A111" s="31"/>
      <c r="B111" s="77" t="s">
        <v>8</v>
      </c>
      <c r="C111" s="47" t="s">
        <v>65</v>
      </c>
    </row>
    <row r="112" spans="1:3" ht="14.25" customHeight="1">
      <c r="A112" s="49"/>
      <c r="B112" s="50" t="s">
        <v>9</v>
      </c>
      <c r="C112" s="51">
        <f>+SUM(C114:C116)</f>
        <v>38966300</v>
      </c>
    </row>
    <row r="113" spans="1:3" ht="14.25" customHeight="1">
      <c r="A113" s="49"/>
      <c r="B113" s="52" t="s">
        <v>10</v>
      </c>
      <c r="C113" s="53"/>
    </row>
    <row r="114" spans="1:3" ht="14.25" customHeight="1">
      <c r="A114" s="49"/>
      <c r="B114" s="54" t="s">
        <v>11</v>
      </c>
      <c r="C114" s="55">
        <v>22723400</v>
      </c>
    </row>
    <row r="115" spans="1:3" ht="14.25" customHeight="1">
      <c r="A115" s="49"/>
      <c r="B115" s="54" t="s">
        <v>12</v>
      </c>
      <c r="C115" s="55">
        <v>8662900</v>
      </c>
    </row>
    <row r="116" spans="1:3" ht="14.25" customHeight="1">
      <c r="A116" s="49"/>
      <c r="B116" s="54" t="s">
        <v>13</v>
      </c>
      <c r="C116" s="55">
        <v>7580000</v>
      </c>
    </row>
    <row r="117" spans="1:3" ht="14.25" customHeight="1">
      <c r="A117" s="49"/>
      <c r="B117" s="56"/>
      <c r="C117" s="53"/>
    </row>
    <row r="118" spans="1:3" ht="14.25" customHeight="1">
      <c r="A118" s="49"/>
      <c r="B118" s="56" t="s">
        <v>14</v>
      </c>
      <c r="C118" s="57">
        <f>+SUM(C119:C128)</f>
        <v>0</v>
      </c>
    </row>
    <row r="119" spans="1:3" ht="14.25" customHeight="1" hidden="1">
      <c r="A119" s="49"/>
      <c r="B119" s="52" t="s">
        <v>10</v>
      </c>
      <c r="C119" s="53"/>
    </row>
    <row r="120" spans="1:3" ht="14.25" customHeight="1" hidden="1">
      <c r="A120" s="49"/>
      <c r="B120" s="58"/>
      <c r="C120" s="55"/>
    </row>
    <row r="121" spans="1:3" ht="14.25" customHeight="1" hidden="1">
      <c r="A121" s="49"/>
      <c r="B121" s="58"/>
      <c r="C121" s="55"/>
    </row>
    <row r="122" spans="1:3" ht="14.25" customHeight="1" hidden="1">
      <c r="A122" s="49"/>
      <c r="B122" s="58"/>
      <c r="C122" s="55"/>
    </row>
    <row r="123" spans="1:3" ht="14.25" customHeight="1" hidden="1">
      <c r="A123" s="49"/>
      <c r="B123" s="58"/>
      <c r="C123" s="55"/>
    </row>
    <row r="124" spans="1:3" ht="14.25" customHeight="1" hidden="1">
      <c r="A124" s="49"/>
      <c r="B124" s="59"/>
      <c r="C124" s="55"/>
    </row>
    <row r="125" spans="1:3" ht="14.25" customHeight="1" hidden="1">
      <c r="A125" s="49"/>
      <c r="B125" s="59"/>
      <c r="C125" s="55"/>
    </row>
    <row r="126" spans="1:3" ht="14.25" customHeight="1" hidden="1">
      <c r="A126" s="49"/>
      <c r="B126" s="59"/>
      <c r="C126" s="55"/>
    </row>
    <row r="127" spans="1:3" ht="14.25" customHeight="1" hidden="1">
      <c r="A127" s="49"/>
      <c r="B127" s="59"/>
      <c r="C127" s="55"/>
    </row>
    <row r="128" spans="1:3" ht="14.25" customHeight="1">
      <c r="A128" s="49"/>
      <c r="B128" s="60"/>
      <c r="C128" s="61"/>
    </row>
    <row r="129" spans="1:3" ht="14.25" customHeight="1" thickBot="1">
      <c r="A129" s="49"/>
      <c r="B129" s="62" t="s">
        <v>15</v>
      </c>
      <c r="C129" s="63">
        <f>+C112+C118</f>
        <v>38966300</v>
      </c>
    </row>
    <row r="130" spans="1:3" ht="14.25" customHeight="1" thickBot="1">
      <c r="A130" s="31"/>
      <c r="B130" s="31"/>
      <c r="C130" s="32"/>
    </row>
    <row r="131" spans="1:3" ht="29.25" thickBot="1">
      <c r="A131" s="31"/>
      <c r="B131" s="78" t="s">
        <v>73</v>
      </c>
      <c r="C131" s="47"/>
    </row>
    <row r="132" spans="1:3" ht="30" thickBot="1">
      <c r="A132" s="31"/>
      <c r="B132" s="77" t="s">
        <v>8</v>
      </c>
      <c r="C132" s="47" t="s">
        <v>65</v>
      </c>
    </row>
    <row r="133" spans="1:3" ht="14.25" customHeight="1">
      <c r="A133" s="49"/>
      <c r="B133" s="50" t="s">
        <v>9</v>
      </c>
      <c r="C133" s="51">
        <f>+SUM(C135:C137)</f>
        <v>1744000</v>
      </c>
    </row>
    <row r="134" spans="1:3" ht="14.25" customHeight="1">
      <c r="A134" s="49"/>
      <c r="B134" s="52" t="s">
        <v>10</v>
      </c>
      <c r="C134" s="53"/>
    </row>
    <row r="135" spans="1:3" ht="14.25" customHeight="1">
      <c r="A135" s="49"/>
      <c r="B135" s="54" t="s">
        <v>11</v>
      </c>
      <c r="C135" s="55">
        <v>1452000</v>
      </c>
    </row>
    <row r="136" spans="1:3" ht="14.25" customHeight="1">
      <c r="A136" s="49"/>
      <c r="B136" s="54" t="s">
        <v>12</v>
      </c>
      <c r="C136" s="55">
        <v>277000</v>
      </c>
    </row>
    <row r="137" spans="1:3" ht="14.25" customHeight="1">
      <c r="A137" s="49"/>
      <c r="B137" s="54" t="s">
        <v>13</v>
      </c>
      <c r="C137" s="55">
        <v>15000</v>
      </c>
    </row>
    <row r="138" spans="1:3" ht="14.25" customHeight="1">
      <c r="A138" s="49"/>
      <c r="B138" s="56"/>
      <c r="C138" s="53"/>
    </row>
    <row r="139" spans="1:3" ht="14.25" customHeight="1">
      <c r="A139" s="49"/>
      <c r="B139" s="56" t="s">
        <v>14</v>
      </c>
      <c r="C139" s="57">
        <f>+SUM(C140:C149)</f>
        <v>2000000</v>
      </c>
    </row>
    <row r="140" spans="1:3" ht="14.25" customHeight="1">
      <c r="A140" s="49"/>
      <c r="B140" s="52" t="s">
        <v>10</v>
      </c>
      <c r="C140" s="53"/>
    </row>
    <row r="141" spans="1:3" ht="14.25" customHeight="1">
      <c r="A141" s="49"/>
      <c r="B141" s="58" t="s">
        <v>88</v>
      </c>
      <c r="C141" s="55">
        <v>2000000</v>
      </c>
    </row>
    <row r="142" spans="1:3" ht="14.25" customHeight="1">
      <c r="A142" s="49"/>
      <c r="B142" s="58"/>
      <c r="C142" s="55"/>
    </row>
    <row r="143" spans="1:3" ht="14.25" customHeight="1" hidden="1">
      <c r="A143" s="49"/>
      <c r="B143" s="58"/>
      <c r="C143" s="55"/>
    </row>
    <row r="144" spans="1:3" ht="14.25" customHeight="1" hidden="1">
      <c r="A144" s="49"/>
      <c r="B144" s="58"/>
      <c r="C144" s="55"/>
    </row>
    <row r="145" spans="1:3" ht="14.25" customHeight="1" hidden="1">
      <c r="A145" s="49"/>
      <c r="B145" s="59"/>
      <c r="C145" s="55"/>
    </row>
    <row r="146" spans="1:3" ht="14.25" customHeight="1" hidden="1">
      <c r="A146" s="49"/>
      <c r="B146" s="59"/>
      <c r="C146" s="55"/>
    </row>
    <row r="147" spans="1:3" ht="14.25" customHeight="1" hidden="1">
      <c r="A147" s="49"/>
      <c r="B147" s="59"/>
      <c r="C147" s="55"/>
    </row>
    <row r="148" spans="1:3" ht="14.25" customHeight="1" hidden="1">
      <c r="A148" s="49"/>
      <c r="B148" s="59"/>
      <c r="C148" s="55"/>
    </row>
    <row r="149" spans="1:3" ht="14.25" customHeight="1" hidden="1">
      <c r="A149" s="49"/>
      <c r="B149" s="60"/>
      <c r="C149" s="61"/>
    </row>
    <row r="150" spans="1:3" ht="14.25" customHeight="1" thickBot="1">
      <c r="A150" s="49"/>
      <c r="B150" s="62" t="s">
        <v>15</v>
      </c>
      <c r="C150" s="63">
        <f>+C133+C139</f>
        <v>3744000</v>
      </c>
    </row>
    <row r="151" spans="1:3" ht="14.25" customHeight="1" thickBot="1">
      <c r="A151" s="31"/>
      <c r="B151" s="31"/>
      <c r="C151" s="32"/>
    </row>
    <row r="152" spans="1:3" ht="15.75" thickBot="1">
      <c r="A152" s="31"/>
      <c r="B152" s="78" t="s">
        <v>74</v>
      </c>
      <c r="C152" s="47"/>
    </row>
    <row r="153" spans="1:3" ht="30" thickBot="1">
      <c r="A153" s="31"/>
      <c r="B153" s="77" t="s">
        <v>8</v>
      </c>
      <c r="C153" s="47" t="s">
        <v>65</v>
      </c>
    </row>
    <row r="154" spans="1:3" ht="14.25" customHeight="1">
      <c r="A154" s="49"/>
      <c r="B154" s="50" t="s">
        <v>9</v>
      </c>
      <c r="C154" s="51">
        <f>+SUM(C156:C158)</f>
        <v>1218000</v>
      </c>
    </row>
    <row r="155" spans="1:3" ht="14.25" customHeight="1">
      <c r="A155" s="49"/>
      <c r="B155" s="52" t="s">
        <v>10</v>
      </c>
      <c r="C155" s="53"/>
    </row>
    <row r="156" spans="1:3" ht="14.25" customHeight="1">
      <c r="A156" s="49"/>
      <c r="B156" s="54" t="s">
        <v>11</v>
      </c>
      <c r="C156" s="55">
        <v>1012100</v>
      </c>
    </row>
    <row r="157" spans="1:3" ht="14.25" customHeight="1">
      <c r="A157" s="49"/>
      <c r="B157" s="54" t="s">
        <v>12</v>
      </c>
      <c r="C157" s="55">
        <v>205900</v>
      </c>
    </row>
    <row r="158" spans="1:3" ht="14.25" customHeight="1">
      <c r="A158" s="49"/>
      <c r="B158" s="54" t="s">
        <v>13</v>
      </c>
      <c r="C158" s="55"/>
    </row>
    <row r="159" spans="1:3" ht="14.25" customHeight="1">
      <c r="A159" s="49"/>
      <c r="B159" s="56"/>
      <c r="C159" s="53"/>
    </row>
    <row r="160" spans="1:3" ht="14.25" customHeight="1">
      <c r="A160" s="49"/>
      <c r="B160" s="56" t="s">
        <v>14</v>
      </c>
      <c r="C160" s="57">
        <f>+SUM(C161:C170)</f>
        <v>3650000</v>
      </c>
    </row>
    <row r="161" spans="1:3" ht="14.25" customHeight="1">
      <c r="A161" s="49"/>
      <c r="B161" s="52" t="s">
        <v>10</v>
      </c>
      <c r="C161" s="53"/>
    </row>
    <row r="162" spans="1:3" ht="21" customHeight="1">
      <c r="A162" s="49"/>
      <c r="B162" s="58" t="s">
        <v>89</v>
      </c>
      <c r="C162" s="55">
        <v>3650000</v>
      </c>
    </row>
    <row r="163" spans="1:3" ht="14.25" customHeight="1" hidden="1">
      <c r="A163" s="49"/>
      <c r="B163" s="58"/>
      <c r="C163" s="55"/>
    </row>
    <row r="164" spans="1:3" ht="14.25" customHeight="1" hidden="1">
      <c r="A164" s="49"/>
      <c r="B164" s="58"/>
      <c r="C164" s="55"/>
    </row>
    <row r="165" spans="1:3" ht="14.25" customHeight="1" hidden="1">
      <c r="A165" s="49"/>
      <c r="B165" s="58"/>
      <c r="C165" s="55"/>
    </row>
    <row r="166" spans="1:3" ht="14.25" customHeight="1" hidden="1">
      <c r="A166" s="49"/>
      <c r="B166" s="59"/>
      <c r="C166" s="55"/>
    </row>
    <row r="167" spans="1:3" ht="14.25" customHeight="1" hidden="1">
      <c r="A167" s="49"/>
      <c r="B167" s="59"/>
      <c r="C167" s="55"/>
    </row>
    <row r="168" spans="1:3" ht="14.25" customHeight="1" hidden="1">
      <c r="A168" s="49"/>
      <c r="B168" s="59"/>
      <c r="C168" s="55"/>
    </row>
    <row r="169" spans="1:3" ht="14.25" customHeight="1" hidden="1">
      <c r="A169" s="49"/>
      <c r="B169" s="59"/>
      <c r="C169" s="55"/>
    </row>
    <row r="170" spans="1:3" ht="14.25" customHeight="1">
      <c r="A170" s="49"/>
      <c r="B170" s="60"/>
      <c r="C170" s="61"/>
    </row>
    <row r="171" spans="1:3" ht="14.25" customHeight="1" thickBot="1">
      <c r="A171" s="49"/>
      <c r="B171" s="62" t="s">
        <v>15</v>
      </c>
      <c r="C171" s="63">
        <f>+C154+C160</f>
        <v>4868000</v>
      </c>
    </row>
    <row r="172" spans="1:3" ht="14.25" customHeight="1" thickBot="1">
      <c r="A172" s="31"/>
      <c r="B172" s="31"/>
      <c r="C172" s="32"/>
    </row>
    <row r="173" spans="1:3" ht="19.5" customHeight="1" thickBot="1">
      <c r="A173" s="31"/>
      <c r="B173" s="79" t="s">
        <v>86</v>
      </c>
      <c r="C173" s="47"/>
    </row>
    <row r="174" spans="1:3" ht="30" thickBot="1">
      <c r="A174" s="31"/>
      <c r="B174" s="77" t="s">
        <v>8</v>
      </c>
      <c r="C174" s="47" t="s">
        <v>65</v>
      </c>
    </row>
    <row r="175" spans="1:3" ht="14.25" customHeight="1">
      <c r="A175" s="49"/>
      <c r="B175" s="50" t="s">
        <v>9</v>
      </c>
      <c r="C175" s="51">
        <f>+SUM(C177:C179)</f>
        <v>241000</v>
      </c>
    </row>
    <row r="176" spans="1:3" ht="14.25" customHeight="1">
      <c r="A176" s="49"/>
      <c r="B176" s="52" t="s">
        <v>10</v>
      </c>
      <c r="C176" s="53"/>
    </row>
    <row r="177" spans="1:3" ht="14.25" customHeight="1">
      <c r="A177" s="49"/>
      <c r="B177" s="54" t="s">
        <v>11</v>
      </c>
      <c r="C177" s="55">
        <v>180700</v>
      </c>
    </row>
    <row r="178" spans="1:3" ht="14.25" customHeight="1">
      <c r="A178" s="49"/>
      <c r="B178" s="54" t="s">
        <v>12</v>
      </c>
      <c r="C178" s="55">
        <v>55300</v>
      </c>
    </row>
    <row r="179" spans="1:3" ht="14.25" customHeight="1">
      <c r="A179" s="49"/>
      <c r="B179" s="54" t="s">
        <v>13</v>
      </c>
      <c r="C179" s="55">
        <v>5000</v>
      </c>
    </row>
    <row r="180" spans="1:3" ht="14.25" customHeight="1">
      <c r="A180" s="49"/>
      <c r="B180" s="56"/>
      <c r="C180" s="53"/>
    </row>
    <row r="181" spans="1:3" ht="14.25" customHeight="1">
      <c r="A181" s="49"/>
      <c r="B181" s="56" t="s">
        <v>14</v>
      </c>
      <c r="C181" s="57">
        <f>+SUM(C182:C191)</f>
        <v>11130000</v>
      </c>
    </row>
    <row r="182" spans="1:3" ht="14.25" customHeight="1">
      <c r="A182" s="49"/>
      <c r="B182" s="52" t="s">
        <v>10</v>
      </c>
      <c r="C182" s="53"/>
    </row>
    <row r="183" spans="1:3" ht="45">
      <c r="A183" s="49"/>
      <c r="B183" s="58" t="s">
        <v>90</v>
      </c>
      <c r="C183" s="55">
        <v>11130000</v>
      </c>
    </row>
    <row r="184" spans="1:3" ht="14.25" customHeight="1" hidden="1">
      <c r="A184" s="49"/>
      <c r="B184" s="58"/>
      <c r="C184" s="55"/>
    </row>
    <row r="185" spans="1:3" ht="14.25" customHeight="1" hidden="1">
      <c r="A185" s="49"/>
      <c r="B185" s="58"/>
      <c r="C185" s="55"/>
    </row>
    <row r="186" spans="1:3" ht="14.25" customHeight="1" hidden="1">
      <c r="A186" s="49"/>
      <c r="B186" s="58"/>
      <c r="C186" s="55"/>
    </row>
    <row r="187" spans="1:3" ht="14.25" customHeight="1" hidden="1">
      <c r="A187" s="49"/>
      <c r="B187" s="59"/>
      <c r="C187" s="55"/>
    </row>
    <row r="188" spans="1:3" ht="14.25" customHeight="1" hidden="1">
      <c r="A188" s="49"/>
      <c r="B188" s="59"/>
      <c r="C188" s="55"/>
    </row>
    <row r="189" spans="1:3" ht="14.25" customHeight="1" hidden="1">
      <c r="A189" s="49"/>
      <c r="B189" s="59"/>
      <c r="C189" s="55"/>
    </row>
    <row r="190" spans="1:3" ht="14.25" customHeight="1" hidden="1">
      <c r="A190" s="49"/>
      <c r="B190" s="59"/>
      <c r="C190" s="55"/>
    </row>
    <row r="191" spans="1:3" ht="14.25" customHeight="1">
      <c r="A191" s="49"/>
      <c r="B191" s="60"/>
      <c r="C191" s="61"/>
    </row>
    <row r="192" spans="1:3" ht="14.25" customHeight="1" thickBot="1">
      <c r="A192" s="49"/>
      <c r="B192" s="62" t="s">
        <v>15</v>
      </c>
      <c r="C192" s="63">
        <f>+C175+C181</f>
        <v>11371000</v>
      </c>
    </row>
    <row r="193" spans="1:3" ht="14.25" customHeight="1" thickBot="1">
      <c r="A193" s="31"/>
      <c r="B193" s="31"/>
      <c r="C193" s="32"/>
    </row>
    <row r="194" spans="1:3" ht="15.75" thickBot="1">
      <c r="A194" s="31"/>
      <c r="B194" s="80" t="s">
        <v>75</v>
      </c>
      <c r="C194" s="47"/>
    </row>
    <row r="195" spans="1:3" ht="30" thickBot="1">
      <c r="A195" s="31"/>
      <c r="B195" s="77" t="s">
        <v>8</v>
      </c>
      <c r="C195" s="47" t="s">
        <v>65</v>
      </c>
    </row>
    <row r="196" spans="1:3" ht="14.25" customHeight="1">
      <c r="A196" s="49"/>
      <c r="B196" s="50" t="s">
        <v>9</v>
      </c>
      <c r="C196" s="51">
        <f>+SUM(C198:C200)</f>
        <v>30628000</v>
      </c>
    </row>
    <row r="197" spans="1:3" ht="14.25" customHeight="1">
      <c r="A197" s="49"/>
      <c r="B197" s="52" t="s">
        <v>10</v>
      </c>
      <c r="C197" s="53"/>
    </row>
    <row r="198" spans="1:3" ht="14.25" customHeight="1">
      <c r="A198" s="49"/>
      <c r="B198" s="54" t="s">
        <v>11</v>
      </c>
      <c r="C198" s="55">
        <v>7808700</v>
      </c>
    </row>
    <row r="199" spans="1:3" ht="14.25" customHeight="1">
      <c r="A199" s="49"/>
      <c r="B199" s="54" t="s">
        <v>12</v>
      </c>
      <c r="C199" s="55">
        <v>16721800</v>
      </c>
    </row>
    <row r="200" spans="1:3" ht="14.25" customHeight="1">
      <c r="A200" s="49"/>
      <c r="B200" s="54" t="s">
        <v>13</v>
      </c>
      <c r="C200" s="55">
        <v>6097500</v>
      </c>
    </row>
    <row r="201" spans="1:3" ht="14.25" customHeight="1">
      <c r="A201" s="49"/>
      <c r="B201" s="56"/>
      <c r="C201" s="53"/>
    </row>
    <row r="202" spans="1:3" ht="14.25" customHeight="1">
      <c r="A202" s="49"/>
      <c r="B202" s="56" t="s">
        <v>14</v>
      </c>
      <c r="C202" s="57">
        <f>+SUM(C203:C212)</f>
        <v>1605000</v>
      </c>
    </row>
    <row r="203" spans="1:3" ht="14.25" customHeight="1">
      <c r="A203" s="49"/>
      <c r="B203" s="52" t="s">
        <v>10</v>
      </c>
      <c r="C203" s="53"/>
    </row>
    <row r="204" spans="1:3" ht="14.25" customHeight="1">
      <c r="A204" s="49"/>
      <c r="B204" s="58" t="s">
        <v>91</v>
      </c>
      <c r="C204" s="55">
        <v>105000</v>
      </c>
    </row>
    <row r="205" spans="1:3" ht="30">
      <c r="A205" s="49"/>
      <c r="B205" s="58" t="s">
        <v>92</v>
      </c>
      <c r="C205" s="55">
        <v>1500000</v>
      </c>
    </row>
    <row r="206" spans="1:3" ht="14.25" customHeight="1" hidden="1">
      <c r="A206" s="49"/>
      <c r="B206" s="58"/>
      <c r="C206" s="55"/>
    </row>
    <row r="207" spans="1:3" ht="14.25" customHeight="1" hidden="1">
      <c r="A207" s="49"/>
      <c r="B207" s="58"/>
      <c r="C207" s="55"/>
    </row>
    <row r="208" spans="1:3" ht="14.25" customHeight="1" hidden="1">
      <c r="A208" s="49"/>
      <c r="B208" s="59"/>
      <c r="C208" s="55"/>
    </row>
    <row r="209" spans="1:3" ht="14.25" customHeight="1" hidden="1">
      <c r="A209" s="49"/>
      <c r="B209" s="59"/>
      <c r="C209" s="55"/>
    </row>
    <row r="210" spans="1:3" ht="14.25" customHeight="1" hidden="1">
      <c r="A210" s="49"/>
      <c r="B210" s="59"/>
      <c r="C210" s="55"/>
    </row>
    <row r="211" spans="1:3" ht="14.25" customHeight="1" hidden="1">
      <c r="A211" s="49"/>
      <c r="B211" s="59"/>
      <c r="C211" s="55"/>
    </row>
    <row r="212" spans="1:3" ht="14.25" customHeight="1">
      <c r="A212" s="49"/>
      <c r="B212" s="60"/>
      <c r="C212" s="61"/>
    </row>
    <row r="213" spans="1:3" ht="14.25" customHeight="1" thickBot="1">
      <c r="A213" s="49"/>
      <c r="B213" s="62" t="s">
        <v>15</v>
      </c>
      <c r="C213" s="63">
        <f>+C196+C202</f>
        <v>32233000</v>
      </c>
    </row>
    <row r="214" spans="1:3" ht="14.25" customHeight="1">
      <c r="A214" s="31"/>
      <c r="B214" s="31"/>
      <c r="C214" s="32"/>
    </row>
    <row r="215" spans="1:3" ht="14.25" customHeight="1">
      <c r="A215" s="87" t="s">
        <v>85</v>
      </c>
      <c r="B215" s="87"/>
      <c r="C215" s="87"/>
    </row>
    <row r="216" spans="1:3" ht="14.25" customHeight="1" thickBot="1">
      <c r="A216" s="31"/>
      <c r="B216" s="31"/>
      <c r="C216" s="32"/>
    </row>
    <row r="217" spans="1:3" ht="15.75" thickBot="1">
      <c r="A217" s="31"/>
      <c r="B217" s="81" t="s">
        <v>64</v>
      </c>
      <c r="C217" s="47"/>
    </row>
    <row r="218" spans="1:3" ht="30" thickBot="1">
      <c r="A218" s="31"/>
      <c r="B218" s="77" t="s">
        <v>1</v>
      </c>
      <c r="C218" s="47" t="s">
        <v>65</v>
      </c>
    </row>
    <row r="219" spans="1:3" ht="14.25" customHeight="1">
      <c r="A219" s="49"/>
      <c r="B219" s="50" t="s">
        <v>9</v>
      </c>
      <c r="C219" s="53">
        <f>+SUM(C220:C224)</f>
        <v>344177040</v>
      </c>
    </row>
    <row r="220" spans="1:3" ht="14.25" customHeight="1">
      <c r="A220" s="49"/>
      <c r="B220" s="52" t="s">
        <v>10</v>
      </c>
      <c r="C220" s="53"/>
    </row>
    <row r="221" spans="1:3" ht="14.25" customHeight="1">
      <c r="A221" s="49"/>
      <c r="B221" s="54" t="s">
        <v>11</v>
      </c>
      <c r="C221" s="53">
        <f>+C198+C177+C156+C135+C114+C93+C78+C57+C38</f>
        <v>248807400</v>
      </c>
    </row>
    <row r="222" spans="1:3" ht="14.25" customHeight="1">
      <c r="A222" s="49"/>
      <c r="B222" s="54" t="s">
        <v>12</v>
      </c>
      <c r="C222" s="53">
        <f>+C199+C178+C157+C136+C115+C94+C79+C58+C39</f>
        <v>80266640</v>
      </c>
    </row>
    <row r="223" spans="1:3" ht="14.25" customHeight="1">
      <c r="A223" s="49"/>
      <c r="B223" s="54" t="s">
        <v>13</v>
      </c>
      <c r="C223" s="53">
        <f>+C200+C179+C158+C137+C116+C95+C80+C59+C40</f>
        <v>15103000</v>
      </c>
    </row>
    <row r="224" spans="1:3" ht="14.25" customHeight="1">
      <c r="A224" s="49"/>
      <c r="B224" s="56"/>
      <c r="C224" s="53"/>
    </row>
    <row r="225" spans="1:3" ht="14.25" customHeight="1">
      <c r="A225" s="49"/>
      <c r="B225" s="56" t="s">
        <v>14</v>
      </c>
      <c r="C225" s="53">
        <f>+C202+C181+C160+C139+C118+C97+C82+C61+C42</f>
        <v>59294960</v>
      </c>
    </row>
    <row r="226" spans="1:3" ht="14.25" customHeight="1">
      <c r="A226" s="49"/>
      <c r="B226" s="60"/>
      <c r="C226" s="53"/>
    </row>
    <row r="227" spans="1:12" ht="14.25" customHeight="1" thickBot="1">
      <c r="A227" s="49"/>
      <c r="B227" s="62" t="s">
        <v>15</v>
      </c>
      <c r="C227" s="63">
        <f>+C225+C219</f>
        <v>403472000</v>
      </c>
      <c r="L227" s="65"/>
    </row>
    <row r="228" ht="14.25" customHeight="1">
      <c r="C228" s="64">
        <f>+C227-C21</f>
        <v>0</v>
      </c>
    </row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</sheetData>
  <sheetProtection selectLockedCells="1" selectUnlockedCells="1"/>
  <mergeCells count="10">
    <mergeCell ref="B32:C32"/>
    <mergeCell ref="A1:C1"/>
    <mergeCell ref="A4:C4"/>
    <mergeCell ref="A215:C215"/>
    <mergeCell ref="A26:B26"/>
    <mergeCell ref="A28:B28"/>
    <mergeCell ref="A24:B24"/>
    <mergeCell ref="A25:B25"/>
    <mergeCell ref="A27:B27"/>
    <mergeCell ref="A5:C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  <rowBreaks count="3" manualBreakCount="3">
    <brk id="30" max="2" man="1"/>
    <brk id="108" max="2" man="1"/>
    <brk id="17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Светлана Костова</cp:lastModifiedBy>
  <cp:lastPrinted>2015-12-11T10:36:29Z</cp:lastPrinted>
  <dcterms:created xsi:type="dcterms:W3CDTF">2014-01-27T12:51:15Z</dcterms:created>
  <dcterms:modified xsi:type="dcterms:W3CDTF">2016-01-19T13:59:40Z</dcterms:modified>
  <cp:category/>
  <cp:version/>
  <cp:contentType/>
  <cp:contentStatus/>
</cp:coreProperties>
</file>