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8850" windowWidth="12120" windowHeight="8580" tabRatio="919" activeTab="4"/>
  </bookViews>
  <sheets>
    <sheet name="cover" sheetId="25" r:id="rId1"/>
    <sheet name="IS" sheetId="24" r:id="rId2"/>
    <sheet name="BS" sheetId="19" r:id="rId3"/>
    <sheet name="EQS" sheetId="27" r:id="rId4"/>
    <sheet name="CFS" sheetId="26" r:id="rId5"/>
    <sheet name="Sheet1" sheetId="28" r:id="rId6"/>
  </sheets>
  <definedNames>
    <definedName name="_Hlk317861573" localSheetId="2">BS!$A$24</definedName>
    <definedName name="AS2DocOpenMode" hidden="1">"AS2DocumentEdit"</definedName>
    <definedName name="_xlnm.Print_Area" localSheetId="2">BS!$A$1:$G$44</definedName>
    <definedName name="_xlnm.Print_Area" localSheetId="4">CFS!$A$1:$E$41</definedName>
    <definedName name="_xlnm.Print_Titles" localSheetId="2">BS!$1:$3</definedName>
    <definedName name="_xlnm.Print_Titles" localSheetId="1">IS!$1:$2</definedName>
    <definedName name="wrn.Aging._.and._.Trend._.Analysis." localSheetId="2" hidden="1">{#N/A,#N/A,FALSE,"Aging Summary";#N/A,#N/A,FALSE,"Ratio Analysis";#N/A,#N/A,FALSE,"Test 120 Day Accts";#N/A,#N/A,FALSE,"Tickmarks"}</definedName>
    <definedName name="wrn.Aging._.and._.Trend._.Analysis." localSheetId="4" hidden="1">{#N/A,#N/A,FALSE,"Aging Summary";#N/A,#N/A,FALSE,"Ratio Analysis";#N/A,#N/A,FALSE,"Test 120 Day Accts";#N/A,#N/A,FALSE,"Tickmarks"}</definedName>
    <definedName name="wrn.Aging._.and._.Trend._.Analysis." localSheetId="3" hidden="1">{#N/A,#N/A,FALSE,"Aging Summary";#N/A,#N/A,FALSE,"Ratio Analysis";#N/A,#N/A,FALSE,"Test 120 Day Accts";#N/A,#N/A,FALSE,"Tickmarks"}</definedName>
    <definedName name="wrn.Aging._.and._.Trend._.Analysis." localSheetId="1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Z_0C92A18C_82C1_43C8_B8D2_6F7E21DEB0D9_.wvu.Cols" localSheetId="4" hidden="1">CFS!$I:$IV</definedName>
    <definedName name="Z_0C92A18C_82C1_43C8_B8D2_6F7E21DEB0D9_.wvu.Cols" localSheetId="3" hidden="1">EQS!#REF!</definedName>
    <definedName name="Z_0C92A18C_82C1_43C8_B8D2_6F7E21DEB0D9_.wvu.Rows" localSheetId="4" hidden="1">CFS!$42:$65536</definedName>
    <definedName name="Z_2BD2C2C3_AF9C_11D6_9CEF_00D009775214_.wvu.Cols" localSheetId="4" hidden="1">CFS!$I:$IV</definedName>
    <definedName name="Z_2BD2C2C3_AF9C_11D6_9CEF_00D009775214_.wvu.Cols" localSheetId="3" hidden="1">EQS!#REF!</definedName>
    <definedName name="Z_2BD2C2C3_AF9C_11D6_9CEF_00D009775214_.wvu.PrintArea" localSheetId="4" hidden="1">CFS!$A$1:$H$21</definedName>
    <definedName name="Z_2BD2C2C3_AF9C_11D6_9CEF_00D009775214_.wvu.Rows" localSheetId="4" hidden="1">CFS!$42:$65536</definedName>
    <definedName name="Z_3DF3D3DF_0C20_498D_AC7F_CE0D39724717_.wvu.Cols" localSheetId="4" hidden="1">CFS!$I:$IV</definedName>
    <definedName name="Z_3DF3D3DF_0C20_498D_AC7F_CE0D39724717_.wvu.Cols" localSheetId="3" hidden="1">EQS!#REF!</definedName>
    <definedName name="Z_3DF3D3DF_0C20_498D_AC7F_CE0D39724717_.wvu.Rows" localSheetId="4" hidden="1">CFS!$42:$65536,CFS!$35:$35</definedName>
    <definedName name="Z_92AC9888_5B7E_11D6_9CEE_00D009757B57_.wvu.Cols" localSheetId="4" hidden="1">CFS!$J:$M</definedName>
    <definedName name="Z_9656BBF7_C4A3_41EC_B0C6_A21B380E3C2F_.wvu.Cols" localSheetId="4" hidden="1">CFS!$J:$M</definedName>
    <definedName name="Z_9656BBF7_C4A3_41EC_B0C6_A21B380E3C2F_.wvu.Cols" localSheetId="3" hidden="1">EQS!#REF!</definedName>
    <definedName name="Z_9656BBF7_C4A3_41EC_B0C6_A21B380E3C2F_.wvu.PrintArea" localSheetId="3" hidden="1">EQS!$A$1:$I$20</definedName>
    <definedName name="Z_9656BBF7_C4A3_41EC_B0C6_A21B380E3C2F_.wvu.Rows" localSheetId="4" hidden="1">CFS!$42:$65536,CFS!$35:$35</definedName>
  </definedNames>
  <calcPr calcId="125725"/>
</workbook>
</file>

<file path=xl/calcChain.xml><?xml version="1.0" encoding="utf-8"?>
<calcChain xmlns="http://schemas.openxmlformats.org/spreadsheetml/2006/main">
  <c r="G33" i="27"/>
  <c r="I33" s="1"/>
  <c r="I32"/>
  <c r="I27"/>
  <c r="C34" l="1"/>
  <c r="C36" s="1"/>
  <c r="I31"/>
  <c r="A3" i="26"/>
  <c r="D5"/>
  <c r="A3" i="27"/>
  <c r="D5" i="19"/>
  <c r="C41" i="27" l="1"/>
  <c r="E38" l="1"/>
  <c r="D14" i="24"/>
  <c r="D20" s="1"/>
  <c r="D23" s="1"/>
  <c r="D27" s="1"/>
  <c r="G41" i="27"/>
  <c r="G34"/>
  <c r="E34"/>
  <c r="E36" s="1"/>
  <c r="I30"/>
  <c r="I28"/>
  <c r="I34" s="1"/>
  <c r="D31" i="26"/>
  <c r="D23"/>
  <c r="D18"/>
  <c r="I39" i="27"/>
  <c r="I37"/>
  <c r="D16" i="19"/>
  <c r="D26"/>
  <c r="D33"/>
  <c r="J8" i="26"/>
  <c r="K8"/>
  <c r="J10"/>
  <c r="M10"/>
  <c r="J13"/>
  <c r="I38" i="27" l="1"/>
  <c r="E41"/>
  <c r="I41" s="1"/>
  <c r="D33" i="26"/>
  <c r="D35" s="1"/>
  <c r="D35" i="19"/>
  <c r="D36" s="1"/>
  <c r="I36" i="27"/>
</calcChain>
</file>

<file path=xl/sharedStrings.xml><?xml version="1.0" encoding="utf-8"?>
<sst xmlns="http://schemas.openxmlformats.org/spreadsheetml/2006/main" count="246" uniqueCount="153">
  <si>
    <t>Основен капитал</t>
  </si>
  <si>
    <t>Изпълнителен директор:</t>
  </si>
  <si>
    <t>АКТИВИ</t>
  </si>
  <si>
    <t>Парични средства и парични еквиваленти</t>
  </si>
  <si>
    <t>ФОНД ЗА ОРГАНИТЕ НА МЕСТНО САМОУПРАВЛЕНИЕ В БЪЛГАРИЯ - ФЛАГ ЕАД</t>
  </si>
  <si>
    <t>Приходи от лихви</t>
  </si>
  <si>
    <t>Активи по отсрочени данъци</t>
  </si>
  <si>
    <t>Вземания и предплатени разходи</t>
  </si>
  <si>
    <t>Съвет на директорите:</t>
  </si>
  <si>
    <t>Адрес на управление:</t>
  </si>
  <si>
    <t>Юристи:</t>
  </si>
  <si>
    <t>Обслужващи банки:</t>
  </si>
  <si>
    <t>Уникредит Булбанк</t>
  </si>
  <si>
    <t>ОТЧЕТ ЗА ПАРИЧНИТЕ ПОТОЦИ</t>
  </si>
  <si>
    <t>Парични потоци от оперативна дейност</t>
  </si>
  <si>
    <t>Плащания на доставчици</t>
  </si>
  <si>
    <t>Плащания на персонала и за социалното осигуряване</t>
  </si>
  <si>
    <t>Парични потоци от инвестиционна дейност</t>
  </si>
  <si>
    <t>Парични потоци от финансова дейност</t>
  </si>
  <si>
    <t>ОТЧЕТ ЗА ПРОМЕНИТЕ В СОБСТВЕНИЯ КАПИТАЛ</t>
  </si>
  <si>
    <t>Неразпределена печалба</t>
  </si>
  <si>
    <t>Общо собствен капитал</t>
  </si>
  <si>
    <t>Нетни парични потоци от финансовата дейност</t>
  </si>
  <si>
    <t xml:space="preserve">Нетно увеличение на паричните средства и паричните еквиваленти </t>
  </si>
  <si>
    <t>Получени лихви по депозити в банки</t>
  </si>
  <si>
    <t>Разходи за амортизация</t>
  </si>
  <si>
    <t>Други оперативни разходи</t>
  </si>
  <si>
    <t>Счетоводители:</t>
  </si>
  <si>
    <t>Основен акционерен капитал</t>
  </si>
  <si>
    <t>Парични средства и парични еквиваленти в началото на периода</t>
  </si>
  <si>
    <t>Парични средства и парични еквиваленти в края на периода</t>
  </si>
  <si>
    <t>Покупки на оборудване и други дълготрайни активи</t>
  </si>
  <si>
    <t>Задължения към персонала и за социално осигуряване</t>
  </si>
  <si>
    <t>гр. София, ул. Св.Св.Кирил и Методий № 17-19</t>
  </si>
  <si>
    <t>Предоставени заеми</t>
  </si>
  <si>
    <t>Законови резерви</t>
  </si>
  <si>
    <t>Други приходи от дейността, нетно</t>
  </si>
  <si>
    <t>Разходи за лихви и такси</t>
  </si>
  <si>
    <t>Разходи за обезценка на предоставени заеми</t>
  </si>
  <si>
    <t>Разходи за персоналa</t>
  </si>
  <si>
    <t>Печалба преди данъци</t>
  </si>
  <si>
    <t>Разход за данък върху доходите</t>
  </si>
  <si>
    <t>Печалба за годината</t>
  </si>
  <si>
    <t>ОБЩО АКТИВИ</t>
  </si>
  <si>
    <t>ПАСИВИ И СОБСТВЕН КАПИТАЛ</t>
  </si>
  <si>
    <t>Пасиви</t>
  </si>
  <si>
    <t>Общо пасиви</t>
  </si>
  <si>
    <t>Собствен капитал</t>
  </si>
  <si>
    <t>ОБЩО ПАСИВИ И СОБСТВЕН КАПИТАЛ</t>
  </si>
  <si>
    <t>Получени лихви по предоставени заеми</t>
  </si>
  <si>
    <t>Други (плащания)/постъпления, нетно</t>
  </si>
  <si>
    <t>Платен данък върху доходите</t>
  </si>
  <si>
    <t>Нетни парични потоци от/ (използвани в) оперативната дейност</t>
  </si>
  <si>
    <t>Изплатени дивиденти</t>
  </si>
  <si>
    <t>-</t>
  </si>
  <si>
    <t>Общо всеобхватен доход</t>
  </si>
  <si>
    <t>Прехвърляне на резерви</t>
  </si>
  <si>
    <t>На 31 декември 2010 г.</t>
  </si>
  <si>
    <t xml:space="preserve">На 1 януари 2011 г. </t>
  </si>
  <si>
    <t>Калинка Тодорова</t>
  </si>
  <si>
    <t>Надя Данкинова</t>
  </si>
  <si>
    <t>На 31 декември 2011 г.</t>
  </si>
  <si>
    <t>(2,031)</t>
  </si>
  <si>
    <t>ФОНД ЗА ОРГАНИТЕ НА МЕСТНОТО САМОУПРАВЛЕНИЕ В БЪЛГАРИЯ - ФЛАГ ЕАД</t>
  </si>
  <si>
    <t>ОТЧЕТ ЗА ВСЕОБХВАТНИЯ ДОХОД</t>
  </si>
  <si>
    <t>Бележки</t>
  </si>
  <si>
    <t>хил. лв.</t>
  </si>
  <si>
    <t>ОТЧЕТ ЗА ФИНАНСОВОТО СЪСТОЯНИЕ</t>
  </si>
  <si>
    <t xml:space="preserve">хил. лв. </t>
  </si>
  <si>
    <t>Машини и съоръжения</t>
  </si>
  <si>
    <t>Програмни продукти</t>
  </si>
  <si>
    <t>Други задължения</t>
  </si>
  <si>
    <t>Общо</t>
  </si>
  <si>
    <t xml:space="preserve">На 1 януари 2010 г. </t>
  </si>
  <si>
    <t>60,000</t>
  </si>
  <si>
    <t>3,093</t>
  </si>
  <si>
    <t>63,153</t>
  </si>
  <si>
    <t>4,805</t>
  </si>
  <si>
    <t>Друг всеобхватен доход</t>
  </si>
  <si>
    <t>Разпределение на дивиденти (Бел. 17)</t>
  </si>
  <si>
    <t>5,585</t>
  </si>
  <si>
    <t>65,927</t>
  </si>
  <si>
    <t>3,161</t>
  </si>
  <si>
    <t>(3,460)</t>
  </si>
  <si>
    <t>65,628</t>
  </si>
  <si>
    <t xml:space="preserve">Бележки </t>
  </si>
  <si>
    <t>Нетни парични потоци, използвани в инвестиционната дейност</t>
  </si>
  <si>
    <t xml:space="preserve">68,690 </t>
  </si>
  <si>
    <t>Добромир Проданов Симидчиев - председател</t>
  </si>
  <si>
    <t>Eмил Руменов Савов - член</t>
  </si>
  <si>
    <t>Надя Йорданова Данкинова- член</t>
  </si>
  <si>
    <t>Общо нетни оперативни приходи</t>
  </si>
  <si>
    <t xml:space="preserve">                                                      6,864 </t>
  </si>
  <si>
    <t xml:space="preserve">         (3,029)</t>
  </si>
  <si>
    <t xml:space="preserve">            4,039 </t>
  </si>
  <si>
    <t xml:space="preserve">            3,245 </t>
  </si>
  <si>
    <t xml:space="preserve">            2,920 </t>
  </si>
  <si>
    <t xml:space="preserve">                     -  </t>
  </si>
  <si>
    <t>Общо всеобхватeн доход за периода, нетно от данъци</t>
  </si>
  <si>
    <t>Друг всеобхватeн доход за периода, нетно от данъци</t>
  </si>
  <si>
    <t>Печалба за периода</t>
  </si>
  <si>
    <t>Дялове в предприятие от група</t>
  </si>
  <si>
    <t xml:space="preserve">           14,953</t>
  </si>
  <si>
    <t xml:space="preserve">        112,871</t>
  </si>
  <si>
    <t xml:space="preserve">-                   </t>
  </si>
  <si>
    <t xml:space="preserve">        128,438</t>
  </si>
  <si>
    <t>63,675</t>
  </si>
  <si>
    <t>63,810</t>
  </si>
  <si>
    <t xml:space="preserve">           60,000</t>
  </si>
  <si>
    <t xml:space="preserve">            1,139</t>
  </si>
  <si>
    <t xml:space="preserve">             3,489</t>
  </si>
  <si>
    <t xml:space="preserve">          64,628 </t>
  </si>
  <si>
    <t xml:space="preserve">        128,438 </t>
  </si>
  <si>
    <t xml:space="preserve">2,510 </t>
  </si>
  <si>
    <t>(132,153)</t>
  </si>
  <si>
    <t xml:space="preserve">85,395 </t>
  </si>
  <si>
    <t xml:space="preserve">4,323 </t>
  </si>
  <si>
    <t xml:space="preserve">(40,932) </t>
  </si>
  <si>
    <t xml:space="preserve">(5,705)             </t>
  </si>
  <si>
    <t>(3,920)</t>
  </si>
  <si>
    <t xml:space="preserve">             (2,639)</t>
  </si>
  <si>
    <t xml:space="preserve">(12,284) </t>
  </si>
  <si>
    <t xml:space="preserve">(53,737) </t>
  </si>
  <si>
    <t xml:space="preserve">14,953 </t>
  </si>
  <si>
    <t xml:space="preserve">Разпределение на дивиденти </t>
  </si>
  <si>
    <t>Главен счетоводител:</t>
  </si>
  <si>
    <t>Адвокатско дружество Лозанова и Атанасов</t>
  </si>
  <si>
    <t>Предоставени заеми на свързани лица</t>
  </si>
  <si>
    <t xml:space="preserve">На 1 януари 2014 г. </t>
  </si>
  <si>
    <t>Приходи от дивиденти</t>
  </si>
  <si>
    <t>Увеличение на осн.капитал</t>
  </si>
  <si>
    <t>Сузан Мари Горансон- член</t>
  </si>
  <si>
    <t>Юлия Петкова Цолова - Илиева - член</t>
  </si>
  <si>
    <t>На 31 декември 2014 г.</t>
  </si>
  <si>
    <t>Задължения за данъци</t>
  </si>
  <si>
    <t xml:space="preserve">На 1 януари 2015 г. </t>
  </si>
  <si>
    <t>Предоставени заеми на общини</t>
  </si>
  <si>
    <t>Погасени заеми от общини</t>
  </si>
  <si>
    <t>Погасени заеми от свързани лица</t>
  </si>
  <si>
    <t>Получени дивиденти</t>
  </si>
  <si>
    <t>Получени  заеми</t>
  </si>
  <si>
    <t>Върнати заеми</t>
  </si>
  <si>
    <t>Платени лихви по заеми</t>
  </si>
  <si>
    <t>Платени такси и комисионни по заеми</t>
  </si>
  <si>
    <t>Задължения по заеми</t>
  </si>
  <si>
    <t>Мария Благоева Лазарова - член</t>
  </si>
  <si>
    <t>Ася Петрова Станкова - член</t>
  </si>
  <si>
    <t>СИБанк</t>
  </si>
  <si>
    <t>Банка ДСК</t>
  </si>
  <si>
    <t>За период 01 януари-30 септември 2015 г.</t>
  </si>
  <si>
    <t>01.01-30.09.2015</t>
  </si>
  <si>
    <t>към 30 септември 2015 година</t>
  </si>
  <si>
    <t>На 30 септември  2015 г.</t>
  </si>
</sst>
</file>

<file path=xl/styles.xml><?xml version="1.0" encoding="utf-8"?>
<styleSheet xmlns="http://schemas.openxmlformats.org/spreadsheetml/2006/main">
  <numFmts count="3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</numFmts>
  <fonts count="58">
    <font>
      <sz val="10"/>
      <name val="Arial"/>
    </font>
    <font>
      <sz val="10"/>
      <name val="Arial"/>
      <family val="2"/>
      <charset val="204"/>
    </font>
    <font>
      <sz val="10"/>
      <name val="OpalB"/>
    </font>
    <font>
      <b/>
      <sz val="11"/>
      <name val="Times New Roman"/>
      <family val="1"/>
    </font>
    <font>
      <sz val="10"/>
      <name val="Times New Roman"/>
      <family val="1"/>
    </font>
    <font>
      <b/>
      <i/>
      <sz val="10"/>
      <name val="Times New Roman"/>
      <family val="1"/>
    </font>
    <font>
      <sz val="11"/>
      <name val="Times New Roman"/>
      <family val="1"/>
      <charset val="204"/>
    </font>
    <font>
      <sz val="11"/>
      <name val="Times New Roman"/>
      <family val="1"/>
    </font>
    <font>
      <b/>
      <i/>
      <sz val="11"/>
      <name val="Times New Roman"/>
      <family val="1"/>
    </font>
    <font>
      <i/>
      <sz val="9"/>
      <name val="Times New Roman"/>
      <family val="1"/>
    </font>
    <font>
      <sz val="9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i/>
      <sz val="11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9"/>
      <name val="Times New Roman Cyr"/>
      <family val="1"/>
      <charset val="204"/>
    </font>
    <font>
      <sz val="11"/>
      <name val="Times New Roman Cyr"/>
      <family val="1"/>
      <charset val="204"/>
    </font>
    <font>
      <i/>
      <sz val="10"/>
      <name val="Times New Roman Cyr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1"/>
    </font>
    <font>
      <i/>
      <sz val="11"/>
      <color indexed="8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</font>
    <font>
      <sz val="14"/>
      <name val="Times New Roman"/>
      <family val="1"/>
    </font>
    <font>
      <sz val="12"/>
      <name val="Times New Roman"/>
      <family val="1"/>
      <charset val="204"/>
    </font>
    <font>
      <sz val="10"/>
      <name val="Hebar"/>
    </font>
    <font>
      <b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u/>
      <sz val="11"/>
      <name val="Times New Roman Cyr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48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3" borderId="0" applyNumberFormat="0" applyBorder="0" applyAlignment="0" applyProtection="0"/>
    <xf numFmtId="0" fontId="14" fillId="20" borderId="1" applyNumberFormat="0" applyAlignment="0" applyProtection="0"/>
    <xf numFmtId="0" fontId="15" fillId="21" borderId="2" applyNumberFormat="0" applyAlignment="0" applyProtection="0"/>
    <xf numFmtId="165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1" applyNumberFormat="0" applyAlignment="0" applyProtection="0"/>
    <xf numFmtId="0" fontId="22" fillId="0" borderId="6" applyNumberFormat="0" applyFill="0" applyAlignment="0" applyProtection="0"/>
    <xf numFmtId="0" fontId="23" fillId="22" borderId="0" applyNumberFormat="0" applyBorder="0" applyAlignment="0" applyProtection="0"/>
    <xf numFmtId="0" fontId="2" fillId="0" borderId="0"/>
    <xf numFmtId="0" fontId="43" fillId="0" borderId="0"/>
    <xf numFmtId="0" fontId="43" fillId="0" borderId="0"/>
    <xf numFmtId="0" fontId="2" fillId="0" borderId="0"/>
    <xf numFmtId="0" fontId="24" fillId="23" borderId="7" applyNumberFormat="0" applyFont="0" applyAlignment="0" applyProtection="0"/>
    <xf numFmtId="0" fontId="25" fillId="20" borderId="8" applyNumberFormat="0" applyAlignment="0" applyProtection="0"/>
    <xf numFmtId="9" fontId="1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</cellStyleXfs>
  <cellXfs count="197">
    <xf numFmtId="0" fontId="0" fillId="0" borderId="0" xfId="0"/>
    <xf numFmtId="0" fontId="3" fillId="0" borderId="0" xfId="0" applyFont="1" applyBorder="1" applyAlignment="1">
      <alignment horizontal="left" vertical="center"/>
    </xf>
    <xf numFmtId="0" fontId="7" fillId="0" borderId="0" xfId="0" applyFont="1" applyBorder="1"/>
    <xf numFmtId="0" fontId="7" fillId="0" borderId="0" xfId="0" applyFont="1" applyBorder="1" applyAlignment="1">
      <alignment horizontal="left" vertical="center"/>
    </xf>
    <xf numFmtId="0" fontId="9" fillId="0" borderId="0" xfId="0" applyFont="1" applyBorder="1"/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8" fillId="0" borderId="0" xfId="0" applyFont="1" applyBorder="1" applyAlignment="1"/>
    <xf numFmtId="0" fontId="5" fillId="0" borderId="0" xfId="0" applyFont="1" applyBorder="1" applyAlignment="1">
      <alignment horizontal="right"/>
    </xf>
    <xf numFmtId="0" fontId="4" fillId="0" borderId="0" xfId="0" applyFont="1" applyBorder="1"/>
    <xf numFmtId="0" fontId="5" fillId="0" borderId="0" xfId="0" applyFont="1" applyBorder="1"/>
    <xf numFmtId="0" fontId="32" fillId="0" borderId="0" xfId="0" applyFont="1" applyBorder="1"/>
    <xf numFmtId="0" fontId="31" fillId="0" borderId="0" xfId="0" applyFont="1" applyBorder="1" applyAlignment="1">
      <alignment horizontal="center" wrapText="1"/>
    </xf>
    <xf numFmtId="0" fontId="32" fillId="0" borderId="0" xfId="0" applyFont="1" applyFill="1" applyBorder="1"/>
    <xf numFmtId="0" fontId="32" fillId="0" borderId="0" xfId="0" applyFont="1" applyFill="1" applyBorder="1" applyAlignment="1">
      <alignment horizontal="center"/>
    </xf>
    <xf numFmtId="0" fontId="33" fillId="0" borderId="0" xfId="0" applyFont="1" applyBorder="1" applyAlignment="1">
      <alignment horizontal="left" vertical="center"/>
    </xf>
    <xf numFmtId="0" fontId="34" fillId="0" borderId="0" xfId="38" applyFont="1" applyBorder="1" applyAlignment="1">
      <alignment vertical="center"/>
    </xf>
    <xf numFmtId="164" fontId="7" fillId="0" borderId="0" xfId="44" applyNumberFormat="1" applyFont="1" applyBorder="1"/>
    <xf numFmtId="0" fontId="34" fillId="0" borderId="0" xfId="38" applyFont="1" applyBorder="1" applyAlignment="1">
      <alignment horizontal="right" vertical="center"/>
    </xf>
    <xf numFmtId="0" fontId="36" fillId="0" borderId="0" xfId="0" applyFont="1" applyFill="1" applyBorder="1" applyAlignment="1">
      <alignment horizontal="right"/>
    </xf>
    <xf numFmtId="0" fontId="0" fillId="0" borderId="0" xfId="0" applyFill="1"/>
    <xf numFmtId="0" fontId="39" fillId="0" borderId="0" xfId="0" applyFont="1" applyFill="1"/>
    <xf numFmtId="0" fontId="38" fillId="0" borderId="0" xfId="0" applyFont="1" applyFill="1"/>
    <xf numFmtId="0" fontId="40" fillId="0" borderId="0" xfId="0" applyFont="1" applyFill="1"/>
    <xf numFmtId="0" fontId="37" fillId="0" borderId="0" xfId="0" applyFont="1" applyFill="1"/>
    <xf numFmtId="0" fontId="41" fillId="0" borderId="0" xfId="0" applyFont="1" applyFill="1"/>
    <xf numFmtId="0" fontId="42" fillId="0" borderId="0" xfId="38" applyFont="1" applyFill="1" applyAlignment="1">
      <alignment vertical="center"/>
    </xf>
    <xf numFmtId="0" fontId="6" fillId="0" borderId="0" xfId="41" applyFont="1" applyFill="1" applyBorder="1" applyAlignment="1">
      <alignment horizontal="center" vertical="center"/>
    </xf>
    <xf numFmtId="0" fontId="44" fillId="0" borderId="0" xfId="41" applyFont="1" applyFill="1" applyBorder="1" applyAlignment="1">
      <alignment vertical="center"/>
    </xf>
    <xf numFmtId="0" fontId="6" fillId="0" borderId="0" xfId="41" applyFont="1" applyFill="1" applyAlignment="1">
      <alignment vertical="center"/>
    </xf>
    <xf numFmtId="0" fontId="44" fillId="0" borderId="0" xfId="38" applyFont="1" applyFill="1" applyBorder="1" applyAlignment="1">
      <alignment horizontal="left" vertical="center"/>
    </xf>
    <xf numFmtId="0" fontId="38" fillId="0" borderId="0" xfId="0" applyFont="1" applyBorder="1" applyAlignment="1">
      <alignment horizontal="left" vertical="center"/>
    </xf>
    <xf numFmtId="0" fontId="44" fillId="0" borderId="0" xfId="41" applyFont="1" applyFill="1" applyBorder="1" applyAlignment="1">
      <alignment horizontal="center" vertical="center"/>
    </xf>
    <xf numFmtId="0" fontId="6" fillId="0" borderId="0" xfId="39" applyFont="1" applyFill="1" applyBorder="1" applyAlignment="1">
      <alignment vertical="center"/>
    </xf>
    <xf numFmtId="0" fontId="38" fillId="0" borderId="0" xfId="0" applyFont="1" applyFill="1" applyBorder="1" applyAlignment="1">
      <alignment horizontal="left" vertical="center"/>
    </xf>
    <xf numFmtId="49" fontId="45" fillId="0" borderId="0" xfId="40" applyNumberFormat="1" applyFont="1" applyFill="1" applyBorder="1" applyAlignment="1">
      <alignment horizontal="right" vertical="center" wrapText="1"/>
    </xf>
    <xf numFmtId="0" fontId="6" fillId="0" borderId="0" xfId="41" quotePrefix="1" applyFont="1" applyFill="1" applyBorder="1" applyAlignment="1">
      <alignment horizontal="center" vertical="center"/>
    </xf>
    <xf numFmtId="0" fontId="46" fillId="0" borderId="0" xfId="41" applyFont="1" applyFill="1" applyBorder="1" applyAlignment="1">
      <alignment horizontal="right" vertical="center"/>
    </xf>
    <xf numFmtId="0" fontId="6" fillId="0" borderId="0" xfId="39" applyFont="1" applyFill="1"/>
    <xf numFmtId="0" fontId="6" fillId="0" borderId="0" xfId="39" applyFont="1" applyFill="1" applyBorder="1" applyAlignment="1">
      <alignment horizontal="center"/>
    </xf>
    <xf numFmtId="164" fontId="6" fillId="0" borderId="0" xfId="39" applyNumberFormat="1" applyFont="1" applyFill="1" applyBorder="1"/>
    <xf numFmtId="164" fontId="6" fillId="0" borderId="0" xfId="39" applyNumberFormat="1" applyFont="1" applyFill="1"/>
    <xf numFmtId="0" fontId="44" fillId="0" borderId="0" xfId="39" applyFont="1" applyFill="1"/>
    <xf numFmtId="0" fontId="7" fillId="0" borderId="0" xfId="41" applyFont="1" applyFill="1" applyBorder="1" applyAlignment="1">
      <alignment horizontal="center" vertical="center"/>
    </xf>
    <xf numFmtId="0" fontId="7" fillId="0" borderId="0" xfId="39" applyFont="1" applyFill="1"/>
    <xf numFmtId="0" fontId="3" fillId="0" borderId="0" xfId="41" applyFont="1" applyFill="1" applyBorder="1" applyAlignment="1">
      <alignment horizontal="center" vertical="center"/>
    </xf>
    <xf numFmtId="0" fontId="3" fillId="0" borderId="0" xfId="39" applyFont="1" applyFill="1"/>
    <xf numFmtId="0" fontId="7" fillId="0" borderId="0" xfId="0" applyFont="1" applyBorder="1" applyAlignment="1">
      <alignment horizontal="center"/>
    </xf>
    <xf numFmtId="0" fontId="5" fillId="0" borderId="0" xfId="38" applyFont="1" applyBorder="1" applyAlignment="1">
      <alignment horizontal="left" vertical="center"/>
    </xf>
    <xf numFmtId="0" fontId="8" fillId="0" borderId="0" xfId="38" applyFont="1" applyBorder="1" applyAlignment="1">
      <alignment vertical="center"/>
    </xf>
    <xf numFmtId="164" fontId="6" fillId="0" borderId="0" xfId="39" applyNumberFormat="1" applyFont="1" applyFill="1" applyAlignment="1">
      <alignment horizontal="right"/>
    </xf>
    <xf numFmtId="0" fontId="6" fillId="0" borderId="0" xfId="39" applyFont="1" applyFill="1" applyAlignment="1">
      <alignment horizontal="center"/>
    </xf>
    <xf numFmtId="0" fontId="42" fillId="0" borderId="0" xfId="39" applyFont="1" applyFill="1"/>
    <xf numFmtId="0" fontId="6" fillId="0" borderId="0" xfId="40" applyNumberFormat="1" applyFont="1" applyFill="1" applyBorder="1" applyAlignment="1" applyProtection="1">
      <alignment vertical="top"/>
    </xf>
    <xf numFmtId="0" fontId="7" fillId="0" borderId="0" xfId="40" applyNumberFormat="1" applyFont="1" applyFill="1" applyBorder="1" applyAlignment="1" applyProtection="1">
      <alignment vertical="top"/>
    </xf>
    <xf numFmtId="0" fontId="7" fillId="0" borderId="0" xfId="40" applyNumberFormat="1" applyFont="1" applyFill="1" applyBorder="1" applyAlignment="1" applyProtection="1">
      <alignment vertical="top"/>
      <protection locked="0"/>
    </xf>
    <xf numFmtId="0" fontId="35" fillId="0" borderId="0" xfId="40" applyNumberFormat="1" applyFont="1" applyFill="1" applyBorder="1" applyAlignment="1" applyProtection="1">
      <alignment vertical="top"/>
      <protection locked="0"/>
    </xf>
    <xf numFmtId="0" fontId="7" fillId="0" borderId="0" xfId="40" applyNumberFormat="1" applyFont="1" applyFill="1" applyBorder="1" applyAlignment="1" applyProtection="1">
      <alignment vertical="center"/>
    </xf>
    <xf numFmtId="0" fontId="44" fillId="0" borderId="0" xfId="40" applyNumberFormat="1" applyFont="1" applyFill="1" applyBorder="1" applyAlignment="1" applyProtection="1">
      <alignment vertical="center"/>
    </xf>
    <xf numFmtId="0" fontId="6" fillId="0" borderId="0" xfId="40" applyNumberFormat="1" applyFont="1" applyFill="1" applyBorder="1" applyAlignment="1" applyProtection="1">
      <alignment vertical="center"/>
    </xf>
    <xf numFmtId="0" fontId="47" fillId="0" borderId="0" xfId="40" quotePrefix="1" applyNumberFormat="1" applyFont="1" applyFill="1" applyBorder="1" applyAlignment="1" applyProtection="1">
      <alignment horizontal="right" vertical="top"/>
    </xf>
    <xf numFmtId="0" fontId="3" fillId="0" borderId="0" xfId="0" applyFont="1" applyFill="1" applyBorder="1" applyAlignment="1">
      <alignment horizontal="left" vertical="center"/>
    </xf>
    <xf numFmtId="0" fontId="35" fillId="0" borderId="0" xfId="0" applyFont="1" applyFill="1" applyBorder="1"/>
    <xf numFmtId="0" fontId="49" fillId="0" borderId="0" xfId="0" applyFont="1" applyFill="1"/>
    <xf numFmtId="0" fontId="49" fillId="0" borderId="0" xfId="38" applyFont="1" applyFill="1" applyAlignment="1">
      <alignment vertical="center"/>
    </xf>
    <xf numFmtId="0" fontId="50" fillId="0" borderId="0" xfId="0" applyFont="1" applyFill="1"/>
    <xf numFmtId="165" fontId="7" fillId="0" borderId="0" xfId="28" applyFont="1" applyFill="1" applyBorder="1" applyAlignment="1">
      <alignment horizontal="right"/>
    </xf>
    <xf numFmtId="0" fontId="38" fillId="0" borderId="0" xfId="0" applyFont="1" applyAlignment="1">
      <alignment horizontal="right" vertical="top" wrapText="1"/>
    </xf>
    <xf numFmtId="165" fontId="3" fillId="0" borderId="0" xfId="28" applyFont="1" applyFill="1" applyBorder="1" applyAlignment="1">
      <alignment horizontal="center"/>
    </xf>
    <xf numFmtId="165" fontId="29" fillId="0" borderId="0" xfId="28" applyFont="1" applyFill="1" applyBorder="1" applyAlignment="1">
      <alignment horizontal="left" vertical="center" wrapText="1"/>
    </xf>
    <xf numFmtId="0" fontId="48" fillId="0" borderId="0" xfId="0" applyFont="1" applyAlignment="1">
      <alignment horizontal="right"/>
    </xf>
    <xf numFmtId="0" fontId="7" fillId="0" borderId="0" xfId="0" applyFont="1" applyBorder="1" applyAlignment="1">
      <alignment horizontal="left"/>
    </xf>
    <xf numFmtId="166" fontId="7" fillId="0" borderId="0" xfId="0" applyNumberFormat="1" applyFont="1" applyBorder="1"/>
    <xf numFmtId="0" fontId="38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38" fillId="0" borderId="0" xfId="0" applyFont="1" applyAlignment="1">
      <alignment horizontal="right"/>
    </xf>
    <xf numFmtId="0" fontId="48" fillId="0" borderId="0" xfId="0" applyFont="1" applyAlignment="1">
      <alignment horizontal="center"/>
    </xf>
    <xf numFmtId="0" fontId="48" fillId="0" borderId="0" xfId="0" applyFont="1" applyAlignment="1">
      <alignment horizontal="left"/>
    </xf>
    <xf numFmtId="0" fontId="38" fillId="0" borderId="0" xfId="0" applyFont="1" applyAlignment="1">
      <alignment horizontal="right" wrapText="1"/>
    </xf>
    <xf numFmtId="0" fontId="38" fillId="0" borderId="0" xfId="0" applyFont="1" applyAlignment="1">
      <alignment horizontal="center" wrapText="1"/>
    </xf>
    <xf numFmtId="0" fontId="48" fillId="0" borderId="0" xfId="0" applyFont="1" applyAlignment="1">
      <alignment horizontal="right" wrapText="1"/>
    </xf>
    <xf numFmtId="0" fontId="45" fillId="0" borderId="0" xfId="0" applyFont="1" applyAlignment="1">
      <alignment horizontal="left" wrapText="1"/>
    </xf>
    <xf numFmtId="0" fontId="52" fillId="0" borderId="0" xfId="0" applyFont="1" applyAlignment="1">
      <alignment horizontal="left" wrapText="1"/>
    </xf>
    <xf numFmtId="0" fontId="48" fillId="0" borderId="0" xfId="0" applyFont="1" applyAlignment="1">
      <alignment horizontal="left" wrapText="1"/>
    </xf>
    <xf numFmtId="165" fontId="6" fillId="0" borderId="0" xfId="28" applyFont="1" applyFill="1" applyBorder="1" applyAlignment="1">
      <alignment horizontal="right"/>
    </xf>
    <xf numFmtId="166" fontId="7" fillId="0" borderId="0" xfId="44" applyNumberFormat="1" applyFont="1" applyBorder="1"/>
    <xf numFmtId="166" fontId="7" fillId="0" borderId="0" xfId="0" applyNumberFormat="1" applyFont="1" applyFill="1" applyBorder="1" applyAlignment="1">
      <alignment horizontal="right"/>
    </xf>
    <xf numFmtId="0" fontId="38" fillId="0" borderId="10" xfId="0" applyFont="1" applyBorder="1" applyAlignment="1">
      <alignment horizontal="center" wrapText="1"/>
    </xf>
    <xf numFmtId="0" fontId="38" fillId="0" borderId="10" xfId="0" applyFont="1" applyBorder="1" applyAlignment="1">
      <alignment horizontal="right" wrapText="1"/>
    </xf>
    <xf numFmtId="0" fontId="38" fillId="0" borderId="0" xfId="0" applyFont="1" applyAlignment="1">
      <alignment horizontal="justify"/>
    </xf>
    <xf numFmtId="0" fontId="48" fillId="0" borderId="0" xfId="0" applyFont="1" applyAlignment="1">
      <alignment horizontal="justify"/>
    </xf>
    <xf numFmtId="0" fontId="38" fillId="0" borderId="10" xfId="0" applyFont="1" applyBorder="1" applyAlignment="1">
      <alignment horizontal="center"/>
    </xf>
    <xf numFmtId="0" fontId="38" fillId="0" borderId="10" xfId="0" applyFont="1" applyBorder="1" applyAlignment="1">
      <alignment horizontal="right"/>
    </xf>
    <xf numFmtId="0" fontId="53" fillId="0" borderId="0" xfId="0" applyFont="1" applyAlignment="1">
      <alignment horizontal="right"/>
    </xf>
    <xf numFmtId="0" fontId="51" fillId="0" borderId="0" xfId="0" applyFont="1" applyAlignment="1">
      <alignment horizontal="justify"/>
    </xf>
    <xf numFmtId="0" fontId="48" fillId="0" borderId="11" xfId="0" applyFont="1" applyBorder="1" applyAlignment="1">
      <alignment horizontal="right"/>
    </xf>
    <xf numFmtId="0" fontId="48" fillId="0" borderId="12" xfId="0" applyFont="1" applyBorder="1" applyAlignment="1">
      <alignment horizontal="right"/>
    </xf>
    <xf numFmtId="0" fontId="53" fillId="0" borderId="0" xfId="0" applyFont="1" applyAlignment="1">
      <alignment horizontal="right" wrapText="1"/>
    </xf>
    <xf numFmtId="0" fontId="48" fillId="0" borderId="10" xfId="0" applyFont="1" applyBorder="1" applyAlignment="1">
      <alignment horizontal="right" wrapText="1"/>
    </xf>
    <xf numFmtId="0" fontId="48" fillId="0" borderId="12" xfId="0" applyFont="1" applyBorder="1" applyAlignment="1">
      <alignment horizontal="right" wrapText="1"/>
    </xf>
    <xf numFmtId="0" fontId="53" fillId="0" borderId="0" xfId="0" applyFont="1" applyAlignment="1">
      <alignment horizontal="right" vertical="top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 vertical="top" wrapText="1"/>
    </xf>
    <xf numFmtId="0" fontId="53" fillId="0" borderId="0" xfId="0" applyFont="1" applyAlignment="1">
      <alignment horizontal="left" wrapText="1"/>
    </xf>
    <xf numFmtId="0" fontId="48" fillId="0" borderId="13" xfId="0" applyFont="1" applyBorder="1" applyAlignment="1">
      <alignment horizontal="right" wrapText="1"/>
    </xf>
    <xf numFmtId="0" fontId="48" fillId="0" borderId="13" xfId="0" applyFont="1" applyBorder="1" applyAlignment="1">
      <alignment horizontal="right"/>
    </xf>
    <xf numFmtId="0" fontId="52" fillId="0" borderId="10" xfId="0" applyFont="1" applyBorder="1" applyAlignment="1">
      <alignment horizontal="right" wrapText="1"/>
    </xf>
    <xf numFmtId="0" fontId="52" fillId="0" borderId="0" xfId="0" applyFont="1" applyAlignment="1">
      <alignment horizontal="right" wrapText="1"/>
    </xf>
    <xf numFmtId="0" fontId="52" fillId="0" borderId="0" xfId="0" applyFont="1" applyAlignment="1">
      <alignment horizontal="right"/>
    </xf>
    <xf numFmtId="0" fontId="52" fillId="0" borderId="10" xfId="0" applyFont="1" applyBorder="1" applyAlignment="1">
      <alignment horizontal="right"/>
    </xf>
    <xf numFmtId="0" fontId="45" fillId="0" borderId="10" xfId="0" applyFont="1" applyBorder="1" applyAlignment="1">
      <alignment horizontal="right"/>
    </xf>
    <xf numFmtId="0" fontId="45" fillId="0" borderId="14" xfId="0" applyFont="1" applyBorder="1" applyAlignment="1">
      <alignment horizontal="right"/>
    </xf>
    <xf numFmtId="0" fontId="54" fillId="0" borderId="0" xfId="0" applyFont="1" applyAlignment="1">
      <alignment horizontal="justify"/>
    </xf>
    <xf numFmtId="0" fontId="42" fillId="0" borderId="0" xfId="0" applyFont="1" applyAlignment="1">
      <alignment horizontal="justify"/>
    </xf>
    <xf numFmtId="166" fontId="38" fillId="0" borderId="0" xfId="28" applyNumberFormat="1" applyFont="1" applyAlignment="1">
      <alignment horizontal="right"/>
    </xf>
    <xf numFmtId="166" fontId="38" fillId="0" borderId="10" xfId="28" applyNumberFormat="1" applyFont="1" applyBorder="1" applyAlignment="1">
      <alignment horizontal="right"/>
    </xf>
    <xf numFmtId="166" fontId="38" fillId="0" borderId="0" xfId="28" applyNumberFormat="1" applyFont="1" applyAlignment="1">
      <alignment horizontal="right" wrapText="1"/>
    </xf>
    <xf numFmtId="166" fontId="48" fillId="0" borderId="0" xfId="28" applyNumberFormat="1" applyFont="1" applyAlignment="1">
      <alignment horizontal="right" wrapText="1"/>
    </xf>
    <xf numFmtId="166" fontId="38" fillId="0" borderId="10" xfId="28" applyNumberFormat="1" applyFont="1" applyBorder="1" applyAlignment="1">
      <alignment horizontal="right" wrapText="1"/>
    </xf>
    <xf numFmtId="166" fontId="48" fillId="0" borderId="12" xfId="28" applyNumberFormat="1" applyFont="1" applyBorder="1" applyAlignment="1">
      <alignment horizontal="right" wrapText="1"/>
    </xf>
    <xf numFmtId="166" fontId="48" fillId="0" borderId="12" xfId="0" applyNumberFormat="1" applyFont="1" applyBorder="1" applyAlignment="1">
      <alignment horizontal="right"/>
    </xf>
    <xf numFmtId="166" fontId="32" fillId="0" borderId="0" xfId="0" applyNumberFormat="1" applyFont="1" applyFill="1" applyBorder="1"/>
    <xf numFmtId="0" fontId="32" fillId="0" borderId="0" xfId="0" applyNumberFormat="1" applyFont="1" applyBorder="1"/>
    <xf numFmtId="0" fontId="48" fillId="0" borderId="0" xfId="0" applyNumberFormat="1" applyFont="1" applyAlignment="1">
      <alignment horizontal="justify"/>
    </xf>
    <xf numFmtId="0" fontId="31" fillId="0" borderId="0" xfId="0" applyNumberFormat="1" applyFont="1" applyBorder="1" applyAlignment="1">
      <alignment horizontal="left" vertical="center" wrapText="1"/>
    </xf>
    <xf numFmtId="0" fontId="30" fillId="0" borderId="0" xfId="0" applyNumberFormat="1" applyFont="1" applyBorder="1" applyAlignment="1">
      <alignment horizontal="left" vertical="center"/>
    </xf>
    <xf numFmtId="0" fontId="32" fillId="0" borderId="0" xfId="0" applyNumberFormat="1" applyFont="1" applyBorder="1" applyAlignment="1">
      <alignment horizontal="left" vertical="center"/>
    </xf>
    <xf numFmtId="0" fontId="38" fillId="0" borderId="0" xfId="0" applyNumberFormat="1" applyFont="1" applyAlignment="1">
      <alignment horizontal="left"/>
    </xf>
    <xf numFmtId="0" fontId="38" fillId="0" borderId="10" xfId="0" applyNumberFormat="1" applyFont="1" applyBorder="1" applyAlignment="1">
      <alignment horizontal="center" wrapText="1"/>
    </xf>
    <xf numFmtId="0" fontId="38" fillId="0" borderId="0" xfId="0" applyNumberFormat="1" applyFont="1" applyAlignment="1">
      <alignment horizontal="center" wrapText="1"/>
    </xf>
    <xf numFmtId="0" fontId="38" fillId="0" borderId="0" xfId="0" applyNumberFormat="1" applyFont="1" applyAlignment="1">
      <alignment horizontal="right"/>
    </xf>
    <xf numFmtId="0" fontId="32" fillId="0" borderId="0" xfId="0" applyNumberFormat="1" applyFont="1" applyBorder="1" applyAlignment="1">
      <alignment vertical="center"/>
    </xf>
    <xf numFmtId="0" fontId="48" fillId="0" borderId="0" xfId="0" applyNumberFormat="1" applyFont="1" applyAlignment="1">
      <alignment horizontal="left"/>
    </xf>
    <xf numFmtId="0" fontId="38" fillId="0" borderId="0" xfId="0" applyNumberFormat="1" applyFont="1" applyAlignment="1">
      <alignment horizontal="center"/>
    </xf>
    <xf numFmtId="0" fontId="48" fillId="0" borderId="0" xfId="0" applyNumberFormat="1" applyFont="1" applyAlignment="1">
      <alignment horizontal="center"/>
    </xf>
    <xf numFmtId="0" fontId="38" fillId="0" borderId="0" xfId="0" applyNumberFormat="1" applyFont="1" applyAlignment="1">
      <alignment horizontal="right" wrapText="1"/>
    </xf>
    <xf numFmtId="0" fontId="48" fillId="0" borderId="0" xfId="0" applyNumberFormat="1" applyFont="1" applyAlignment="1">
      <alignment horizontal="right"/>
    </xf>
    <xf numFmtId="0" fontId="48" fillId="0" borderId="0" xfId="0" applyNumberFormat="1" applyFont="1" applyAlignment="1">
      <alignment horizontal="center" wrapText="1"/>
    </xf>
    <xf numFmtId="0" fontId="48" fillId="0" borderId="0" xfId="0" applyNumberFormat="1" applyFont="1" applyAlignment="1">
      <alignment horizontal="right" wrapText="1"/>
    </xf>
    <xf numFmtId="0" fontId="38" fillId="0" borderId="0" xfId="0" applyNumberFormat="1" applyFont="1" applyAlignment="1">
      <alignment horizontal="justify"/>
    </xf>
    <xf numFmtId="0" fontId="0" fillId="0" borderId="0" xfId="0" applyNumberFormat="1"/>
    <xf numFmtId="0" fontId="34" fillId="0" borderId="0" xfId="38" applyNumberFormat="1" applyFont="1" applyBorder="1" applyAlignment="1">
      <alignment horizontal="right" vertical="center"/>
    </xf>
    <xf numFmtId="0" fontId="31" fillId="0" borderId="0" xfId="0" applyNumberFormat="1" applyFont="1" applyBorder="1" applyAlignment="1">
      <alignment horizontal="center" wrapText="1"/>
    </xf>
    <xf numFmtId="0" fontId="32" fillId="0" borderId="0" xfId="0" applyNumberFormat="1" applyFont="1" applyBorder="1" applyAlignment="1">
      <alignment horizontal="center"/>
    </xf>
    <xf numFmtId="0" fontId="35" fillId="0" borderId="0" xfId="0" applyNumberFormat="1" applyFont="1" applyFill="1" applyBorder="1"/>
    <xf numFmtId="0" fontId="36" fillId="0" borderId="0" xfId="0" applyNumberFormat="1" applyFont="1" applyFill="1" applyBorder="1" applyAlignment="1">
      <alignment horizontal="right"/>
    </xf>
    <xf numFmtId="0" fontId="31" fillId="0" borderId="0" xfId="0" applyNumberFormat="1" applyFont="1" applyBorder="1"/>
    <xf numFmtId="166" fontId="30" fillId="0" borderId="0" xfId="0" applyNumberFormat="1" applyFont="1" applyFill="1" applyBorder="1" applyAlignment="1">
      <alignment horizontal="left" vertical="center"/>
    </xf>
    <xf numFmtId="166" fontId="3" fillId="0" borderId="0" xfId="0" applyNumberFormat="1" applyFont="1" applyFill="1" applyBorder="1" applyAlignment="1">
      <alignment horizontal="center"/>
    </xf>
    <xf numFmtId="166" fontId="38" fillId="0" borderId="10" xfId="0" applyNumberFormat="1" applyFont="1" applyFill="1" applyBorder="1" applyAlignment="1">
      <alignment horizontal="right"/>
    </xf>
    <xf numFmtId="166" fontId="53" fillId="0" borderId="0" xfId="0" applyNumberFormat="1" applyFont="1" applyFill="1" applyAlignment="1">
      <alignment horizontal="right"/>
    </xf>
    <xf numFmtId="166" fontId="38" fillId="0" borderId="0" xfId="0" applyNumberFormat="1" applyFont="1" applyFill="1" applyAlignment="1">
      <alignment horizontal="right" wrapText="1"/>
    </xf>
    <xf numFmtId="166" fontId="8" fillId="0" borderId="0" xfId="38" applyNumberFormat="1" applyFont="1" applyFill="1" applyBorder="1" applyAlignment="1">
      <alignment horizontal="right" vertical="center"/>
    </xf>
    <xf numFmtId="0" fontId="45" fillId="0" borderId="0" xfId="0" applyFont="1" applyAlignment="1">
      <alignment horizontal="left"/>
    </xf>
    <xf numFmtId="0" fontId="51" fillId="0" borderId="0" xfId="0" applyFont="1" applyAlignment="1">
      <alignment horizontal="left"/>
    </xf>
    <xf numFmtId="0" fontId="48" fillId="0" borderId="14" xfId="0" applyFont="1" applyBorder="1" applyAlignment="1">
      <alignment horizontal="right"/>
    </xf>
    <xf numFmtId="0" fontId="48" fillId="0" borderId="10" xfId="0" applyFont="1" applyBorder="1" applyAlignment="1">
      <alignment horizontal="right"/>
    </xf>
    <xf numFmtId="166" fontId="32" fillId="0" borderId="10" xfId="0" applyNumberFormat="1" applyFont="1" applyFill="1" applyBorder="1"/>
    <xf numFmtId="166" fontId="48" fillId="0" borderId="12" xfId="28" applyNumberFormat="1" applyFont="1" applyBorder="1" applyAlignment="1">
      <alignment horizontal="right"/>
    </xf>
    <xf numFmtId="166" fontId="48" fillId="0" borderId="14" xfId="0" applyNumberFormat="1" applyFont="1" applyBorder="1" applyAlignment="1">
      <alignment horizontal="right"/>
    </xf>
    <xf numFmtId="166" fontId="48" fillId="0" borderId="0" xfId="28" applyNumberFormat="1" applyFont="1" applyAlignment="1">
      <alignment horizontal="right"/>
    </xf>
    <xf numFmtId="166" fontId="38" fillId="0" borderId="0" xfId="28" applyNumberFormat="1" applyFont="1" applyBorder="1" applyAlignment="1">
      <alignment horizontal="right" wrapText="1"/>
    </xf>
    <xf numFmtId="0" fontId="42" fillId="0" borderId="0" xfId="0" applyFont="1" applyAlignment="1">
      <alignment horizontal="left" wrapText="1"/>
    </xf>
    <xf numFmtId="166" fontId="32" fillId="0" borderId="0" xfId="0" applyNumberFormat="1" applyFont="1" applyBorder="1"/>
    <xf numFmtId="166" fontId="38" fillId="0" borderId="0" xfId="28" applyNumberFormat="1" applyFont="1" applyBorder="1" applyAlignment="1">
      <alignment horizontal="left" vertical="center"/>
    </xf>
    <xf numFmtId="166" fontId="38" fillId="0" borderId="0" xfId="28" applyNumberFormat="1" applyFont="1" applyFill="1" applyBorder="1" applyAlignment="1">
      <alignment horizontal="left" vertical="center"/>
    </xf>
    <xf numFmtId="166" fontId="53" fillId="0" borderId="0" xfId="28" applyNumberFormat="1" applyFont="1" applyAlignment="1">
      <alignment horizontal="right"/>
    </xf>
    <xf numFmtId="166" fontId="52" fillId="0" borderId="0" xfId="28" applyNumberFormat="1" applyFont="1" applyAlignment="1">
      <alignment horizontal="right"/>
    </xf>
    <xf numFmtId="166" fontId="52" fillId="0" borderId="10" xfId="28" applyNumberFormat="1" applyFont="1" applyBorder="1" applyAlignment="1">
      <alignment horizontal="right"/>
    </xf>
    <xf numFmtId="166" fontId="45" fillId="0" borderId="10" xfId="28" applyNumberFormat="1" applyFont="1" applyBorder="1" applyAlignment="1">
      <alignment horizontal="right"/>
    </xf>
    <xf numFmtId="166" fontId="48" fillId="0" borderId="13" xfId="28" applyNumberFormat="1" applyFont="1" applyBorder="1" applyAlignment="1">
      <alignment horizontal="right"/>
    </xf>
    <xf numFmtId="166" fontId="48" fillId="0" borderId="11" xfId="28" applyNumberFormat="1" applyFont="1" applyBorder="1" applyAlignment="1">
      <alignment horizontal="right"/>
    </xf>
    <xf numFmtId="166" fontId="45" fillId="0" borderId="14" xfId="28" applyNumberFormat="1" applyFont="1" applyBorder="1" applyAlignment="1">
      <alignment horizontal="right"/>
    </xf>
    <xf numFmtId="166" fontId="3" fillId="0" borderId="0" xfId="28" applyNumberFormat="1" applyFont="1" applyFill="1"/>
    <xf numFmtId="166" fontId="4" fillId="0" borderId="0" xfId="28" applyNumberFormat="1" applyFont="1" applyFill="1" applyBorder="1" applyAlignment="1">
      <alignment horizontal="center"/>
    </xf>
    <xf numFmtId="166" fontId="32" fillId="0" borderId="0" xfId="28" applyNumberFormat="1" applyFont="1" applyFill="1" applyBorder="1" applyAlignment="1">
      <alignment horizontal="center"/>
    </xf>
    <xf numFmtId="166" fontId="6" fillId="0" borderId="0" xfId="28" applyNumberFormat="1" applyFont="1" applyFill="1" applyAlignment="1">
      <alignment horizontal="right"/>
    </xf>
    <xf numFmtId="0" fontId="55" fillId="0" borderId="0" xfId="0" applyNumberFormat="1" applyFont="1" applyBorder="1" applyAlignment="1">
      <alignment horizontal="left" vertical="center"/>
    </xf>
    <xf numFmtId="0" fontId="56" fillId="0" borderId="0" xfId="0" applyFont="1" applyAlignment="1">
      <alignment horizontal="left"/>
    </xf>
    <xf numFmtId="0" fontId="56" fillId="0" borderId="0" xfId="0" applyFont="1" applyAlignment="1">
      <alignment horizontal="left" wrapText="1"/>
    </xf>
    <xf numFmtId="0" fontId="57" fillId="0" borderId="0" xfId="0" applyFont="1" applyAlignment="1">
      <alignment horizontal="left" wrapText="1"/>
    </xf>
    <xf numFmtId="166" fontId="38" fillId="0" borderId="0" xfId="28" applyNumberFormat="1" applyFont="1" applyFill="1" applyAlignment="1">
      <alignment horizontal="right"/>
    </xf>
    <xf numFmtId="0" fontId="37" fillId="0" borderId="15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/>
    </xf>
    <xf numFmtId="0" fontId="3" fillId="0" borderId="0" xfId="0" applyNumberFormat="1" applyFont="1" applyBorder="1" applyAlignment="1">
      <alignment horizontal="left" vertical="center"/>
    </xf>
    <xf numFmtId="0" fontId="38" fillId="0" borderId="0" xfId="0" applyFont="1" applyAlignment="1">
      <alignment horizontal="center" wrapText="1"/>
    </xf>
    <xf numFmtId="0" fontId="44" fillId="0" borderId="0" xfId="38" applyFont="1" applyFill="1" applyBorder="1" applyAlignment="1">
      <alignment horizontal="left" vertical="center"/>
    </xf>
    <xf numFmtId="0" fontId="38" fillId="0" borderId="0" xfId="0" applyFont="1" applyFill="1" applyBorder="1" applyAlignment="1">
      <alignment horizontal="left" vertical="center"/>
    </xf>
    <xf numFmtId="0" fontId="38" fillId="0" borderId="10" xfId="0" applyFont="1" applyBorder="1" applyAlignment="1">
      <alignment horizontal="center" wrapText="1"/>
    </xf>
    <xf numFmtId="0" fontId="48" fillId="0" borderId="0" xfId="0" applyFont="1" applyAlignment="1">
      <alignment horizontal="center"/>
    </xf>
    <xf numFmtId="0" fontId="48" fillId="0" borderId="0" xfId="0" applyFont="1" applyAlignment="1">
      <alignment horizontal="center" wrapText="1"/>
    </xf>
    <xf numFmtId="0" fontId="38" fillId="0" borderId="0" xfId="0" applyFont="1" applyAlignment="1">
      <alignment horizontal="center" vertical="top" wrapText="1"/>
    </xf>
    <xf numFmtId="0" fontId="38" fillId="0" borderId="0" xfId="0" applyFont="1" applyBorder="1" applyAlignment="1">
      <alignment horizontal="left" vertical="center"/>
    </xf>
  </cellXfs>
  <cellStyles count="48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_BAL" xfId="38"/>
    <cellStyle name="Normal_Financial statements 2000 Alcomet" xfId="39"/>
    <cellStyle name="Normal_Financial statements_bg model 2002" xfId="40"/>
    <cellStyle name="Normal_P&amp;L_Financial statements_bg model 2002" xfId="41"/>
    <cellStyle name="Note" xfId="42" builtinId="10" customBuiltin="1"/>
    <cellStyle name="Output" xfId="43" builtinId="21" customBuiltin="1"/>
    <cellStyle name="Percent" xfId="44" builtinId="5"/>
    <cellStyle name="Title" xfId="45" builtinId="15" customBuiltin="1"/>
    <cellStyle name="Total" xfId="46" builtinId="25" customBuiltin="1"/>
    <cellStyle name="Warning Text" xfId="47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3"/>
  <sheetViews>
    <sheetView workbookViewId="0">
      <selection activeCell="D34" sqref="D34"/>
    </sheetView>
  </sheetViews>
  <sheetFormatPr defaultRowHeight="12.75"/>
  <cols>
    <col min="1" max="2" width="9.28515625" style="24" customWidth="1"/>
    <col min="3" max="3" width="22.7109375" style="24" customWidth="1"/>
    <col min="4" max="4" width="49.7109375" style="24" customWidth="1"/>
    <col min="5" max="8" width="9.28515625" style="24" customWidth="1"/>
    <col min="9" max="9" width="23.5703125" style="22" customWidth="1"/>
    <col min="10" max="16384" width="9.140625" style="22"/>
  </cols>
  <sheetData>
    <row r="1" spans="1:9" ht="18.75">
      <c r="A1" s="184" t="s">
        <v>4</v>
      </c>
      <c r="B1" s="184"/>
      <c r="C1" s="184"/>
      <c r="D1" s="184"/>
      <c r="E1" s="184"/>
      <c r="F1" s="184"/>
      <c r="G1" s="184"/>
      <c r="H1" s="184"/>
      <c r="I1" s="184"/>
    </row>
    <row r="6" spans="1:9" ht="18.75">
      <c r="A6" s="23" t="s">
        <v>8</v>
      </c>
      <c r="D6" s="114" t="s">
        <v>88</v>
      </c>
      <c r="F6" s="66"/>
      <c r="G6" s="65"/>
    </row>
    <row r="7" spans="1:9" ht="21.75" customHeight="1">
      <c r="A7" s="23"/>
      <c r="D7" s="164" t="s">
        <v>132</v>
      </c>
      <c r="F7" s="23"/>
      <c r="G7" s="65"/>
    </row>
    <row r="8" spans="1:9" ht="18.75">
      <c r="A8" s="23"/>
      <c r="D8" s="115" t="s">
        <v>89</v>
      </c>
      <c r="F8" s="23"/>
      <c r="G8" s="65"/>
    </row>
    <row r="9" spans="1:9" ht="15.75">
      <c r="A9" s="28"/>
      <c r="D9" s="115" t="s">
        <v>90</v>
      </c>
    </row>
    <row r="10" spans="1:9" ht="18.75">
      <c r="A10" s="23"/>
      <c r="D10" s="115" t="s">
        <v>131</v>
      </c>
      <c r="E10" s="65"/>
      <c r="F10" s="23"/>
      <c r="G10" s="65"/>
    </row>
    <row r="11" spans="1:9" ht="18.75">
      <c r="A11" s="23"/>
      <c r="D11" s="115" t="s">
        <v>146</v>
      </c>
      <c r="E11" s="65"/>
      <c r="F11" s="23"/>
      <c r="G11" s="65"/>
    </row>
    <row r="12" spans="1:9" ht="18.75">
      <c r="A12" s="23"/>
      <c r="D12" s="115" t="s">
        <v>145</v>
      </c>
      <c r="E12" s="65"/>
      <c r="F12" s="23"/>
      <c r="G12" s="65"/>
    </row>
    <row r="13" spans="1:9" ht="18.75">
      <c r="A13" s="23"/>
      <c r="E13" s="65"/>
      <c r="F13" s="23"/>
      <c r="G13" s="65"/>
    </row>
    <row r="14" spans="1:9" ht="18.75">
      <c r="A14" s="23"/>
      <c r="D14" s="67"/>
      <c r="E14" s="65"/>
      <c r="F14" s="23"/>
      <c r="G14" s="65"/>
    </row>
    <row r="15" spans="1:9" ht="18.75">
      <c r="A15" s="23" t="s">
        <v>1</v>
      </c>
      <c r="D15" s="67" t="s">
        <v>60</v>
      </c>
      <c r="E15" s="65"/>
      <c r="F15" s="23"/>
      <c r="G15" s="65"/>
    </row>
    <row r="16" spans="1:9" ht="18.75">
      <c r="A16" s="23"/>
      <c r="D16" s="25"/>
      <c r="E16" s="27"/>
      <c r="F16" s="26"/>
      <c r="G16" s="27"/>
    </row>
    <row r="17" spans="1:8" ht="18.75">
      <c r="A17" s="23"/>
      <c r="D17" s="25"/>
      <c r="F17" s="26"/>
      <c r="G17" s="27"/>
    </row>
    <row r="18" spans="1:8" ht="18.75">
      <c r="A18" s="23"/>
      <c r="D18" s="25"/>
      <c r="E18" s="27"/>
      <c r="F18" s="26"/>
      <c r="G18" s="27"/>
    </row>
    <row r="19" spans="1:8" ht="18.75">
      <c r="A19" s="23" t="s">
        <v>27</v>
      </c>
      <c r="D19" s="25" t="s">
        <v>59</v>
      </c>
      <c r="F19" s="26"/>
      <c r="G19" s="27"/>
    </row>
    <row r="20" spans="1:8" ht="18.75">
      <c r="A20" s="23"/>
      <c r="D20" s="25"/>
      <c r="F20" s="26"/>
      <c r="G20" s="27"/>
    </row>
    <row r="21" spans="1:8" ht="18.75">
      <c r="A21" s="23"/>
      <c r="D21" s="25"/>
      <c r="F21" s="26"/>
      <c r="G21" s="27"/>
    </row>
    <row r="22" spans="1:8" ht="18.75">
      <c r="A22" s="23"/>
      <c r="D22" s="25"/>
      <c r="E22" s="27"/>
      <c r="F22" s="26"/>
      <c r="G22" s="27"/>
    </row>
    <row r="23" spans="1:8" ht="18.75">
      <c r="A23" s="23" t="s">
        <v>9</v>
      </c>
      <c r="D23" s="25" t="s">
        <v>33</v>
      </c>
      <c r="F23" s="27"/>
      <c r="G23" s="27"/>
    </row>
    <row r="24" spans="1:8" ht="18.75">
      <c r="A24" s="23"/>
      <c r="D24" s="25"/>
      <c r="F24" s="26"/>
      <c r="G24" s="27"/>
    </row>
    <row r="25" spans="1:8" ht="18.75">
      <c r="A25" s="23"/>
      <c r="D25" s="25"/>
      <c r="E25" s="27"/>
      <c r="F25" s="26"/>
      <c r="G25" s="27"/>
    </row>
    <row r="26" spans="1:8" ht="18.75">
      <c r="A26" s="23"/>
      <c r="D26" s="25"/>
      <c r="E26" s="27"/>
      <c r="F26" s="26"/>
      <c r="G26" s="27"/>
    </row>
    <row r="27" spans="1:8" ht="18.75">
      <c r="A27" s="23" t="s">
        <v>10</v>
      </c>
      <c r="D27" s="25" t="s">
        <v>126</v>
      </c>
      <c r="F27" s="27"/>
      <c r="G27" s="27"/>
    </row>
    <row r="28" spans="1:8" ht="18.75">
      <c r="A28" s="23"/>
      <c r="D28" s="25"/>
      <c r="F28" s="23"/>
    </row>
    <row r="29" spans="1:8" ht="18.75">
      <c r="A29" s="23"/>
      <c r="D29" s="25"/>
      <c r="F29" s="23"/>
    </row>
    <row r="30" spans="1:8" ht="18.75">
      <c r="A30" s="23"/>
      <c r="D30" s="25"/>
      <c r="F30" s="23"/>
    </row>
    <row r="31" spans="1:8" ht="18.75">
      <c r="A31" s="23"/>
      <c r="D31" s="25"/>
      <c r="F31" s="23"/>
    </row>
    <row r="32" spans="1:8" ht="18.75">
      <c r="A32" s="23" t="s">
        <v>11</v>
      </c>
      <c r="D32" s="25" t="s">
        <v>12</v>
      </c>
      <c r="F32" s="27"/>
      <c r="G32" s="27"/>
      <c r="H32" s="27"/>
    </row>
    <row r="33" spans="1:8" ht="18.75">
      <c r="A33" s="23"/>
      <c r="D33" s="25" t="s">
        <v>148</v>
      </c>
      <c r="F33" s="26"/>
      <c r="G33" s="27"/>
      <c r="H33" s="27"/>
    </row>
    <row r="34" spans="1:8" ht="18.75">
      <c r="A34" s="23"/>
      <c r="D34" s="25" t="s">
        <v>147</v>
      </c>
      <c r="F34" s="26"/>
      <c r="G34" s="27"/>
      <c r="H34" s="27"/>
    </row>
    <row r="35" spans="1:8" ht="18.75">
      <c r="A35" s="23"/>
      <c r="D35" s="25"/>
    </row>
    <row r="36" spans="1:8" ht="18.75">
      <c r="A36" s="23"/>
      <c r="F36" s="23"/>
    </row>
    <row r="37" spans="1:8" ht="18.75">
      <c r="A37" s="23"/>
      <c r="F37" s="23"/>
    </row>
    <row r="38" spans="1:8" ht="18.75">
      <c r="A38" s="23"/>
      <c r="F38" s="23"/>
    </row>
    <row r="39" spans="1:8" ht="18.75">
      <c r="A39" s="23"/>
      <c r="F39" s="23"/>
    </row>
    <row r="40" spans="1:8" ht="18.75">
      <c r="A40" s="23"/>
      <c r="F40" s="23"/>
    </row>
    <row r="41" spans="1:8" ht="18.75">
      <c r="A41" s="23"/>
      <c r="F41" s="23"/>
    </row>
    <row r="42" spans="1:8" ht="18.75">
      <c r="A42" s="23"/>
      <c r="F42" s="23"/>
    </row>
    <row r="43" spans="1:8" ht="18.75">
      <c r="A43" s="23"/>
      <c r="F43" s="23"/>
    </row>
  </sheetData>
  <mergeCells count="1">
    <mergeCell ref="A1:I1"/>
  </mergeCells>
  <phoneticPr fontId="0" type="noConversion"/>
  <pageMargins left="0.55118110236220474" right="0.35433070866141736" top="0.98425196850393704" bottom="0.98425196850393704" header="0.51181102362204722" footer="0.51181102362204722"/>
  <pageSetup paperSize="9" scale="6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4"/>
  <sheetViews>
    <sheetView topLeftCell="A10" zoomScaleNormal="100" zoomScaleSheetLayoutView="80" workbookViewId="0">
      <selection activeCell="D23" sqref="D23"/>
    </sheetView>
  </sheetViews>
  <sheetFormatPr defaultRowHeight="15"/>
  <cols>
    <col min="1" max="1" width="53.28515625" style="2" customWidth="1"/>
    <col min="2" max="2" width="13.140625" style="2" hidden="1" customWidth="1"/>
    <col min="3" max="3" width="10.7109375" style="7" hidden="1" customWidth="1"/>
    <col min="4" max="4" width="28.140625" style="68" customWidth="1"/>
    <col min="5" max="5" width="7.28515625" style="68" customWidth="1"/>
    <col min="6" max="6" width="28.140625" style="68" hidden="1" customWidth="1"/>
    <col min="7" max="16384" width="9.140625" style="2"/>
  </cols>
  <sheetData>
    <row r="1" spans="1:9">
      <c r="A1" s="185" t="s">
        <v>4</v>
      </c>
      <c r="B1" s="185"/>
      <c r="C1" s="185"/>
      <c r="D1" s="185"/>
      <c r="E1" s="185"/>
      <c r="F1" s="185"/>
    </row>
    <row r="2" spans="1:9" s="3" customFormat="1">
      <c r="A2" s="186" t="s">
        <v>64</v>
      </c>
      <c r="B2" s="186"/>
      <c r="C2" s="187"/>
      <c r="D2" s="187"/>
      <c r="E2" s="73"/>
      <c r="F2" s="5"/>
    </row>
    <row r="3" spans="1:9">
      <c r="A3" s="63" t="s">
        <v>149</v>
      </c>
      <c r="B3" s="63"/>
      <c r="C3" s="6"/>
    </row>
    <row r="4" spans="1:9">
      <c r="A4" s="1"/>
      <c r="B4" s="1"/>
      <c r="C4" s="6"/>
    </row>
    <row r="5" spans="1:9">
      <c r="A5" s="1"/>
      <c r="B5" s="1"/>
      <c r="C5" s="6"/>
    </row>
    <row r="6" spans="1:9">
      <c r="A6" s="1"/>
      <c r="B6" s="1"/>
      <c r="C6" s="6"/>
      <c r="D6" s="70"/>
      <c r="E6" s="70"/>
      <c r="F6" s="70"/>
    </row>
    <row r="7" spans="1:9" ht="15" customHeight="1" thickBot="1">
      <c r="A7" s="92"/>
      <c r="B7" s="93" t="s">
        <v>65</v>
      </c>
      <c r="C7" s="77"/>
      <c r="D7" s="94" t="s">
        <v>150</v>
      </c>
      <c r="E7" s="77"/>
      <c r="F7" s="94">
        <v>2012</v>
      </c>
    </row>
    <row r="8" spans="1:9" ht="13.5" customHeight="1">
      <c r="A8" s="92"/>
      <c r="B8" s="76"/>
      <c r="C8" s="78"/>
      <c r="D8" s="95" t="s">
        <v>66</v>
      </c>
      <c r="E8" s="96"/>
      <c r="F8" s="95" t="s">
        <v>66</v>
      </c>
    </row>
    <row r="9" spans="1:9">
      <c r="A9" s="91"/>
      <c r="B9" s="76"/>
      <c r="C9" s="76"/>
      <c r="D9" s="77"/>
      <c r="E9" s="77"/>
      <c r="F9" s="77"/>
    </row>
    <row r="10" spans="1:9">
      <c r="A10" s="75" t="s">
        <v>5</v>
      </c>
      <c r="B10" s="76">
        <v>5.0999999999999996</v>
      </c>
      <c r="C10" s="72"/>
      <c r="D10" s="77">
        <v>7434</v>
      </c>
      <c r="E10" s="77"/>
      <c r="F10" s="77" t="s">
        <v>92</v>
      </c>
      <c r="H10" s="75"/>
    </row>
    <row r="11" spans="1:9">
      <c r="A11" s="75" t="s">
        <v>37</v>
      </c>
      <c r="B11" s="76">
        <v>5.2</v>
      </c>
      <c r="C11" s="72"/>
      <c r="D11" s="77">
        <v>-3350</v>
      </c>
      <c r="E11" s="77"/>
      <c r="F11" s="77" t="s">
        <v>93</v>
      </c>
      <c r="G11" s="19"/>
      <c r="H11" s="75"/>
    </row>
    <row r="12" spans="1:9" hidden="1">
      <c r="A12" s="75" t="s">
        <v>129</v>
      </c>
      <c r="B12" s="78"/>
      <c r="C12" s="72"/>
      <c r="D12" s="77"/>
      <c r="E12" s="77"/>
      <c r="F12" s="77">
        <v>204</v>
      </c>
      <c r="G12" s="87"/>
      <c r="H12" s="75"/>
      <c r="I12" s="74"/>
    </row>
    <row r="13" spans="1:9" ht="15.75" thickBot="1">
      <c r="A13" s="75" t="s">
        <v>36</v>
      </c>
      <c r="B13" s="78"/>
      <c r="C13" s="72"/>
      <c r="D13" s="77">
        <v>523</v>
      </c>
      <c r="E13" s="77"/>
      <c r="F13" s="77"/>
      <c r="G13" s="87"/>
      <c r="H13" s="75"/>
      <c r="I13" s="74"/>
    </row>
    <row r="14" spans="1:9">
      <c r="A14" s="79" t="s">
        <v>91</v>
      </c>
      <c r="B14" s="78"/>
      <c r="C14" s="78"/>
      <c r="D14" s="97">
        <f>SUM(D10:D13)</f>
        <v>4607</v>
      </c>
      <c r="E14" s="75"/>
      <c r="F14" s="97" t="s">
        <v>94</v>
      </c>
      <c r="G14" s="87"/>
      <c r="H14" s="79"/>
    </row>
    <row r="15" spans="1:9">
      <c r="A15" s="75"/>
      <c r="B15" s="78"/>
      <c r="C15" s="78"/>
      <c r="D15" s="77"/>
      <c r="E15" s="77"/>
      <c r="F15" s="77"/>
      <c r="G15" s="88"/>
      <c r="H15" s="75"/>
      <c r="I15" s="74"/>
    </row>
    <row r="16" spans="1:9">
      <c r="A16" s="75" t="s">
        <v>38</v>
      </c>
      <c r="B16" s="76">
        <v>11</v>
      </c>
      <c r="C16" s="72"/>
      <c r="D16" s="77"/>
      <c r="E16" s="77"/>
      <c r="F16" s="77">
        <v>-221</v>
      </c>
      <c r="G16" s="88"/>
      <c r="H16" s="75"/>
    </row>
    <row r="17" spans="1:9">
      <c r="A17" s="75" t="s">
        <v>39</v>
      </c>
      <c r="B17" s="76">
        <v>5.3</v>
      </c>
      <c r="C17" s="72"/>
      <c r="D17" s="77">
        <v>-397</v>
      </c>
      <c r="E17" s="77"/>
      <c r="F17" s="77">
        <v>-374</v>
      </c>
      <c r="G17" s="88"/>
      <c r="H17" s="75"/>
    </row>
    <row r="18" spans="1:9">
      <c r="A18" s="75" t="s">
        <v>25</v>
      </c>
      <c r="B18" s="76">
        <v>9</v>
      </c>
      <c r="C18" s="72"/>
      <c r="D18" s="77">
        <v>-8</v>
      </c>
      <c r="E18" s="77"/>
      <c r="F18" s="77">
        <v>-17</v>
      </c>
      <c r="G18" s="88"/>
      <c r="H18" s="75"/>
    </row>
    <row r="19" spans="1:9" ht="15.75" thickBot="1">
      <c r="A19" s="75" t="s">
        <v>26</v>
      </c>
      <c r="B19" s="76">
        <v>5.4</v>
      </c>
      <c r="C19" s="72"/>
      <c r="D19" s="77">
        <v>-136</v>
      </c>
      <c r="E19" s="77"/>
      <c r="F19" s="77">
        <v>-182</v>
      </c>
      <c r="G19" s="88"/>
      <c r="H19" s="75"/>
    </row>
    <row r="20" spans="1:9" ht="15" customHeight="1">
      <c r="A20" s="79" t="s">
        <v>40</v>
      </c>
      <c r="B20" s="78"/>
      <c r="C20" s="72"/>
      <c r="D20" s="97">
        <f>D14+SUM(D16:D19)</f>
        <v>4066</v>
      </c>
      <c r="E20" s="77"/>
      <c r="F20" s="97" t="s">
        <v>95</v>
      </c>
      <c r="G20" s="87"/>
      <c r="H20" s="79"/>
      <c r="I20" s="74"/>
    </row>
    <row r="21" spans="1:9" ht="15" customHeight="1">
      <c r="A21" s="75"/>
      <c r="B21" s="78"/>
      <c r="C21" s="72"/>
      <c r="D21" s="77"/>
      <c r="E21" s="77"/>
      <c r="F21" s="77"/>
      <c r="G21" s="87"/>
      <c r="H21" s="75"/>
    </row>
    <row r="22" spans="1:9" ht="15.75" thickBot="1">
      <c r="A22" s="75" t="s">
        <v>41</v>
      </c>
      <c r="B22" s="76">
        <v>6</v>
      </c>
      <c r="C22" s="72"/>
      <c r="D22" s="94">
        <v>-403</v>
      </c>
      <c r="E22" s="77"/>
      <c r="F22" s="94">
        <v>-325</v>
      </c>
      <c r="G22" s="87"/>
      <c r="H22" s="75"/>
    </row>
    <row r="23" spans="1:9" ht="15.75" thickBot="1">
      <c r="A23" s="79" t="s">
        <v>100</v>
      </c>
      <c r="B23" s="72"/>
      <c r="C23" s="72"/>
      <c r="D23" s="98">
        <f>D20+D22</f>
        <v>3663</v>
      </c>
      <c r="E23" s="77"/>
      <c r="F23" s="98" t="s">
        <v>96</v>
      </c>
      <c r="G23" s="87"/>
      <c r="H23" s="79"/>
    </row>
    <row r="24" spans="1:9" ht="15.75" thickTop="1">
      <c r="A24" s="79"/>
      <c r="B24" s="72"/>
      <c r="C24" s="72"/>
      <c r="D24" s="77"/>
      <c r="E24" s="77"/>
      <c r="F24" s="77"/>
      <c r="G24" s="87"/>
      <c r="H24" s="79"/>
    </row>
    <row r="25" spans="1:9" ht="15" customHeight="1" thickBot="1">
      <c r="A25" s="79" t="s">
        <v>99</v>
      </c>
      <c r="B25" s="72"/>
      <c r="C25" s="72"/>
      <c r="D25" s="94"/>
      <c r="E25" s="77"/>
      <c r="F25" s="94" t="s">
        <v>97</v>
      </c>
      <c r="G25" s="74"/>
      <c r="H25" s="79"/>
    </row>
    <row r="26" spans="1:9" ht="33.75" customHeight="1">
      <c r="A26" s="79"/>
      <c r="B26" s="72"/>
      <c r="C26" s="72"/>
      <c r="D26" s="72"/>
      <c r="E26" s="77"/>
      <c r="F26" s="72"/>
      <c r="G26" s="74"/>
      <c r="H26" s="79"/>
    </row>
    <row r="27" spans="1:9" ht="15.75" thickBot="1">
      <c r="A27" s="79" t="s">
        <v>98</v>
      </c>
      <c r="B27" s="72"/>
      <c r="C27" s="72"/>
      <c r="D27" s="98">
        <f>D25+D23</f>
        <v>3663</v>
      </c>
      <c r="E27" s="77"/>
      <c r="F27" s="98" t="s">
        <v>96</v>
      </c>
      <c r="G27" s="74"/>
      <c r="H27" s="79"/>
    </row>
    <row r="28" spans="1:9" ht="15.75" customHeight="1" thickTop="1">
      <c r="A28" s="91"/>
      <c r="B28"/>
      <c r="C28"/>
      <c r="D28"/>
      <c r="E28"/>
      <c r="F28"/>
      <c r="G28" s="74"/>
    </row>
    <row r="29" spans="1:9">
      <c r="A29" s="20"/>
      <c r="B29" s="20"/>
      <c r="C29" s="9"/>
      <c r="D29" s="71"/>
      <c r="E29" s="71"/>
      <c r="F29" s="71"/>
    </row>
    <row r="30" spans="1:9">
      <c r="A30" s="18" t="s">
        <v>1</v>
      </c>
      <c r="B30" s="20"/>
      <c r="C30" s="9"/>
      <c r="D30" s="71"/>
      <c r="E30" s="71"/>
      <c r="F30" s="71"/>
    </row>
    <row r="31" spans="1:9">
      <c r="A31" s="17"/>
      <c r="B31" s="20"/>
      <c r="C31" s="9"/>
      <c r="D31" s="71"/>
      <c r="E31" s="71"/>
      <c r="F31" s="71"/>
    </row>
    <row r="32" spans="1:9">
      <c r="A32" s="64" t="s">
        <v>125</v>
      </c>
      <c r="B32" s="20"/>
      <c r="C32" s="9"/>
      <c r="D32" s="71"/>
      <c r="E32" s="71"/>
      <c r="F32" s="71"/>
    </row>
    <row r="33" spans="1:2">
      <c r="A33" s="64"/>
      <c r="B33" s="64"/>
    </row>
    <row r="34" spans="1:2">
      <c r="A34" s="64"/>
      <c r="B34" s="64"/>
    </row>
    <row r="35" spans="1:2">
      <c r="A35" s="21"/>
      <c r="B35" s="21"/>
    </row>
    <row r="36" spans="1:2" ht="15" customHeight="1"/>
    <row r="37" spans="1:2">
      <c r="A37" s="10"/>
      <c r="B37" s="10"/>
    </row>
    <row r="38" spans="1:2">
      <c r="A38" s="11"/>
      <c r="B38" s="11"/>
    </row>
    <row r="39" spans="1:2">
      <c r="A39" s="12"/>
      <c r="B39" s="12"/>
    </row>
    <row r="42" spans="1:2">
      <c r="A42" s="4"/>
      <c r="B42" s="4"/>
    </row>
    <row r="44" spans="1:2">
      <c r="A44" s="12"/>
      <c r="B44" s="12"/>
    </row>
  </sheetData>
  <mergeCells count="2">
    <mergeCell ref="A1:F1"/>
    <mergeCell ref="A2:D2"/>
  </mergeCells>
  <phoneticPr fontId="0" type="noConversion"/>
  <pageMargins left="0.85" right="0.35433070866141736" top="0.59055118110236227" bottom="0.27559055118110237" header="0.39370078740157483" footer="0.15748031496062992"/>
  <pageSetup paperSize="9" orientation="portrait" blackAndWhite="1" useFirstPageNumber="1" r:id="rId1"/>
  <headerFooter alignWithMargins="0">
    <oddFooter>&amp;R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7"/>
  <sheetViews>
    <sheetView topLeftCell="A23" zoomScaleNormal="100" workbookViewId="0">
      <selection activeCell="D32" sqref="D32"/>
    </sheetView>
  </sheetViews>
  <sheetFormatPr defaultRowHeight="15"/>
  <cols>
    <col min="1" max="1" width="59.85546875" style="124" customWidth="1"/>
    <col min="2" max="2" width="11.140625" style="144" hidden="1" customWidth="1"/>
    <col min="3" max="3" width="6.28515625" style="145" customWidth="1"/>
    <col min="4" max="4" width="18.28515625" style="123" customWidth="1"/>
    <col min="5" max="5" width="5.140625" style="124" customWidth="1"/>
    <col min="6" max="6" width="13.5703125" style="123" hidden="1" customWidth="1"/>
    <col min="7" max="16384" width="9.140625" style="124"/>
  </cols>
  <sheetData>
    <row r="1" spans="1:8">
      <c r="A1" s="188" t="s">
        <v>63</v>
      </c>
      <c r="B1" s="188"/>
      <c r="C1" s="188"/>
      <c r="D1" s="188"/>
      <c r="E1" s="188"/>
      <c r="F1" s="188"/>
    </row>
    <row r="2" spans="1:8" s="128" customFormat="1">
      <c r="A2" s="125" t="s">
        <v>67</v>
      </c>
      <c r="B2" s="126"/>
      <c r="C2" s="127"/>
      <c r="D2" s="149"/>
      <c r="F2" s="149"/>
    </row>
    <row r="3" spans="1:8" ht="15" customHeight="1">
      <c r="A3" s="127" t="s">
        <v>151</v>
      </c>
      <c r="B3" s="126"/>
      <c r="C3" s="128"/>
    </row>
    <row r="4" spans="1:8" ht="15" customHeight="1">
      <c r="A4" s="179"/>
      <c r="B4" s="126"/>
      <c r="C4" s="128"/>
      <c r="D4" s="150"/>
      <c r="F4" s="150"/>
    </row>
    <row r="5" spans="1:8" s="133" customFormat="1" ht="15" customHeight="1" thickBot="1">
      <c r="A5" s="129"/>
      <c r="B5" s="130" t="s">
        <v>65</v>
      </c>
      <c r="C5" s="131"/>
      <c r="D5" s="94" t="str">
        <f>IS!D7</f>
        <v>01.01-30.09.2015</v>
      </c>
      <c r="E5" s="132"/>
      <c r="F5" s="151">
        <v>2012</v>
      </c>
    </row>
    <row r="6" spans="1:8" ht="23.25" customHeight="1">
      <c r="A6" s="134"/>
      <c r="B6" s="135"/>
      <c r="C6" s="135"/>
      <c r="D6" s="152" t="s">
        <v>68</v>
      </c>
      <c r="E6" s="132"/>
      <c r="F6" s="152" t="s">
        <v>68</v>
      </c>
    </row>
    <row r="7" spans="1:8" ht="13.5" customHeight="1">
      <c r="A7" s="79" t="s">
        <v>2</v>
      </c>
      <c r="B7" s="136"/>
      <c r="C7" s="135"/>
      <c r="D7" s="153"/>
      <c r="E7" s="129"/>
      <c r="F7" s="153"/>
      <c r="H7" s="79"/>
    </row>
    <row r="8" spans="1:8" ht="13.5" customHeight="1">
      <c r="A8" s="75" t="s">
        <v>3</v>
      </c>
      <c r="B8" s="131">
        <v>7</v>
      </c>
      <c r="C8" s="132"/>
      <c r="D8" s="116">
        <v>32423</v>
      </c>
      <c r="E8" s="132"/>
      <c r="F8" s="77" t="s">
        <v>102</v>
      </c>
      <c r="G8" s="165"/>
      <c r="H8" s="75"/>
    </row>
    <row r="9" spans="1:8" ht="13.5" customHeight="1">
      <c r="A9" s="75" t="s">
        <v>7</v>
      </c>
      <c r="B9" s="131">
        <v>8</v>
      </c>
      <c r="C9" s="132"/>
      <c r="D9" s="116">
        <v>17</v>
      </c>
      <c r="E9" s="132"/>
      <c r="F9" s="77">
        <v>9</v>
      </c>
      <c r="H9" s="75"/>
    </row>
    <row r="10" spans="1:8">
      <c r="A10" s="75" t="s">
        <v>34</v>
      </c>
      <c r="B10" s="131">
        <v>11</v>
      </c>
      <c r="C10" s="138"/>
      <c r="D10" s="116">
        <v>232595</v>
      </c>
      <c r="E10" s="132"/>
      <c r="F10" s="77" t="s">
        <v>103</v>
      </c>
      <c r="G10" s="165"/>
      <c r="H10" s="75"/>
    </row>
    <row r="11" spans="1:8">
      <c r="A11" s="75" t="s">
        <v>127</v>
      </c>
      <c r="B11" s="131"/>
      <c r="C11" s="138"/>
      <c r="D11" s="116">
        <v>10467</v>
      </c>
      <c r="E11" s="132"/>
      <c r="F11" s="77"/>
      <c r="H11" s="75"/>
    </row>
    <row r="12" spans="1:8">
      <c r="A12" s="75" t="s">
        <v>6</v>
      </c>
      <c r="B12" s="131">
        <v>10</v>
      </c>
      <c r="C12" s="138"/>
      <c r="D12" s="116">
        <v>1</v>
      </c>
      <c r="E12" s="132"/>
      <c r="F12" s="77" t="s">
        <v>104</v>
      </c>
      <c r="H12" s="75"/>
    </row>
    <row r="13" spans="1:8">
      <c r="A13" s="75" t="s">
        <v>69</v>
      </c>
      <c r="B13" s="131">
        <v>9</v>
      </c>
      <c r="C13" s="138"/>
      <c r="D13" s="116">
        <v>20</v>
      </c>
      <c r="E13" s="132"/>
      <c r="F13" s="77">
        <v>21</v>
      </c>
      <c r="H13" s="75"/>
    </row>
    <row r="14" spans="1:8">
      <c r="A14" s="75" t="s">
        <v>70</v>
      </c>
      <c r="B14" s="131">
        <v>9</v>
      </c>
      <c r="C14" s="138"/>
      <c r="D14" s="116">
        <v>2</v>
      </c>
      <c r="E14" s="132"/>
      <c r="F14" s="77">
        <v>4</v>
      </c>
    </row>
    <row r="15" spans="1:8" ht="15.75" thickBot="1">
      <c r="A15" s="75" t="s">
        <v>101</v>
      </c>
      <c r="B15" s="131">
        <v>12</v>
      </c>
      <c r="C15" s="138"/>
      <c r="D15" s="116">
        <v>500</v>
      </c>
      <c r="E15" s="132"/>
      <c r="F15" s="77">
        <v>500</v>
      </c>
      <c r="H15" s="75"/>
    </row>
    <row r="16" spans="1:8" ht="15.75" thickBot="1">
      <c r="A16" s="79" t="s">
        <v>43</v>
      </c>
      <c r="B16" s="137"/>
      <c r="C16" s="138"/>
      <c r="D16" s="161">
        <f>SUM(D8:D15)</f>
        <v>276025</v>
      </c>
      <c r="E16" s="132"/>
      <c r="F16" s="157" t="s">
        <v>105</v>
      </c>
      <c r="H16" s="79"/>
    </row>
    <row r="17" spans="1:8" ht="15.75" thickTop="1">
      <c r="A17" s="75"/>
      <c r="B17" s="131"/>
      <c r="C17" s="135"/>
      <c r="D17" s="75"/>
      <c r="E17" s="129"/>
      <c r="F17" s="75"/>
      <c r="H17" s="75"/>
    </row>
    <row r="18" spans="1:8">
      <c r="B18" s="131"/>
      <c r="C18" s="136"/>
      <c r="D18" s="79"/>
      <c r="E18" s="129"/>
      <c r="F18" s="79"/>
      <c r="H18" s="180"/>
    </row>
    <row r="19" spans="1:8">
      <c r="A19" s="155" t="s">
        <v>44</v>
      </c>
      <c r="B19" s="131"/>
      <c r="C19" s="132"/>
      <c r="D19" s="77"/>
      <c r="E19" s="132"/>
      <c r="F19" s="77"/>
      <c r="H19" s="180"/>
    </row>
    <row r="20" spans="1:8">
      <c r="A20" s="155" t="s">
        <v>45</v>
      </c>
      <c r="B20" s="131">
        <v>13</v>
      </c>
      <c r="C20" s="132"/>
      <c r="E20" s="132"/>
      <c r="H20" s="75"/>
    </row>
    <row r="21" spans="1:8">
      <c r="A21" s="75" t="s">
        <v>32</v>
      </c>
      <c r="B21" s="131">
        <v>14</v>
      </c>
      <c r="C21" s="132"/>
      <c r="D21" s="116">
        <v>55</v>
      </c>
      <c r="E21" s="132"/>
      <c r="F21" s="77">
        <v>31</v>
      </c>
      <c r="H21" s="75"/>
    </row>
    <row r="22" spans="1:8">
      <c r="A22" s="129" t="s">
        <v>134</v>
      </c>
      <c r="B22" s="131"/>
      <c r="C22" s="132"/>
      <c r="D22" s="116">
        <v>241</v>
      </c>
      <c r="E22" s="132"/>
      <c r="F22" s="77"/>
      <c r="H22" s="75"/>
    </row>
    <row r="23" spans="1:8">
      <c r="A23" s="75" t="s">
        <v>71</v>
      </c>
      <c r="B23" s="131">
        <v>15</v>
      </c>
      <c r="C23" s="132"/>
      <c r="D23" s="116">
        <v>525</v>
      </c>
      <c r="E23" s="132"/>
      <c r="F23" s="77">
        <v>104</v>
      </c>
      <c r="H23" s="75"/>
    </row>
    <row r="24" spans="1:8">
      <c r="A24" s="75" t="s">
        <v>144</v>
      </c>
      <c r="B24" s="131">
        <v>12</v>
      </c>
      <c r="C24" s="138"/>
      <c r="D24" s="116">
        <v>177051</v>
      </c>
      <c r="E24" s="132"/>
      <c r="F24" s="77" t="s">
        <v>106</v>
      </c>
      <c r="G24" s="165"/>
      <c r="H24" s="79"/>
    </row>
    <row r="25" spans="1:8" ht="15.75" thickBot="1">
      <c r="A25" s="79"/>
      <c r="B25" s="139"/>
      <c r="C25" s="138"/>
      <c r="D25" s="159"/>
      <c r="E25" s="132"/>
      <c r="F25" s="159"/>
      <c r="H25" s="180"/>
    </row>
    <row r="26" spans="1:8" ht="15.75" thickBot="1">
      <c r="A26" s="155" t="s">
        <v>46</v>
      </c>
      <c r="B26" s="139"/>
      <c r="C26" s="138"/>
      <c r="D26" s="160">
        <f>SUM(D21:D25)</f>
        <v>177872</v>
      </c>
      <c r="E26" s="132"/>
      <c r="F26" s="98" t="s">
        <v>107</v>
      </c>
      <c r="H26" s="79"/>
    </row>
    <row r="27" spans="1:8" ht="15.75" thickTop="1">
      <c r="A27" s="79"/>
      <c r="B27" s="139"/>
      <c r="C27" s="136"/>
      <c r="D27" s="79"/>
      <c r="E27" s="129"/>
      <c r="F27" s="79"/>
      <c r="H27" s="180"/>
    </row>
    <row r="28" spans="1:8">
      <c r="A28" s="155" t="s">
        <v>47</v>
      </c>
      <c r="B28" s="135"/>
      <c r="C28" s="135"/>
      <c r="D28" s="80"/>
      <c r="E28" s="129"/>
      <c r="F28" s="80"/>
      <c r="H28" s="75"/>
    </row>
    <row r="29" spans="1:8">
      <c r="A29" s="75" t="s">
        <v>28</v>
      </c>
      <c r="B29" s="131">
        <v>16.100000000000001</v>
      </c>
      <c r="C29" s="138"/>
      <c r="D29" s="116">
        <v>90000</v>
      </c>
      <c r="E29" s="132"/>
      <c r="F29" s="77" t="s">
        <v>108</v>
      </c>
      <c r="H29" s="75"/>
    </row>
    <row r="30" spans="1:8">
      <c r="A30" s="75" t="s">
        <v>35</v>
      </c>
      <c r="B30" s="131">
        <v>16.2</v>
      </c>
      <c r="C30" s="138"/>
      <c r="D30" s="116">
        <v>1922</v>
      </c>
      <c r="E30" s="132"/>
      <c r="F30" s="77" t="s">
        <v>109</v>
      </c>
      <c r="G30" s="165"/>
      <c r="H30" s="75"/>
    </row>
    <row r="31" spans="1:8">
      <c r="A31" s="75" t="s">
        <v>20</v>
      </c>
      <c r="B31" s="137"/>
      <c r="C31" s="138"/>
      <c r="D31" s="116">
        <v>6231</v>
      </c>
      <c r="E31" s="132"/>
      <c r="F31" s="77" t="s">
        <v>110</v>
      </c>
      <c r="H31" s="79"/>
    </row>
    <row r="32" spans="1:8" ht="15.75" thickBot="1">
      <c r="A32" s="79"/>
      <c r="B32" s="137"/>
      <c r="C32" s="138"/>
      <c r="D32" s="158"/>
      <c r="E32" s="138"/>
      <c r="F32" s="158"/>
      <c r="H32" s="180"/>
    </row>
    <row r="33" spans="1:8" ht="15" customHeight="1" thickBot="1">
      <c r="A33" s="155" t="s">
        <v>21</v>
      </c>
      <c r="B33" s="137"/>
      <c r="C33" s="138"/>
      <c r="D33" s="122">
        <f>SUM(D29:D32)</f>
        <v>98153</v>
      </c>
      <c r="E33" s="138"/>
      <c r="F33" s="98" t="s">
        <v>111</v>
      </c>
      <c r="H33" s="156"/>
    </row>
    <row r="34" spans="1:8" ht="25.5" customHeight="1" thickTop="1" thickBot="1">
      <c r="A34" s="156"/>
      <c r="B34" s="140"/>
      <c r="C34" s="138"/>
      <c r="D34" s="72"/>
      <c r="E34" s="138"/>
      <c r="F34" s="72"/>
      <c r="H34" s="180"/>
    </row>
    <row r="35" spans="1:8" ht="15.75" thickBot="1">
      <c r="A35" s="155" t="s">
        <v>48</v>
      </c>
      <c r="B35" s="140"/>
      <c r="C35" s="138"/>
      <c r="D35" s="161">
        <f>D33+D26</f>
        <v>276025</v>
      </c>
      <c r="E35" s="132"/>
      <c r="F35" s="157" t="s">
        <v>112</v>
      </c>
    </row>
    <row r="36" spans="1:8" ht="15.75" thickTop="1">
      <c r="A36" s="141"/>
      <c r="B36" s="142"/>
      <c r="C36" s="142"/>
      <c r="D36" s="123">
        <f>D16-D35</f>
        <v>0</v>
      </c>
      <c r="E36" s="142"/>
    </row>
    <row r="37" spans="1:8">
      <c r="A37" s="143"/>
    </row>
    <row r="38" spans="1:8">
      <c r="A38" s="18" t="s">
        <v>1</v>
      </c>
    </row>
    <row r="39" spans="1:8">
      <c r="A39" s="17"/>
    </row>
    <row r="40" spans="1:8">
      <c r="A40" s="64" t="s">
        <v>125</v>
      </c>
    </row>
    <row r="41" spans="1:8">
      <c r="A41" s="146"/>
      <c r="D41" s="154"/>
      <c r="F41" s="154"/>
    </row>
    <row r="42" spans="1:8" ht="15" customHeight="1">
      <c r="A42" s="146"/>
    </row>
    <row r="43" spans="1:8">
      <c r="A43" s="147"/>
      <c r="B43" s="148"/>
    </row>
    <row r="44" spans="1:8">
      <c r="B44" s="148"/>
      <c r="D44" s="154"/>
      <c r="F44" s="154"/>
    </row>
    <row r="45" spans="1:8">
      <c r="B45" s="148"/>
      <c r="D45" s="154"/>
      <c r="F45" s="154"/>
    </row>
    <row r="46" spans="1:8">
      <c r="B46" s="148"/>
    </row>
    <row r="47" spans="1:8">
      <c r="B47" s="148"/>
    </row>
    <row r="48" spans="1:8">
      <c r="B48" s="148"/>
      <c r="C48" s="124"/>
    </row>
    <row r="49" spans="2:3">
      <c r="B49" s="148"/>
      <c r="C49" s="124"/>
    </row>
    <row r="50" spans="2:3">
      <c r="B50" s="148"/>
      <c r="C50" s="124"/>
    </row>
    <row r="51" spans="2:3">
      <c r="B51" s="148"/>
      <c r="C51" s="124"/>
    </row>
    <row r="52" spans="2:3">
      <c r="B52" s="148"/>
      <c r="C52" s="124"/>
    </row>
    <row r="53" spans="2:3">
      <c r="B53" s="148"/>
      <c r="C53" s="124"/>
    </row>
    <row r="54" spans="2:3">
      <c r="B54" s="148"/>
      <c r="C54" s="124"/>
    </row>
    <row r="55" spans="2:3">
      <c r="B55" s="148"/>
      <c r="C55" s="124"/>
    </row>
    <row r="56" spans="2:3">
      <c r="B56" s="148"/>
      <c r="C56" s="124"/>
    </row>
    <row r="57" spans="2:3">
      <c r="B57" s="148"/>
      <c r="C57" s="124"/>
    </row>
    <row r="58" spans="2:3">
      <c r="B58" s="148"/>
      <c r="C58" s="124"/>
    </row>
    <row r="59" spans="2:3">
      <c r="B59" s="148"/>
      <c r="C59" s="124"/>
    </row>
    <row r="60" spans="2:3">
      <c r="B60" s="148"/>
      <c r="C60" s="124"/>
    </row>
    <row r="61" spans="2:3">
      <c r="B61" s="148"/>
      <c r="C61" s="124"/>
    </row>
    <row r="62" spans="2:3">
      <c r="B62" s="148"/>
      <c r="C62" s="124"/>
    </row>
    <row r="63" spans="2:3">
      <c r="B63" s="148"/>
      <c r="C63" s="124"/>
    </row>
    <row r="64" spans="2:3">
      <c r="B64" s="148"/>
      <c r="C64" s="124"/>
    </row>
    <row r="65" spans="2:3">
      <c r="B65" s="148"/>
      <c r="C65" s="124"/>
    </row>
    <row r="66" spans="2:3">
      <c r="B66" s="148"/>
      <c r="C66" s="124"/>
    </row>
    <row r="67" spans="2:3">
      <c r="B67" s="148"/>
      <c r="C67" s="124"/>
    </row>
    <row r="68" spans="2:3">
      <c r="B68" s="148"/>
      <c r="C68" s="124"/>
    </row>
    <row r="69" spans="2:3">
      <c r="B69" s="148"/>
      <c r="C69" s="124"/>
    </row>
    <row r="70" spans="2:3">
      <c r="B70" s="148"/>
      <c r="C70" s="124"/>
    </row>
    <row r="71" spans="2:3">
      <c r="B71" s="148"/>
      <c r="C71" s="124"/>
    </row>
    <row r="72" spans="2:3">
      <c r="B72" s="148"/>
      <c r="C72" s="124"/>
    </row>
    <row r="73" spans="2:3">
      <c r="B73" s="148"/>
      <c r="C73" s="124"/>
    </row>
    <row r="74" spans="2:3">
      <c r="B74" s="148"/>
      <c r="C74" s="124"/>
    </row>
    <row r="75" spans="2:3">
      <c r="B75" s="148"/>
      <c r="C75" s="124"/>
    </row>
    <row r="76" spans="2:3">
      <c r="B76" s="148"/>
      <c r="C76" s="124"/>
    </row>
    <row r="77" spans="2:3">
      <c r="B77" s="148"/>
      <c r="C77" s="124"/>
    </row>
  </sheetData>
  <mergeCells count="1">
    <mergeCell ref="A1:F1"/>
  </mergeCells>
  <phoneticPr fontId="0" type="noConversion"/>
  <pageMargins left="0.95" right="0.35433070866141736" top="0.39370078740157483" bottom="0.27559055118110237" header="0.35433070866141736" footer="0.23622047244094491"/>
  <pageSetup paperSize="9" scale="91" firstPageNumber="2" orientation="portrait" blackAndWhite="1" useFirstPageNumber="1" r:id="rId1"/>
  <headerFooter alignWithMargins="0"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K48"/>
  <sheetViews>
    <sheetView topLeftCell="A7" zoomScaleNormal="100" zoomScaleSheetLayoutView="100" workbookViewId="0">
      <selection activeCell="E38" sqref="E38"/>
    </sheetView>
  </sheetViews>
  <sheetFormatPr defaultRowHeight="15"/>
  <cols>
    <col min="1" max="1" width="39.42578125" style="55" customWidth="1"/>
    <col min="2" max="2" width="3.140625" style="55" customWidth="1"/>
    <col min="3" max="3" width="15" style="55" customWidth="1"/>
    <col min="4" max="4" width="1.7109375" style="55" customWidth="1"/>
    <col min="5" max="5" width="17.140625" style="55" customWidth="1"/>
    <col min="6" max="6" width="1.5703125" style="55" customWidth="1"/>
    <col min="7" max="7" width="15.7109375" style="55" customWidth="1"/>
    <col min="8" max="8" width="1.5703125" style="55" customWidth="1"/>
    <col min="9" max="9" width="13.7109375" style="55" customWidth="1"/>
    <col min="10" max="16384" width="9.140625" style="55"/>
  </cols>
  <sheetData>
    <row r="1" spans="1:9" ht="18" customHeight="1">
      <c r="A1" s="185" t="s">
        <v>4</v>
      </c>
      <c r="B1" s="185"/>
      <c r="C1" s="185"/>
      <c r="D1" s="185"/>
      <c r="E1" s="185"/>
      <c r="F1" s="185"/>
      <c r="G1" s="185"/>
      <c r="H1" s="185"/>
      <c r="I1" s="185"/>
    </row>
    <row r="2" spans="1:9" ht="18" customHeight="1">
      <c r="A2" s="190" t="s">
        <v>19</v>
      </c>
      <c r="B2" s="190"/>
      <c r="C2" s="191"/>
      <c r="D2" s="191"/>
      <c r="E2" s="191"/>
      <c r="F2" s="191"/>
      <c r="G2" s="191"/>
      <c r="H2" s="191"/>
      <c r="I2" s="191"/>
    </row>
    <row r="3" spans="1:9" ht="18" customHeight="1">
      <c r="A3" s="63" t="str">
        <f>BS!A3</f>
        <v>към 30 септември 2015 година</v>
      </c>
      <c r="B3" s="32"/>
      <c r="C3" s="36"/>
      <c r="D3" s="36"/>
      <c r="E3" s="36"/>
      <c r="F3" s="36"/>
      <c r="G3" s="36"/>
      <c r="H3" s="36"/>
      <c r="I3" s="36"/>
    </row>
    <row r="4" spans="1:9" ht="18" customHeight="1">
      <c r="A4" s="32"/>
      <c r="B4" s="32"/>
      <c r="C4" s="36"/>
      <c r="D4" s="36"/>
      <c r="E4" s="36"/>
      <c r="F4" s="36"/>
      <c r="G4" s="36"/>
      <c r="H4" s="36"/>
      <c r="I4" s="36"/>
    </row>
    <row r="5" spans="1:9" ht="18" customHeight="1">
      <c r="A5" s="32"/>
      <c r="B5" s="32"/>
      <c r="C5" s="36"/>
      <c r="D5" s="36"/>
      <c r="E5" s="36"/>
      <c r="F5" s="36"/>
      <c r="G5" s="36"/>
      <c r="H5" s="36"/>
      <c r="I5" s="36"/>
    </row>
    <row r="6" spans="1:9" ht="16.5" customHeight="1">
      <c r="A6" s="190"/>
      <c r="B6" s="190"/>
      <c r="C6" s="191"/>
      <c r="D6" s="191"/>
      <c r="E6" s="191"/>
      <c r="F6" s="191"/>
      <c r="G6" s="191"/>
      <c r="H6" s="191"/>
      <c r="I6" s="191"/>
    </row>
    <row r="7" spans="1:9" s="56" customFormat="1" ht="15" customHeight="1">
      <c r="A7" s="193"/>
      <c r="B7" s="194"/>
      <c r="C7" s="81" t="s">
        <v>0</v>
      </c>
      <c r="D7" s="189"/>
      <c r="E7" s="189" t="s">
        <v>20</v>
      </c>
      <c r="F7" s="195"/>
      <c r="G7" s="81" t="s">
        <v>35</v>
      </c>
      <c r="H7" s="189"/>
      <c r="I7" s="189" t="s">
        <v>72</v>
      </c>
    </row>
    <row r="8" spans="1:9" s="57" customFormat="1" ht="32.25" customHeight="1" thickBot="1">
      <c r="A8" s="193"/>
      <c r="B8" s="194"/>
      <c r="C8" s="89"/>
      <c r="D8" s="189"/>
      <c r="E8" s="192"/>
      <c r="F8" s="195"/>
      <c r="G8" s="89"/>
      <c r="H8" s="189"/>
      <c r="I8" s="192"/>
    </row>
    <row r="9" spans="1:9" s="58" customFormat="1">
      <c r="A9" s="91"/>
      <c r="B9" s="102"/>
      <c r="C9" s="103" t="s">
        <v>66</v>
      </c>
      <c r="D9" s="99"/>
      <c r="E9" s="103" t="s">
        <v>66</v>
      </c>
      <c r="F9" s="104"/>
      <c r="G9" s="103" t="s">
        <v>66</v>
      </c>
      <c r="H9" s="105"/>
      <c r="I9" s="103" t="s">
        <v>66</v>
      </c>
    </row>
    <row r="10" spans="1:9" s="57" customFormat="1">
      <c r="A10" s="79"/>
      <c r="B10" s="80"/>
      <c r="C10" s="82"/>
      <c r="D10" s="82"/>
      <c r="E10" s="82"/>
      <c r="F10" s="82"/>
      <c r="G10" s="72"/>
      <c r="H10" s="82"/>
      <c r="I10" s="72"/>
    </row>
    <row r="11" spans="1:9" s="59" customFormat="1" hidden="1">
      <c r="A11" s="79" t="s">
        <v>73</v>
      </c>
      <c r="B11" s="80"/>
      <c r="C11" s="82" t="s">
        <v>74</v>
      </c>
      <c r="D11" s="82"/>
      <c r="E11" s="82" t="s">
        <v>75</v>
      </c>
      <c r="F11" s="82"/>
      <c r="G11" s="72">
        <v>60</v>
      </c>
      <c r="H11" s="82"/>
      <c r="I11" s="72" t="s">
        <v>76</v>
      </c>
    </row>
    <row r="12" spans="1:9" s="60" customFormat="1" ht="14.25" hidden="1">
      <c r="A12" s="75" t="s">
        <v>42</v>
      </c>
      <c r="B12" s="80"/>
      <c r="C12" s="80" t="s">
        <v>54</v>
      </c>
      <c r="D12" s="80"/>
      <c r="E12" s="80" t="s">
        <v>77</v>
      </c>
      <c r="F12" s="80"/>
      <c r="G12" s="77" t="s">
        <v>54</v>
      </c>
      <c r="H12" s="80"/>
      <c r="I12" s="77" t="s">
        <v>77</v>
      </c>
    </row>
    <row r="13" spans="1:9" s="61" customFormat="1" ht="15.75" hidden="1" thickBot="1">
      <c r="A13" s="75" t="s">
        <v>78</v>
      </c>
      <c r="B13" s="80"/>
      <c r="C13" s="90" t="s">
        <v>54</v>
      </c>
      <c r="D13" s="80"/>
      <c r="E13" s="90" t="s">
        <v>54</v>
      </c>
      <c r="F13" s="80"/>
      <c r="G13" s="94" t="s">
        <v>54</v>
      </c>
      <c r="H13" s="80"/>
      <c r="I13" s="94" t="s">
        <v>54</v>
      </c>
    </row>
    <row r="14" spans="1:9" hidden="1">
      <c r="A14" s="75" t="s">
        <v>55</v>
      </c>
      <c r="B14" s="80"/>
      <c r="C14" s="80" t="s">
        <v>54</v>
      </c>
      <c r="D14" s="80"/>
      <c r="E14" s="80" t="s">
        <v>77</v>
      </c>
      <c r="F14" s="80"/>
      <c r="G14" s="77" t="s">
        <v>54</v>
      </c>
      <c r="H14" s="80"/>
      <c r="I14" s="77" t="s">
        <v>77</v>
      </c>
    </row>
    <row r="15" spans="1:9" hidden="1">
      <c r="A15" s="75" t="s">
        <v>79</v>
      </c>
      <c r="B15" s="80"/>
      <c r="C15" s="80" t="s">
        <v>54</v>
      </c>
      <c r="D15" s="80"/>
      <c r="E15" s="80" t="s">
        <v>62</v>
      </c>
      <c r="F15" s="80"/>
      <c r="G15" s="77" t="s">
        <v>54</v>
      </c>
      <c r="H15" s="80"/>
      <c r="I15" s="77" t="s">
        <v>62</v>
      </c>
    </row>
    <row r="16" spans="1:9" s="60" customFormat="1" hidden="1" thickBot="1">
      <c r="A16" s="75" t="s">
        <v>56</v>
      </c>
      <c r="B16" s="80"/>
      <c r="C16" s="80" t="s">
        <v>54</v>
      </c>
      <c r="D16" s="80"/>
      <c r="E16" s="90">
        <v>-282</v>
      </c>
      <c r="F16" s="80"/>
      <c r="G16" s="77">
        <v>282</v>
      </c>
      <c r="H16" s="80"/>
      <c r="I16" s="77" t="s">
        <v>54</v>
      </c>
    </row>
    <row r="17" spans="1:11" s="60" customFormat="1" hidden="1" thickBot="1">
      <c r="A17" s="79" t="s">
        <v>57</v>
      </c>
      <c r="B17" s="80"/>
      <c r="C17" s="106" t="s">
        <v>74</v>
      </c>
      <c r="D17" s="82"/>
      <c r="E17" s="100" t="s">
        <v>80</v>
      </c>
      <c r="F17" s="82"/>
      <c r="G17" s="107">
        <v>342</v>
      </c>
      <c r="H17" s="82"/>
      <c r="I17" s="107" t="s">
        <v>81</v>
      </c>
    </row>
    <row r="18" spans="1:11" s="60" customFormat="1" ht="14.25" hidden="1">
      <c r="A18" s="75"/>
      <c r="B18" s="80"/>
      <c r="C18" s="80"/>
      <c r="D18" s="80"/>
      <c r="E18" s="80"/>
      <c r="F18" s="80"/>
      <c r="G18" s="77"/>
      <c r="H18" s="80"/>
      <c r="I18" s="77"/>
    </row>
    <row r="19" spans="1:11" s="60" customFormat="1" ht="14.25" hidden="1">
      <c r="A19" s="79" t="s">
        <v>58</v>
      </c>
      <c r="B19" s="80"/>
      <c r="C19" s="82" t="s">
        <v>74</v>
      </c>
      <c r="D19" s="82"/>
      <c r="E19" s="82" t="s">
        <v>80</v>
      </c>
      <c r="F19" s="82"/>
      <c r="G19" s="72">
        <v>342</v>
      </c>
      <c r="H19" s="82"/>
      <c r="I19" s="72" t="s">
        <v>81</v>
      </c>
    </row>
    <row r="20" spans="1:11" s="61" customFormat="1" ht="15" hidden="1" customHeight="1">
      <c r="A20" s="75" t="s">
        <v>42</v>
      </c>
      <c r="B20" s="80"/>
      <c r="C20" s="80" t="s">
        <v>54</v>
      </c>
      <c r="D20" s="80"/>
      <c r="E20" s="80" t="s">
        <v>82</v>
      </c>
      <c r="F20" s="80"/>
      <c r="G20" s="77" t="s">
        <v>54</v>
      </c>
      <c r="H20" s="80"/>
      <c r="I20" s="77" t="s">
        <v>82</v>
      </c>
    </row>
    <row r="21" spans="1:11" ht="15.75" hidden="1" thickBot="1">
      <c r="A21" s="75" t="s">
        <v>78</v>
      </c>
      <c r="B21" s="80"/>
      <c r="C21" s="90" t="s">
        <v>54</v>
      </c>
      <c r="D21" s="80"/>
      <c r="E21" s="90" t="s">
        <v>54</v>
      </c>
      <c r="F21" s="80"/>
      <c r="G21" s="94" t="s">
        <v>54</v>
      </c>
      <c r="H21" s="80"/>
      <c r="I21" s="94" t="s">
        <v>54</v>
      </c>
    </row>
    <row r="22" spans="1:11" hidden="1">
      <c r="A22" s="75" t="s">
        <v>55</v>
      </c>
      <c r="B22" s="80"/>
      <c r="C22" s="80" t="s">
        <v>54</v>
      </c>
      <c r="D22" s="80"/>
      <c r="E22" s="80" t="s">
        <v>82</v>
      </c>
      <c r="F22" s="80"/>
      <c r="G22" s="77" t="s">
        <v>54</v>
      </c>
      <c r="H22" s="80"/>
      <c r="I22" s="77" t="s">
        <v>82</v>
      </c>
    </row>
    <row r="23" spans="1:11" hidden="1">
      <c r="A23" s="75" t="s">
        <v>79</v>
      </c>
      <c r="B23" s="80"/>
      <c r="C23" s="80" t="s">
        <v>54</v>
      </c>
      <c r="D23" s="80"/>
      <c r="E23" s="80" t="s">
        <v>83</v>
      </c>
      <c r="F23" s="80"/>
      <c r="G23" s="77" t="s">
        <v>54</v>
      </c>
      <c r="H23" s="80"/>
      <c r="I23" s="77" t="s">
        <v>83</v>
      </c>
    </row>
    <row r="24" spans="1:11" ht="15.75" hidden="1" thickBot="1">
      <c r="A24" s="75" t="s">
        <v>56</v>
      </c>
      <c r="B24" s="80"/>
      <c r="C24" s="90" t="s">
        <v>54</v>
      </c>
      <c r="D24" s="80"/>
      <c r="E24" s="90">
        <v>-481</v>
      </c>
      <c r="F24" s="80"/>
      <c r="G24" s="94">
        <v>481</v>
      </c>
      <c r="H24" s="80"/>
      <c r="I24" s="94" t="s">
        <v>54</v>
      </c>
    </row>
    <row r="25" spans="1:11" ht="15.75" hidden="1" thickBot="1">
      <c r="A25" s="79" t="s">
        <v>61</v>
      </c>
      <c r="B25" s="80"/>
      <c r="C25" s="101" t="s">
        <v>74</v>
      </c>
      <c r="D25" s="82"/>
      <c r="E25" s="101" t="s">
        <v>77</v>
      </c>
      <c r="F25" s="82"/>
      <c r="G25" s="98">
        <v>823</v>
      </c>
      <c r="H25" s="82"/>
      <c r="I25" s="98" t="s">
        <v>84</v>
      </c>
    </row>
    <row r="26" spans="1:11">
      <c r="A26" s="64"/>
      <c r="B26" s="62"/>
    </row>
    <row r="27" spans="1:11">
      <c r="A27" s="79" t="s">
        <v>128</v>
      </c>
      <c r="B27" s="80"/>
      <c r="C27" s="119">
        <v>60000</v>
      </c>
      <c r="D27" s="119"/>
      <c r="E27" s="119">
        <v>3751</v>
      </c>
      <c r="F27" s="119"/>
      <c r="G27" s="162">
        <v>1431</v>
      </c>
      <c r="H27" s="119"/>
      <c r="I27" s="162">
        <f>C27+E27+G27</f>
        <v>65182</v>
      </c>
      <c r="K27" s="79"/>
    </row>
    <row r="28" spans="1:11">
      <c r="A28" s="75" t="s">
        <v>42</v>
      </c>
      <c r="B28" s="80"/>
      <c r="C28" s="118" t="s">
        <v>54</v>
      </c>
      <c r="D28" s="118"/>
      <c r="E28" s="118">
        <v>2248</v>
      </c>
      <c r="F28" s="118"/>
      <c r="G28" s="116" t="s">
        <v>54</v>
      </c>
      <c r="H28" s="118"/>
      <c r="I28" s="116">
        <f>E28</f>
        <v>2248</v>
      </c>
      <c r="K28" s="75"/>
    </row>
    <row r="29" spans="1:11" ht="15.75" thickBot="1">
      <c r="A29" s="75" t="s">
        <v>78</v>
      </c>
      <c r="B29" s="80"/>
      <c r="C29" s="120" t="s">
        <v>54</v>
      </c>
      <c r="D29" s="118"/>
      <c r="E29" s="120" t="s">
        <v>54</v>
      </c>
      <c r="F29" s="118"/>
      <c r="G29" s="117" t="s">
        <v>54</v>
      </c>
      <c r="H29" s="118"/>
      <c r="I29" s="117" t="s">
        <v>54</v>
      </c>
      <c r="K29" s="75"/>
    </row>
    <row r="30" spans="1:11">
      <c r="A30" s="75" t="s">
        <v>55</v>
      </c>
      <c r="B30" s="80"/>
      <c r="C30" s="118" t="s">
        <v>54</v>
      </c>
      <c r="D30" s="118"/>
      <c r="E30" s="118">
        <v>2248</v>
      </c>
      <c r="F30" s="118"/>
      <c r="G30" s="116" t="s">
        <v>54</v>
      </c>
      <c r="H30" s="118"/>
      <c r="I30" s="116">
        <f>E30</f>
        <v>2248</v>
      </c>
      <c r="K30" s="75"/>
    </row>
    <row r="31" spans="1:11">
      <c r="A31" s="75" t="s">
        <v>130</v>
      </c>
      <c r="B31" s="80"/>
      <c r="C31" s="118">
        <v>30000</v>
      </c>
      <c r="D31" s="118"/>
      <c r="E31" s="118" t="s">
        <v>54</v>
      </c>
      <c r="F31" s="118"/>
      <c r="G31" s="118"/>
      <c r="H31" s="118"/>
      <c r="I31" s="116">
        <f>C31</f>
        <v>30000</v>
      </c>
      <c r="K31" s="75"/>
    </row>
    <row r="32" spans="1:11">
      <c r="A32" s="75" t="s">
        <v>124</v>
      </c>
      <c r="B32" s="80"/>
      <c r="C32" s="118" t="s">
        <v>54</v>
      </c>
      <c r="D32" s="118"/>
      <c r="E32" s="118">
        <v>-1687</v>
      </c>
      <c r="F32" s="118"/>
      <c r="G32" s="116" t="s">
        <v>54</v>
      </c>
      <c r="H32" s="118"/>
      <c r="I32" s="116">
        <f>E32</f>
        <v>-1687</v>
      </c>
      <c r="K32" s="75"/>
    </row>
    <row r="33" spans="1:11" ht="15.75" thickBot="1">
      <c r="A33" s="75" t="s">
        <v>56</v>
      </c>
      <c r="B33" s="80"/>
      <c r="C33" s="120" t="s">
        <v>54</v>
      </c>
      <c r="D33" s="118"/>
      <c r="E33" s="120">
        <v>-266</v>
      </c>
      <c r="F33" s="118"/>
      <c r="G33" s="117">
        <f>-E33</f>
        <v>266</v>
      </c>
      <c r="H33" s="118"/>
      <c r="I33" s="117">
        <f>E33+G33</f>
        <v>0</v>
      </c>
      <c r="K33" s="79"/>
    </row>
    <row r="34" spans="1:11" ht="15.75" thickBot="1">
      <c r="A34" s="79" t="s">
        <v>133</v>
      </c>
      <c r="B34" s="80"/>
      <c r="C34" s="121">
        <f>SUM(C27:C33)</f>
        <v>90000</v>
      </c>
      <c r="D34" s="119"/>
      <c r="E34" s="121">
        <f>SUM(E30:E33)+E27</f>
        <v>4046</v>
      </c>
      <c r="F34" s="119"/>
      <c r="G34" s="160">
        <f>G33+G27</f>
        <v>1697</v>
      </c>
      <c r="H34" s="119"/>
      <c r="I34" s="160">
        <f>SUM(I27:I33)-I28</f>
        <v>95743</v>
      </c>
      <c r="K34" s="75"/>
    </row>
    <row r="35" spans="1:11" ht="15.75" thickTop="1">
      <c r="K35" s="79"/>
    </row>
    <row r="36" spans="1:11">
      <c r="A36" s="79" t="s">
        <v>135</v>
      </c>
      <c r="B36" s="80"/>
      <c r="C36" s="119">
        <f>C34</f>
        <v>90000</v>
      </c>
      <c r="D36" s="119"/>
      <c r="E36" s="119">
        <f>E34</f>
        <v>4046</v>
      </c>
      <c r="F36" s="119"/>
      <c r="G36" s="162">
        <v>1697</v>
      </c>
      <c r="H36" s="119"/>
      <c r="I36" s="162">
        <f>C36+G36+E36</f>
        <v>95743</v>
      </c>
      <c r="K36" s="75"/>
    </row>
    <row r="37" spans="1:11">
      <c r="A37" s="75" t="s">
        <v>100</v>
      </c>
      <c r="B37" s="80"/>
      <c r="C37" s="118" t="s">
        <v>54</v>
      </c>
      <c r="D37" s="118"/>
      <c r="E37" s="118">
        <v>3663</v>
      </c>
      <c r="F37" s="118"/>
      <c r="G37" s="118" t="s">
        <v>54</v>
      </c>
      <c r="H37" s="118"/>
      <c r="I37" s="116">
        <f>E37</f>
        <v>3663</v>
      </c>
      <c r="K37" s="75"/>
    </row>
    <row r="38" spans="1:11">
      <c r="A38" s="75" t="s">
        <v>55</v>
      </c>
      <c r="B38" s="80"/>
      <c r="C38" s="118" t="s">
        <v>54</v>
      </c>
      <c r="D38" s="118"/>
      <c r="E38" s="118">
        <f>E37</f>
        <v>3663</v>
      </c>
      <c r="F38" s="118"/>
      <c r="G38" s="116" t="s">
        <v>54</v>
      </c>
      <c r="H38" s="118"/>
      <c r="I38" s="116">
        <f>E38</f>
        <v>3663</v>
      </c>
      <c r="K38" s="75"/>
    </row>
    <row r="39" spans="1:11">
      <c r="A39" s="75" t="s">
        <v>124</v>
      </c>
      <c r="B39" s="80"/>
      <c r="C39" s="118" t="s">
        <v>54</v>
      </c>
      <c r="D39" s="118"/>
      <c r="E39" s="163">
        <v>-1253</v>
      </c>
      <c r="F39" s="118"/>
      <c r="G39" s="116" t="s">
        <v>54</v>
      </c>
      <c r="H39" s="118"/>
      <c r="I39" s="163">
        <f>E39</f>
        <v>-1253</v>
      </c>
      <c r="K39" s="75"/>
    </row>
    <row r="40" spans="1:11" ht="15.75" thickBot="1">
      <c r="A40" s="75" t="s">
        <v>56</v>
      </c>
      <c r="B40" s="80"/>
      <c r="C40" s="120" t="s">
        <v>54</v>
      </c>
      <c r="D40" s="118"/>
      <c r="E40" s="120">
        <v>-225</v>
      </c>
      <c r="F40" s="118"/>
      <c r="G40" s="117">
        <v>225</v>
      </c>
      <c r="H40" s="118"/>
      <c r="I40" s="117" t="s">
        <v>54</v>
      </c>
      <c r="K40" s="75"/>
    </row>
    <row r="41" spans="1:11" ht="15.75" thickBot="1">
      <c r="A41" s="79" t="s">
        <v>152</v>
      </c>
      <c r="B41" s="80"/>
      <c r="C41" s="121">
        <f>60000+C31</f>
        <v>90000</v>
      </c>
      <c r="D41" s="119"/>
      <c r="E41" s="121">
        <f>SUM(E38:E40)+E36</f>
        <v>6231</v>
      </c>
      <c r="F41" s="119"/>
      <c r="G41" s="160">
        <f>G36+G40</f>
        <v>1922</v>
      </c>
      <c r="H41" s="119"/>
      <c r="I41" s="160">
        <f>SUM(C41:G41)</f>
        <v>98153</v>
      </c>
      <c r="K41" s="79"/>
    </row>
    <row r="42" spans="1:11" ht="15.75" thickTop="1"/>
    <row r="46" spans="1:11">
      <c r="A46" s="18" t="s">
        <v>1</v>
      </c>
    </row>
    <row r="47" spans="1:11">
      <c r="A47" s="17"/>
    </row>
    <row r="48" spans="1:11">
      <c r="A48" s="64" t="s">
        <v>125</v>
      </c>
    </row>
  </sheetData>
  <mergeCells count="10">
    <mergeCell ref="H7:H8"/>
    <mergeCell ref="A1:I1"/>
    <mergeCell ref="A2:I2"/>
    <mergeCell ref="A6:I6"/>
    <mergeCell ref="E7:E8"/>
    <mergeCell ref="I7:I8"/>
    <mergeCell ref="A7:A8"/>
    <mergeCell ref="B7:B8"/>
    <mergeCell ref="D7:D8"/>
    <mergeCell ref="F7:F8"/>
  </mergeCells>
  <phoneticPr fontId="0" type="noConversion"/>
  <pageMargins left="0.9" right="0.39370078740157483" top="0.39370078740157483" bottom="0.39370078740157483" header="0.51181102362204722" footer="0.51181102362204722"/>
  <pageSetup paperSize="9" scale="79" firstPageNumber="4" orientation="portrait" blackAndWhite="1" useFirstPageNumber="1" r:id="rId1"/>
  <headerFooter alignWithMargins="0">
    <oddFooter>&amp;L&amp;"Times New Roman,Italic"&amp;11
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1"/>
  <sheetViews>
    <sheetView tabSelected="1" topLeftCell="A19" zoomScaleNormal="100" zoomScaleSheetLayoutView="100" workbookViewId="0">
      <selection activeCell="D17" sqref="D17"/>
    </sheetView>
  </sheetViews>
  <sheetFormatPr defaultColWidth="0" defaultRowHeight="15.75"/>
  <cols>
    <col min="1" max="1" width="60.85546875" style="54" customWidth="1"/>
    <col min="2" max="2" width="10.42578125" style="53" hidden="1"/>
    <col min="3" max="3" width="3" style="52" customWidth="1"/>
    <col min="4" max="4" width="13.140625" style="178" customWidth="1"/>
    <col min="5" max="5" width="4.28515625" style="52" customWidth="1"/>
    <col min="6" max="6" width="13.140625" style="52" hidden="1" customWidth="1"/>
    <col min="7" max="7" width="6.140625" style="41" customWidth="1"/>
    <col min="8" max="8" width="2.140625" style="29" customWidth="1"/>
    <col min="9" max="9" width="23.85546875" style="40" hidden="1" customWidth="1"/>
    <col min="10" max="10" width="10.5703125" style="40" hidden="1" customWidth="1"/>
    <col min="11" max="11" width="13.28515625" style="40" hidden="1" customWidth="1"/>
    <col min="12" max="13" width="9.140625" style="40" hidden="1" customWidth="1"/>
    <col min="14" max="16384" width="7.85546875" style="40" hidden="1"/>
  </cols>
  <sheetData>
    <row r="1" spans="1:13" s="31" customFormat="1" ht="15">
      <c r="A1" s="185" t="s">
        <v>4</v>
      </c>
      <c r="B1" s="185"/>
      <c r="C1" s="185"/>
      <c r="D1" s="185"/>
      <c r="E1" s="185"/>
      <c r="F1" s="185"/>
      <c r="G1" s="185"/>
      <c r="H1" s="185"/>
      <c r="I1" s="30"/>
    </row>
    <row r="2" spans="1:13" s="35" customFormat="1" ht="15">
      <c r="A2" s="190" t="s">
        <v>13</v>
      </c>
      <c r="B2" s="196"/>
      <c r="C2" s="196"/>
      <c r="D2" s="166"/>
      <c r="E2" s="33"/>
      <c r="F2" s="33"/>
      <c r="G2" s="33"/>
      <c r="H2" s="34"/>
    </row>
    <row r="3" spans="1:13" s="35" customFormat="1" ht="15">
      <c r="A3" s="127" t="str">
        <f>BS!A3</f>
        <v>към 30 септември 2015 година</v>
      </c>
      <c r="B3" s="33"/>
      <c r="C3" s="36"/>
      <c r="D3" s="167"/>
      <c r="E3" s="36"/>
      <c r="F3" s="36"/>
      <c r="G3" s="36"/>
      <c r="H3" s="34"/>
    </row>
    <row r="4" spans="1:13" s="35" customFormat="1" ht="15">
      <c r="A4" s="32"/>
      <c r="B4" s="33"/>
      <c r="C4" s="36"/>
      <c r="D4" s="167"/>
      <c r="E4" s="36"/>
      <c r="F4" s="36"/>
      <c r="G4" s="36"/>
      <c r="H4" s="34"/>
    </row>
    <row r="5" spans="1:13" ht="20.25" customHeight="1" thickBot="1">
      <c r="A5" s="75"/>
      <c r="B5" s="108" t="s">
        <v>85</v>
      </c>
      <c r="C5" s="69"/>
      <c r="D5" s="94" t="str">
        <f>IS!D7</f>
        <v>01.01-30.09.2015</v>
      </c>
      <c r="E5" s="80"/>
      <c r="F5" s="94">
        <v>2012</v>
      </c>
      <c r="G5" s="37"/>
      <c r="H5" s="38"/>
      <c r="I5" s="39"/>
    </row>
    <row r="6" spans="1:13" ht="31.5" customHeight="1">
      <c r="A6" s="75"/>
      <c r="B6" s="109"/>
      <c r="C6" s="69"/>
      <c r="D6" s="168" t="s">
        <v>68</v>
      </c>
      <c r="E6" s="80"/>
      <c r="F6" s="95" t="s">
        <v>68</v>
      </c>
      <c r="G6" s="37"/>
      <c r="H6" s="38"/>
      <c r="I6" s="39"/>
    </row>
    <row r="7" spans="1:13" ht="20.25">
      <c r="A7" s="83" t="s">
        <v>14</v>
      </c>
      <c r="B7" s="77"/>
      <c r="C7" s="80"/>
      <c r="D7" s="116"/>
      <c r="E7" s="77"/>
      <c r="F7" s="77"/>
      <c r="G7" s="181"/>
      <c r="H7" s="38"/>
      <c r="I7" s="39"/>
    </row>
    <row r="8" spans="1:13" ht="15">
      <c r="A8" s="84" t="s">
        <v>24</v>
      </c>
      <c r="B8" s="77"/>
      <c r="C8" s="80"/>
      <c r="D8" s="169">
        <v>229</v>
      </c>
      <c r="E8" s="77"/>
      <c r="F8" s="110" t="s">
        <v>113</v>
      </c>
      <c r="G8" s="182"/>
      <c r="H8" s="34"/>
      <c r="I8" s="42"/>
      <c r="J8" s="43" t="e">
        <f>+#REF!+I8+#REF!</f>
        <v>#REF!</v>
      </c>
      <c r="K8" s="43" t="e">
        <f>+#REF!+I8</f>
        <v>#REF!</v>
      </c>
    </row>
    <row r="9" spans="1:13" ht="15">
      <c r="A9" s="182" t="s">
        <v>136</v>
      </c>
      <c r="B9" s="77"/>
      <c r="C9" s="80"/>
      <c r="D9" s="169">
        <v>-163092</v>
      </c>
      <c r="E9" s="77"/>
      <c r="F9" s="110" t="s">
        <v>114</v>
      </c>
      <c r="G9" s="182"/>
      <c r="H9" s="34"/>
      <c r="I9" s="42"/>
      <c r="J9" s="43"/>
      <c r="K9" s="43"/>
    </row>
    <row r="10" spans="1:13" ht="15">
      <c r="A10" s="182" t="s">
        <v>137</v>
      </c>
      <c r="B10" s="77"/>
      <c r="C10" s="80"/>
      <c r="D10" s="169">
        <v>91881</v>
      </c>
      <c r="E10" s="77"/>
      <c r="F10" s="110" t="s">
        <v>115</v>
      </c>
      <c r="G10" s="182"/>
      <c r="H10" s="34"/>
      <c r="I10" s="42"/>
      <c r="J10" s="43" t="e">
        <f>+#REF!+I10</f>
        <v>#REF!</v>
      </c>
      <c r="M10" s="43" t="e">
        <f>+#REF!+#REF!</f>
        <v>#REF!</v>
      </c>
    </row>
    <row r="11" spans="1:13" ht="15.75" customHeight="1">
      <c r="A11" s="182" t="s">
        <v>127</v>
      </c>
      <c r="D11" s="183">
        <v>-6923</v>
      </c>
      <c r="E11" s="77"/>
      <c r="F11" s="110" t="s">
        <v>116</v>
      </c>
      <c r="G11" s="182"/>
      <c r="H11" s="34"/>
      <c r="I11" s="42"/>
      <c r="J11" s="43"/>
      <c r="M11" s="43"/>
    </row>
    <row r="12" spans="1:13" s="44" customFormat="1" ht="15">
      <c r="A12" s="182" t="s">
        <v>138</v>
      </c>
      <c r="D12" s="169">
        <v>209</v>
      </c>
      <c r="E12" s="77"/>
      <c r="F12" s="110">
        <v>-495</v>
      </c>
      <c r="G12" s="182"/>
      <c r="H12" s="29"/>
      <c r="I12" s="42"/>
      <c r="J12" s="43"/>
    </row>
    <row r="13" spans="1:13" s="44" customFormat="1" ht="20.25" customHeight="1">
      <c r="A13" s="84" t="s">
        <v>49</v>
      </c>
      <c r="B13" s="77"/>
      <c r="C13" s="80"/>
      <c r="D13" s="169">
        <v>7222</v>
      </c>
      <c r="E13" s="77"/>
      <c r="F13" s="110">
        <v>-390</v>
      </c>
      <c r="G13" s="182"/>
      <c r="H13" s="29"/>
      <c r="I13" s="42"/>
      <c r="J13" s="43" t="e">
        <f>+#REF!+I13</f>
        <v>#REF!</v>
      </c>
    </row>
    <row r="14" spans="1:13" ht="15">
      <c r="A14" s="84" t="s">
        <v>15</v>
      </c>
      <c r="B14" s="77"/>
      <c r="C14" s="80"/>
      <c r="D14" s="169">
        <v>-649</v>
      </c>
      <c r="E14" s="77"/>
      <c r="F14" s="110">
        <v>173</v>
      </c>
      <c r="G14" s="182"/>
      <c r="I14" s="42"/>
      <c r="J14" s="43"/>
    </row>
    <row r="15" spans="1:13" thickBot="1">
      <c r="A15" s="84" t="s">
        <v>16</v>
      </c>
      <c r="B15" s="77"/>
      <c r="C15" s="80"/>
      <c r="D15" s="169">
        <v>-401</v>
      </c>
      <c r="E15" s="72"/>
      <c r="F15" s="111">
        <v>-295</v>
      </c>
      <c r="G15" s="182"/>
      <c r="I15" s="42"/>
      <c r="J15" s="43"/>
    </row>
    <row r="16" spans="1:13" thickBot="1">
      <c r="A16" s="84" t="s">
        <v>50</v>
      </c>
      <c r="B16" s="77"/>
      <c r="C16" s="80"/>
      <c r="D16" s="169">
        <v>668</v>
      </c>
      <c r="E16" s="72"/>
      <c r="F16" s="112" t="s">
        <v>117</v>
      </c>
      <c r="G16" s="182"/>
      <c r="I16" s="42"/>
      <c r="J16" s="43"/>
    </row>
    <row r="17" spans="1:10" ht="32.25" customHeight="1" thickBot="1">
      <c r="A17" s="84" t="s">
        <v>51</v>
      </c>
      <c r="B17" s="76">
        <v>14</v>
      </c>
      <c r="C17" s="82"/>
      <c r="D17" s="170">
        <v>-203</v>
      </c>
      <c r="E17" s="77"/>
      <c r="F17" s="77"/>
      <c r="G17" s="182"/>
      <c r="I17" s="42"/>
      <c r="J17" s="43"/>
    </row>
    <row r="18" spans="1:10" thickBot="1">
      <c r="A18" s="83" t="s">
        <v>52</v>
      </c>
      <c r="B18" s="72"/>
      <c r="C18" s="82"/>
      <c r="D18" s="171">
        <f>SUM(D8:D17)</f>
        <v>-71059</v>
      </c>
      <c r="E18" s="77"/>
      <c r="F18" s="77"/>
      <c r="G18" s="181"/>
      <c r="I18" s="42"/>
      <c r="J18" s="43"/>
    </row>
    <row r="19" spans="1:10" ht="15">
      <c r="A19" s="84"/>
      <c r="B19" s="77"/>
      <c r="C19" s="80"/>
      <c r="D19" s="116"/>
      <c r="E19" s="77"/>
      <c r="F19" s="77">
        <v>-21</v>
      </c>
      <c r="G19" s="182"/>
      <c r="I19" s="42"/>
      <c r="J19" s="43"/>
    </row>
    <row r="20" spans="1:10" thickBot="1">
      <c r="A20" s="83" t="s">
        <v>17</v>
      </c>
      <c r="B20" s="77"/>
      <c r="C20" s="80"/>
      <c r="D20" s="116"/>
      <c r="F20" s="77">
        <v>-500</v>
      </c>
      <c r="G20" s="181"/>
      <c r="I20" s="42"/>
      <c r="J20" s="43"/>
    </row>
    <row r="21" spans="1:10" thickBot="1">
      <c r="A21" s="84" t="s">
        <v>31</v>
      </c>
      <c r="B21" s="77"/>
      <c r="C21" s="80"/>
      <c r="D21" s="116">
        <v>-9</v>
      </c>
      <c r="E21" s="72"/>
      <c r="F21" s="107">
        <v>-521</v>
      </c>
      <c r="G21" s="182"/>
      <c r="I21" s="42"/>
      <c r="J21" s="43"/>
    </row>
    <row r="22" spans="1:10" thickBot="1">
      <c r="A22" s="182" t="s">
        <v>139</v>
      </c>
      <c r="B22" s="72"/>
      <c r="C22" s="82"/>
      <c r="D22" s="116">
        <v>40</v>
      </c>
      <c r="E22" s="72"/>
      <c r="F22" s="72"/>
      <c r="G22" s="182"/>
      <c r="I22" s="42"/>
      <c r="J22" s="43"/>
    </row>
    <row r="23" spans="1:10" thickBot="1">
      <c r="A23" s="83" t="s">
        <v>86</v>
      </c>
      <c r="B23" s="72"/>
      <c r="C23" s="82"/>
      <c r="D23" s="172">
        <f>SUM(D21:D22)</f>
        <v>31</v>
      </c>
      <c r="F23" s="72"/>
      <c r="G23" s="181"/>
      <c r="I23" s="42"/>
      <c r="J23" s="43"/>
    </row>
    <row r="24" spans="1:10" ht="15">
      <c r="A24" s="83"/>
      <c r="B24" s="72"/>
      <c r="C24" s="82"/>
      <c r="D24" s="162"/>
      <c r="E24" s="72"/>
      <c r="F24" s="77" t="s">
        <v>118</v>
      </c>
      <c r="G24" s="181"/>
      <c r="I24" s="42"/>
      <c r="J24" s="43"/>
    </row>
    <row r="25" spans="1:10" ht="15">
      <c r="A25" s="83" t="s">
        <v>18</v>
      </c>
      <c r="B25" s="72"/>
      <c r="C25" s="80"/>
      <c r="D25" s="162"/>
      <c r="E25" s="72"/>
      <c r="F25" s="77"/>
      <c r="G25" s="181"/>
      <c r="I25" s="42"/>
      <c r="J25" s="43"/>
    </row>
    <row r="26" spans="1:10" ht="15">
      <c r="A26" s="84" t="s">
        <v>140</v>
      </c>
      <c r="B26" s="76">
        <v>17</v>
      </c>
      <c r="C26" s="80"/>
      <c r="D26" s="116">
        <v>91163</v>
      </c>
      <c r="E26" s="77"/>
      <c r="F26" s="77" t="s">
        <v>119</v>
      </c>
      <c r="G26" s="182"/>
      <c r="I26" s="42"/>
      <c r="J26" s="43"/>
    </row>
    <row r="27" spans="1:10" ht="20.25" customHeight="1">
      <c r="A27" s="84" t="s">
        <v>141</v>
      </c>
      <c r="B27" s="76"/>
      <c r="C27" s="80"/>
      <c r="D27" s="116">
        <v>-27316</v>
      </c>
      <c r="E27" s="77"/>
      <c r="F27" s="77" t="s">
        <v>120</v>
      </c>
      <c r="G27" s="182"/>
    </row>
    <row r="28" spans="1:10" thickBot="1">
      <c r="A28" s="84" t="s">
        <v>53</v>
      </c>
      <c r="B28" s="77"/>
      <c r="C28" s="80"/>
      <c r="D28" s="116">
        <v>-1253</v>
      </c>
      <c r="E28" s="77"/>
      <c r="F28" s="77">
        <v>-20</v>
      </c>
      <c r="G28" s="182"/>
    </row>
    <row r="29" spans="1:10" s="44" customFormat="1" ht="14.25">
      <c r="A29" s="84" t="s">
        <v>142</v>
      </c>
      <c r="B29" s="77"/>
      <c r="C29" s="80"/>
      <c r="D29" s="116">
        <v>-3415</v>
      </c>
      <c r="E29" s="72"/>
      <c r="F29" s="97" t="s">
        <v>121</v>
      </c>
      <c r="G29" s="182"/>
      <c r="H29" s="34"/>
    </row>
    <row r="30" spans="1:10" thickBot="1">
      <c r="A30" s="84" t="s">
        <v>143</v>
      </c>
      <c r="B30" s="77"/>
      <c r="C30" s="80"/>
      <c r="D30" s="116">
        <v>-650</v>
      </c>
      <c r="F30" s="72"/>
      <c r="G30" s="182"/>
    </row>
    <row r="31" spans="1:10" s="46" customFormat="1" thickBot="1">
      <c r="A31" s="83" t="s">
        <v>22</v>
      </c>
      <c r="B31" s="72"/>
      <c r="C31" s="82"/>
      <c r="D31" s="173">
        <f>SUM(D26:D30)</f>
        <v>58529</v>
      </c>
      <c r="E31" s="72"/>
      <c r="F31" s="112" t="s">
        <v>122</v>
      </c>
      <c r="G31" s="182"/>
      <c r="H31" s="45"/>
    </row>
    <row r="32" spans="1:10" s="46" customFormat="1" thickBot="1">
      <c r="A32" s="83"/>
      <c r="B32" s="72"/>
      <c r="C32" s="82"/>
      <c r="D32" s="162"/>
      <c r="E32" s="77"/>
      <c r="F32" s="110" t="s">
        <v>87</v>
      </c>
      <c r="G32" s="181"/>
      <c r="H32" s="45"/>
    </row>
    <row r="33" spans="1:8" s="48" customFormat="1" ht="15" thickBot="1">
      <c r="A33" s="85" t="s">
        <v>23</v>
      </c>
      <c r="B33" s="78"/>
      <c r="C33" s="82"/>
      <c r="D33" s="171">
        <f>D31+D23+D18</f>
        <v>-12499</v>
      </c>
      <c r="E33" s="72"/>
      <c r="F33" s="113" t="s">
        <v>123</v>
      </c>
      <c r="G33" s="181"/>
      <c r="H33" s="47"/>
    </row>
    <row r="34" spans="1:8" s="48" customFormat="1" ht="15" thickBot="1">
      <c r="A34" s="75" t="s">
        <v>29</v>
      </c>
      <c r="B34" s="76">
        <v>7</v>
      </c>
      <c r="C34" s="80"/>
      <c r="D34" s="169">
        <v>44922</v>
      </c>
      <c r="G34" s="85"/>
      <c r="H34" s="47"/>
    </row>
    <row r="35" spans="1:8" thickBot="1">
      <c r="A35" s="85" t="s">
        <v>30</v>
      </c>
      <c r="B35" s="76">
        <v>7</v>
      </c>
      <c r="C35" s="82"/>
      <c r="D35" s="174">
        <f>D34+D33</f>
        <v>32423</v>
      </c>
      <c r="E35" s="86"/>
      <c r="F35" s="86"/>
      <c r="G35" s="75"/>
    </row>
    <row r="36" spans="1:8" s="2" customFormat="1" thickTop="1">
      <c r="A36" s="91"/>
      <c r="B36"/>
      <c r="C36"/>
      <c r="D36" s="175"/>
      <c r="E36" s="8"/>
      <c r="F36" s="8"/>
      <c r="G36" s="85"/>
    </row>
    <row r="37" spans="1:8" s="2" customFormat="1" ht="15">
      <c r="A37" s="18" t="s">
        <v>1</v>
      </c>
      <c r="B37" s="7"/>
      <c r="C37" s="8"/>
      <c r="D37" s="176"/>
      <c r="E37" s="8"/>
      <c r="F37" s="8"/>
      <c r="G37" s="49"/>
    </row>
    <row r="38" spans="1:8" s="2" customFormat="1" ht="15">
      <c r="A38" s="17"/>
      <c r="B38" s="14"/>
      <c r="C38" s="16"/>
      <c r="D38" s="177"/>
      <c r="E38" s="16"/>
      <c r="F38" s="16"/>
      <c r="G38" s="15"/>
    </row>
    <row r="39" spans="1:8" s="2" customFormat="1" ht="15">
      <c r="A39" s="64" t="s">
        <v>125</v>
      </c>
      <c r="B39" s="14"/>
      <c r="C39" s="16"/>
      <c r="D39" s="177"/>
      <c r="E39" s="16"/>
      <c r="F39" s="16"/>
      <c r="G39" s="15"/>
    </row>
    <row r="40" spans="1:8" s="2" customFormat="1" ht="15">
      <c r="A40" s="50"/>
      <c r="B40" s="14"/>
      <c r="C40" s="16"/>
      <c r="D40" s="177"/>
      <c r="E40" s="16"/>
      <c r="F40" s="16"/>
      <c r="G40" s="51"/>
    </row>
    <row r="41" spans="1:8" s="2" customFormat="1" ht="15">
      <c r="A41" s="50"/>
      <c r="B41" s="14"/>
      <c r="C41" s="16"/>
      <c r="D41" s="177"/>
      <c r="E41" s="16"/>
      <c r="F41" s="16"/>
      <c r="G41" s="13"/>
    </row>
  </sheetData>
  <mergeCells count="2">
    <mergeCell ref="A2:C2"/>
    <mergeCell ref="A1:H1"/>
  </mergeCells>
  <phoneticPr fontId="0" type="noConversion"/>
  <pageMargins left="0.95" right="0.52" top="0.51181102362204722" bottom="0.51181102362204722" header="0.23622047244094491" footer="0.23622047244094491"/>
  <pageSetup paperSize="9" firstPageNumber="3" orientation="portrait" blackAndWhite="1" useFirstPageNumber="1" horizontalDpi="300" verticalDpi="300" r:id="rId1"/>
  <headerFooter alignWithMargins="0"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cover</vt:lpstr>
      <vt:lpstr>IS</vt:lpstr>
      <vt:lpstr>BS</vt:lpstr>
      <vt:lpstr>EQS</vt:lpstr>
      <vt:lpstr>CFS</vt:lpstr>
      <vt:lpstr>Sheet1</vt:lpstr>
      <vt:lpstr>BS!_Hlk317861573</vt:lpstr>
      <vt:lpstr>BS!Print_Area</vt:lpstr>
      <vt:lpstr>CFS!Print_Area</vt:lpstr>
      <vt:lpstr>BS!Print_Titles</vt:lpstr>
      <vt:lpstr>IS!Print_Titles</vt:lpstr>
    </vt:vector>
  </TitlesOfParts>
  <Company>Ernst &amp; Young AFA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Krasimir Demerdjiev</dc:creator>
  <cp:lastModifiedBy> </cp:lastModifiedBy>
  <cp:lastPrinted>2015-10-20T11:32:58Z</cp:lastPrinted>
  <dcterms:created xsi:type="dcterms:W3CDTF">2003-02-07T14:36:34Z</dcterms:created>
  <dcterms:modified xsi:type="dcterms:W3CDTF">2015-10-20T11:33:06Z</dcterms:modified>
</cp:coreProperties>
</file>