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10" windowWidth="15480" windowHeight="5655" activeTab="0"/>
  </bookViews>
  <sheets>
    <sheet name="OTCHET" sheetId="1" r:id="rId1"/>
    <sheet name="INF" sheetId="2" state="hidden" r:id="rId2"/>
    <sheet name="list" sheetId="3" state="hidden" r:id="rId3"/>
    <sheet name="УКАЗАНИЯ" sheetId="4" r:id="rId4"/>
    <sheet name="Groups" sheetId="5" state="hidden" r:id="rId5"/>
  </sheets>
  <externalReferences>
    <externalReference r:id="rId8"/>
    <externalReference r:id="rId9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'list'!$A$296:$B$691</definedName>
    <definedName name="_xlnm.Print_Area" localSheetId="0">'OTCHET'!$A:$I</definedName>
    <definedName name="SMETKA">'list'!$A$2:$A$7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2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/>
</workbook>
</file>

<file path=xl/comments1.xml><?xml version="1.0" encoding="utf-8"?>
<comments xmlns="http://schemas.openxmlformats.org/spreadsheetml/2006/main">
  <authors>
    <author>PKyuchukov</author>
    <author>DBoyadzhieva</author>
  </authors>
  <commentList>
    <comment ref="D28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</commentList>
</comments>
</file>

<file path=xl/comments2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<sst xmlns="http://schemas.openxmlformats.org/spreadsheetml/2006/main" count="2362" uniqueCount="1688">
  <si>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</si>
  <si>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</si>
  <si>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</si>
  <si>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</si>
  <si>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</si>
  <si>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</si>
  <si>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</si>
  <si>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</si>
  <si>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</si>
  <si>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</si>
  <si>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</si>
  <si>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</si>
  <si>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</si>
  <si>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</si>
  <si>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</si>
  <si>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</si>
  <si>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</si>
  <si>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</si>
  <si>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</si>
  <si>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</si>
  <si>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</si>
  <si>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</si>
  <si>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</si>
  <si>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</si>
  <si>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</si>
  <si>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</si>
  <si>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</si>
  <si>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</si>
  <si>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</si>
  <si>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</si>
  <si>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</si>
  <si>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</si>
  <si>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</si>
  <si>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</si>
  <si>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</si>
  <si>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</si>
  <si>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</si>
  <si>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</si>
  <si>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</si>
  <si>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</si>
  <si>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</si>
  <si>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</si>
  <si>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</si>
  <si>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</si>
  <si>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</si>
  <si>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</si>
  <si>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</si>
  <si>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</si>
  <si>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</si>
  <si>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</si>
  <si>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</si>
  <si>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</si>
  <si>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</si>
  <si>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</si>
  <si>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</si>
  <si>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</si>
  <si>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</si>
  <si>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</si>
  <si>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</si>
  <si>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</si>
  <si>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</si>
  <si>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</si>
  <si>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</si>
  <si>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</si>
  <si>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</si>
  <si>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</si>
  <si>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</si>
  <si>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</si>
  <si>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</si>
  <si>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</si>
  <si>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</si>
  <si>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</si>
  <si>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</si>
  <si>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</si>
  <si>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</si>
  <si>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</si>
  <si>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</si>
  <si>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</si>
  <si>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</si>
  <si>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</si>
  <si>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</si>
  <si>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</si>
  <si>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</si>
  <si>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</si>
  <si>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</si>
  <si>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</si>
  <si>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</si>
  <si>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</si>
  <si>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</si>
  <si>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</si>
  <si>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</si>
  <si>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</si>
  <si>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</si>
  <si>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</si>
  <si>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</si>
  <si>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</si>
  <si>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</si>
  <si>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</si>
  <si>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</si>
  <si>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</si>
  <si>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</si>
  <si>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</si>
  <si>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</si>
  <si>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</si>
  <si>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</si>
  <si>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</si>
  <si>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</si>
  <si>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</si>
  <si>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</si>
  <si>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</si>
  <si>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</si>
  <si>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</si>
  <si>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</si>
  <si>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</si>
  <si>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</si>
  <si>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</si>
  <si>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</si>
  <si>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</si>
  <si>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</si>
  <si>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</si>
  <si>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b594</t>
  </si>
  <si>
    <t>i12:ae144</t>
  </si>
  <si>
    <t>c780</t>
  </si>
  <si>
    <t>Осигурителни вноски</t>
  </si>
  <si>
    <t>Такси върху производството на захар и изоглюкоза</t>
  </si>
  <si>
    <t xml:space="preserve">коректив за касови постъпления (-) 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</si>
  <si>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</si>
  <si>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</si>
  <si>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</si>
  <si>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</si>
  <si>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</si>
  <si>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</si>
  <si>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</si>
  <si>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</si>
  <si>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</si>
  <si>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</si>
  <si>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</si>
  <si>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</si>
  <si>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</si>
  <si>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</si>
  <si>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</si>
  <si>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</si>
  <si>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</si>
  <si>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</si>
  <si>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</si>
  <si>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</si>
  <si>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</si>
  <si>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</si>
  <si>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</si>
  <si>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</si>
  <si>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</si>
  <si>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</si>
  <si>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</si>
  <si>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</si>
  <si>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</si>
  <si>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</si>
  <si>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</si>
  <si>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</si>
  <si>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</si>
  <si>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</si>
  <si>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</si>
  <si>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</si>
  <si>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</si>
  <si>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</si>
  <si>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</si>
  <si>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</si>
  <si>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</si>
  <si>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</si>
  <si>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</si>
  <si>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</si>
  <si>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</si>
  <si>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</si>
  <si>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</si>
  <si>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</si>
  <si>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</si>
  <si>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</si>
  <si>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</si>
  <si>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</si>
  <si>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</si>
  <si>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</si>
  <si>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</si>
  <si>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</si>
  <si>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</si>
  <si>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</si>
  <si>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</si>
  <si>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</si>
  <si>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</si>
  <si>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</si>
  <si>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</si>
  <si>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</si>
  <si>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</si>
  <si>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</si>
  <si>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</si>
  <si>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</si>
  <si>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</si>
  <si>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</si>
  <si>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</si>
  <si>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</si>
  <si>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</si>
  <si>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</si>
  <si>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</si>
  <si>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</si>
  <si>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</si>
  <si>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</si>
  <si>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</si>
  <si>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</si>
  <si>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</si>
  <si>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</si>
  <si>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</si>
  <si>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</si>
  <si>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</si>
  <si>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</si>
  <si>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</si>
  <si>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</si>
  <si>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</si>
  <si>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</si>
  <si>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</si>
  <si>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</si>
  <si>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</si>
  <si>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</si>
  <si>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</si>
  <si>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</si>
  <si>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</si>
  <si>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</si>
  <si>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</si>
  <si>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</si>
  <si>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</si>
  <si>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</si>
  <si>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</si>
  <si>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</si>
  <si>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</si>
  <si>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</si>
  <si>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</si>
  <si>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</si>
  <si>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</si>
  <si>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</si>
  <si>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</si>
  <si>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</si>
  <si>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</si>
  <si>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</si>
  <si>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</si>
  <si>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</si>
  <si>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</si>
  <si>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</si>
  <si>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</si>
  <si>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</si>
  <si>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</si>
  <si>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</si>
  <si>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</si>
  <si>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</si>
  <si>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</si>
  <si>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</si>
  <si>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</si>
  <si>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</si>
  <si>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</si>
  <si>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</si>
  <si>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</si>
  <si>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</si>
  <si>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</si>
  <si>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</si>
  <si>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</si>
  <si>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</si>
  <si>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</si>
  <si>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</si>
  <si>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</si>
  <si>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</si>
  <si>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</si>
  <si>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</si>
  <si>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</si>
  <si>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</si>
  <si>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</si>
  <si>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</si>
  <si>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</si>
  <si>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</si>
  <si>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</si>
  <si>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</si>
  <si>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</si>
  <si>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</si>
  <si>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</si>
  <si>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</si>
  <si>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</si>
  <si>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</si>
  <si>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</si>
  <si>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</si>
  <si>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</si>
  <si>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</si>
  <si>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</si>
  <si>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</si>
  <si>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</si>
  <si>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</si>
  <si>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</si>
  <si>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</si>
  <si>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</si>
  <si>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</si>
  <si>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</si>
  <si>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</si>
  <si>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</si>
  <si>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</si>
  <si>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</si>
  <si>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</si>
  <si>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</si>
  <si>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</si>
  <si>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</si>
  <si>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</si>
  <si>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</si>
  <si>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</si>
  <si>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</si>
  <si>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</si>
  <si>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</si>
  <si>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</si>
  <si>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</si>
  <si>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</si>
  <si>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</si>
  <si>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</si>
  <si>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</si>
  <si>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</si>
  <si>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</si>
  <si>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</si>
  <si>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</si>
  <si>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</si>
  <si>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</si>
  <si>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</si>
  <si>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</si>
  <si>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</si>
  <si>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</si>
  <si>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</si>
  <si>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</si>
  <si>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</si>
  <si>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</si>
  <si>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</si>
  <si>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</si>
  <si>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</si>
  <si>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</si>
  <si>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</si>
  <si>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</si>
  <si>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</si>
  <si>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</si>
  <si>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</si>
  <si>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</si>
  <si>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</si>
  <si>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</si>
  <si>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</si>
  <si>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</si>
  <si>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</si>
  <si>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</si>
  <si>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</si>
  <si>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</si>
  <si>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</si>
  <si>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</si>
  <si>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</si>
  <si>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</si>
  <si>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</si>
  <si>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</si>
  <si>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</si>
  <si>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</si>
  <si>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</si>
  <si>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</si>
  <si>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</si>
  <si>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</si>
  <si>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</si>
  <si>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</si>
  <si>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</si>
  <si>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</si>
  <si>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</si>
  <si>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</si>
  <si>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</si>
  <si>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</si>
  <si>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</si>
  <si>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</si>
  <si>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</si>
  <si>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</si>
  <si>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</si>
  <si>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</si>
  <si>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</si>
  <si>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</si>
  <si>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</si>
  <si>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</si>
  <si>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</si>
  <si>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</si>
  <si>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</si>
  <si>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</si>
  <si>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</si>
  <si>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</si>
  <si>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</si>
  <si>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</si>
  <si>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</si>
  <si>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</si>
  <si>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</si>
  <si>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</si>
  <si>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</si>
  <si>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</si>
  <si>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</si>
  <si>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</si>
  <si>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</si>
  <si>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</si>
  <si>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</si>
  <si>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</si>
  <si>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</si>
  <si>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</si>
  <si>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</si>
  <si>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</si>
  <si>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r>
      <t xml:space="preserve">Налични към </t>
    </r>
    <r>
      <rPr>
        <b/>
        <sz val="12"/>
        <color indexed="10"/>
        <rFont val="Times New Roman CYR"/>
        <family val="0"/>
      </rPr>
      <t>31.12.2013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</si>
  <si>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</si>
  <si>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</si>
  <si>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31.12.2013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</si>
  <si>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2014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</si>
  <si>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2014 г.</t>
    </r>
    <r>
      <rPr>
        <b/>
        <sz val="12"/>
        <rFont val="Times New Roman CYR"/>
        <family val="1"/>
      </rPr>
      <t xml:space="preserve"> ангажименти</t>
    </r>
  </si>
  <si>
    <t>след 2016</t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</si>
  <si>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</si>
  <si>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</si>
  <si>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</si>
  <si>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</si>
  <si>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</si>
  <si>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</si>
  <si>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</si>
  <si>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</si>
  <si>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</si>
  <si>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</si>
  <si>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</si>
  <si>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</si>
  <si>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</si>
  <si>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</si>
  <si>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</si>
  <si>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</si>
  <si>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</si>
  <si>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</si>
  <si>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</si>
  <si>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</si>
  <si>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</si>
  <si>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</si>
  <si>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</si>
  <si>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</si>
  <si>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</si>
  <si>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</si>
  <si>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</si>
  <si>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</si>
  <si>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</si>
  <si>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</si>
  <si>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</si>
  <si>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</si>
  <si>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</si>
  <si>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</si>
  <si>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</si>
  <si>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</si>
  <si>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</si>
  <si>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</si>
  <si>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</si>
  <si>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</si>
  <si>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</si>
  <si>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</si>
  <si>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</si>
  <si>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</si>
  <si>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</si>
  <si>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</si>
  <si>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</si>
  <si>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</si>
  <si>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</si>
  <si>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</si>
  <si>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</si>
  <si>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</si>
  <si>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</si>
  <si>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</si>
  <si>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</si>
  <si>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</si>
  <si>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</si>
  <si>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</si>
  <si>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</si>
  <si>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</si>
  <si>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</si>
  <si>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</si>
  <si>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</si>
  <si>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</si>
  <si>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</si>
  <si>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</si>
  <si>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</si>
  <si>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</si>
  <si>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</si>
  <si>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</si>
  <si>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</si>
  <si>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</si>
  <si>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</si>
  <si>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</si>
  <si>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</si>
  <si>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</si>
  <si>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</si>
  <si>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</si>
  <si>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</si>
  <si>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</si>
  <si>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</si>
  <si>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</si>
  <si>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</si>
  <si>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</si>
  <si>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</si>
  <si>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</si>
  <si>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</si>
  <si>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</si>
  <si>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</si>
  <si>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</si>
  <si>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</si>
  <si>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</si>
  <si>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</si>
  <si>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</si>
  <si>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</si>
  <si>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</si>
  <si>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</si>
  <si>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</si>
  <si>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</si>
  <si>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</si>
  <si>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</si>
  <si>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</si>
  <si>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</si>
  <si>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</si>
  <si>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</si>
  <si>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</si>
  <si>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</si>
  <si>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</si>
  <si>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</si>
  <si>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</si>
  <si>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</si>
  <si>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</si>
  <si>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</si>
  <si>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</si>
  <si>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</si>
  <si>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</si>
  <si>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</si>
  <si>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</si>
  <si>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</si>
  <si>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</si>
  <si>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</si>
  <si>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</si>
  <si>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</si>
  <si>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</si>
  <si>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</si>
  <si>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</si>
  <si>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</si>
  <si>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</si>
  <si>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</si>
  <si>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</si>
  <si>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</si>
  <si>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</si>
  <si>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</si>
  <si>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</si>
  <si>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</si>
  <si>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</si>
  <si>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</si>
  <si>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</si>
  <si>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</si>
  <si>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</si>
  <si>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</si>
  <si>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</si>
  <si>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</si>
  <si>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</si>
  <si>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</si>
  <si>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</si>
  <si>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</si>
  <si>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</si>
  <si>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</si>
  <si>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</si>
  <si>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</si>
  <si>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</si>
  <si>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</si>
  <si>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</si>
  <si>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</si>
  <si>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</si>
  <si>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</si>
  <si>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</si>
  <si>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</si>
  <si>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</si>
  <si>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</si>
  <si>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</si>
  <si>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</si>
  <si>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</si>
  <si>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</si>
  <si>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</si>
  <si>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</si>
  <si>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</si>
  <si>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</si>
  <si>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</si>
  <si>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</si>
  <si>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</si>
  <si>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</si>
  <si>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</si>
  <si>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</si>
  <si>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</si>
  <si>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</si>
  <si>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</si>
  <si>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</si>
  <si>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</si>
  <si>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</si>
  <si>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</si>
  <si>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</si>
  <si>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</si>
  <si>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</si>
  <si>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</si>
  <si>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</si>
  <si>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</si>
  <si>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</si>
  <si>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</si>
  <si>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</si>
  <si>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</si>
  <si>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</si>
  <si>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</si>
  <si>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</si>
  <si>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</si>
  <si>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</si>
  <si>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</si>
  <si>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</si>
  <si>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</si>
  <si>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</si>
  <si>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</si>
  <si>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</si>
  <si>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</si>
  <si>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</si>
  <si>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</si>
  <si>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</si>
  <si>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</si>
  <si>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</si>
  <si>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</si>
  <si>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</si>
  <si>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</si>
  <si>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</si>
  <si>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</si>
  <si>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</si>
  <si>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</si>
  <si>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</si>
  <si>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</si>
  <si>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</si>
  <si>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</si>
  <si>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</si>
  <si>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</si>
  <si>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</si>
  <si>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</si>
  <si>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</si>
  <si>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</si>
  <si>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</si>
  <si>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</si>
  <si>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</si>
  <si>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</si>
  <si>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</si>
  <si>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</si>
  <si>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</si>
  <si>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</si>
  <si>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</si>
  <si>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</si>
  <si>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</si>
  <si>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</si>
  <si>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</si>
  <si>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</si>
  <si>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</si>
  <si>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</si>
  <si>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</si>
  <si>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</si>
  <si>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</si>
  <si>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</si>
  <si>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</si>
  <si>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</si>
  <si>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</si>
  <si>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</si>
  <si>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</si>
  <si>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</si>
  <si>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</si>
  <si>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</si>
  <si>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</si>
  <si>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</si>
  <si>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</si>
  <si>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</si>
  <si>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</si>
  <si>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</si>
  <si>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</si>
  <si>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</si>
  <si>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</si>
  <si>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</si>
  <si>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</si>
  <si>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</si>
  <si>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</si>
  <si>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</si>
  <si>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</si>
  <si>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</si>
  <si>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</si>
  <si>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</si>
  <si>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</si>
  <si>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</si>
  <si>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</si>
  <si>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</si>
  <si>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</si>
  <si>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</si>
  <si>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</si>
  <si>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</si>
  <si>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</si>
  <si>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</si>
  <si>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</si>
  <si>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</si>
  <si>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</si>
  <si>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</si>
  <si>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</si>
  <si>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</si>
  <si>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</si>
  <si>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</si>
  <si>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</si>
  <si>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</si>
  <si>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</si>
  <si>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</si>
  <si>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</si>
  <si>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</si>
  <si>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</si>
  <si>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</si>
  <si>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</si>
  <si>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</si>
  <si>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</si>
  <si>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</si>
  <si>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</si>
  <si>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</si>
  <si>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</si>
  <si>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</si>
  <si>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</si>
  <si>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</si>
  <si>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</si>
  <si>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</si>
  <si>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</si>
  <si>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</si>
  <si>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</si>
  <si>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</si>
  <si>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</si>
  <si>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</si>
  <si>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</si>
  <si>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</si>
  <si>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</si>
  <si>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</si>
  <si>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</si>
  <si>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</si>
  <si>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</si>
  <si>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</si>
  <si>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</si>
  <si>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</si>
  <si>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</si>
  <si>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</si>
  <si>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ОТЧЕТ  ЗА  КАСОВОТО  ИЗПЪЛНЕНИЕ  НА  БЮДЖЕТА 
ПО ПЪЛНА ЕДИННА БЮДЖЕТНА КЛАСИФИКАЦИЯ</t>
  </si>
  <si>
    <t>ФОРМУЛЯР   Б - 1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</si>
  <si>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</si>
  <si>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</si>
  <si>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</si>
  <si>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</si>
  <si>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</si>
  <si>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</si>
  <si>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</si>
  <si>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</si>
  <si>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</si>
  <si>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</si>
  <si>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</si>
  <si>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</si>
  <si>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</si>
  <si>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</si>
  <si>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</si>
  <si>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</si>
  <si>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</si>
  <si>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</si>
  <si>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</si>
  <si>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</si>
  <si>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</si>
  <si>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</si>
  <si>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</si>
  <si>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</si>
  <si>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</si>
  <si>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</si>
  <si>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</si>
  <si>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</si>
  <si>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</si>
  <si>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</si>
  <si>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</si>
  <si>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</si>
  <si>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</si>
  <si>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</si>
  <si>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</si>
  <si>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</si>
  <si>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</si>
  <si>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</si>
  <si>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</si>
  <si>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</si>
  <si>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</si>
  <si>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</si>
  <si>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</si>
  <si>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</si>
  <si>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</si>
  <si>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</si>
  <si>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</si>
  <si>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</si>
  <si>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</si>
  <si>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</si>
  <si>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</si>
  <si>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</si>
  <si>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</si>
  <si>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</si>
  <si>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</si>
  <si>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</si>
  <si>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</si>
  <si>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</si>
  <si>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</si>
  <si>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</si>
  <si>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</si>
  <si>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</si>
  <si>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</si>
  <si>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</si>
  <si>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</si>
  <si>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</si>
  <si>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</si>
  <si>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</si>
  <si>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</si>
  <si>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</si>
  <si>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</si>
  <si>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</si>
  <si>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</si>
  <si>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</si>
  <si>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</si>
  <si>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</si>
  <si>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</si>
  <si>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</si>
  <si>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</si>
  <si>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</si>
  <si>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</si>
  <si>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</si>
  <si>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</si>
  <si>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</si>
  <si>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</si>
  <si>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</si>
  <si>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</si>
  <si>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</si>
  <si>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</si>
  <si>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</si>
  <si>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</si>
  <si>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</si>
  <si>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</si>
  <si>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</si>
  <si>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</si>
  <si>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</si>
  <si>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</si>
  <si>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</si>
  <si>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</si>
  <si>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</si>
  <si>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</si>
  <si>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</si>
  <si>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</si>
  <si>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</si>
  <si>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</si>
  <si>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</si>
  <si>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</si>
  <si>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</si>
  <si>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</si>
  <si>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</si>
  <si>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</si>
  <si>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</si>
  <si>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</si>
  <si>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</si>
  <si>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</si>
  <si>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</si>
  <si>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</si>
  <si>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</si>
  <si>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</si>
  <si>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</si>
  <si>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</si>
  <si>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</si>
  <si>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</si>
  <si>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</si>
  <si>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</si>
  <si>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</si>
  <si>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</si>
  <si>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</si>
  <si>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</si>
  <si>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</si>
  <si>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</si>
  <si>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</si>
  <si>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</si>
  <si>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</si>
  <si>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</si>
  <si>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</si>
  <si>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</si>
  <si>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</si>
  <si>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</si>
  <si>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</si>
  <si>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</si>
  <si>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</si>
  <si>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</si>
  <si>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</si>
  <si>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</si>
  <si>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</si>
  <si>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</si>
  <si>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</si>
  <si>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</si>
  <si>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</si>
  <si>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</si>
  <si>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</si>
  <si>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</si>
  <si>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</si>
  <si>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</si>
  <si>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</si>
  <si>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</si>
  <si>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</si>
  <si>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</si>
  <si>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</si>
  <si>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</si>
  <si>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</si>
  <si>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</si>
  <si>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</si>
  <si>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</si>
  <si>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</si>
  <si>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</si>
  <si>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</si>
  <si>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</si>
  <si>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</si>
  <si>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</si>
  <si>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</si>
  <si>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</si>
  <si>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</si>
  <si>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</si>
  <si>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</si>
  <si>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</si>
  <si>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</si>
  <si>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</si>
  <si>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</si>
  <si>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</si>
  <si>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</si>
  <si>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</si>
  <si>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</si>
  <si>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</si>
  <si>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</si>
  <si>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</si>
  <si>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</si>
  <si>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</si>
  <si>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</si>
  <si>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</si>
  <si>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</si>
  <si>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</si>
  <si>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</si>
  <si>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</si>
  <si>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</si>
  <si>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</si>
  <si>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</si>
  <si>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</si>
  <si>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</si>
  <si>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</si>
  <si>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</si>
  <si>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</si>
  <si>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</si>
  <si>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</si>
  <si>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</si>
  <si>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</si>
  <si>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</si>
  <si>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</si>
  <si>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</si>
  <si>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</si>
  <si>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</si>
  <si>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</si>
  <si>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</si>
  <si>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</si>
  <si>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</si>
  <si>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</si>
  <si>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</si>
  <si>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</si>
  <si>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</si>
  <si>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</si>
  <si>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</si>
  <si>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</si>
  <si>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</si>
  <si>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</si>
  <si>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</si>
  <si>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</si>
  <si>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</si>
  <si>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</si>
  <si>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</si>
  <si>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</si>
  <si>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</si>
  <si>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</si>
  <si>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</si>
  <si>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</si>
  <si>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</si>
  <si>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</si>
  <si>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</si>
  <si>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</si>
  <si>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</si>
  <si>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</si>
  <si>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</si>
  <si>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</si>
  <si>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</si>
  <si>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</si>
  <si>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</si>
  <si>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</si>
  <si>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</si>
  <si>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</si>
  <si>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</si>
  <si>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</si>
  <si>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</si>
  <si>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</si>
  <si>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</si>
  <si>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</si>
  <si>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</si>
  <si>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</si>
  <si>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</si>
  <si>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</si>
  <si>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</si>
  <si>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</si>
  <si>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</si>
  <si>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</si>
  <si>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</si>
  <si>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</si>
  <si>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</si>
  <si>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</si>
  <si>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</si>
  <si>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</si>
  <si>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</si>
  <si>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</si>
  <si>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</si>
  <si>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</si>
  <si>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</si>
  <si>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</si>
  <si>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</si>
  <si>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</si>
  <si>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</si>
  <si>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</si>
  <si>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</si>
  <si>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</si>
  <si>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</si>
  <si>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</si>
  <si>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</si>
  <si>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</si>
  <si>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</si>
  <si>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</si>
  <si>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</si>
  <si>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</si>
  <si>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</si>
  <si>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</si>
  <si>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</si>
  <si>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</si>
  <si>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</si>
  <si>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</si>
  <si>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</si>
  <si>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</si>
  <si>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</si>
  <si>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</si>
  <si>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</si>
  <si>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</si>
  <si>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</si>
  <si>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</si>
  <si>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</si>
  <si>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</si>
  <si>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</si>
  <si>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</si>
  <si>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</si>
  <si>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</si>
  <si>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</si>
  <si>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</si>
  <si>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</si>
  <si>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</si>
  <si>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</si>
  <si>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</si>
  <si>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</si>
  <si>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</si>
  <si>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</si>
  <si>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</si>
  <si>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</si>
  <si>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</si>
  <si>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</si>
  <si>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</si>
  <si>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</si>
  <si>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</si>
  <si>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</si>
  <si>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</si>
  <si>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</si>
  <si>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</si>
  <si>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</si>
  <si>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</si>
  <si>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</si>
  <si>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</si>
  <si>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</si>
  <si>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</si>
  <si>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</si>
  <si>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</si>
  <si>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</si>
  <si>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</si>
  <si>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</si>
  <si>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</si>
  <si>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</si>
  <si>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</si>
  <si>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</si>
  <si>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</si>
  <si>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</si>
  <si>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</si>
  <si>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</si>
  <si>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</si>
  <si>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</si>
  <si>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</si>
  <si>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</si>
  <si>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</si>
  <si>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</si>
  <si>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</si>
  <si>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</si>
  <si>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</si>
  <si>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</si>
  <si>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</si>
  <si>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</si>
  <si>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</si>
  <si>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</si>
  <si>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</si>
  <si>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</si>
  <si>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</si>
  <si>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</si>
  <si>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</si>
  <si>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</si>
  <si>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</si>
  <si>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</si>
  <si>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</si>
  <si>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</si>
  <si>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</si>
  <si>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</si>
  <si>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</si>
  <si>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</si>
  <si>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</si>
  <si>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</si>
  <si>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</si>
  <si>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</si>
  <si>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</si>
  <si>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</si>
  <si>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</si>
  <si>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</si>
  <si>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</si>
  <si>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</si>
  <si>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</si>
  <si>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</si>
  <si>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</si>
  <si>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</si>
  <si>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</si>
  <si>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</si>
  <si>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</si>
  <si>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</si>
  <si>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</si>
  <si>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</si>
  <si>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</si>
  <si>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</si>
  <si>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</si>
  <si>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</si>
  <si>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</si>
  <si>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</si>
  <si>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</si>
  <si>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</si>
  <si>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</si>
  <si>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</si>
  <si>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</si>
  <si>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</si>
  <si>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</si>
  <si>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</si>
  <si>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</si>
  <si>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</si>
  <si>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</si>
  <si>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</si>
  <si>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</si>
  <si>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</si>
  <si>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</si>
  <si>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</si>
  <si>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</si>
  <si>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</si>
  <si>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</si>
  <si>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</si>
  <si>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</si>
  <si>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</si>
  <si>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</si>
  <si>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</si>
  <si>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</si>
  <si>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</si>
  <si>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</si>
  <si>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</si>
  <si>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</si>
  <si>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step</t>
  </si>
  <si>
    <t>gotocell</t>
  </si>
  <si>
    <t>nextcell</t>
  </si>
  <si>
    <t>INF copyrf</t>
  </si>
  <si>
    <t>dejKN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</si>
  <si>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</si>
  <si>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</si>
  <si>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</si>
  <si>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</si>
  <si>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</si>
  <si>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</si>
  <si>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Контрола  (дефицит/излишък+финансиране)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</si>
  <si>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</si>
  <si>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</si>
  <si>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</si>
  <si>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</si>
  <si>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</si>
  <si>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</si>
  <si>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</si>
  <si>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</si>
  <si>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</si>
  <si>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</si>
  <si>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</si>
  <si>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</si>
  <si>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</si>
  <si>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</si>
  <si>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</si>
  <si>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</si>
  <si>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</si>
  <si>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</si>
  <si>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</si>
  <si>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</si>
  <si>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</si>
  <si>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</si>
  <si>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</si>
  <si>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</si>
  <si>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</si>
  <si>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</si>
  <si>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</si>
  <si>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</si>
  <si>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</si>
  <si>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</si>
  <si>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</si>
  <si>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</si>
  <si>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</si>
  <si>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</si>
  <si>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</si>
  <si>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</si>
  <si>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</si>
  <si>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</si>
  <si>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</si>
  <si>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</si>
  <si>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</si>
  <si>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</si>
  <si>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</si>
  <si>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</si>
  <si>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</si>
  <si>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</si>
  <si>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</si>
  <si>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</si>
  <si>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</si>
  <si>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</si>
  <si>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</si>
  <si>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</si>
  <si>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</si>
  <si>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</si>
  <si>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</si>
  <si>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</si>
  <si>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</si>
  <si>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</si>
  <si>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</si>
  <si>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</si>
  <si>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</si>
  <si>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</si>
  <si>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</si>
  <si>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</si>
  <si>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</si>
  <si>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</si>
  <si>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</si>
  <si>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</si>
  <si>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</si>
  <si>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</si>
  <si>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</si>
  <si>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</si>
  <si>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</si>
  <si>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</si>
  <si>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</si>
  <si>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</si>
  <si>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</si>
  <si>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</si>
  <si>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</si>
  <si>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</si>
  <si>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</si>
  <si>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</si>
  <si>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</si>
  <si>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</si>
  <si>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</si>
  <si>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</si>
  <si>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</si>
  <si>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</si>
  <si>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</si>
  <si>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</si>
  <si>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</si>
  <si>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</si>
  <si>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</si>
  <si>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</si>
  <si>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</si>
  <si>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</si>
  <si>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</si>
  <si>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</si>
  <si>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</si>
  <si>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</si>
  <si>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</si>
  <si>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</si>
  <si>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</si>
  <si>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</si>
  <si>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</si>
  <si>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</si>
  <si>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</si>
  <si>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</si>
  <si>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</si>
  <si>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</si>
  <si>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</si>
  <si>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</si>
  <si>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</si>
  <si>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</si>
  <si>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</si>
  <si>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</si>
  <si>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</si>
  <si>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</si>
  <si>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</si>
  <si>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</si>
  <si>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</si>
  <si>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</si>
  <si>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</si>
  <si>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</si>
  <si>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</si>
  <si>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</si>
  <si>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</si>
  <si>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</si>
  <si>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</si>
  <si>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</si>
  <si>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</si>
  <si>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</si>
  <si>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</si>
  <si>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</si>
  <si>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</si>
  <si>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</si>
  <si>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</si>
  <si>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</si>
  <si>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</si>
  <si>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</si>
  <si>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</si>
  <si>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</si>
  <si>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</si>
  <si>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</si>
  <si>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</si>
  <si>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</si>
  <si>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</si>
  <si>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</si>
  <si>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</si>
  <si>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</si>
  <si>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</si>
  <si>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</si>
  <si>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</si>
  <si>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</si>
  <si>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</si>
  <si>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</si>
  <si>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</si>
  <si>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</si>
  <si>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</si>
  <si>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</si>
  <si>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</si>
  <si>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</si>
  <si>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</si>
  <si>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</si>
  <si>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</si>
  <si>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</si>
  <si>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</si>
  <si>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</si>
  <si>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</si>
  <si>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</si>
  <si>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</si>
  <si>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</si>
  <si>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</si>
  <si>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</si>
  <si>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</si>
  <si>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</si>
  <si>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</si>
  <si>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</si>
  <si>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</si>
  <si>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</si>
  <si>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</si>
  <si>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</si>
  <si>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</si>
  <si>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</si>
  <si>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</si>
  <si>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</si>
  <si>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</si>
  <si>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</si>
  <si>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</si>
  <si>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</si>
  <si>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</si>
  <si>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</si>
  <si>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</si>
  <si>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</si>
  <si>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</si>
  <si>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</si>
  <si>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</si>
  <si>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</si>
  <si>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</si>
  <si>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</si>
  <si>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</si>
  <si>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</si>
  <si>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</si>
  <si>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</si>
  <si>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</si>
  <si>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</si>
  <si>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</si>
  <si>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</si>
  <si>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</si>
  <si>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</si>
  <si>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</si>
  <si>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</si>
  <si>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</si>
  <si>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</si>
  <si>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</si>
  <si>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</si>
  <si>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</si>
  <si>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</si>
  <si>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</si>
  <si>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</si>
  <si>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</si>
  <si>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</si>
  <si>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</si>
  <si>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</si>
  <si>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</si>
  <si>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</si>
  <si>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</si>
  <si>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</si>
  <si>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</si>
  <si>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</si>
  <si>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</si>
  <si>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</si>
  <si>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</si>
  <si>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</si>
  <si>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</si>
  <si>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</si>
  <si>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</si>
  <si>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</si>
  <si>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</si>
  <si>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</si>
  <si>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</si>
  <si>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</si>
  <si>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</si>
  <si>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</si>
  <si>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</si>
  <si>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</si>
  <si>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</si>
  <si>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</si>
  <si>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</si>
  <si>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</si>
  <si>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</si>
  <si>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</si>
  <si>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</si>
  <si>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</si>
  <si>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</si>
  <si>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</si>
  <si>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</si>
  <si>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</si>
  <si>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</si>
  <si>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</si>
  <si>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</si>
  <si>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</si>
  <si>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</si>
  <si>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</si>
  <si>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</si>
  <si>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</si>
  <si>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</si>
  <si>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</si>
  <si>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</si>
  <si>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</si>
  <si>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</si>
  <si>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</si>
  <si>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</si>
  <si>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</si>
  <si>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</si>
  <si>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</si>
  <si>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</si>
  <si>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</si>
  <si>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</si>
  <si>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</si>
  <si>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</si>
  <si>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</si>
  <si>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</si>
  <si>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</si>
  <si>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</si>
  <si>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</si>
  <si>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</si>
  <si>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</si>
  <si>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</si>
  <si>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</si>
  <si>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</si>
  <si>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</si>
  <si>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</si>
  <si>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</si>
  <si>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</si>
  <si>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</si>
  <si>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</si>
  <si>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</si>
  <si>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</si>
  <si>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</si>
  <si>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</si>
  <si>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</si>
  <si>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</si>
  <si>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</si>
  <si>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</si>
  <si>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</si>
  <si>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</si>
  <si>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</si>
  <si>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</si>
  <si>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</si>
  <si>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</si>
  <si>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</si>
  <si>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</si>
  <si>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</si>
  <si>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</si>
  <si>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</si>
  <si>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</si>
  <si>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</si>
  <si>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</si>
  <si>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</si>
  <si>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</si>
  <si>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</si>
  <si>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</si>
  <si>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</si>
  <si>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</si>
  <si>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</si>
  <si>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</si>
  <si>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</si>
  <si>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</si>
  <si>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</si>
  <si>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</si>
  <si>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</si>
  <si>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</si>
  <si>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</si>
  <si>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</si>
  <si>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</si>
  <si>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</si>
  <si>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</si>
  <si>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</si>
  <si>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</si>
  <si>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</si>
  <si>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</si>
  <si>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</si>
  <si>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</si>
  <si>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</si>
  <si>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</si>
  <si>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</si>
  <si>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</si>
  <si>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</si>
  <si>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</si>
  <si>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</si>
  <si>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</si>
  <si>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</si>
  <si>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</si>
  <si>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</si>
  <si>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</si>
  <si>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</si>
  <si>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</si>
  <si>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</si>
  <si>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</si>
  <si>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</si>
  <si>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</si>
  <si>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</si>
  <si>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</si>
  <si>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</si>
  <si>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</si>
  <si>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</si>
  <si>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</si>
  <si>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</si>
  <si>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</si>
  <si>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</si>
  <si>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</si>
  <si>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</si>
  <si>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</si>
  <si>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</si>
  <si>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</si>
  <si>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</si>
  <si>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</si>
  <si>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</si>
  <si>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</si>
  <si>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</si>
  <si>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</si>
  <si>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</si>
  <si>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d618</t>
  </si>
  <si>
    <t>Step: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</si>
  <si>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</si>
  <si>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</si>
  <si>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</si>
  <si>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</si>
  <si>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</si>
  <si>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</si>
  <si>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</si>
  <si>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</si>
  <si>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</si>
  <si>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</si>
  <si>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</si>
  <si>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</si>
  <si>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</si>
  <si>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</si>
  <si>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</si>
  <si>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такса ангажимент по заеми</t>
  </si>
  <si>
    <t>III. ТРАНСФЕРИ - РЕКАПИТУЛАЦИЯ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</si>
  <si>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</si>
  <si>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</si>
  <si>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</si>
  <si>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</si>
  <si>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</si>
  <si>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</si>
  <si>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</si>
  <si>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</si>
  <si>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</si>
  <si>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</si>
  <si>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</si>
  <si>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</si>
  <si>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</si>
  <si>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</si>
  <si>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</si>
  <si>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</si>
  <si>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</si>
  <si>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</si>
  <si>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</si>
  <si>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</si>
  <si>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</si>
  <si>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</si>
  <si>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</si>
  <si>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</si>
  <si>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</si>
  <si>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</si>
  <si>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</si>
  <si>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</si>
  <si>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</si>
  <si>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</si>
  <si>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</si>
  <si>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</si>
  <si>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</si>
  <si>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</si>
  <si>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</si>
  <si>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</si>
  <si>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</si>
  <si>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</si>
  <si>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</si>
  <si>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</si>
  <si>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</si>
  <si>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</si>
  <si>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</si>
  <si>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</si>
  <si>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</si>
  <si>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</si>
  <si>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</si>
  <si>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</si>
  <si>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до</t>
  </si>
  <si>
    <t>Бюджет</t>
  </si>
  <si>
    <t>Проектобюджет</t>
  </si>
  <si>
    <t>Прогноза</t>
  </si>
  <si>
    <t>Кодове на групи</t>
  </si>
  <si>
    <t>код</t>
  </si>
  <si>
    <t>Наименование</t>
  </si>
  <si>
    <t>Изпълнителни и законодателни органи</t>
  </si>
  <si>
    <t>Общи служби</t>
  </si>
  <si>
    <t>Наука</t>
  </si>
  <si>
    <t>Отбрана</t>
  </si>
  <si>
    <t>Полиция, вътрешен ред и сигурност</t>
  </si>
  <si>
    <t>Съдебна власт</t>
  </si>
  <si>
    <t>Администрация на затворите</t>
  </si>
  <si>
    <t>Защита на населението, управление и дейности при стихийни бедствия и аварии</t>
  </si>
  <si>
    <t>Образование</t>
  </si>
  <si>
    <t>Здравеопазване</t>
  </si>
  <si>
    <t>Социални помощи и обезщетения</t>
  </si>
  <si>
    <t>Програми, дейности и служби по социалното осигуряване, подпомагане и заетостта</t>
  </si>
  <si>
    <t>Жилищно строителство, благоустройство, комунално стопанство</t>
  </si>
  <si>
    <t>Опазване на околната среда</t>
  </si>
  <si>
    <t>Почивно дело</t>
  </si>
  <si>
    <t>Физическа култура и спорт</t>
  </si>
  <si>
    <t>Култура</t>
  </si>
  <si>
    <t>Религиозно дело</t>
  </si>
  <si>
    <t>Минно дело, горива и енергия</t>
  </si>
  <si>
    <t>Селско стопанство, горско стопанство, лов и риболов</t>
  </si>
  <si>
    <t>Транспорт и съобщения</t>
  </si>
  <si>
    <t>Промишленост и строителство</t>
  </si>
  <si>
    <t>Туризъм</t>
  </si>
  <si>
    <t>Други дейности по икономиката</t>
  </si>
  <si>
    <t>Разходи некласифицирани в другите функции</t>
  </si>
  <si>
    <t>Указания:</t>
  </si>
  <si>
    <t>В полето код на група се въвежда кода съответстващ на наименованието на групата от горната таблица.</t>
  </si>
  <si>
    <t>&lt;------          ГРУПА    -  код  по  ЕБК</t>
  </si>
  <si>
    <t>(наименование на групата)</t>
  </si>
  <si>
    <t>II.1. РАЗХОДИ ПО ГРУПИ</t>
  </si>
  <si>
    <t>Годишен отчет</t>
  </si>
  <si>
    <t>край на група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</si>
  <si>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</si>
  <si>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</si>
  <si>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</si>
  <si>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</si>
  <si>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</si>
  <si>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</si>
  <si>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</si>
  <si>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</si>
  <si>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31.12.2014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</si>
  <si>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2015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</si>
  <si>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2015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</si>
  <si>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31.12.2014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</si>
  <si>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2015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</si>
  <si>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2015 г.</t>
    </r>
    <r>
      <rPr>
        <b/>
        <sz val="14"/>
        <rFont val="Times New Roman Cyr"/>
        <family val="1"/>
      </rPr>
      <t xml:space="preserve"> ангажименти</t>
    </r>
  </si>
  <si>
    <t>след 2017</t>
  </si>
  <si>
    <t>Сърница</t>
  </si>
  <si>
    <t>6312</t>
  </si>
  <si>
    <t>МАКЕТ ЗА АКТУАЛИЗИРАНА БЮДЖЕТНА ПРОГНОЗА ЗА ПЕРИОДА 2016-2018 г. НА ПОСТЪПЛЕНИЯТА ОТ МЕСТНИ ПРИХОДИ  И НА РАЗХОДИТЕ ЗА МЕСТНИ ДЕЙНОСТИ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</si>
</sst>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###"/>
    <numFmt numFmtId="184" formatCode="#.##0"/>
    <numFmt numFmtId="185" formatCode="[$-402]dd\ mmmm\ yyyy\ &quot;г.&quot;"/>
    <numFmt numFmtId="186" formatCode="dd\.mm\.yyyy\ &quot;г.&quot;;@"/>
  </numFmts>
  <fonts count="133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color indexed="12"/>
      <name val="Arial"/>
      <family val="2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sz val="12"/>
      <name val="Times New Roman"/>
      <family val="1"/>
    </font>
    <font>
      <sz val="14"/>
      <name val="Hebar"/>
      <family val="0"/>
    </font>
    <font>
      <b/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47"/>
      <name val="Times New Roman CYR"/>
      <family val="1"/>
    </font>
    <font>
      <sz val="12"/>
      <color indexed="47"/>
      <name val="Times New Roman CYR"/>
      <family val="1"/>
    </font>
    <font>
      <b/>
      <sz val="14"/>
      <color indexed="47"/>
      <name val="Times New Roman CYR"/>
      <family val="0"/>
    </font>
    <font>
      <b/>
      <sz val="12"/>
      <color indexed="47"/>
      <name val="Times New Roman Cyr"/>
      <family val="0"/>
    </font>
    <font>
      <b/>
      <sz val="12"/>
      <color indexed="4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 CYR"/>
      <family val="1"/>
    </font>
    <font>
      <b/>
      <sz val="12"/>
      <color theme="0" tint="-0.1499900072813034"/>
      <name val="Times New Roman CYR"/>
      <family val="1"/>
    </font>
    <font>
      <sz val="12"/>
      <color theme="0" tint="-0.1499900072813034"/>
      <name val="Times New Roman CYR"/>
      <family val="1"/>
    </font>
    <font>
      <b/>
      <sz val="14"/>
      <color theme="0" tint="-0.1499900072813034"/>
      <name val="Times New Roman CYR"/>
      <family val="0"/>
    </font>
    <font>
      <b/>
      <sz val="12"/>
      <color theme="0" tint="-0.1499900072813034"/>
      <name val="Times New Roman Cyr"/>
      <family val="0"/>
    </font>
    <font>
      <b/>
      <sz val="12"/>
      <color theme="0" tint="-0.1499900072813034"/>
      <name val="Times New Roman"/>
      <family val="1"/>
    </font>
    <font>
      <b/>
      <sz val="8"/>
      <name val="Heba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10" fillId="26" borderId="0" applyNumberFormat="0" applyBorder="0" applyAlignment="0" applyProtection="0"/>
    <xf numFmtId="0" fontId="111" fillId="27" borderId="1" applyNumberFormat="0" applyAlignment="0" applyProtection="0"/>
    <xf numFmtId="0" fontId="112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115" fillId="0" borderId="3" applyNumberFormat="0" applyFill="0" applyAlignment="0" applyProtection="0"/>
    <xf numFmtId="0" fontId="116" fillId="0" borderId="4" applyNumberFormat="0" applyFill="0" applyAlignment="0" applyProtection="0"/>
    <xf numFmtId="0" fontId="117" fillId="0" borderId="5" applyNumberFormat="0" applyFill="0" applyAlignment="0" applyProtection="0"/>
    <xf numFmtId="0" fontId="117" fillId="0" borderId="0" applyNumberFormat="0" applyFill="0" applyBorder="0" applyAlignment="0" applyProtection="0"/>
    <xf numFmtId="0" fontId="118" fillId="30" borderId="1" applyNumberFormat="0" applyAlignment="0" applyProtection="0"/>
    <xf numFmtId="0" fontId="119" fillId="0" borderId="6" applyNumberFormat="0" applyFill="0" applyAlignment="0" applyProtection="0"/>
    <xf numFmtId="0" fontId="120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7" applyNumberFormat="0" applyFont="0" applyAlignment="0" applyProtection="0"/>
    <xf numFmtId="0" fontId="122" fillId="27" borderId="8" applyNumberFormat="0" applyAlignment="0" applyProtection="0"/>
    <xf numFmtId="9" fontId="0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9" applyNumberFormat="0" applyFill="0" applyAlignment="0" applyProtection="0"/>
    <xf numFmtId="0" fontId="125" fillId="0" borderId="0" applyNumberFormat="0" applyFill="0" applyBorder="0" applyAlignment="0" applyProtection="0"/>
  </cellStyleXfs>
  <cellXfs count="81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 quotePrefix="1">
      <alignment vertical="center"/>
    </xf>
    <xf numFmtId="0" fontId="10" fillId="0" borderId="10" xfId="59" applyFont="1" applyFill="1" applyBorder="1" applyAlignment="1">
      <alignment horizontal="left" vertical="center" wrapText="1"/>
      <protection/>
    </xf>
    <xf numFmtId="0" fontId="9" fillId="0" borderId="11" xfId="59" applyFont="1" applyFill="1" applyBorder="1" applyAlignment="1">
      <alignment horizontal="center" vertical="center" wrapText="1"/>
      <protection/>
    </xf>
    <xf numFmtId="178" fontId="10" fillId="0" borderId="12" xfId="59" applyNumberFormat="1" applyFont="1" applyFill="1" applyBorder="1" applyAlignment="1" quotePrefix="1">
      <alignment horizontal="right" vertical="center"/>
      <protection/>
    </xf>
    <xf numFmtId="0" fontId="9" fillId="0" borderId="13" xfId="59" applyFont="1" applyFill="1" applyBorder="1" applyAlignment="1" quotePrefix="1">
      <alignment horizontal="right" vertical="center"/>
      <protection/>
    </xf>
    <xf numFmtId="178" fontId="12" fillId="0" borderId="14" xfId="59" applyNumberFormat="1" applyFont="1" applyFill="1" applyBorder="1" applyAlignment="1" quotePrefix="1">
      <alignment horizontal="right" vertical="center"/>
      <protection/>
    </xf>
    <xf numFmtId="0" fontId="6" fillId="0" borderId="15" xfId="59" applyFont="1" applyFill="1" applyBorder="1" applyAlignment="1">
      <alignment horizontal="left" vertical="center" wrapText="1"/>
      <protection/>
    </xf>
    <xf numFmtId="0" fontId="6" fillId="0" borderId="0" xfId="59" applyFont="1" applyFill="1" applyBorder="1" applyAlignment="1">
      <alignment horizontal="left" vertical="center" wrapText="1"/>
      <protection/>
    </xf>
    <xf numFmtId="178" fontId="10" fillId="0" borderId="13" xfId="59" applyNumberFormat="1" applyFont="1" applyFill="1" applyBorder="1" applyAlignment="1" quotePrefix="1">
      <alignment horizontal="right" vertical="center"/>
      <protection/>
    </xf>
    <xf numFmtId="0" fontId="6" fillId="0" borderId="13" xfId="59" applyFont="1" applyFill="1" applyBorder="1" applyAlignment="1">
      <alignment horizontal="right" vertical="center"/>
      <protection/>
    </xf>
    <xf numFmtId="0" fontId="6" fillId="0" borderId="16" xfId="59" applyFont="1" applyFill="1" applyBorder="1" applyAlignment="1">
      <alignment horizontal="left" vertical="center" wrapText="1"/>
      <protection/>
    </xf>
    <xf numFmtId="178" fontId="12" fillId="0" borderId="17" xfId="59" applyNumberFormat="1" applyFont="1" applyFill="1" applyBorder="1" applyAlignment="1" quotePrefix="1">
      <alignment horizontal="right" vertical="center"/>
      <protection/>
    </xf>
    <xf numFmtId="178" fontId="9" fillId="0" borderId="13" xfId="59" applyNumberFormat="1" applyFont="1" applyFill="1" applyBorder="1" applyAlignment="1" quotePrefix="1">
      <alignment horizontal="right" vertical="center"/>
      <protection/>
    </xf>
    <xf numFmtId="178" fontId="12" fillId="0" borderId="18" xfId="59" applyNumberFormat="1" applyFont="1" applyFill="1" applyBorder="1" applyAlignment="1" quotePrefix="1">
      <alignment horizontal="right" vertical="center"/>
      <protection/>
    </xf>
    <xf numFmtId="0" fontId="6" fillId="0" borderId="0" xfId="59" applyFont="1" applyFill="1" applyBorder="1" applyAlignment="1">
      <alignment vertical="center" wrapText="1"/>
      <protection/>
    </xf>
    <xf numFmtId="0" fontId="6" fillId="0" borderId="16" xfId="59" applyFont="1" applyFill="1" applyBorder="1" applyAlignment="1">
      <alignment vertical="center" wrapText="1"/>
      <protection/>
    </xf>
    <xf numFmtId="0" fontId="11" fillId="0" borderId="15" xfId="59" applyFont="1" applyFill="1" applyBorder="1" applyAlignment="1">
      <alignment horizontal="left" vertical="center" wrapText="1"/>
      <protection/>
    </xf>
    <xf numFmtId="0" fontId="11" fillId="0" borderId="16" xfId="59" applyFont="1" applyFill="1" applyBorder="1" applyAlignment="1">
      <alignment vertical="center" wrapText="1"/>
      <protection/>
    </xf>
    <xf numFmtId="0" fontId="9" fillId="0" borderId="0" xfId="59" applyFont="1" applyFill="1" applyBorder="1" applyAlignment="1">
      <alignment horizontal="right" vertical="center"/>
      <protection/>
    </xf>
    <xf numFmtId="0" fontId="11" fillId="0" borderId="0" xfId="59" applyFont="1" applyFill="1" applyBorder="1" applyAlignment="1">
      <alignment vertical="center" wrapText="1"/>
      <protection/>
    </xf>
    <xf numFmtId="0" fontId="9" fillId="0" borderId="0" xfId="59" applyFont="1" applyFill="1" applyBorder="1" applyAlignment="1" quotePrefix="1">
      <alignment horizontal="right" vertical="center"/>
      <protection/>
    </xf>
    <xf numFmtId="178" fontId="10" fillId="0" borderId="0" xfId="59" applyNumberFormat="1" applyFont="1" applyFill="1" applyBorder="1" applyAlignment="1" quotePrefix="1">
      <alignment horizontal="right" vertical="center"/>
      <protection/>
    </xf>
    <xf numFmtId="0" fontId="9" fillId="0" borderId="13" xfId="59" applyFont="1" applyFill="1" applyBorder="1" applyAlignment="1">
      <alignment horizontal="right" vertical="center"/>
      <protection/>
    </xf>
    <xf numFmtId="0" fontId="6" fillId="0" borderId="0" xfId="59" applyFont="1" applyFill="1" applyBorder="1" applyAlignment="1">
      <alignment horizontal="left" vertical="center" wrapText="1"/>
      <protection/>
    </xf>
    <xf numFmtId="0" fontId="11" fillId="0" borderId="16" xfId="59" applyFont="1" applyFill="1" applyBorder="1" applyAlignment="1">
      <alignment horizontal="left" vertical="center" wrapText="1"/>
      <protection/>
    </xf>
    <xf numFmtId="0" fontId="10" fillId="0" borderId="16" xfId="59" applyFont="1" applyFill="1" applyBorder="1" applyAlignment="1" quotePrefix="1">
      <alignment horizontal="left"/>
      <protection/>
    </xf>
    <xf numFmtId="0" fontId="11" fillId="0" borderId="15" xfId="59" applyFont="1" applyFill="1" applyBorder="1" applyAlignment="1">
      <alignment horizontal="left" vertical="center" wrapText="1"/>
      <protection/>
    </xf>
    <xf numFmtId="0" fontId="11" fillId="0" borderId="0" xfId="59" applyFont="1" applyFill="1" applyBorder="1" applyAlignment="1">
      <alignment horizontal="left" vertical="center" wrapText="1"/>
      <protection/>
    </xf>
    <xf numFmtId="0" fontId="11" fillId="0" borderId="16" xfId="59" applyFont="1" applyFill="1" applyBorder="1" applyAlignment="1">
      <alignment vertical="center" wrapText="1"/>
      <protection/>
    </xf>
    <xf numFmtId="0" fontId="9" fillId="0" borderId="19" xfId="59" applyFont="1" applyFill="1" applyBorder="1" applyAlignment="1" quotePrefix="1">
      <alignment horizontal="right" vertical="center"/>
      <protection/>
    </xf>
    <xf numFmtId="0" fontId="12" fillId="0" borderId="19" xfId="59" applyFont="1" applyFill="1" applyBorder="1" applyAlignment="1">
      <alignment horizontal="right" vertical="center"/>
      <protection/>
    </xf>
    <xf numFmtId="178" fontId="12" fillId="0" borderId="0" xfId="59" applyNumberFormat="1" applyFont="1" applyFill="1" applyBorder="1" applyAlignment="1" quotePrefix="1">
      <alignment horizontal="center" vertical="center"/>
      <protection/>
    </xf>
    <xf numFmtId="178" fontId="10" fillId="0" borderId="12" xfId="59" applyNumberFormat="1" applyFont="1" applyFill="1" applyBorder="1" applyAlignment="1" quotePrefix="1">
      <alignment horizontal="right" vertical="center"/>
      <protection/>
    </xf>
    <xf numFmtId="0" fontId="11" fillId="0" borderId="0" xfId="59" applyFont="1" applyFill="1" applyBorder="1" applyAlignment="1">
      <alignment horizontal="left" vertical="center" wrapText="1"/>
      <protection/>
    </xf>
    <xf numFmtId="178" fontId="16" fillId="0" borderId="18" xfId="59" applyNumberFormat="1" applyFont="1" applyFill="1" applyBorder="1" applyAlignment="1" quotePrefix="1">
      <alignment horizontal="right"/>
      <protection/>
    </xf>
    <xf numFmtId="178" fontId="16" fillId="0" borderId="14" xfId="59" applyNumberFormat="1" applyFont="1" applyFill="1" applyBorder="1" applyAlignment="1" quotePrefix="1">
      <alignment horizontal="right"/>
      <protection/>
    </xf>
    <xf numFmtId="178" fontId="16" fillId="0" borderId="17" xfId="59" applyNumberFormat="1" applyFont="1" applyFill="1" applyBorder="1" applyAlignment="1" quotePrefix="1">
      <alignment horizontal="right"/>
      <protection/>
    </xf>
    <xf numFmtId="0" fontId="6" fillId="0" borderId="15" xfId="59" applyFont="1" applyFill="1" applyBorder="1" applyAlignment="1">
      <alignment vertical="center" wrapText="1"/>
      <protection/>
    </xf>
    <xf numFmtId="178" fontId="12" fillId="0" borderId="20" xfId="59" applyNumberFormat="1" applyFont="1" applyFill="1" applyBorder="1" applyAlignment="1" quotePrefix="1">
      <alignment horizontal="right" vertical="center"/>
      <protection/>
    </xf>
    <xf numFmtId="0" fontId="6" fillId="0" borderId="21" xfId="59" applyFont="1" applyFill="1" applyBorder="1" applyAlignment="1">
      <alignment horizontal="left" vertical="center" wrapText="1"/>
      <protection/>
    </xf>
    <xf numFmtId="178" fontId="12" fillId="0" borderId="22" xfId="59" applyNumberFormat="1" applyFont="1" applyFill="1" applyBorder="1" applyAlignment="1" quotePrefix="1">
      <alignment horizontal="right" vertical="center"/>
      <protection/>
    </xf>
    <xf numFmtId="0" fontId="6" fillId="0" borderId="21" xfId="59" applyFont="1" applyFill="1" applyBorder="1" applyAlignment="1">
      <alignment vertical="center" wrapText="1"/>
      <protection/>
    </xf>
    <xf numFmtId="178" fontId="12" fillId="0" borderId="23" xfId="59" applyNumberFormat="1" applyFont="1" applyFill="1" applyBorder="1" applyAlignment="1" quotePrefix="1">
      <alignment horizontal="right" vertical="center"/>
      <protection/>
    </xf>
    <xf numFmtId="0" fontId="6" fillId="0" borderId="24" xfId="59" applyFont="1" applyFill="1" applyBorder="1" applyAlignment="1">
      <alignment vertical="center" wrapText="1"/>
      <protection/>
    </xf>
    <xf numFmtId="0" fontId="11" fillId="0" borderId="24" xfId="59" applyFont="1" applyFill="1" applyBorder="1" applyAlignment="1">
      <alignment horizontal="left" vertical="center" wrapText="1"/>
      <protection/>
    </xf>
    <xf numFmtId="0" fontId="9" fillId="0" borderId="13" xfId="59" applyFont="1" applyFill="1" applyBorder="1" applyAlignment="1" quotePrefix="1">
      <alignment horizontal="center" vertical="center"/>
      <protection/>
    </xf>
    <xf numFmtId="0" fontId="9" fillId="0" borderId="13" xfId="59" applyFont="1" applyFill="1" applyBorder="1" applyAlignment="1">
      <alignment horizontal="center" vertical="center"/>
      <protection/>
    </xf>
    <xf numFmtId="176" fontId="6" fillId="0" borderId="13" xfId="59" applyNumberFormat="1" applyFont="1" applyFill="1" applyBorder="1" applyAlignment="1">
      <alignment horizontal="right" vertical="center"/>
      <protection/>
    </xf>
    <xf numFmtId="0" fontId="11" fillId="0" borderId="15" xfId="59" applyFont="1" applyFill="1" applyBorder="1" applyAlignment="1">
      <alignment vertical="center" wrapText="1"/>
      <protection/>
    </xf>
    <xf numFmtId="178" fontId="10" fillId="0" borderId="13" xfId="59" applyNumberFormat="1" applyFont="1" applyFill="1" applyBorder="1" applyAlignment="1" quotePrefix="1">
      <alignment horizontal="right"/>
      <protection/>
    </xf>
    <xf numFmtId="176" fontId="6" fillId="0" borderId="13" xfId="59" applyNumberFormat="1" applyFont="1" applyFill="1" applyBorder="1" applyAlignment="1">
      <alignment horizontal="right"/>
      <protection/>
    </xf>
    <xf numFmtId="178" fontId="12" fillId="0" borderId="18" xfId="59" applyNumberFormat="1" applyFont="1" applyFill="1" applyBorder="1" applyAlignment="1" quotePrefix="1">
      <alignment horizontal="right" vertical="top"/>
      <protection/>
    </xf>
    <xf numFmtId="0" fontId="6" fillId="0" borderId="15" xfId="59" applyFont="1" applyFill="1" applyBorder="1" applyAlignment="1">
      <alignment vertical="top" wrapText="1"/>
      <protection/>
    </xf>
    <xf numFmtId="178" fontId="12" fillId="0" borderId="14" xfId="59" applyNumberFormat="1" applyFont="1" applyFill="1" applyBorder="1" applyAlignment="1" quotePrefix="1">
      <alignment horizontal="right" vertical="top"/>
      <protection/>
    </xf>
    <xf numFmtId="0" fontId="6" fillId="0" borderId="0" xfId="59" applyFont="1" applyFill="1" applyBorder="1" applyAlignment="1">
      <alignment vertical="top" wrapText="1"/>
      <protection/>
    </xf>
    <xf numFmtId="178" fontId="12" fillId="0" borderId="17" xfId="59" applyNumberFormat="1" applyFont="1" applyFill="1" applyBorder="1" applyAlignment="1" quotePrefix="1">
      <alignment horizontal="right" vertical="top"/>
      <protection/>
    </xf>
    <xf numFmtId="0" fontId="6" fillId="0" borderId="16" xfId="59" applyFont="1" applyFill="1" applyBorder="1" applyAlignment="1">
      <alignment vertical="top" wrapText="1"/>
      <protection/>
    </xf>
    <xf numFmtId="178" fontId="12" fillId="0" borderId="25" xfId="59" applyNumberFormat="1" applyFont="1" applyFill="1" applyBorder="1" applyAlignment="1" quotePrefix="1">
      <alignment horizontal="right" vertical="center"/>
      <protection/>
    </xf>
    <xf numFmtId="176" fontId="6" fillId="0" borderId="0" xfId="59" applyNumberFormat="1" applyFont="1" applyFill="1" applyBorder="1" applyAlignment="1">
      <alignment vertical="center"/>
      <protection/>
    </xf>
    <xf numFmtId="180" fontId="9" fillId="0" borderId="13" xfId="59" applyNumberFormat="1" applyFont="1" applyFill="1" applyBorder="1" applyAlignment="1" quotePrefix="1">
      <alignment horizontal="right" vertical="center"/>
      <protection/>
    </xf>
    <xf numFmtId="180" fontId="9" fillId="0" borderId="26" xfId="59" applyNumberFormat="1" applyFont="1" applyFill="1" applyBorder="1" applyAlignment="1" quotePrefix="1">
      <alignment horizontal="right" vertical="center"/>
      <protection/>
    </xf>
    <xf numFmtId="180" fontId="9" fillId="0" borderId="19" xfId="59" applyNumberFormat="1" applyFont="1" applyFill="1" applyBorder="1" applyAlignment="1">
      <alignment horizontal="right" vertical="center"/>
      <protection/>
    </xf>
    <xf numFmtId="0" fontId="9" fillId="0" borderId="19" xfId="61" applyFont="1" applyFill="1" applyBorder="1" applyAlignment="1">
      <alignment horizontal="center" vertical="center" wrapText="1"/>
      <protection/>
    </xf>
    <xf numFmtId="0" fontId="9" fillId="0" borderId="0" xfId="59" applyFont="1" applyFill="1" applyBorder="1" applyAlignment="1">
      <alignment horizontal="center" vertical="center"/>
      <protection/>
    </xf>
    <xf numFmtId="0" fontId="11" fillId="0" borderId="19" xfId="59" applyFont="1" applyFill="1" applyBorder="1" applyAlignment="1">
      <alignment horizontal="left" vertical="center" wrapText="1"/>
      <protection/>
    </xf>
    <xf numFmtId="178" fontId="6" fillId="0" borderId="13" xfId="59" applyNumberFormat="1" applyFont="1" applyFill="1" applyBorder="1" applyAlignment="1">
      <alignment horizontal="right" vertical="center"/>
      <protection/>
    </xf>
    <xf numFmtId="0" fontId="11" fillId="0" borderId="21" xfId="59" applyFont="1" applyFill="1" applyBorder="1" applyAlignment="1">
      <alignment horizontal="left" vertical="center" wrapText="1"/>
      <protection/>
    </xf>
    <xf numFmtId="0" fontId="12" fillId="0" borderId="0" xfId="59" applyFont="1" applyFill="1" applyBorder="1" applyAlignment="1">
      <alignment horizontal="left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178" fontId="9" fillId="0" borderId="19" xfId="59" applyNumberFormat="1" applyFont="1" applyFill="1" applyBorder="1" applyAlignment="1" quotePrefix="1">
      <alignment horizontal="center" vertical="center"/>
      <protection/>
    </xf>
    <xf numFmtId="178" fontId="11" fillId="0" borderId="19" xfId="59" applyNumberFormat="1" applyFont="1" applyFill="1" applyBorder="1" applyAlignment="1" quotePrefix="1">
      <alignment horizontal="center" vertical="center"/>
      <protection/>
    </xf>
    <xf numFmtId="0" fontId="6" fillId="0" borderId="13" xfId="59" applyFont="1" applyFill="1" applyBorder="1" applyAlignment="1">
      <alignment vertical="center"/>
      <protection/>
    </xf>
    <xf numFmtId="178" fontId="12" fillId="0" borderId="18" xfId="59" applyNumberFormat="1" applyFont="1" applyFill="1" applyBorder="1" applyAlignment="1" quotePrefix="1">
      <alignment horizontal="right"/>
      <protection/>
    </xf>
    <xf numFmtId="178" fontId="12" fillId="0" borderId="17" xfId="59" applyNumberFormat="1" applyFont="1" applyFill="1" applyBorder="1" applyAlignment="1" quotePrefix="1">
      <alignment horizontal="right"/>
      <protection/>
    </xf>
    <xf numFmtId="0" fontId="10" fillId="0" borderId="0" xfId="59" applyFont="1" applyFill="1" applyBorder="1">
      <alignment/>
      <protection/>
    </xf>
    <xf numFmtId="0" fontId="10" fillId="0" borderId="0" xfId="59" applyFont="1" applyFill="1" applyBorder="1" applyAlignment="1" quotePrefix="1">
      <alignment horizontal="center"/>
      <protection/>
    </xf>
    <xf numFmtId="178" fontId="12" fillId="0" borderId="18" xfId="59" applyNumberFormat="1" applyFont="1" applyFill="1" applyBorder="1" applyAlignment="1">
      <alignment horizontal="right" vertical="center"/>
      <protection/>
    </xf>
    <xf numFmtId="0" fontId="11" fillId="0" borderId="10" xfId="59" applyFont="1" applyFill="1" applyBorder="1" applyAlignment="1">
      <alignment horizontal="left" vertical="center" wrapText="1"/>
      <protection/>
    </xf>
    <xf numFmtId="178" fontId="9" fillId="0" borderId="10" xfId="59" applyNumberFormat="1" applyFont="1" applyFill="1" applyBorder="1" applyAlignment="1" quotePrefix="1">
      <alignment horizontal="right" vertical="center"/>
      <protection/>
    </xf>
    <xf numFmtId="178" fontId="12" fillId="0" borderId="19" xfId="59" applyNumberFormat="1" applyFont="1" applyFill="1" applyBorder="1" applyAlignment="1" quotePrefix="1">
      <alignment horizontal="right" vertical="center"/>
      <protection/>
    </xf>
    <xf numFmtId="0" fontId="6" fillId="0" borderId="19" xfId="59" applyFont="1" applyFill="1" applyBorder="1" applyAlignment="1">
      <alignment horizontal="center" vertical="center" wrapText="1"/>
      <protection/>
    </xf>
    <xf numFmtId="178" fontId="12" fillId="0" borderId="18" xfId="59" applyNumberFormat="1" applyFont="1" applyFill="1" applyBorder="1" applyAlignment="1" quotePrefix="1">
      <alignment horizontal="right"/>
      <protection/>
    </xf>
    <xf numFmtId="178" fontId="12" fillId="0" borderId="17" xfId="59" applyNumberFormat="1" applyFont="1" applyFill="1" applyBorder="1" applyAlignment="1" quotePrefix="1">
      <alignment horizontal="right"/>
      <protection/>
    </xf>
    <xf numFmtId="0" fontId="6" fillId="0" borderId="24" xfId="59" applyFont="1" applyFill="1" applyBorder="1" applyAlignment="1">
      <alignment horizontal="left" vertical="center" wrapText="1"/>
      <protection/>
    </xf>
    <xf numFmtId="0" fontId="6" fillId="0" borderId="27" xfId="59" applyFont="1" applyFill="1" applyBorder="1" applyAlignment="1">
      <alignment horizontal="left" vertical="center" wrapText="1"/>
      <protection/>
    </xf>
    <xf numFmtId="178" fontId="12" fillId="0" borderId="28" xfId="59" applyNumberFormat="1" applyFont="1" applyFill="1" applyBorder="1" applyAlignment="1" quotePrefix="1">
      <alignment horizontal="right" vertical="center"/>
      <protection/>
    </xf>
    <xf numFmtId="0" fontId="6" fillId="0" borderId="29" xfId="59" applyFont="1" applyFill="1" applyBorder="1" applyAlignment="1">
      <alignment horizontal="left" vertical="center" wrapText="1"/>
      <protection/>
    </xf>
    <xf numFmtId="3" fontId="6" fillId="0" borderId="30" xfId="62" applyNumberFormat="1" applyFont="1" applyBorder="1" applyAlignment="1" applyProtection="1">
      <alignment vertical="center"/>
      <protection locked="0"/>
    </xf>
    <xf numFmtId="178" fontId="12" fillId="0" borderId="14" xfId="59" applyNumberFormat="1" applyFont="1" applyFill="1" applyBorder="1" applyAlignment="1" quotePrefix="1">
      <alignment horizontal="right"/>
      <protection/>
    </xf>
    <xf numFmtId="178" fontId="12" fillId="0" borderId="31" xfId="59" applyNumberFormat="1" applyFont="1" applyFill="1" applyBorder="1" applyAlignment="1" quotePrefix="1">
      <alignment horizontal="right" vertical="center"/>
      <protection/>
    </xf>
    <xf numFmtId="0" fontId="6" fillId="0" borderId="32" xfId="59" applyFont="1" applyFill="1" applyBorder="1" applyAlignment="1">
      <alignment horizontal="left" vertical="center" wrapText="1"/>
      <protection/>
    </xf>
    <xf numFmtId="178" fontId="12" fillId="0" borderId="31" xfId="59" applyNumberFormat="1" applyFont="1" applyFill="1" applyBorder="1" applyAlignment="1" quotePrefix="1">
      <alignment horizontal="right"/>
      <protection/>
    </xf>
    <xf numFmtId="176" fontId="9" fillId="0" borderId="26" xfId="59" applyNumberFormat="1" applyFont="1" applyFill="1" applyBorder="1" applyAlignment="1">
      <alignment horizontal="right" vertical="center"/>
      <protection/>
    </xf>
    <xf numFmtId="176" fontId="9" fillId="0" borderId="19" xfId="59" applyNumberFormat="1" applyFont="1" applyFill="1" applyBorder="1" applyAlignment="1">
      <alignment horizontal="right" vertical="center"/>
      <protection/>
    </xf>
    <xf numFmtId="0" fontId="6" fillId="0" borderId="0" xfId="55" applyFont="1" applyAlignment="1">
      <alignment vertical="center"/>
      <protection/>
    </xf>
    <xf numFmtId="0" fontId="6" fillId="0" borderId="0" xfId="55" applyFont="1" applyAlignment="1">
      <alignment vertical="center" wrapText="1"/>
      <protection/>
    </xf>
    <xf numFmtId="1" fontId="31" fillId="33" borderId="0" xfId="55" applyNumberFormat="1" applyFont="1" applyFill="1" applyAlignment="1">
      <alignment vertical="center"/>
      <protection/>
    </xf>
    <xf numFmtId="1" fontId="31" fillId="34" borderId="0" xfId="55" applyNumberFormat="1" applyFont="1" applyFill="1" applyAlignment="1">
      <alignment vertical="center"/>
      <protection/>
    </xf>
    <xf numFmtId="0" fontId="6" fillId="0" borderId="0" xfId="55" applyFont="1" applyAlignment="1" applyProtection="1">
      <alignment vertical="center"/>
      <protection/>
    </xf>
    <xf numFmtId="1" fontId="31" fillId="0" borderId="0" xfId="55" applyNumberFormat="1" applyFont="1" applyFill="1" applyAlignment="1">
      <alignment vertical="center"/>
      <protection/>
    </xf>
    <xf numFmtId="0" fontId="6" fillId="33" borderId="0" xfId="55" applyFont="1" applyFill="1" applyAlignment="1">
      <alignment vertical="center"/>
      <protection/>
    </xf>
    <xf numFmtId="0" fontId="6" fillId="34" borderId="0" xfId="55" applyFont="1" applyFill="1" applyAlignment="1">
      <alignment vertical="center"/>
      <protection/>
    </xf>
    <xf numFmtId="3" fontId="6" fillId="0" borderId="0" xfId="55" applyNumberFormat="1" applyFont="1" applyFill="1" applyAlignment="1" applyProtection="1">
      <alignment horizontal="right" vertical="center"/>
      <protection/>
    </xf>
    <xf numFmtId="0" fontId="7" fillId="0" borderId="0" xfId="55" applyFont="1" applyProtection="1">
      <alignment/>
      <protection locked="0"/>
    </xf>
    <xf numFmtId="0" fontId="7" fillId="0" borderId="0" xfId="55" applyFont="1" applyProtection="1">
      <alignment/>
      <protection/>
    </xf>
    <xf numFmtId="0" fontId="6" fillId="0" borderId="0" xfId="55" applyFont="1" applyAlignment="1" applyProtection="1">
      <alignment vertical="center"/>
      <protection locked="0"/>
    </xf>
    <xf numFmtId="0" fontId="6" fillId="0" borderId="0" xfId="55" applyFont="1" applyBorder="1" applyAlignment="1">
      <alignment vertical="center"/>
      <protection/>
    </xf>
    <xf numFmtId="0" fontId="6" fillId="0" borderId="0" xfId="55" applyFont="1" applyBorder="1" applyAlignment="1">
      <alignment vertical="center" wrapText="1"/>
      <protection/>
    </xf>
    <xf numFmtId="0" fontId="6" fillId="0" borderId="0" xfId="55" applyFont="1" applyAlignment="1">
      <alignment horizontal="center" vertical="center"/>
      <protection/>
    </xf>
    <xf numFmtId="0" fontId="6" fillId="0" borderId="0" xfId="55" applyFont="1" applyAlignment="1" quotePrefix="1">
      <alignment vertical="center"/>
      <protection/>
    </xf>
    <xf numFmtId="49" fontId="9" fillId="35" borderId="33" xfId="55" applyNumberFormat="1" applyFont="1" applyFill="1" applyBorder="1" applyAlignment="1" applyProtection="1">
      <alignment horizontal="center" vertical="center"/>
      <protection locked="0"/>
    </xf>
    <xf numFmtId="0" fontId="6" fillId="0" borderId="0" xfId="55" applyFont="1" applyAlignment="1" quotePrefix="1">
      <alignment horizontal="center" vertical="center"/>
      <protection/>
    </xf>
    <xf numFmtId="177" fontId="6" fillId="0" borderId="0" xfId="55" applyNumberFormat="1" applyFont="1" applyAlignment="1">
      <alignment vertical="center"/>
      <protection/>
    </xf>
    <xf numFmtId="0" fontId="6" fillId="0" borderId="0" xfId="55" applyFont="1" applyAlignment="1" applyProtection="1" quotePrefix="1">
      <alignment horizontal="center" vertical="center"/>
      <protection/>
    </xf>
    <xf numFmtId="177" fontId="6" fillId="0" borderId="0" xfId="55" applyNumberFormat="1" applyFont="1" applyAlignment="1" applyProtection="1">
      <alignment vertical="center"/>
      <protection/>
    </xf>
    <xf numFmtId="0" fontId="6" fillId="0" borderId="0" xfId="55" applyFont="1" applyAlignment="1" quotePrefix="1">
      <alignment horizontal="right" vertical="center"/>
      <protection/>
    </xf>
    <xf numFmtId="0" fontId="6" fillId="0" borderId="34" xfId="55" applyFont="1" applyBorder="1" applyAlignment="1">
      <alignment horizontal="center" vertical="center" wrapText="1"/>
      <protection/>
    </xf>
    <xf numFmtId="0" fontId="6" fillId="0" borderId="35" xfId="55" applyFont="1" applyBorder="1" applyAlignment="1">
      <alignment horizontal="center" vertical="center"/>
      <protection/>
    </xf>
    <xf numFmtId="0" fontId="6" fillId="34" borderId="0" xfId="55" applyFont="1" applyFill="1" applyBorder="1" applyAlignment="1">
      <alignment vertical="center"/>
      <protection/>
    </xf>
    <xf numFmtId="0" fontId="6" fillId="0" borderId="13" xfId="55" applyFont="1" applyBorder="1" applyAlignment="1">
      <alignment horizontal="center" vertical="center"/>
      <protection/>
    </xf>
    <xf numFmtId="0" fontId="6" fillId="0" borderId="36" xfId="55" applyFont="1" applyBorder="1" applyAlignment="1">
      <alignment horizontal="center" vertical="center"/>
      <protection/>
    </xf>
    <xf numFmtId="0" fontId="6" fillId="0" borderId="37" xfId="55" applyFont="1" applyBorder="1" applyAlignment="1">
      <alignment horizontal="center" vertical="center"/>
      <protection/>
    </xf>
    <xf numFmtId="0" fontId="6" fillId="0" borderId="10" xfId="55" applyFont="1" applyBorder="1" applyAlignment="1">
      <alignment vertical="center"/>
      <protection/>
    </xf>
    <xf numFmtId="0" fontId="6" fillId="0" borderId="11" xfId="55" applyFont="1" applyBorder="1" applyAlignment="1">
      <alignment horizontal="center" vertical="center"/>
      <protection/>
    </xf>
    <xf numFmtId="0" fontId="6" fillId="0" borderId="38" xfId="55" applyFont="1" applyBorder="1" applyAlignment="1">
      <alignment horizontal="left" vertical="center" wrapText="1"/>
      <protection/>
    </xf>
    <xf numFmtId="0" fontId="14" fillId="0" borderId="0" xfId="55" applyFont="1" applyAlignment="1">
      <alignment vertical="center"/>
      <protection/>
    </xf>
    <xf numFmtId="0" fontId="14" fillId="33" borderId="0" xfId="55" applyFont="1" applyFill="1" applyAlignment="1">
      <alignment vertical="center"/>
      <protection/>
    </xf>
    <xf numFmtId="0" fontId="14" fillId="34" borderId="0" xfId="55" applyFont="1" applyFill="1" applyAlignment="1">
      <alignment vertical="center"/>
      <protection/>
    </xf>
    <xf numFmtId="3" fontId="6" fillId="0" borderId="30" xfId="55" applyNumberFormat="1" applyFont="1" applyBorder="1" applyAlignment="1" applyProtection="1">
      <alignment horizontal="right" vertical="center"/>
      <protection locked="0"/>
    </xf>
    <xf numFmtId="0" fontId="6" fillId="36" borderId="0" xfId="55" applyFont="1" applyFill="1" applyAlignment="1">
      <alignment vertical="center"/>
      <protection/>
    </xf>
    <xf numFmtId="0" fontId="13" fillId="0" borderId="0" xfId="55" applyFont="1" applyAlignment="1">
      <alignment vertical="center"/>
      <protection/>
    </xf>
    <xf numFmtId="3" fontId="13" fillId="0" borderId="39" xfId="55" applyNumberFormat="1" applyFont="1" applyBorder="1" applyAlignment="1" applyProtection="1">
      <alignment horizontal="right" vertical="center"/>
      <protection/>
    </xf>
    <xf numFmtId="3" fontId="6" fillId="0" borderId="40" xfId="55" applyNumberFormat="1" applyFont="1" applyBorder="1" applyAlignment="1" applyProtection="1">
      <alignment horizontal="right" vertical="center"/>
      <protection/>
    </xf>
    <xf numFmtId="3" fontId="6" fillId="0" borderId="41" xfId="55" applyNumberFormat="1" applyFont="1" applyBorder="1" applyAlignment="1" applyProtection="1">
      <alignment horizontal="right" vertical="center"/>
      <protection/>
    </xf>
    <xf numFmtId="0" fontId="13" fillId="37" borderId="0" xfId="55" applyFont="1" applyFill="1" applyAlignment="1">
      <alignment vertical="center"/>
      <protection/>
    </xf>
    <xf numFmtId="3" fontId="13" fillId="0" borderId="30" xfId="55" applyNumberFormat="1" applyFont="1" applyBorder="1" applyAlignment="1" applyProtection="1">
      <alignment horizontal="right" vertical="center"/>
      <protection/>
    </xf>
    <xf numFmtId="0" fontId="6" fillId="0" borderId="0" xfId="55" applyFont="1" applyFill="1" applyAlignment="1">
      <alignment vertical="center"/>
      <protection/>
    </xf>
    <xf numFmtId="3" fontId="6" fillId="0" borderId="25" xfId="55" applyNumberFormat="1" applyFont="1" applyFill="1" applyBorder="1" applyAlignment="1" applyProtection="1">
      <alignment horizontal="right" vertical="center"/>
      <protection locked="0"/>
    </xf>
    <xf numFmtId="3" fontId="6" fillId="0" borderId="30" xfId="55" applyNumberFormat="1" applyFont="1" applyFill="1" applyBorder="1" applyAlignment="1" applyProtection="1">
      <alignment horizontal="right" vertical="center"/>
      <protection locked="0"/>
    </xf>
    <xf numFmtId="3" fontId="13" fillId="0" borderId="25" xfId="55" applyNumberFormat="1" applyFont="1" applyFill="1" applyBorder="1" applyAlignment="1" applyProtection="1">
      <alignment horizontal="right" vertical="center"/>
      <protection locked="0"/>
    </xf>
    <xf numFmtId="0" fontId="13" fillId="36" borderId="0" xfId="55" applyFont="1" applyFill="1" applyAlignment="1">
      <alignment vertical="center"/>
      <protection/>
    </xf>
    <xf numFmtId="3" fontId="13" fillId="0" borderId="30" xfId="55" applyNumberFormat="1" applyFont="1" applyBorder="1" applyAlignment="1" applyProtection="1">
      <alignment horizontal="right" vertical="center"/>
      <protection locked="0"/>
    </xf>
    <xf numFmtId="0" fontId="6" fillId="0" borderId="14" xfId="59" applyNumberFormat="1" applyFont="1" applyFill="1" applyBorder="1" applyAlignment="1" quotePrefix="1">
      <alignment horizontal="right"/>
      <protection/>
    </xf>
    <xf numFmtId="0" fontId="6" fillId="0" borderId="36" xfId="59" applyNumberFormat="1" applyFont="1" applyFill="1" applyBorder="1" applyAlignment="1" quotePrefix="1">
      <alignment horizontal="right"/>
      <protection/>
    </xf>
    <xf numFmtId="0" fontId="13" fillId="0" borderId="36" xfId="59" applyNumberFormat="1" applyFont="1" applyFill="1" applyBorder="1" applyAlignment="1" quotePrefix="1">
      <alignment horizontal="right"/>
      <protection/>
    </xf>
    <xf numFmtId="0" fontId="13" fillId="0" borderId="0" xfId="55" applyNumberFormat="1" applyFont="1" applyAlignment="1">
      <alignment horizontal="right"/>
      <protection/>
    </xf>
    <xf numFmtId="0" fontId="6" fillId="0" borderId="0" xfId="55" applyNumberFormat="1" applyFont="1" applyAlignment="1">
      <alignment horizontal="right"/>
      <protection/>
    </xf>
    <xf numFmtId="0" fontId="6" fillId="36" borderId="0" xfId="55" applyNumberFormat="1" applyFont="1" applyFill="1" applyAlignment="1">
      <alignment horizontal="right"/>
      <protection/>
    </xf>
    <xf numFmtId="0" fontId="6" fillId="0" borderId="0" xfId="55" applyNumberFormat="1" applyFont="1" applyFill="1" applyAlignment="1">
      <alignment horizontal="right"/>
      <protection/>
    </xf>
    <xf numFmtId="0" fontId="13" fillId="0" borderId="0" xfId="59" applyNumberFormat="1" applyFont="1" applyFill="1" applyAlignment="1">
      <alignment horizontal="right"/>
      <protection/>
    </xf>
    <xf numFmtId="176" fontId="10" fillId="0" borderId="0" xfId="59" applyNumberFormat="1" applyFont="1" applyFill="1" applyBorder="1">
      <alignment/>
      <protection/>
    </xf>
    <xf numFmtId="0" fontId="13" fillId="0" borderId="0" xfId="59" applyFont="1" applyFill="1" applyBorder="1">
      <alignment/>
      <protection/>
    </xf>
    <xf numFmtId="0" fontId="6" fillId="0" borderId="0" xfId="59" applyNumberFormat="1" applyFont="1" applyFill="1" applyAlignment="1">
      <alignment horizontal="right"/>
      <protection/>
    </xf>
    <xf numFmtId="176" fontId="9" fillId="0" borderId="0" xfId="59" applyNumberFormat="1" applyFont="1" applyFill="1" applyBorder="1">
      <alignment/>
      <protection/>
    </xf>
    <xf numFmtId="0" fontId="6" fillId="0" borderId="0" xfId="59" applyFont="1" applyFill="1" applyBorder="1">
      <alignment/>
      <protection/>
    </xf>
    <xf numFmtId="176" fontId="6" fillId="0" borderId="0" xfId="59" applyNumberFormat="1" applyFont="1" applyFill="1" applyProtection="1">
      <alignment/>
      <protection locked="0"/>
    </xf>
    <xf numFmtId="176" fontId="6" fillId="0" borderId="0" xfId="59" applyNumberFormat="1" applyFont="1" applyFill="1">
      <alignment/>
      <protection/>
    </xf>
    <xf numFmtId="176" fontId="6" fillId="0" borderId="0" xfId="59" applyNumberFormat="1" applyFont="1" applyFill="1" applyBorder="1">
      <alignment/>
      <protection/>
    </xf>
    <xf numFmtId="176" fontId="9" fillId="0" borderId="0" xfId="59" applyNumberFormat="1" applyFont="1" applyFill="1">
      <alignment/>
      <protection/>
    </xf>
    <xf numFmtId="0" fontId="6" fillId="0" borderId="0" xfId="59" applyFont="1" applyFill="1">
      <alignment/>
      <protection/>
    </xf>
    <xf numFmtId="3" fontId="6" fillId="0" borderId="42" xfId="55" applyNumberFormat="1" applyFont="1" applyBorder="1" applyAlignment="1" applyProtection="1">
      <alignment horizontal="right" vertical="center"/>
      <protection locked="0"/>
    </xf>
    <xf numFmtId="0" fontId="6" fillId="0" borderId="0" xfId="55" applyNumberFormat="1" applyFont="1" applyBorder="1" applyAlignment="1">
      <alignment horizontal="right"/>
      <protection/>
    </xf>
    <xf numFmtId="0" fontId="6" fillId="0" borderId="10" xfId="55" applyFont="1" applyBorder="1" applyAlignment="1">
      <alignment horizontal="center" vertical="center" wrapText="1"/>
      <protection/>
    </xf>
    <xf numFmtId="3" fontId="6" fillId="0" borderId="19" xfId="55" applyNumberFormat="1" applyFont="1" applyBorder="1" applyAlignment="1" applyProtection="1">
      <alignment horizontal="right" vertical="center"/>
      <protection/>
    </xf>
    <xf numFmtId="3" fontId="6" fillId="0" borderId="0" xfId="55" applyNumberFormat="1" applyFont="1" applyBorder="1" applyAlignment="1" applyProtection="1">
      <alignment horizontal="right" vertical="center"/>
      <protection locked="0"/>
    </xf>
    <xf numFmtId="3" fontId="6" fillId="0" borderId="0" xfId="55" applyNumberFormat="1" applyFont="1" applyAlignment="1">
      <alignment horizontal="right" vertical="center"/>
      <protection/>
    </xf>
    <xf numFmtId="3" fontId="6" fillId="0" borderId="0" xfId="55" applyNumberFormat="1" applyFont="1" applyAlignment="1">
      <alignment horizontal="center" vertical="center"/>
      <protection/>
    </xf>
    <xf numFmtId="14" fontId="6" fillId="0" borderId="0" xfId="55" applyNumberFormat="1" applyFont="1" applyFill="1" applyAlignment="1" applyProtection="1" quotePrefix="1">
      <alignment horizontal="center" vertical="center"/>
      <protection/>
    </xf>
    <xf numFmtId="14" fontId="6" fillId="0" borderId="0" xfId="55" applyNumberFormat="1" applyFont="1" applyFill="1" applyAlignment="1" applyProtection="1">
      <alignment horizontal="center" vertical="center"/>
      <protection/>
    </xf>
    <xf numFmtId="49" fontId="6" fillId="0" borderId="0" xfId="55" applyNumberFormat="1" applyFont="1" applyFill="1" applyAlignment="1" applyProtection="1">
      <alignment horizontal="center" vertical="center"/>
      <protection/>
    </xf>
    <xf numFmtId="3" fontId="6" fillId="0" borderId="0" xfId="55" applyNumberFormat="1" applyFont="1" applyAlignment="1" quotePrefix="1">
      <alignment horizontal="right" vertical="center"/>
      <protection/>
    </xf>
    <xf numFmtId="3" fontId="6" fillId="0" borderId="0" xfId="55" applyNumberFormat="1" applyFont="1" applyAlignment="1" applyProtection="1">
      <alignment horizontal="right" vertical="center"/>
      <protection/>
    </xf>
    <xf numFmtId="179" fontId="9" fillId="35" borderId="33" xfId="55" applyNumberFormat="1" applyFont="1" applyFill="1" applyBorder="1" applyAlignment="1">
      <alignment horizontal="center" vertical="center"/>
      <protection/>
    </xf>
    <xf numFmtId="0" fontId="11" fillId="0" borderId="0" xfId="55" applyFont="1" applyAlignment="1">
      <alignment vertical="center"/>
      <protection/>
    </xf>
    <xf numFmtId="3" fontId="6" fillId="0" borderId="0" xfId="55" applyNumberFormat="1" applyFont="1" applyAlignment="1" applyProtection="1" quotePrefix="1">
      <alignment horizontal="right" vertical="center"/>
      <protection/>
    </xf>
    <xf numFmtId="0" fontId="11" fillId="0" borderId="0" xfId="55" applyFont="1" applyFill="1" applyAlignment="1">
      <alignment vertical="center"/>
      <protection/>
    </xf>
    <xf numFmtId="0" fontId="6" fillId="0" borderId="0" xfId="55" applyFont="1" applyFill="1" applyAlignment="1" quotePrefix="1">
      <alignment vertical="center"/>
      <protection/>
    </xf>
    <xf numFmtId="0" fontId="6" fillId="0" borderId="0" xfId="55" applyFont="1" applyFill="1" applyAlignment="1" applyProtection="1">
      <alignment vertical="center"/>
      <protection/>
    </xf>
    <xf numFmtId="0" fontId="6" fillId="0" borderId="0" xfId="55" applyFont="1" applyFill="1" applyAlignment="1" applyProtection="1" quotePrefix="1">
      <alignment horizontal="right" vertical="center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34" fillId="0" borderId="19" xfId="55" applyFont="1" applyFill="1" applyBorder="1" applyAlignment="1">
      <alignment vertical="center"/>
      <protection/>
    </xf>
    <xf numFmtId="0" fontId="27" fillId="0" borderId="19" xfId="55" applyFont="1" applyFill="1" applyBorder="1" applyAlignment="1">
      <alignment vertical="center"/>
      <protection/>
    </xf>
    <xf numFmtId="0" fontId="35" fillId="38" borderId="35" xfId="55" applyFont="1" applyFill="1" applyBorder="1" applyAlignment="1">
      <alignment horizontal="center" vertical="center"/>
      <protection/>
    </xf>
    <xf numFmtId="0" fontId="6" fillId="0" borderId="13" xfId="55" applyFont="1" applyBorder="1" applyAlignment="1" quotePrefix="1">
      <alignment horizontal="center" vertical="center" wrapText="1"/>
      <protection/>
    </xf>
    <xf numFmtId="0" fontId="34" fillId="0" borderId="19" xfId="55" applyFont="1" applyFill="1" applyBorder="1" applyAlignment="1">
      <alignment horizontal="center" vertical="center"/>
      <protection/>
    </xf>
    <xf numFmtId="0" fontId="6" fillId="0" borderId="43" xfId="55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left" vertical="center" wrapText="1"/>
      <protection/>
    </xf>
    <xf numFmtId="3" fontId="34" fillId="0" borderId="19" xfId="55" applyNumberFormat="1" applyFont="1" applyFill="1" applyBorder="1" applyAlignment="1" quotePrefix="1">
      <alignment horizontal="center" vertical="center"/>
      <protection/>
    </xf>
    <xf numFmtId="3" fontId="34" fillId="0" borderId="19" xfId="55" applyNumberFormat="1" applyFont="1" applyFill="1" applyBorder="1" applyAlignment="1">
      <alignment horizontal="center" vertical="center"/>
      <protection/>
    </xf>
    <xf numFmtId="3" fontId="34" fillId="0" borderId="19" xfId="55" applyNumberFormat="1" applyFont="1" applyFill="1" applyBorder="1" applyAlignment="1" applyProtection="1">
      <alignment horizontal="center" vertical="center"/>
      <protection/>
    </xf>
    <xf numFmtId="3" fontId="34" fillId="0" borderId="43" xfId="55" applyNumberFormat="1" applyFont="1" applyBorder="1" applyAlignment="1" quotePrefix="1">
      <alignment horizontal="center" vertical="center"/>
      <protection/>
    </xf>
    <xf numFmtId="0" fontId="35" fillId="38" borderId="43" xfId="55" applyFont="1" applyFill="1" applyBorder="1" applyAlignment="1" quotePrefix="1">
      <alignment horizontal="center" vertical="center"/>
      <protection/>
    </xf>
    <xf numFmtId="0" fontId="6" fillId="0" borderId="13" xfId="55" applyFont="1" applyBorder="1" applyAlignment="1">
      <alignment horizontal="center" vertical="center" wrapText="1"/>
      <protection/>
    </xf>
    <xf numFmtId="0" fontId="6" fillId="0" borderId="36" xfId="55" applyFont="1" applyBorder="1" applyAlignment="1">
      <alignment horizontal="center" vertical="center" wrapText="1"/>
      <protection/>
    </xf>
    <xf numFmtId="3" fontId="6" fillId="0" borderId="37" xfId="55" applyNumberFormat="1" applyFont="1" applyBorder="1" applyAlignment="1" applyProtection="1">
      <alignment horizontal="right" vertical="center"/>
      <protection/>
    </xf>
    <xf numFmtId="3" fontId="37" fillId="0" borderId="35" xfId="55" applyNumberFormat="1" applyFont="1" applyFill="1" applyBorder="1" applyAlignment="1" applyProtection="1">
      <alignment horizontal="center" vertical="center" wrapText="1"/>
      <protection/>
    </xf>
    <xf numFmtId="0" fontId="7" fillId="34" borderId="0" xfId="55" applyFont="1" applyFill="1" applyAlignment="1">
      <alignment vertical="center"/>
      <protection/>
    </xf>
    <xf numFmtId="0" fontId="38" fillId="33" borderId="35" xfId="55" applyFont="1" applyFill="1" applyBorder="1" applyAlignment="1">
      <alignment vertical="center" wrapText="1"/>
      <protection/>
    </xf>
    <xf numFmtId="3" fontId="6" fillId="0" borderId="36" xfId="55" applyNumberFormat="1" applyFont="1" applyBorder="1" applyAlignment="1" applyProtection="1">
      <alignment horizontal="right" vertical="center"/>
      <protection/>
    </xf>
    <xf numFmtId="0" fontId="39" fillId="33" borderId="37" xfId="55" applyFont="1" applyFill="1" applyBorder="1" applyAlignment="1">
      <alignment vertical="center"/>
      <protection/>
    </xf>
    <xf numFmtId="3" fontId="6" fillId="0" borderId="44" xfId="55" applyNumberFormat="1" applyFont="1" applyBorder="1" applyAlignment="1" applyProtection="1">
      <alignment horizontal="right" vertical="center"/>
      <protection/>
    </xf>
    <xf numFmtId="0" fontId="39" fillId="33" borderId="43" xfId="55" applyFont="1" applyFill="1" applyBorder="1" applyAlignment="1">
      <alignment vertical="center"/>
      <protection/>
    </xf>
    <xf numFmtId="3" fontId="13" fillId="0" borderId="45" xfId="55" applyNumberFormat="1" applyFont="1" applyFill="1" applyBorder="1" applyAlignment="1" applyProtection="1">
      <alignment vertical="center"/>
      <protection/>
    </xf>
    <xf numFmtId="3" fontId="13" fillId="0" borderId="46" xfId="55" applyNumberFormat="1" applyFont="1" applyFill="1" applyBorder="1" applyAlignment="1" applyProtection="1">
      <alignment vertical="center"/>
      <protection/>
    </xf>
    <xf numFmtId="3" fontId="13" fillId="39" borderId="45" xfId="55" applyNumberFormat="1" applyFont="1" applyFill="1" applyBorder="1" applyAlignment="1" applyProtection="1">
      <alignment vertical="center"/>
      <protection/>
    </xf>
    <xf numFmtId="3" fontId="39" fillId="33" borderId="43" xfId="55" applyNumberFormat="1" applyFont="1" applyFill="1" applyBorder="1" applyAlignment="1">
      <alignment vertical="center"/>
      <protection/>
    </xf>
    <xf numFmtId="3" fontId="6" fillId="0" borderId="47" xfId="55" applyNumberFormat="1" applyFont="1" applyFill="1" applyBorder="1" applyAlignment="1" applyProtection="1">
      <alignment horizontal="right" vertical="center"/>
      <protection/>
    </xf>
    <xf numFmtId="3" fontId="6" fillId="0" borderId="25" xfId="55" applyNumberFormat="1" applyFont="1" applyFill="1" applyBorder="1" applyAlignment="1" applyProtection="1">
      <alignment horizontal="right" vertical="center"/>
      <protection/>
    </xf>
    <xf numFmtId="3" fontId="6" fillId="39" borderId="47" xfId="55" applyNumberFormat="1" applyFont="1" applyFill="1" applyBorder="1" applyAlignment="1" applyProtection="1">
      <alignment horizontal="right" vertical="center"/>
      <protection/>
    </xf>
    <xf numFmtId="3" fontId="13" fillId="0" borderId="41" xfId="55" applyNumberFormat="1" applyFont="1" applyBorder="1" applyAlignment="1" applyProtection="1">
      <alignment horizontal="right" vertical="center"/>
      <protection/>
    </xf>
    <xf numFmtId="3" fontId="13" fillId="0" borderId="47" xfId="55" applyNumberFormat="1" applyFont="1" applyFill="1" applyBorder="1" applyAlignment="1" applyProtection="1">
      <alignment horizontal="right" vertical="center"/>
      <protection/>
    </xf>
    <xf numFmtId="3" fontId="13" fillId="0" borderId="25" xfId="55" applyNumberFormat="1" applyFont="1" applyFill="1" applyBorder="1" applyAlignment="1" applyProtection="1">
      <alignment horizontal="right" vertical="center"/>
      <protection/>
    </xf>
    <xf numFmtId="3" fontId="13" fillId="39" borderId="47" xfId="55" applyNumberFormat="1" applyFont="1" applyFill="1" applyBorder="1" applyAlignment="1" applyProtection="1">
      <alignment horizontal="right" vertical="center"/>
      <protection/>
    </xf>
    <xf numFmtId="3" fontId="6" fillId="39" borderId="25" xfId="55" applyNumberFormat="1" applyFont="1" applyFill="1" applyBorder="1" applyAlignment="1" applyProtection="1">
      <alignment horizontal="right" vertical="center"/>
      <protection/>
    </xf>
    <xf numFmtId="0" fontId="13" fillId="0" borderId="0" xfId="55" applyNumberFormat="1" applyFont="1" applyBorder="1" applyAlignment="1">
      <alignment horizontal="right"/>
      <protection/>
    </xf>
    <xf numFmtId="0" fontId="10" fillId="0" borderId="0" xfId="55" applyFont="1" applyFill="1" applyBorder="1" applyAlignment="1">
      <alignment vertical="center" wrapText="1"/>
      <protection/>
    </xf>
    <xf numFmtId="0" fontId="11" fillId="0" borderId="15" xfId="55" applyFont="1" applyFill="1" applyBorder="1" applyAlignment="1">
      <alignment vertical="center" wrapText="1"/>
      <protection/>
    </xf>
    <xf numFmtId="0" fontId="11" fillId="0" borderId="24" xfId="55" applyFont="1" applyFill="1" applyBorder="1" applyAlignment="1">
      <alignment vertical="center" wrapText="1"/>
      <protection/>
    </xf>
    <xf numFmtId="0" fontId="11" fillId="0" borderId="27" xfId="55" applyFont="1" applyFill="1" applyBorder="1" applyAlignment="1">
      <alignment vertical="center" wrapText="1"/>
      <protection/>
    </xf>
    <xf numFmtId="0" fontId="11" fillId="0" borderId="0" xfId="55" applyFont="1" applyFill="1" applyBorder="1" applyAlignment="1">
      <alignment vertical="center" wrapText="1"/>
      <protection/>
    </xf>
    <xf numFmtId="3" fontId="6" fillId="0" borderId="40" xfId="55" applyNumberFormat="1" applyFont="1" applyFill="1" applyBorder="1" applyAlignment="1" applyProtection="1">
      <alignment horizontal="right" vertical="center"/>
      <protection/>
    </xf>
    <xf numFmtId="3" fontId="6" fillId="0" borderId="41" xfId="55" applyNumberFormat="1" applyFont="1" applyFill="1" applyBorder="1" applyAlignment="1" applyProtection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3" fontId="13" fillId="39" borderId="25" xfId="55" applyNumberFormat="1" applyFont="1" applyFill="1" applyBorder="1" applyAlignment="1" applyProtection="1">
      <alignment horizontal="right" vertical="center"/>
      <protection/>
    </xf>
    <xf numFmtId="0" fontId="13" fillId="36" borderId="0" xfId="55" applyNumberFormat="1" applyFont="1" applyFill="1" applyAlignment="1">
      <alignment horizontal="right"/>
      <protection/>
    </xf>
    <xf numFmtId="3" fontId="13" fillId="0" borderId="47" xfId="55" applyNumberFormat="1" applyFont="1" applyFill="1" applyBorder="1" applyAlignment="1" applyProtection="1">
      <alignment horizontal="right"/>
      <protection/>
    </xf>
    <xf numFmtId="3" fontId="13" fillId="0" borderId="25" xfId="55" applyNumberFormat="1" applyFont="1" applyFill="1" applyBorder="1" applyAlignment="1" applyProtection="1">
      <alignment horizontal="right"/>
      <protection/>
    </xf>
    <xf numFmtId="0" fontId="13" fillId="0" borderId="0" xfId="55" applyFont="1">
      <alignment/>
      <protection/>
    </xf>
    <xf numFmtId="3" fontId="6" fillId="0" borderId="47" xfId="55" applyNumberFormat="1" applyFont="1" applyFill="1" applyBorder="1" applyAlignment="1" applyProtection="1">
      <alignment horizontal="right"/>
      <protection/>
    </xf>
    <xf numFmtId="3" fontId="6" fillId="0" borderId="25" xfId="55" applyNumberFormat="1" applyFont="1" applyFill="1" applyBorder="1" applyAlignment="1" applyProtection="1">
      <alignment horizontal="right"/>
      <protection/>
    </xf>
    <xf numFmtId="0" fontId="6" fillId="0" borderId="0" xfId="55" applyFont="1">
      <alignment/>
      <protection/>
    </xf>
    <xf numFmtId="3" fontId="6" fillId="39" borderId="48" xfId="55" applyNumberFormat="1" applyFont="1" applyFill="1" applyBorder="1" applyAlignment="1" applyProtection="1">
      <alignment horizontal="right" vertical="center"/>
      <protection/>
    </xf>
    <xf numFmtId="3" fontId="6" fillId="39" borderId="18" xfId="55" applyNumberFormat="1" applyFont="1" applyFill="1" applyBorder="1" applyAlignment="1" applyProtection="1">
      <alignment horizontal="right" vertical="center"/>
      <protection/>
    </xf>
    <xf numFmtId="0" fontId="9" fillId="0" borderId="0" xfId="55" applyFont="1" applyFill="1" applyBorder="1" applyAlignment="1">
      <alignment vertical="center" wrapText="1"/>
      <protection/>
    </xf>
    <xf numFmtId="180" fontId="10" fillId="0" borderId="13" xfId="59" applyNumberFormat="1" applyFont="1" applyFill="1" applyBorder="1" applyAlignment="1">
      <alignment horizontal="right"/>
      <protection/>
    </xf>
    <xf numFmtId="0" fontId="9" fillId="0" borderId="49" xfId="55" applyFont="1" applyFill="1" applyBorder="1" applyAlignment="1">
      <alignment vertical="center"/>
      <protection/>
    </xf>
    <xf numFmtId="0" fontId="9" fillId="0" borderId="15" xfId="55" applyFont="1" applyFill="1" applyBorder="1" applyAlignment="1">
      <alignment vertical="center" wrapText="1"/>
      <protection/>
    </xf>
    <xf numFmtId="3" fontId="6" fillId="0" borderId="50" xfId="55" applyNumberFormat="1" applyFont="1" applyBorder="1" applyAlignment="1" applyProtection="1">
      <alignment horizontal="right" vertical="center"/>
      <protection/>
    </xf>
    <xf numFmtId="3" fontId="6" fillId="0" borderId="51" xfId="55" applyNumberFormat="1" applyFont="1" applyFill="1" applyBorder="1" applyAlignment="1" applyProtection="1">
      <alignment horizontal="right" vertical="center"/>
      <protection/>
    </xf>
    <xf numFmtId="3" fontId="6" fillId="0" borderId="15" xfId="55" applyNumberFormat="1" applyFont="1" applyFill="1" applyBorder="1" applyAlignment="1" applyProtection="1">
      <alignment horizontal="right" vertical="center"/>
      <protection/>
    </xf>
    <xf numFmtId="3" fontId="6" fillId="0" borderId="50" xfId="55" applyNumberFormat="1" applyFont="1" applyFill="1" applyBorder="1" applyAlignment="1" applyProtection="1">
      <alignment horizontal="right" vertical="center"/>
      <protection/>
    </xf>
    <xf numFmtId="0" fontId="6" fillId="0" borderId="52" xfId="55" applyFont="1" applyFill="1" applyBorder="1" applyAlignment="1">
      <alignment vertical="center"/>
      <protection/>
    </xf>
    <xf numFmtId="3" fontId="6" fillId="0" borderId="13" xfId="55" applyNumberFormat="1" applyFont="1" applyFill="1" applyBorder="1" applyAlignment="1" applyProtection="1">
      <alignment horizontal="right" vertical="center"/>
      <protection/>
    </xf>
    <xf numFmtId="3" fontId="6" fillId="0" borderId="0" xfId="55" applyNumberFormat="1" applyFont="1" applyFill="1" applyBorder="1" applyAlignment="1" applyProtection="1">
      <alignment horizontal="right" vertical="center"/>
      <protection/>
    </xf>
    <xf numFmtId="3" fontId="6" fillId="0" borderId="36" xfId="55" applyNumberFormat="1" applyFont="1" applyFill="1" applyBorder="1" applyAlignment="1" applyProtection="1">
      <alignment horizontal="right" vertical="center"/>
      <protection/>
    </xf>
    <xf numFmtId="0" fontId="6" fillId="0" borderId="53" xfId="55" applyFont="1" applyFill="1" applyBorder="1" applyAlignment="1">
      <alignment vertical="center"/>
      <protection/>
    </xf>
    <xf numFmtId="0" fontId="9" fillId="0" borderId="16" xfId="55" applyFont="1" applyFill="1" applyBorder="1" applyAlignment="1">
      <alignment vertical="center" wrapText="1"/>
      <protection/>
    </xf>
    <xf numFmtId="3" fontId="6" fillId="0" borderId="26" xfId="55" applyNumberFormat="1" applyFont="1" applyFill="1" applyBorder="1" applyAlignment="1" applyProtection="1">
      <alignment horizontal="right" vertical="center"/>
      <protection/>
    </xf>
    <xf numFmtId="3" fontId="6" fillId="0" borderId="38" xfId="55" applyNumberFormat="1" applyFont="1" applyFill="1" applyBorder="1" applyAlignment="1" applyProtection="1">
      <alignment horizontal="right" vertical="center"/>
      <protection/>
    </xf>
    <xf numFmtId="3" fontId="6" fillId="0" borderId="44" xfId="55" applyNumberFormat="1" applyFont="1" applyFill="1" applyBorder="1" applyAlignment="1" applyProtection="1">
      <alignment horizontal="right" vertical="center"/>
      <protection/>
    </xf>
    <xf numFmtId="3" fontId="6" fillId="0" borderId="54" xfId="55" applyNumberFormat="1" applyFont="1" applyBorder="1" applyAlignment="1" applyProtection="1">
      <alignment horizontal="right" vertical="center"/>
      <protection/>
    </xf>
    <xf numFmtId="3" fontId="6" fillId="0" borderId="19" xfId="55" applyNumberFormat="1" applyFont="1" applyFill="1" applyBorder="1" applyAlignment="1" applyProtection="1">
      <alignment horizontal="right" vertical="center"/>
      <protection/>
    </xf>
    <xf numFmtId="0" fontId="6" fillId="0" borderId="0" xfId="55" applyNumberFormat="1" applyFont="1" applyFill="1" applyBorder="1" applyAlignment="1">
      <alignment horizontal="right"/>
      <protection/>
    </xf>
    <xf numFmtId="3" fontId="6" fillId="0" borderId="0" xfId="55" applyNumberFormat="1" applyFont="1" applyBorder="1" applyAlignment="1">
      <alignment horizontal="right"/>
      <protection/>
    </xf>
    <xf numFmtId="3" fontId="6" fillId="0" borderId="0" xfId="55" applyNumberFormat="1" applyFont="1" applyBorder="1" applyAlignment="1" applyProtection="1">
      <alignment horizontal="right"/>
      <protection/>
    </xf>
    <xf numFmtId="0" fontId="6" fillId="0" borderId="55" xfId="55" applyFont="1" applyBorder="1" applyAlignment="1">
      <alignment horizontal="center" vertical="center"/>
      <protection/>
    </xf>
    <xf numFmtId="0" fontId="6" fillId="0" borderId="35" xfId="55" applyFont="1" applyBorder="1" applyAlignment="1">
      <alignment horizontal="center" vertical="center" wrapText="1"/>
      <protection/>
    </xf>
    <xf numFmtId="0" fontId="6" fillId="0" borderId="13" xfId="55" applyFont="1" applyBorder="1" applyAlignment="1" quotePrefix="1">
      <alignment horizontal="center" vertical="center"/>
      <protection/>
    </xf>
    <xf numFmtId="0" fontId="6" fillId="0" borderId="26" xfId="55" applyFont="1" applyBorder="1" applyAlignment="1">
      <alignment vertical="center"/>
      <protection/>
    </xf>
    <xf numFmtId="0" fontId="6" fillId="0" borderId="10" xfId="55" applyFont="1" applyBorder="1" applyAlignment="1">
      <alignment vertical="center" wrapText="1"/>
      <protection/>
    </xf>
    <xf numFmtId="3" fontId="6" fillId="0" borderId="11" xfId="55" applyNumberFormat="1" applyFont="1" applyBorder="1" applyAlignment="1">
      <alignment horizontal="right" vertical="center"/>
      <protection/>
    </xf>
    <xf numFmtId="0" fontId="6" fillId="0" borderId="26" xfId="55" applyFont="1" applyBorder="1" applyAlignment="1">
      <alignment vertical="center" wrapText="1"/>
      <protection/>
    </xf>
    <xf numFmtId="0" fontId="6" fillId="36" borderId="0" xfId="55" applyNumberFormat="1" applyFont="1" applyFill="1" applyBorder="1" applyAlignment="1">
      <alignment horizontal="right"/>
      <protection/>
    </xf>
    <xf numFmtId="3" fontId="13" fillId="0" borderId="30" xfId="55" applyNumberFormat="1" applyFont="1" applyBorder="1" applyAlignment="1" applyProtection="1">
      <alignment vertical="center"/>
      <protection/>
    </xf>
    <xf numFmtId="0" fontId="6" fillId="37" borderId="0" xfId="55" applyNumberFormat="1" applyFont="1" applyFill="1" applyBorder="1" applyAlignment="1">
      <alignment horizontal="right"/>
      <protection/>
    </xf>
    <xf numFmtId="3" fontId="6" fillId="0" borderId="30" xfId="55" applyNumberFormat="1" applyFont="1" applyBorder="1" applyAlignment="1" applyProtection="1">
      <alignment vertical="center"/>
      <protection locked="0"/>
    </xf>
    <xf numFmtId="1" fontId="6" fillId="0" borderId="26" xfId="55" applyNumberFormat="1" applyFont="1" applyBorder="1" applyAlignment="1">
      <alignment horizontal="left" vertical="center" wrapText="1"/>
      <protection/>
    </xf>
    <xf numFmtId="0" fontId="13" fillId="0" borderId="0" xfId="59" applyFont="1" applyFill="1">
      <alignment/>
      <protection/>
    </xf>
    <xf numFmtId="0" fontId="10" fillId="36" borderId="0" xfId="59" applyFont="1" applyFill="1" applyBorder="1" applyAlignment="1">
      <alignment horizontal="right"/>
      <protection/>
    </xf>
    <xf numFmtId="3" fontId="13" fillId="0" borderId="56" xfId="55" applyNumberFormat="1" applyFont="1" applyBorder="1" applyAlignment="1" applyProtection="1">
      <alignment vertical="center"/>
      <protection locked="0"/>
    </xf>
    <xf numFmtId="3" fontId="13" fillId="0" borderId="30" xfId="55" applyNumberFormat="1" applyFont="1" applyBorder="1" applyAlignment="1" applyProtection="1">
      <alignment vertical="center"/>
      <protection locked="0"/>
    </xf>
    <xf numFmtId="0" fontId="6" fillId="0" borderId="35" xfId="55" applyFont="1" applyBorder="1" applyAlignment="1" quotePrefix="1">
      <alignment horizontal="center" vertical="center"/>
      <protection/>
    </xf>
    <xf numFmtId="0" fontId="6" fillId="0" borderId="35" xfId="55" applyFont="1" applyBorder="1" applyAlignment="1">
      <alignment vertical="center"/>
      <protection/>
    </xf>
    <xf numFmtId="0" fontId="6" fillId="0" borderId="43" xfId="55" applyFont="1" applyBorder="1" applyAlignment="1" quotePrefix="1">
      <alignment horizontal="center" vertical="center" wrapText="1"/>
      <protection/>
    </xf>
    <xf numFmtId="0" fontId="6" fillId="0" borderId="10" xfId="55" applyFont="1" applyBorder="1" applyAlignment="1" quotePrefix="1">
      <alignment horizontal="left" vertical="center"/>
      <protection/>
    </xf>
    <xf numFmtId="0" fontId="6" fillId="0" borderId="10" xfId="55" applyFont="1" applyBorder="1" applyAlignment="1" quotePrefix="1">
      <alignment horizontal="left" vertical="center" wrapText="1"/>
      <protection/>
    </xf>
    <xf numFmtId="176" fontId="6" fillId="0" borderId="44" xfId="55" applyNumberFormat="1" applyFont="1" applyBorder="1" applyAlignment="1" quotePrefix="1">
      <alignment horizontal="center" vertical="center"/>
      <protection/>
    </xf>
    <xf numFmtId="176" fontId="6" fillId="0" borderId="43" xfId="55" applyNumberFormat="1" applyFont="1" applyBorder="1" applyAlignment="1" quotePrefix="1">
      <alignment horizontal="center" vertical="center" wrapText="1"/>
      <protection/>
    </xf>
    <xf numFmtId="176" fontId="6" fillId="0" borderId="0" xfId="55" applyNumberFormat="1" applyFont="1" applyBorder="1" applyAlignment="1">
      <alignment vertical="center"/>
      <protection/>
    </xf>
    <xf numFmtId="176" fontId="6" fillId="0" borderId="0" xfId="55" applyNumberFormat="1" applyFont="1" applyBorder="1" applyAlignment="1">
      <alignment vertical="center" wrapText="1"/>
      <protection/>
    </xf>
    <xf numFmtId="3" fontId="6" fillId="0" borderId="0" xfId="55" applyNumberFormat="1" applyFont="1" applyBorder="1" applyAlignment="1">
      <alignment horizontal="right" vertical="center"/>
      <protection/>
    </xf>
    <xf numFmtId="0" fontId="6" fillId="0" borderId="19" xfId="55" applyFont="1" applyBorder="1" applyAlignment="1" quotePrefix="1">
      <alignment horizontal="center" vertical="center"/>
      <protection/>
    </xf>
    <xf numFmtId="3" fontId="6" fillId="0" borderId="37" xfId="55" applyNumberFormat="1" applyFont="1" applyBorder="1" applyAlignment="1">
      <alignment horizontal="right" vertical="center"/>
      <protection/>
    </xf>
    <xf numFmtId="0" fontId="13" fillId="0" borderId="0" xfId="55" applyFont="1" applyFill="1" applyAlignment="1">
      <alignment vertical="center"/>
      <protection/>
    </xf>
    <xf numFmtId="176" fontId="13" fillId="0" borderId="0" xfId="59" applyNumberFormat="1" applyFont="1" applyFill="1" applyBorder="1">
      <alignment/>
      <protection/>
    </xf>
    <xf numFmtId="176" fontId="13" fillId="0" borderId="0" xfId="59" applyNumberFormat="1" applyFont="1" applyFill="1" applyBorder="1" applyProtection="1">
      <alignment/>
      <protection locked="0"/>
    </xf>
    <xf numFmtId="176" fontId="13" fillId="0" borderId="0" xfId="59" applyNumberFormat="1" applyFont="1" applyFill="1">
      <alignment/>
      <protection/>
    </xf>
    <xf numFmtId="176" fontId="13" fillId="0" borderId="0" xfId="59" applyNumberFormat="1" applyFont="1" applyFill="1" applyProtection="1">
      <alignment/>
      <protection locked="0"/>
    </xf>
    <xf numFmtId="176" fontId="10" fillId="0" borderId="0" xfId="59" applyNumberFormat="1" applyFont="1" applyFill="1">
      <alignment/>
      <protection/>
    </xf>
    <xf numFmtId="0" fontId="6" fillId="0" borderId="0" xfId="59" applyNumberFormat="1" applyFont="1" applyFill="1" applyBorder="1" applyAlignment="1">
      <alignment horizontal="right"/>
      <protection/>
    </xf>
    <xf numFmtId="176" fontId="6" fillId="0" borderId="0" xfId="59" applyNumberFormat="1" applyFont="1" applyFill="1" applyBorder="1">
      <alignment/>
      <protection/>
    </xf>
    <xf numFmtId="176" fontId="6" fillId="0" borderId="0" xfId="59" applyNumberFormat="1" applyFont="1" applyFill="1" applyBorder="1" applyProtection="1">
      <alignment/>
      <protection locked="0"/>
    </xf>
    <xf numFmtId="176" fontId="9" fillId="0" borderId="0" xfId="59" applyNumberFormat="1" applyFont="1" applyFill="1" applyBorder="1">
      <alignment/>
      <protection/>
    </xf>
    <xf numFmtId="0" fontId="6" fillId="0" borderId="0" xfId="59" applyFont="1" applyFill="1" applyBorder="1">
      <alignment/>
      <protection/>
    </xf>
    <xf numFmtId="0" fontId="6" fillId="0" borderId="0" xfId="59" applyFont="1" applyFill="1">
      <alignment/>
      <protection/>
    </xf>
    <xf numFmtId="3" fontId="6" fillId="0" borderId="42" xfId="55" applyNumberFormat="1" applyFont="1" applyBorder="1" applyAlignment="1" applyProtection="1">
      <alignment vertical="center"/>
      <protection locked="0"/>
    </xf>
    <xf numFmtId="0" fontId="6" fillId="0" borderId="0" xfId="55" applyFont="1" applyBorder="1" applyAlignment="1" applyProtection="1">
      <alignment vertical="center"/>
      <protection locked="0"/>
    </xf>
    <xf numFmtId="176" fontId="6" fillId="0" borderId="0" xfId="55" applyNumberFormat="1" applyFont="1" applyBorder="1" applyAlignment="1" applyProtection="1">
      <alignment vertical="center"/>
      <protection locked="0"/>
    </xf>
    <xf numFmtId="0" fontId="6" fillId="34" borderId="0" xfId="55" applyFont="1" applyFill="1" applyAlignment="1" applyProtection="1">
      <alignment vertical="center"/>
      <protection locked="0"/>
    </xf>
    <xf numFmtId="3" fontId="6" fillId="0" borderId="0" xfId="55" applyNumberFormat="1" applyFont="1" applyBorder="1" applyAlignment="1" applyProtection="1">
      <alignment horizontal="right" vertical="center"/>
      <protection/>
    </xf>
    <xf numFmtId="0" fontId="6" fillId="35" borderId="0" xfId="55" applyFont="1" applyFill="1" applyBorder="1" applyAlignment="1" applyProtection="1">
      <alignment vertical="center"/>
      <protection locked="0"/>
    </xf>
    <xf numFmtId="3" fontId="6" fillId="35" borderId="0" xfId="55" applyNumberFormat="1" applyFont="1" applyFill="1" applyBorder="1" applyAlignment="1" applyProtection="1">
      <alignment horizontal="right" vertical="center"/>
      <protection locked="0"/>
    </xf>
    <xf numFmtId="0" fontId="6" fillId="0" borderId="0" xfId="55" applyFont="1" applyFill="1" applyBorder="1" applyAlignment="1" applyProtection="1">
      <alignment vertical="center"/>
      <protection/>
    </xf>
    <xf numFmtId="0" fontId="6" fillId="0" borderId="0" xfId="55" applyFont="1" applyFill="1" applyAlignment="1" applyProtection="1">
      <alignment vertical="center"/>
      <protection locked="0"/>
    </xf>
    <xf numFmtId="0" fontId="6" fillId="35" borderId="0" xfId="55" applyFont="1" applyFill="1" applyAlignment="1" applyProtection="1">
      <alignment vertical="center"/>
      <protection locked="0"/>
    </xf>
    <xf numFmtId="0" fontId="6" fillId="0" borderId="0" xfId="55" applyFont="1" applyAlignment="1" applyProtection="1">
      <alignment vertical="center" wrapText="1"/>
      <protection locked="0"/>
    </xf>
    <xf numFmtId="3" fontId="6" fillId="0" borderId="0" xfId="55" applyNumberFormat="1" applyFont="1" applyFill="1" applyAlignment="1" applyProtection="1">
      <alignment horizontal="right" vertical="center"/>
      <protection locked="0"/>
    </xf>
    <xf numFmtId="0" fontId="6" fillId="0" borderId="0" xfId="55" applyNumberFormat="1" applyFont="1" applyBorder="1" applyAlignment="1" applyProtection="1">
      <alignment horizontal="right"/>
      <protection locked="0"/>
    </xf>
    <xf numFmtId="0" fontId="6" fillId="40" borderId="0" xfId="55" applyFont="1" applyFill="1" applyAlignment="1">
      <alignment vertical="center"/>
      <protection/>
    </xf>
    <xf numFmtId="0" fontId="6" fillId="40" borderId="0" xfId="55" applyFont="1" applyFill="1" applyAlignment="1">
      <alignment vertical="center" wrapText="1"/>
      <protection/>
    </xf>
    <xf numFmtId="0" fontId="6" fillId="40" borderId="0" xfId="55" applyFont="1" applyFill="1" applyAlignment="1" applyProtection="1">
      <alignment vertical="center"/>
      <protection/>
    </xf>
    <xf numFmtId="3" fontId="6" fillId="0" borderId="15" xfId="55" applyNumberFormat="1" applyFont="1" applyBorder="1" applyAlignment="1" applyProtection="1">
      <alignment horizontal="right" vertical="center"/>
      <protection/>
    </xf>
    <xf numFmtId="3" fontId="6" fillId="0" borderId="38" xfId="55" applyNumberFormat="1" applyFont="1" applyBorder="1" applyAlignment="1" applyProtection="1">
      <alignment horizontal="right" vertical="center"/>
      <protection/>
    </xf>
    <xf numFmtId="0" fontId="6" fillId="0" borderId="19" xfId="55" applyFont="1" applyBorder="1" applyAlignment="1">
      <alignment horizontal="center" vertical="center"/>
      <protection/>
    </xf>
    <xf numFmtId="0" fontId="40" fillId="0" borderId="0" xfId="55" applyFont="1">
      <alignment/>
      <protection/>
    </xf>
    <xf numFmtId="0" fontId="40" fillId="0" borderId="0" xfId="55" applyFont="1" applyAlignment="1">
      <alignment/>
      <protection/>
    </xf>
    <xf numFmtId="0" fontId="40" fillId="0" borderId="0" xfId="55" applyFont="1" applyAlignment="1">
      <alignment wrapText="1"/>
      <protection/>
    </xf>
    <xf numFmtId="3" fontId="40" fillId="0" borderId="0" xfId="55" applyNumberFormat="1" applyFont="1" applyAlignment="1">
      <alignment/>
      <protection/>
    </xf>
    <xf numFmtId="0" fontId="30" fillId="0" borderId="0" xfId="55">
      <alignment/>
      <protection/>
    </xf>
    <xf numFmtId="0" fontId="30" fillId="0" borderId="0" xfId="55" applyFont="1">
      <alignment/>
      <protection/>
    </xf>
    <xf numFmtId="0" fontId="9" fillId="0" borderId="0" xfId="55" applyFont="1" applyAlignment="1">
      <alignment/>
      <protection/>
    </xf>
    <xf numFmtId="0" fontId="40" fillId="38" borderId="0" xfId="55" applyFont="1" applyFill="1">
      <alignment/>
      <protection/>
    </xf>
    <xf numFmtId="179" fontId="40" fillId="0" borderId="0" xfId="55" applyNumberFormat="1" applyFont="1">
      <alignment/>
      <protection/>
    </xf>
    <xf numFmtId="0" fontId="40" fillId="38" borderId="0" xfId="55" applyFont="1" applyFill="1" applyBorder="1">
      <alignment/>
      <protection/>
    </xf>
    <xf numFmtId="3" fontId="27" fillId="38" borderId="0" xfId="55" applyNumberFormat="1" applyFont="1" applyFill="1" applyBorder="1" applyAlignment="1">
      <alignment horizontal="right"/>
      <protection/>
    </xf>
    <xf numFmtId="0" fontId="30" fillId="38" borderId="0" xfId="55" applyFill="1" applyBorder="1">
      <alignment/>
      <protection/>
    </xf>
    <xf numFmtId="0" fontId="34" fillId="0" borderId="12" xfId="55" applyFont="1" applyFill="1" applyBorder="1" applyAlignment="1">
      <alignment vertical="center"/>
      <protection/>
    </xf>
    <xf numFmtId="0" fontId="34" fillId="0" borderId="34" xfId="55" applyFont="1" applyFill="1" applyBorder="1" applyAlignment="1">
      <alignment vertical="center"/>
      <protection/>
    </xf>
    <xf numFmtId="0" fontId="27" fillId="0" borderId="11" xfId="55" applyFont="1" applyFill="1" applyBorder="1" applyAlignment="1">
      <alignment vertical="center"/>
      <protection/>
    </xf>
    <xf numFmtId="0" fontId="34" fillId="0" borderId="35" xfId="55" applyFont="1" applyFill="1" applyBorder="1" applyAlignment="1">
      <alignment horizontal="center" vertical="center"/>
      <protection/>
    </xf>
    <xf numFmtId="0" fontId="35" fillId="38" borderId="37" xfId="55" applyFont="1" applyFill="1" applyBorder="1" applyAlignment="1">
      <alignment horizontal="center" vertical="center"/>
      <protection/>
    </xf>
    <xf numFmtId="0" fontId="35" fillId="38" borderId="19" xfId="55" applyFont="1" applyFill="1" applyBorder="1" applyAlignment="1" quotePrefix="1">
      <alignment horizontal="center" vertical="center"/>
      <protection/>
    </xf>
    <xf numFmtId="3" fontId="34" fillId="0" borderId="35" xfId="55" applyNumberFormat="1" applyFont="1" applyFill="1" applyBorder="1" applyAlignment="1" applyProtection="1">
      <alignment horizontal="center" vertical="center" wrapText="1"/>
      <protection/>
    </xf>
    <xf numFmtId="3" fontId="6" fillId="0" borderId="37" xfId="55" applyNumberFormat="1" applyFont="1" applyFill="1" applyBorder="1" applyAlignment="1">
      <alignment horizontal="right" vertical="center"/>
      <protection/>
    </xf>
    <xf numFmtId="3" fontId="6" fillId="0" borderId="37" xfId="55" applyNumberFormat="1" applyFont="1" applyFill="1" applyBorder="1" applyAlignment="1" applyProtection="1">
      <alignment horizontal="right" vertical="center"/>
      <protection/>
    </xf>
    <xf numFmtId="0" fontId="38" fillId="33" borderId="37" xfId="55" applyFont="1" applyFill="1" applyBorder="1" applyAlignment="1">
      <alignment vertical="center" wrapText="1"/>
      <protection/>
    </xf>
    <xf numFmtId="0" fontId="9" fillId="0" borderId="13" xfId="55" applyFont="1" applyFill="1" applyBorder="1" applyAlignment="1" applyProtection="1">
      <alignment vertical="center"/>
      <protection locked="0"/>
    </xf>
    <xf numFmtId="3" fontId="6" fillId="34" borderId="37" xfId="55" applyNumberFormat="1" applyFont="1" applyFill="1" applyBorder="1" applyAlignment="1" applyProtection="1">
      <alignment horizontal="right" vertical="center"/>
      <protection/>
    </xf>
    <xf numFmtId="3" fontId="13" fillId="0" borderId="56" xfId="55" applyNumberFormat="1" applyFont="1" applyBorder="1" applyAlignment="1" applyProtection="1">
      <alignment vertical="center"/>
      <protection/>
    </xf>
    <xf numFmtId="3" fontId="13" fillId="0" borderId="57" xfId="55" applyNumberFormat="1" applyFont="1" applyFill="1" applyBorder="1" applyAlignment="1" applyProtection="1">
      <alignment vertical="center"/>
      <protection/>
    </xf>
    <xf numFmtId="3" fontId="13" fillId="0" borderId="56" xfId="55" applyNumberFormat="1" applyFont="1" applyFill="1" applyBorder="1" applyAlignment="1" applyProtection="1">
      <alignment vertical="center"/>
      <protection/>
    </xf>
    <xf numFmtId="3" fontId="13" fillId="39" borderId="46" xfId="55" applyNumberFormat="1" applyFont="1" applyFill="1" applyBorder="1" applyAlignment="1" applyProtection="1">
      <alignment vertical="center"/>
      <protection/>
    </xf>
    <xf numFmtId="3" fontId="6" fillId="39" borderId="46" xfId="55" applyNumberFormat="1" applyFont="1" applyFill="1" applyBorder="1" applyAlignment="1" applyProtection="1">
      <alignment horizontal="right" vertical="center"/>
      <protection/>
    </xf>
    <xf numFmtId="3" fontId="13" fillId="39" borderId="56" xfId="55" applyNumberFormat="1" applyFont="1" applyFill="1" applyBorder="1" applyAlignment="1" applyProtection="1">
      <alignment vertical="center"/>
      <protection/>
    </xf>
    <xf numFmtId="3" fontId="6" fillId="0" borderId="47" xfId="55" applyNumberFormat="1" applyFont="1" applyFill="1" applyBorder="1" applyAlignment="1" applyProtection="1">
      <alignment horizontal="right" vertical="center"/>
      <protection locked="0"/>
    </xf>
    <xf numFmtId="3" fontId="6" fillId="0" borderId="30" xfId="55" applyNumberFormat="1" applyFont="1" applyFill="1" applyBorder="1" applyAlignment="1" applyProtection="1">
      <alignment horizontal="right" vertical="center"/>
      <protection/>
    </xf>
    <xf numFmtId="3" fontId="6" fillId="39" borderId="30" xfId="55" applyNumberFormat="1" applyFont="1" applyFill="1" applyBorder="1" applyAlignment="1" applyProtection="1">
      <alignment horizontal="right" vertical="center"/>
      <protection/>
    </xf>
    <xf numFmtId="3" fontId="13" fillId="0" borderId="58" xfId="55" applyNumberFormat="1" applyFont="1" applyFill="1" applyBorder="1" applyAlignment="1" applyProtection="1">
      <alignment horizontal="right" vertical="center"/>
      <protection/>
    </xf>
    <xf numFmtId="3" fontId="13" fillId="0" borderId="30" xfId="55" applyNumberFormat="1" applyFont="1" applyFill="1" applyBorder="1" applyAlignment="1" applyProtection="1">
      <alignment horizontal="right" vertical="center"/>
      <protection/>
    </xf>
    <xf numFmtId="3" fontId="13" fillId="39" borderId="30" xfId="55" applyNumberFormat="1" applyFont="1" applyFill="1" applyBorder="1" applyAlignment="1" applyProtection="1">
      <alignment horizontal="right" vertical="center"/>
      <protection/>
    </xf>
    <xf numFmtId="0" fontId="40" fillId="0" borderId="0" xfId="55" applyFont="1" applyFill="1">
      <alignment/>
      <protection/>
    </xf>
    <xf numFmtId="3" fontId="13" fillId="0" borderId="47" xfId="55" applyNumberFormat="1" applyFont="1" applyFill="1" applyBorder="1" applyAlignment="1" applyProtection="1">
      <alignment horizontal="right" vertical="center"/>
      <protection locked="0"/>
    </xf>
    <xf numFmtId="3" fontId="6" fillId="0" borderId="25" xfId="55" applyNumberFormat="1" applyFont="1" applyFill="1" applyBorder="1" applyAlignment="1" applyProtection="1" quotePrefix="1">
      <alignment horizontal="right" vertical="center"/>
      <protection/>
    </xf>
    <xf numFmtId="3" fontId="13" fillId="0" borderId="30" xfId="55" applyNumberFormat="1" applyFont="1" applyBorder="1" applyAlignment="1" applyProtection="1">
      <alignment horizontal="right"/>
      <protection locked="0"/>
    </xf>
    <xf numFmtId="3" fontId="13" fillId="0" borderId="47" xfId="55" applyNumberFormat="1" applyFont="1" applyFill="1" applyBorder="1" applyAlignment="1" applyProtection="1">
      <alignment horizontal="right"/>
      <protection locked="0"/>
    </xf>
    <xf numFmtId="3" fontId="13" fillId="0" borderId="25" xfId="55" applyNumberFormat="1" applyFont="1" applyFill="1" applyBorder="1" applyAlignment="1" applyProtection="1">
      <alignment horizontal="right"/>
      <protection locked="0"/>
    </xf>
    <xf numFmtId="3" fontId="13" fillId="0" borderId="30" xfId="55" applyNumberFormat="1" applyFont="1" applyBorder="1" applyAlignment="1" applyProtection="1">
      <alignment horizontal="right"/>
      <protection/>
    </xf>
    <xf numFmtId="3" fontId="13" fillId="0" borderId="58" xfId="55" applyNumberFormat="1" applyFont="1" applyFill="1" applyBorder="1" applyAlignment="1" applyProtection="1">
      <alignment horizontal="right"/>
      <protection/>
    </xf>
    <xf numFmtId="3" fontId="13" fillId="0" borderId="30" xfId="55" applyNumberFormat="1" applyFont="1" applyFill="1" applyBorder="1" applyAlignment="1" applyProtection="1">
      <alignment horizontal="right"/>
      <protection/>
    </xf>
    <xf numFmtId="3" fontId="6" fillId="0" borderId="30" xfId="55" applyNumberFormat="1" applyFont="1" applyBorder="1" applyAlignment="1" applyProtection="1">
      <alignment horizontal="right"/>
      <protection locked="0"/>
    </xf>
    <xf numFmtId="3" fontId="6" fillId="0" borderId="47" xfId="55" applyNumberFormat="1" applyFont="1" applyFill="1" applyBorder="1" applyAlignment="1" applyProtection="1">
      <alignment horizontal="right"/>
      <protection locked="0"/>
    </xf>
    <xf numFmtId="3" fontId="6" fillId="0" borderId="25" xfId="55" applyNumberFormat="1" applyFont="1" applyFill="1" applyBorder="1" applyAlignment="1" applyProtection="1">
      <alignment horizontal="right"/>
      <protection locked="0"/>
    </xf>
    <xf numFmtId="3" fontId="6" fillId="39" borderId="42" xfId="55" applyNumberFormat="1" applyFont="1" applyFill="1" applyBorder="1" applyAlignment="1" applyProtection="1">
      <alignment horizontal="right" vertical="center"/>
      <protection/>
    </xf>
    <xf numFmtId="3" fontId="6" fillId="0" borderId="59" xfId="55" applyNumberFormat="1" applyFont="1" applyFill="1" applyBorder="1" applyAlignment="1" applyProtection="1">
      <alignment horizontal="right" vertical="center"/>
      <protection locked="0"/>
    </xf>
    <xf numFmtId="3" fontId="6" fillId="0" borderId="40" xfId="55" applyNumberFormat="1" applyFont="1" applyFill="1" applyBorder="1" applyAlignment="1" applyProtection="1">
      <alignment horizontal="right" vertical="center"/>
      <protection locked="0"/>
    </xf>
    <xf numFmtId="180" fontId="10" fillId="0" borderId="47" xfId="59" applyNumberFormat="1" applyFont="1" applyFill="1" applyBorder="1" applyAlignment="1" quotePrefix="1">
      <alignment horizontal="right" vertical="center"/>
      <protection/>
    </xf>
    <xf numFmtId="0" fontId="47" fillId="34" borderId="0" xfId="55" applyFont="1" applyFill="1" applyAlignment="1">
      <alignment vertical="center"/>
      <protection/>
    </xf>
    <xf numFmtId="0" fontId="27" fillId="0" borderId="0" xfId="55" applyFont="1" applyBorder="1" applyAlignment="1">
      <alignment vertical="center"/>
      <protection/>
    </xf>
    <xf numFmtId="0" fontId="6" fillId="0" borderId="52" xfId="59" applyFont="1" applyFill="1" applyBorder="1" applyAlignment="1">
      <alignment horizontal="left" vertical="center" wrapText="1"/>
      <protection/>
    </xf>
    <xf numFmtId="0" fontId="6" fillId="0" borderId="53" xfId="59" applyFont="1" applyFill="1" applyBorder="1" applyAlignment="1">
      <alignment horizontal="left" vertical="center" wrapText="1"/>
      <protection/>
    </xf>
    <xf numFmtId="0" fontId="6" fillId="37" borderId="60" xfId="59" applyFont="1" applyFill="1" applyBorder="1" applyAlignment="1">
      <alignment horizontal="left" wrapText="1"/>
      <protection/>
    </xf>
    <xf numFmtId="0" fontId="6" fillId="37" borderId="61" xfId="59" applyFont="1" applyFill="1" applyBorder="1" applyAlignment="1">
      <alignment horizontal="left" wrapText="1"/>
      <protection/>
    </xf>
    <xf numFmtId="0" fontId="6" fillId="37" borderId="62" xfId="59" applyFont="1" applyFill="1" applyBorder="1" applyAlignment="1">
      <alignment horizontal="left" wrapText="1"/>
      <protection/>
    </xf>
    <xf numFmtId="3" fontId="13" fillId="0" borderId="63" xfId="55" applyNumberFormat="1" applyFont="1" applyBorder="1" applyAlignment="1">
      <alignment horizontal="right" vertical="center"/>
      <protection/>
    </xf>
    <xf numFmtId="3" fontId="6" fillId="0" borderId="64" xfId="55" applyNumberFormat="1" applyFont="1" applyBorder="1" applyAlignment="1" applyProtection="1">
      <alignment horizontal="right" vertical="center"/>
      <protection locked="0"/>
    </xf>
    <xf numFmtId="3" fontId="13" fillId="0" borderId="65" xfId="55" applyNumberFormat="1" applyFont="1" applyBorder="1" applyAlignment="1" applyProtection="1">
      <alignment horizontal="right" vertical="center"/>
      <protection/>
    </xf>
    <xf numFmtId="3" fontId="6" fillId="0" borderId="41" xfId="55" applyNumberFormat="1" applyFont="1" applyBorder="1" applyAlignment="1" applyProtection="1">
      <alignment horizontal="right" vertical="center"/>
      <protection locked="0"/>
    </xf>
    <xf numFmtId="3" fontId="6" fillId="0" borderId="41" xfId="55" applyNumberFormat="1" applyFont="1" applyFill="1" applyBorder="1" applyAlignment="1" applyProtection="1">
      <alignment horizontal="right" vertical="center"/>
      <protection locked="0"/>
    </xf>
    <xf numFmtId="3" fontId="13" fillId="0" borderId="41" xfId="55" applyNumberFormat="1" applyFont="1" applyBorder="1" applyAlignment="1" applyProtection="1">
      <alignment horizontal="right" vertical="center"/>
      <protection locked="0"/>
    </xf>
    <xf numFmtId="0" fontId="6" fillId="0" borderId="15" xfId="59" applyFont="1" applyFill="1" applyBorder="1" applyAlignment="1">
      <alignment horizontal="left"/>
      <protection/>
    </xf>
    <xf numFmtId="0" fontId="6" fillId="0" borderId="16" xfId="59" applyFont="1" applyFill="1" applyBorder="1" applyAlignment="1">
      <alignment horizontal="left"/>
      <protection/>
    </xf>
    <xf numFmtId="0" fontId="6" fillId="0" borderId="16" xfId="59" applyFont="1" applyFill="1" applyBorder="1">
      <alignment/>
      <protection/>
    </xf>
    <xf numFmtId="3" fontId="13" fillId="0" borderId="66" xfId="55" applyNumberFormat="1" applyFont="1" applyBorder="1" applyAlignment="1" applyProtection="1">
      <alignment horizontal="right" vertical="center"/>
      <protection/>
    </xf>
    <xf numFmtId="0" fontId="11" fillId="0" borderId="67" xfId="59" applyFont="1" applyFill="1" applyBorder="1" applyAlignment="1">
      <alignment horizontal="left" vertical="center" wrapText="1"/>
      <protection/>
    </xf>
    <xf numFmtId="3" fontId="6" fillId="0" borderId="50" xfId="55" applyNumberFormat="1" applyFont="1" applyBorder="1" applyAlignment="1" applyProtection="1">
      <alignment horizontal="right" vertical="center"/>
      <protection locked="0"/>
    </xf>
    <xf numFmtId="0" fontId="17" fillId="0" borderId="15" xfId="59" applyFont="1" applyFill="1" applyBorder="1" applyAlignment="1">
      <alignment wrapText="1"/>
      <protection/>
    </xf>
    <xf numFmtId="0" fontId="17" fillId="0" borderId="0" xfId="59" applyFont="1" applyFill="1" applyBorder="1" applyAlignment="1">
      <alignment wrapText="1"/>
      <protection/>
    </xf>
    <xf numFmtId="0" fontId="18" fillId="0" borderId="0" xfId="59" applyFont="1" applyFill="1" applyBorder="1" applyAlignment="1">
      <alignment wrapText="1"/>
      <protection/>
    </xf>
    <xf numFmtId="0" fontId="17" fillId="0" borderId="16" xfId="59" applyFont="1" applyFill="1" applyBorder="1" applyAlignment="1">
      <alignment wrapText="1"/>
      <protection/>
    </xf>
    <xf numFmtId="3" fontId="6" fillId="0" borderId="64" xfId="55" applyNumberFormat="1" applyFont="1" applyBorder="1" applyAlignment="1" applyProtection="1">
      <alignment horizontal="right" vertical="center"/>
      <protection/>
    </xf>
    <xf numFmtId="0" fontId="6" fillId="0" borderId="15" xfId="55" applyFont="1" applyFill="1" applyBorder="1" applyAlignment="1">
      <alignment vertical="center" wrapText="1"/>
      <protection/>
    </xf>
    <xf numFmtId="0" fontId="6" fillId="0" borderId="24" xfId="55" applyFont="1" applyFill="1" applyBorder="1" applyAlignment="1">
      <alignment vertical="center" wrapText="1"/>
      <protection/>
    </xf>
    <xf numFmtId="0" fontId="6" fillId="0" borderId="27" xfId="55" applyFont="1" applyFill="1" applyBorder="1" applyAlignment="1">
      <alignment vertical="center" wrapText="1"/>
      <protection/>
    </xf>
    <xf numFmtId="0" fontId="6" fillId="0" borderId="16" xfId="55" applyFont="1" applyFill="1" applyBorder="1" applyAlignment="1">
      <alignment vertical="center" wrapText="1"/>
      <protection/>
    </xf>
    <xf numFmtId="0" fontId="12" fillId="0" borderId="40" xfId="59" applyFont="1" applyFill="1" applyBorder="1">
      <alignment/>
      <protection/>
    </xf>
    <xf numFmtId="3" fontId="6" fillId="0" borderId="68" xfId="55" applyNumberFormat="1" applyFont="1" applyBorder="1" applyAlignment="1">
      <alignment horizontal="right" vertical="center"/>
      <protection/>
    </xf>
    <xf numFmtId="3" fontId="13" fillId="0" borderId="41" xfId="55" applyNumberFormat="1" applyFont="1" applyBorder="1" applyAlignment="1" applyProtection="1">
      <alignment vertical="center"/>
      <protection/>
    </xf>
    <xf numFmtId="3" fontId="6" fillId="0" borderId="41" xfId="55" applyNumberFormat="1" applyFont="1" applyBorder="1" applyAlignment="1" applyProtection="1">
      <alignment vertical="center"/>
      <protection locked="0"/>
    </xf>
    <xf numFmtId="3" fontId="13" fillId="0" borderId="69" xfId="55" applyNumberFormat="1" applyFont="1" applyBorder="1" applyAlignment="1" applyProtection="1">
      <alignment vertical="center"/>
      <protection locked="0"/>
    </xf>
    <xf numFmtId="3" fontId="13" fillId="0" borderId="41" xfId="55" applyNumberFormat="1" applyFont="1" applyBorder="1" applyAlignment="1" applyProtection="1">
      <alignment vertical="center"/>
      <protection locked="0"/>
    </xf>
    <xf numFmtId="0" fontId="11" fillId="0" borderId="15" xfId="59" applyFont="1" applyFill="1" applyBorder="1">
      <alignment/>
      <protection/>
    </xf>
    <xf numFmtId="0" fontId="11" fillId="0" borderId="16" xfId="59" applyFont="1" applyFill="1" applyBorder="1">
      <alignment/>
      <protection/>
    </xf>
    <xf numFmtId="0" fontId="6" fillId="0" borderId="0" xfId="59" applyFont="1" applyFill="1" applyBorder="1" applyAlignment="1">
      <alignment horizontal="left" wrapText="1"/>
      <protection/>
    </xf>
    <xf numFmtId="0" fontId="11" fillId="0" borderId="15" xfId="59" applyFont="1" applyFill="1" applyBorder="1" applyAlignment="1">
      <alignment horizontal="left" wrapText="1"/>
      <protection/>
    </xf>
    <xf numFmtId="0" fontId="11" fillId="0" borderId="32" xfId="59" applyFont="1" applyFill="1" applyBorder="1" applyAlignment="1">
      <alignment horizontal="left" wrapText="1"/>
      <protection/>
    </xf>
    <xf numFmtId="0" fontId="11" fillId="0" borderId="0" xfId="59" applyFont="1" applyFill="1" applyBorder="1" applyAlignment="1">
      <alignment horizontal="left" wrapText="1"/>
      <protection/>
    </xf>
    <xf numFmtId="0" fontId="11" fillId="0" borderId="16" xfId="59" applyFont="1" applyFill="1" applyBorder="1" applyAlignment="1">
      <alignment horizontal="left" wrapText="1"/>
      <protection/>
    </xf>
    <xf numFmtId="3" fontId="6" fillId="0" borderId="41" xfId="62" applyNumberFormat="1" applyFont="1" applyBorder="1" applyAlignment="1" applyProtection="1">
      <alignment vertical="center"/>
      <protection locked="0"/>
    </xf>
    <xf numFmtId="3" fontId="6" fillId="0" borderId="50" xfId="55" applyNumberFormat="1" applyFont="1" applyBorder="1" applyAlignment="1" applyProtection="1">
      <alignment vertical="center"/>
      <protection locked="0"/>
    </xf>
    <xf numFmtId="3" fontId="13" fillId="0" borderId="69" xfId="55" applyNumberFormat="1" applyFont="1" applyBorder="1" applyAlignment="1" applyProtection="1">
      <alignment vertical="center"/>
      <protection/>
    </xf>
    <xf numFmtId="3" fontId="13" fillId="0" borderId="41" xfId="55" applyNumberFormat="1" applyFont="1" applyBorder="1" applyAlignment="1" applyProtection="1">
      <alignment horizontal="right"/>
      <protection locked="0"/>
    </xf>
    <xf numFmtId="3" fontId="13" fillId="0" borderId="41" xfId="55" applyNumberFormat="1" applyFont="1" applyBorder="1" applyAlignment="1" applyProtection="1">
      <alignment horizontal="right"/>
      <protection/>
    </xf>
    <xf numFmtId="3" fontId="6" fillId="0" borderId="41" xfId="55" applyNumberFormat="1" applyFont="1" applyBorder="1" applyAlignment="1" applyProtection="1">
      <alignment horizontal="right"/>
      <protection locked="0"/>
    </xf>
    <xf numFmtId="0" fontId="48" fillId="0" borderId="0" xfId="0" applyFont="1" applyAlignment="1">
      <alignment/>
    </xf>
    <xf numFmtId="0" fontId="6" fillId="41" borderId="0" xfId="55" applyFont="1" applyFill="1" applyAlignment="1">
      <alignment vertical="center"/>
      <protection/>
    </xf>
    <xf numFmtId="3" fontId="13" fillId="0" borderId="39" xfId="55" applyNumberFormat="1" applyFont="1" applyBorder="1" applyAlignment="1" applyProtection="1">
      <alignment horizontal="right" vertical="center"/>
      <protection/>
    </xf>
    <xf numFmtId="3" fontId="6" fillId="0" borderId="30" xfId="55" applyNumberFormat="1" applyFont="1" applyBorder="1" applyAlignment="1" applyProtection="1">
      <alignment horizontal="right" vertical="center"/>
      <protection/>
    </xf>
    <xf numFmtId="3" fontId="13" fillId="0" borderId="39" xfId="55" applyNumberFormat="1" applyFont="1" applyBorder="1" applyAlignment="1" applyProtection="1">
      <alignment vertical="center"/>
      <protection/>
    </xf>
    <xf numFmtId="3" fontId="6" fillId="0" borderId="19" xfId="55" applyNumberFormat="1" applyFont="1" applyBorder="1" applyAlignment="1" applyProtection="1">
      <alignment vertical="center"/>
      <protection/>
    </xf>
    <xf numFmtId="3" fontId="6" fillId="0" borderId="11" xfId="55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1" fontId="6" fillId="0" borderId="43" xfId="55" applyNumberFormat="1" applyFont="1" applyBorder="1" applyAlignment="1">
      <alignment horizontal="center" vertical="center"/>
      <protection/>
    </xf>
    <xf numFmtId="3" fontId="40" fillId="0" borderId="0" xfId="55" applyNumberFormat="1" applyFont="1" applyAlignment="1" applyProtection="1">
      <alignment/>
      <protection/>
    </xf>
    <xf numFmtId="3" fontId="27" fillId="38" borderId="0" xfId="55" applyNumberFormat="1" applyFont="1" applyFill="1" applyBorder="1" applyAlignment="1" applyProtection="1">
      <alignment horizontal="right"/>
      <protection/>
    </xf>
    <xf numFmtId="3" fontId="34" fillId="0" borderId="19" xfId="55" applyNumberFormat="1" applyFont="1" applyFill="1" applyBorder="1" applyAlignment="1" applyProtection="1" quotePrefix="1">
      <alignment horizontal="center" vertical="center"/>
      <protection/>
    </xf>
    <xf numFmtId="0" fontId="30" fillId="0" borderId="0" xfId="55" applyProtection="1">
      <alignment/>
      <protection/>
    </xf>
    <xf numFmtId="0" fontId="6" fillId="0" borderId="53" xfId="59" applyFont="1" applyFill="1" applyBorder="1" applyAlignment="1">
      <alignment horizontal="left" wrapText="1"/>
      <protection/>
    </xf>
    <xf numFmtId="0" fontId="6" fillId="0" borderId="15" xfId="59" applyFont="1" applyFill="1" applyBorder="1" applyAlignment="1" quotePrefix="1">
      <alignment horizontal="left" vertical="center" wrapText="1"/>
      <protection/>
    </xf>
    <xf numFmtId="0" fontId="6" fillId="0" borderId="16" xfId="59" applyFont="1" applyFill="1" applyBorder="1" applyAlignment="1" quotePrefix="1">
      <alignment vertical="center" wrapText="1"/>
      <protection/>
    </xf>
    <xf numFmtId="0" fontId="6" fillId="0" borderId="15" xfId="59" applyFont="1" applyFill="1" applyBorder="1" applyAlignment="1" quotePrefix="1">
      <alignment horizontal="left"/>
      <protection/>
    </xf>
    <xf numFmtId="0" fontId="6" fillId="0" borderId="16" xfId="59" applyFont="1" applyFill="1" applyBorder="1" quotePrefix="1">
      <alignment/>
      <protection/>
    </xf>
    <xf numFmtId="0" fontId="6" fillId="0" borderId="0" xfId="55" applyFont="1" applyAlignment="1">
      <alignment horizontal="right" vertical="center"/>
      <protection/>
    </xf>
    <xf numFmtId="0" fontId="121" fillId="0" borderId="0" xfId="57">
      <alignment/>
      <protection/>
    </xf>
    <xf numFmtId="0" fontId="6" fillId="0" borderId="0" xfId="57" applyFont="1" applyAlignment="1">
      <alignment horizontal="left" vertical="center" wrapText="1"/>
      <protection/>
    </xf>
    <xf numFmtId="0" fontId="8" fillId="0" borderId="0" xfId="57" applyFont="1" applyAlignment="1">
      <alignment vertical="center" wrapText="1"/>
      <protection/>
    </xf>
    <xf numFmtId="0" fontId="121" fillId="0" borderId="0" xfId="57" applyAlignment="1">
      <alignment/>
      <protection/>
    </xf>
    <xf numFmtId="0" fontId="121" fillId="0" borderId="0" xfId="57" applyFill="1">
      <alignment/>
      <protection/>
    </xf>
    <xf numFmtId="0" fontId="121" fillId="0" borderId="0" xfId="57" quotePrefix="1">
      <alignment/>
      <protection/>
    </xf>
    <xf numFmtId="179" fontId="58" fillId="0" borderId="0" xfId="55" applyNumberFormat="1" applyFont="1" applyBorder="1" applyAlignment="1">
      <alignment horizontal="center"/>
      <protection/>
    </xf>
    <xf numFmtId="179" fontId="121" fillId="0" borderId="0" xfId="57" applyNumberFormat="1" applyBorder="1">
      <alignment/>
      <protection/>
    </xf>
    <xf numFmtId="179" fontId="61" fillId="0" borderId="0" xfId="55" applyNumberFormat="1" applyFont="1" applyBorder="1" applyAlignment="1">
      <alignment horizontal="center"/>
      <protection/>
    </xf>
    <xf numFmtId="179" fontId="35" fillId="42" borderId="0" xfId="55" applyNumberFormat="1" applyFont="1" applyFill="1" applyBorder="1" applyAlignment="1">
      <alignment horizontal="center"/>
      <protection/>
    </xf>
    <xf numFmtId="179" fontId="35" fillId="35" borderId="0" xfId="55" applyNumberFormat="1" applyFont="1" applyFill="1" applyBorder="1" applyAlignment="1">
      <alignment horizontal="center"/>
      <protection/>
    </xf>
    <xf numFmtId="179" fontId="52" fillId="0" borderId="0" xfId="55" applyNumberFormat="1" applyFont="1" applyBorder="1" applyAlignment="1">
      <alignment horizontal="center"/>
      <protection/>
    </xf>
    <xf numFmtId="179" fontId="58" fillId="37" borderId="0" xfId="55" applyNumberFormat="1" applyFont="1" applyFill="1" applyBorder="1" applyAlignment="1">
      <alignment horizontal="center"/>
      <protection/>
    </xf>
    <xf numFmtId="179" fontId="52" fillId="37" borderId="0" xfId="55" applyNumberFormat="1" applyFont="1" applyFill="1" applyBorder="1" applyAlignment="1">
      <alignment horizontal="center"/>
      <protection/>
    </xf>
    <xf numFmtId="0" fontId="121" fillId="0" borderId="0" xfId="57" applyBorder="1">
      <alignment/>
      <protection/>
    </xf>
    <xf numFmtId="179" fontId="53" fillId="37" borderId="0" xfId="55" applyNumberFormat="1" applyFont="1" applyFill="1" applyBorder="1" applyAlignment="1">
      <alignment horizontal="center"/>
      <protection/>
    </xf>
    <xf numFmtId="0" fontId="58" fillId="0" borderId="0" xfId="55" applyNumberFormat="1" applyFont="1" applyBorder="1" applyAlignment="1" quotePrefix="1">
      <alignment horizontal="center"/>
      <protection/>
    </xf>
    <xf numFmtId="0" fontId="58" fillId="0" borderId="0" xfId="55" applyNumberFormat="1" applyFont="1" applyFill="1" applyBorder="1" applyAlignment="1" quotePrefix="1">
      <alignment horizontal="center"/>
      <protection/>
    </xf>
    <xf numFmtId="182" fontId="58" fillId="0" borderId="0" xfId="55" applyNumberFormat="1" applyFont="1" applyFill="1" applyBorder="1" applyAlignment="1" quotePrefix="1">
      <alignment horizontal="center"/>
      <protection/>
    </xf>
    <xf numFmtId="0" fontId="58" fillId="37" borderId="0" xfId="55" applyNumberFormat="1" applyFont="1" applyFill="1" applyBorder="1" applyAlignment="1" quotePrefix="1">
      <alignment horizontal="center"/>
      <protection/>
    </xf>
    <xf numFmtId="0" fontId="11" fillId="0" borderId="66" xfId="59" applyFont="1" applyFill="1" applyBorder="1" applyAlignment="1">
      <alignment vertical="center" wrapText="1"/>
      <protection/>
    </xf>
    <xf numFmtId="0" fontId="11" fillId="0" borderId="66" xfId="59" applyFont="1" applyFill="1" applyBorder="1" applyAlignment="1">
      <alignment horizontal="left" vertical="center" wrapText="1"/>
      <protection/>
    </xf>
    <xf numFmtId="0" fontId="6" fillId="0" borderId="0" xfId="59" applyFont="1" applyFill="1" applyBorder="1" applyAlignment="1" quotePrefix="1">
      <alignment horizontal="left" vertical="center" wrapText="1"/>
      <protection/>
    </xf>
    <xf numFmtId="0" fontId="6" fillId="0" borderId="70" xfId="59" applyFont="1" applyFill="1" applyBorder="1" applyAlignment="1">
      <alignment horizontal="left" vertical="center" wrapText="1"/>
      <protection/>
    </xf>
    <xf numFmtId="0" fontId="6" fillId="0" borderId="36" xfId="59" applyFont="1" applyFill="1" applyBorder="1" applyAlignment="1">
      <alignment horizontal="left" vertical="center" wrapText="1"/>
      <protection/>
    </xf>
    <xf numFmtId="0" fontId="11" fillId="0" borderId="36" xfId="59" applyFont="1" applyFill="1" applyBorder="1" applyAlignment="1">
      <alignment horizontal="left" vertical="center" wrapText="1"/>
      <protection/>
    </xf>
    <xf numFmtId="3" fontId="10" fillId="0" borderId="69" xfId="55" applyNumberFormat="1" applyFont="1" applyBorder="1" applyAlignment="1" applyProtection="1">
      <alignment horizontal="right" vertical="center"/>
      <protection/>
    </xf>
    <xf numFmtId="3" fontId="10" fillId="0" borderId="45" xfId="55" applyNumberFormat="1" applyFont="1" applyFill="1" applyBorder="1" applyAlignment="1" applyProtection="1">
      <alignment vertical="center"/>
      <protection/>
    </xf>
    <xf numFmtId="3" fontId="10" fillId="0" borderId="46" xfId="55" applyNumberFormat="1" applyFont="1" applyFill="1" applyBorder="1" applyAlignment="1" applyProtection="1">
      <alignment vertical="center"/>
      <protection/>
    </xf>
    <xf numFmtId="3" fontId="10" fillId="39" borderId="45" xfId="55" applyNumberFormat="1" applyFont="1" applyFill="1" applyBorder="1" applyAlignment="1" applyProtection="1">
      <alignment vertical="center"/>
      <protection/>
    </xf>
    <xf numFmtId="3" fontId="38" fillId="33" borderId="43" xfId="55" applyNumberFormat="1" applyFont="1" applyFill="1" applyBorder="1" applyAlignment="1">
      <alignment vertical="center"/>
      <protection/>
    </xf>
    <xf numFmtId="3" fontId="10" fillId="0" borderId="41" xfId="55" applyNumberFormat="1" applyFont="1" applyBorder="1" applyAlignment="1" applyProtection="1">
      <alignment horizontal="right" vertical="center"/>
      <protection/>
    </xf>
    <xf numFmtId="3" fontId="10" fillId="0" borderId="47" xfId="55" applyNumberFormat="1" applyFont="1" applyFill="1" applyBorder="1" applyAlignment="1" applyProtection="1">
      <alignment horizontal="right" vertical="center"/>
      <protection/>
    </xf>
    <xf numFmtId="3" fontId="10" fillId="0" borderId="25" xfId="55" applyNumberFormat="1" applyFont="1" applyFill="1" applyBorder="1" applyAlignment="1" applyProtection="1">
      <alignment horizontal="right" vertical="center"/>
      <protection/>
    </xf>
    <xf numFmtId="3" fontId="10" fillId="39" borderId="47" xfId="55" applyNumberFormat="1" applyFont="1" applyFill="1" applyBorder="1" applyAlignment="1" applyProtection="1">
      <alignment horizontal="right" vertical="center"/>
      <protection/>
    </xf>
    <xf numFmtId="0" fontId="9" fillId="0" borderId="0" xfId="55" applyFont="1" applyAlignment="1">
      <alignment horizontal="center" wrapText="1"/>
      <protection/>
    </xf>
    <xf numFmtId="0" fontId="70" fillId="0" borderId="0" xfId="55" applyFont="1" applyFill="1" applyBorder="1" applyAlignment="1">
      <alignment horizontal="left"/>
      <protection/>
    </xf>
    <xf numFmtId="0" fontId="11" fillId="37" borderId="0" xfId="60" applyFont="1" applyFill="1" applyBorder="1" applyAlignment="1" quotePrefix="1">
      <alignment horizontal="left"/>
      <protection/>
    </xf>
    <xf numFmtId="0" fontId="121" fillId="38" borderId="0" xfId="57" applyFill="1">
      <alignment/>
      <protection/>
    </xf>
    <xf numFmtId="0" fontId="121" fillId="38" borderId="0" xfId="57" applyFill="1" applyAlignment="1">
      <alignment/>
      <protection/>
    </xf>
    <xf numFmtId="1" fontId="52" fillId="42" borderId="71" xfId="55" applyNumberFormat="1" applyFont="1" applyFill="1" applyBorder="1" applyAlignment="1" quotePrefix="1">
      <alignment horizontal="center"/>
      <protection/>
    </xf>
    <xf numFmtId="0" fontId="6" fillId="42" borderId="72" xfId="55" applyFont="1" applyFill="1" applyBorder="1">
      <alignment/>
      <protection/>
    </xf>
    <xf numFmtId="1" fontId="52" fillId="42" borderId="73" xfId="55" applyNumberFormat="1" applyFont="1" applyFill="1" applyBorder="1" applyAlignment="1" quotePrefix="1">
      <alignment horizontal="center"/>
      <protection/>
    </xf>
    <xf numFmtId="0" fontId="6" fillId="42" borderId="74" xfId="55" applyFont="1" applyFill="1" applyBorder="1">
      <alignment/>
      <protection/>
    </xf>
    <xf numFmtId="0" fontId="6" fillId="42" borderId="73" xfId="55" applyFont="1" applyFill="1" applyBorder="1">
      <alignment/>
      <protection/>
    </xf>
    <xf numFmtId="0" fontId="6" fillId="42" borderId="73" xfId="55" applyFont="1" applyFill="1" applyBorder="1" applyAlignment="1" quotePrefix="1">
      <alignment horizontal="left"/>
      <protection/>
    </xf>
    <xf numFmtId="179" fontId="52" fillId="42" borderId="73" xfId="55" applyNumberFormat="1" applyFont="1" applyFill="1" applyBorder="1" applyAlignment="1" quotePrefix="1">
      <alignment horizontal="center"/>
      <protection/>
    </xf>
    <xf numFmtId="179" fontId="53" fillId="42" borderId="73" xfId="55" applyNumberFormat="1" applyFont="1" applyFill="1" applyBorder="1" applyAlignment="1" quotePrefix="1">
      <alignment horizontal="center"/>
      <protection/>
    </xf>
    <xf numFmtId="0" fontId="54" fillId="42" borderId="73" xfId="55" applyFont="1" applyFill="1" applyBorder="1">
      <alignment/>
      <protection/>
    </xf>
    <xf numFmtId="179" fontId="52" fillId="42" borderId="73" xfId="55" applyNumberFormat="1" applyFont="1" applyFill="1" applyBorder="1" applyAlignment="1" quotePrefix="1">
      <alignment horizontal="center" vertical="center"/>
      <protection/>
    </xf>
    <xf numFmtId="0" fontId="17" fillId="42" borderId="73" xfId="55" applyFont="1" applyFill="1" applyBorder="1" applyAlignment="1">
      <alignment wrapText="1"/>
      <protection/>
    </xf>
    <xf numFmtId="179" fontId="52" fillId="42" borderId="73" xfId="55" applyNumberFormat="1" applyFont="1" applyFill="1" applyBorder="1" applyAlignment="1" quotePrefix="1">
      <alignment horizontal="center"/>
      <protection/>
    </xf>
    <xf numFmtId="0" fontId="17" fillId="42" borderId="73" xfId="55" applyFont="1" applyFill="1" applyBorder="1">
      <alignment/>
      <protection/>
    </xf>
    <xf numFmtId="179" fontId="52" fillId="42" borderId="75" xfId="55" applyNumberFormat="1" applyFont="1" applyFill="1" applyBorder="1" applyAlignment="1" quotePrefix="1">
      <alignment horizontal="center"/>
      <protection/>
    </xf>
    <xf numFmtId="0" fontId="6" fillId="42" borderId="75" xfId="55" applyFont="1" applyFill="1" applyBorder="1">
      <alignment/>
      <protection/>
    </xf>
    <xf numFmtId="179" fontId="53" fillId="42" borderId="75" xfId="55" applyNumberFormat="1" applyFont="1" applyFill="1" applyBorder="1" applyAlignment="1" quotePrefix="1">
      <alignment horizontal="center"/>
      <protection/>
    </xf>
    <xf numFmtId="0" fontId="54" fillId="42" borderId="75" xfId="55" applyFont="1" applyFill="1" applyBorder="1">
      <alignment/>
      <protection/>
    </xf>
    <xf numFmtId="179" fontId="52" fillId="42" borderId="76" xfId="55" applyNumberFormat="1" applyFont="1" applyFill="1" applyBorder="1" applyAlignment="1" quotePrefix="1">
      <alignment horizontal="center"/>
      <protection/>
    </xf>
    <xf numFmtId="0" fontId="6" fillId="42" borderId="76" xfId="55" applyFont="1" applyFill="1" applyBorder="1">
      <alignment/>
      <protection/>
    </xf>
    <xf numFmtId="0" fontId="11" fillId="42" borderId="0" xfId="60" applyFont="1" applyFill="1" applyBorder="1" applyAlignment="1" quotePrefix="1">
      <alignment horizontal="left"/>
      <protection/>
    </xf>
    <xf numFmtId="0" fontId="42" fillId="42" borderId="63" xfId="60" applyFont="1" applyFill="1" applyBorder="1">
      <alignment/>
      <protection/>
    </xf>
    <xf numFmtId="179" fontId="35" fillId="42" borderId="41" xfId="55" applyNumberFormat="1" applyFont="1" applyFill="1" applyBorder="1" applyAlignment="1">
      <alignment horizontal="center"/>
      <protection/>
    </xf>
    <xf numFmtId="179" fontId="45" fillId="42" borderId="64" xfId="55" applyNumberFormat="1" applyFont="1" applyFill="1" applyBorder="1" applyAlignment="1">
      <alignment horizontal="left"/>
      <protection/>
    </xf>
    <xf numFmtId="179" fontId="56" fillId="42" borderId="64" xfId="55" applyNumberFormat="1" applyFont="1" applyFill="1" applyBorder="1" applyAlignment="1">
      <alignment horizontal="left"/>
      <protection/>
    </xf>
    <xf numFmtId="179" fontId="58" fillId="42" borderId="77" xfId="55" applyNumberFormat="1" applyFont="1" applyFill="1" applyBorder="1" applyAlignment="1" quotePrefix="1">
      <alignment horizontal="center"/>
      <protection/>
    </xf>
    <xf numFmtId="0" fontId="54" fillId="42" borderId="78" xfId="55" applyFont="1" applyFill="1" applyBorder="1">
      <alignment/>
      <protection/>
    </xf>
    <xf numFmtId="179" fontId="58" fillId="42" borderId="73" xfId="55" applyNumberFormat="1" applyFont="1" applyFill="1" applyBorder="1" applyAlignment="1" quotePrefix="1">
      <alignment horizontal="center"/>
      <protection/>
    </xf>
    <xf numFmtId="0" fontId="54" fillId="42" borderId="74" xfId="55" applyFont="1" applyFill="1" applyBorder="1">
      <alignment/>
      <protection/>
    </xf>
    <xf numFmtId="0" fontId="54" fillId="42" borderId="73" xfId="55" applyFont="1" applyFill="1" applyBorder="1">
      <alignment/>
      <protection/>
    </xf>
    <xf numFmtId="0" fontId="57" fillId="42" borderId="73" xfId="55" applyFont="1" applyFill="1" applyBorder="1">
      <alignment/>
      <protection/>
    </xf>
    <xf numFmtId="0" fontId="54" fillId="42" borderId="73" xfId="55" applyFont="1" applyFill="1" applyBorder="1" applyAlignment="1">
      <alignment horizontal="left"/>
      <protection/>
    </xf>
    <xf numFmtId="179" fontId="58" fillId="42" borderId="73" xfId="55" applyNumberFormat="1" applyFont="1" applyFill="1" applyBorder="1" applyAlignment="1">
      <alignment horizontal="center"/>
      <protection/>
    </xf>
    <xf numFmtId="0" fontId="54" fillId="42" borderId="73" xfId="55" applyFont="1" applyFill="1" applyBorder="1" applyAlignment="1">
      <alignment horizontal="left" wrapText="1"/>
      <protection/>
    </xf>
    <xf numFmtId="179" fontId="61" fillId="42" borderId="75" xfId="55" applyNumberFormat="1" applyFont="1" applyFill="1" applyBorder="1" applyAlignment="1">
      <alignment horizontal="center"/>
      <protection/>
    </xf>
    <xf numFmtId="0" fontId="62" fillId="42" borderId="75" xfId="55" applyFont="1" applyFill="1" applyBorder="1">
      <alignment/>
      <protection/>
    </xf>
    <xf numFmtId="179" fontId="46" fillId="42" borderId="59" xfId="55" applyNumberFormat="1" applyFont="1" applyFill="1" applyBorder="1" applyAlignment="1">
      <alignment horizontal="left"/>
      <protection/>
    </xf>
    <xf numFmtId="179" fontId="58" fillId="42" borderId="77" xfId="55" applyNumberFormat="1" applyFont="1" applyFill="1" applyBorder="1" applyAlignment="1">
      <alignment horizontal="center"/>
      <protection/>
    </xf>
    <xf numFmtId="0" fontId="6" fillId="42" borderId="78" xfId="55" applyFont="1" applyFill="1" applyBorder="1">
      <alignment/>
      <protection/>
    </xf>
    <xf numFmtId="179" fontId="58" fillId="42" borderId="79" xfId="55" applyNumberFormat="1" applyFont="1" applyFill="1" applyBorder="1" applyAlignment="1">
      <alignment horizontal="center"/>
      <protection/>
    </xf>
    <xf numFmtId="0" fontId="17" fillId="42" borderId="79" xfId="55" applyFont="1" applyFill="1" applyBorder="1">
      <alignment/>
      <protection/>
    </xf>
    <xf numFmtId="179" fontId="45" fillId="42" borderId="59" xfId="55" applyNumberFormat="1" applyFont="1" applyFill="1" applyBorder="1" applyAlignment="1">
      <alignment horizontal="left"/>
      <protection/>
    </xf>
    <xf numFmtId="179" fontId="52" fillId="42" borderId="73" xfId="55" applyNumberFormat="1" applyFont="1" applyFill="1" applyBorder="1" applyAlignment="1">
      <alignment horizontal="center"/>
      <protection/>
    </xf>
    <xf numFmtId="179" fontId="52" fillId="42" borderId="79" xfId="55" applyNumberFormat="1" applyFont="1" applyFill="1" applyBorder="1" applyAlignment="1">
      <alignment horizontal="center"/>
      <protection/>
    </xf>
    <xf numFmtId="0" fontId="6" fillId="42" borderId="79" xfId="55" applyFont="1" applyFill="1" applyBorder="1">
      <alignment/>
      <protection/>
    </xf>
    <xf numFmtId="179" fontId="58" fillId="42" borderId="76" xfId="55" applyNumberFormat="1" applyFont="1" applyFill="1" applyBorder="1" applyAlignment="1">
      <alignment horizontal="center"/>
      <protection/>
    </xf>
    <xf numFmtId="0" fontId="17" fillId="42" borderId="76" xfId="55" applyFont="1" applyFill="1" applyBorder="1">
      <alignment/>
      <protection/>
    </xf>
    <xf numFmtId="179" fontId="52" fillId="42" borderId="77" xfId="55" applyNumberFormat="1" applyFont="1" applyFill="1" applyBorder="1" applyAlignment="1">
      <alignment horizontal="center"/>
      <protection/>
    </xf>
    <xf numFmtId="0" fontId="6" fillId="42" borderId="77" xfId="55" applyFont="1" applyFill="1" applyBorder="1">
      <alignment/>
      <protection/>
    </xf>
    <xf numFmtId="179" fontId="58" fillId="42" borderId="75" xfId="55" applyNumberFormat="1" applyFont="1" applyFill="1" applyBorder="1" applyAlignment="1">
      <alignment horizontal="center"/>
      <protection/>
    </xf>
    <xf numFmtId="0" fontId="69" fillId="42" borderId="75" xfId="55" applyFont="1" applyFill="1" applyBorder="1">
      <alignment/>
      <protection/>
    </xf>
    <xf numFmtId="179" fontId="52" fillId="42" borderId="71" xfId="55" applyNumberFormat="1" applyFont="1" applyFill="1" applyBorder="1" applyAlignment="1">
      <alignment horizontal="center"/>
      <protection/>
    </xf>
    <xf numFmtId="0" fontId="6" fillId="42" borderId="71" xfId="55" applyFont="1" applyFill="1" applyBorder="1">
      <alignment/>
      <protection/>
    </xf>
    <xf numFmtId="179" fontId="53" fillId="42" borderId="73" xfId="55" applyNumberFormat="1" applyFont="1" applyFill="1" applyBorder="1" applyAlignment="1">
      <alignment horizontal="center"/>
      <protection/>
    </xf>
    <xf numFmtId="179" fontId="52" fillId="42" borderId="76" xfId="55" applyNumberFormat="1" applyFont="1" applyFill="1" applyBorder="1" applyAlignment="1">
      <alignment horizontal="center"/>
      <protection/>
    </xf>
    <xf numFmtId="0" fontId="6" fillId="42" borderId="76" xfId="55" applyFont="1" applyFill="1" applyBorder="1" applyAlignment="1">
      <alignment horizontal="left" wrapText="1"/>
      <protection/>
    </xf>
    <xf numFmtId="0" fontId="58" fillId="42" borderId="80" xfId="55" applyNumberFormat="1" applyFont="1" applyFill="1" applyBorder="1" applyAlignment="1" quotePrefix="1">
      <alignment horizontal="center"/>
      <protection/>
    </xf>
    <xf numFmtId="0" fontId="27" fillId="42" borderId="80" xfId="55" applyFont="1" applyFill="1" applyBorder="1" applyAlignment="1">
      <alignment horizontal="left"/>
      <protection/>
    </xf>
    <xf numFmtId="0" fontId="58" fillId="42" borderId="73" xfId="55" applyNumberFormat="1" applyFont="1" applyFill="1" applyBorder="1" applyAlignment="1" quotePrefix="1">
      <alignment horizontal="center"/>
      <protection/>
    </xf>
    <xf numFmtId="0" fontId="27" fillId="42" borderId="73" xfId="55" applyFont="1" applyFill="1" applyBorder="1" applyAlignment="1">
      <alignment horizontal="left"/>
      <protection/>
    </xf>
    <xf numFmtId="0" fontId="70" fillId="42" borderId="73" xfId="55" applyFont="1" applyFill="1" applyBorder="1" applyAlignment="1">
      <alignment horizontal="left"/>
      <protection/>
    </xf>
    <xf numFmtId="0" fontId="27" fillId="42" borderId="73" xfId="55" applyFont="1" applyFill="1" applyBorder="1" applyAlignment="1" quotePrefix="1">
      <alignment horizontal="left"/>
      <protection/>
    </xf>
    <xf numFmtId="0" fontId="58" fillId="42" borderId="76" xfId="55" applyNumberFormat="1" applyFont="1" applyFill="1" applyBorder="1" applyAlignment="1" quotePrefix="1">
      <alignment horizontal="center"/>
      <protection/>
    </xf>
    <xf numFmtId="0" fontId="27" fillId="42" borderId="76" xfId="55" applyFont="1" applyFill="1" applyBorder="1" applyAlignment="1">
      <alignment horizontal="left"/>
      <protection/>
    </xf>
    <xf numFmtId="0" fontId="70" fillId="42" borderId="80" xfId="55" applyFont="1" applyFill="1" applyBorder="1" applyAlignment="1">
      <alignment horizontal="left"/>
      <protection/>
    </xf>
    <xf numFmtId="0" fontId="58" fillId="42" borderId="77" xfId="55" applyNumberFormat="1" applyFont="1" applyFill="1" applyBorder="1" applyAlignment="1" quotePrefix="1">
      <alignment horizontal="center"/>
      <protection/>
    </xf>
    <xf numFmtId="0" fontId="27" fillId="42" borderId="77" xfId="55" applyFont="1" applyFill="1" applyBorder="1" applyAlignment="1">
      <alignment horizontal="left"/>
      <protection/>
    </xf>
    <xf numFmtId="182" fontId="58" fillId="42" borderId="76" xfId="55" applyNumberFormat="1" applyFont="1" applyFill="1" applyBorder="1" applyAlignment="1" quotePrefix="1">
      <alignment horizontal="center"/>
      <protection/>
    </xf>
    <xf numFmtId="0" fontId="27" fillId="42" borderId="76" xfId="55" applyFont="1" applyFill="1" applyBorder="1" applyAlignment="1">
      <alignment horizontal="left"/>
      <protection/>
    </xf>
    <xf numFmtId="0" fontId="70" fillId="42" borderId="76" xfId="55" applyFont="1" applyFill="1" applyBorder="1" applyAlignment="1">
      <alignment horizontal="left"/>
      <protection/>
    </xf>
    <xf numFmtId="14" fontId="121" fillId="42" borderId="25" xfId="57" applyNumberFormat="1" applyFill="1" applyBorder="1" applyAlignment="1">
      <alignment/>
      <protection/>
    </xf>
    <xf numFmtId="0" fontId="121" fillId="38" borderId="25" xfId="57" applyFill="1" applyBorder="1">
      <alignment/>
      <protection/>
    </xf>
    <xf numFmtId="0" fontId="121" fillId="0" borderId="25" xfId="57" applyFill="1" applyBorder="1">
      <alignment/>
      <protection/>
    </xf>
    <xf numFmtId="0" fontId="41" fillId="42" borderId="0" xfId="55" applyFont="1" applyFill="1" applyBorder="1">
      <alignment/>
      <protection/>
    </xf>
    <xf numFmtId="0" fontId="40" fillId="42" borderId="0" xfId="55" applyFont="1" applyFill="1" applyBorder="1">
      <alignment/>
      <protection/>
    </xf>
    <xf numFmtId="0" fontId="41" fillId="42" borderId="0" xfId="55" applyNumberFormat="1" applyFont="1" applyFill="1" applyBorder="1" applyProtection="1">
      <alignment/>
      <protection locked="0"/>
    </xf>
    <xf numFmtId="49" fontId="41" fillId="42" borderId="0" xfId="55" applyNumberFormat="1" applyFont="1" applyFill="1" applyBorder="1" applyProtection="1">
      <alignment/>
      <protection locked="0"/>
    </xf>
    <xf numFmtId="0" fontId="121" fillId="42" borderId="0" xfId="57" applyFill="1">
      <alignment/>
      <protection/>
    </xf>
    <xf numFmtId="0" fontId="121" fillId="42" borderId="0" xfId="57" applyFill="1" applyAlignment="1">
      <alignment/>
      <protection/>
    </xf>
    <xf numFmtId="181" fontId="50" fillId="42" borderId="0" xfId="63" applyNumberFormat="1" applyFont="1" applyFill="1" applyBorder="1" applyAlignment="1" quotePrefix="1">
      <alignment horizontal="right"/>
      <protection/>
    </xf>
    <xf numFmtId="0" fontId="12" fillId="42" borderId="0" xfId="63" applyFont="1" applyFill="1" applyBorder="1">
      <alignment/>
      <protection/>
    </xf>
    <xf numFmtId="0" fontId="12" fillId="42" borderId="0" xfId="63" applyFont="1" applyFill="1" applyBorder="1" applyAlignment="1" quotePrefix="1">
      <alignment horizontal="left"/>
      <protection/>
    </xf>
    <xf numFmtId="0" fontId="12" fillId="42" borderId="0" xfId="63" applyFont="1" applyFill="1" applyBorder="1" applyAlignment="1" quotePrefix="1">
      <alignment horizontal="left"/>
      <protection/>
    </xf>
    <xf numFmtId="0" fontId="12" fillId="42" borderId="0" xfId="63" applyFont="1" applyFill="1" applyBorder="1">
      <alignment/>
      <protection/>
    </xf>
    <xf numFmtId="0" fontId="12" fillId="42" borderId="0" xfId="63" applyFont="1" applyFill="1" applyBorder="1" applyAlignment="1">
      <alignment horizontal="left"/>
      <protection/>
    </xf>
    <xf numFmtId="0" fontId="12" fillId="42" borderId="0" xfId="63" applyFont="1" applyFill="1" applyBorder="1" applyAlignment="1">
      <alignment horizontal="left"/>
      <protection/>
    </xf>
    <xf numFmtId="0" fontId="16" fillId="42" borderId="0" xfId="63" applyFont="1" applyFill="1" applyBorder="1">
      <alignment/>
      <protection/>
    </xf>
    <xf numFmtId="0" fontId="16" fillId="42" borderId="0" xfId="63" applyFont="1" applyFill="1" applyBorder="1" applyAlignment="1" quotePrefix="1">
      <alignment horizontal="left"/>
      <protection/>
    </xf>
    <xf numFmtId="0" fontId="12" fillId="42" borderId="0" xfId="59" applyFont="1" applyFill="1" applyBorder="1" applyAlignment="1">
      <alignment horizontal="left"/>
      <protection/>
    </xf>
    <xf numFmtId="0" fontId="12" fillId="42" borderId="0" xfId="59" applyFont="1" applyFill="1" applyBorder="1" applyAlignment="1">
      <alignment horizontal="left"/>
      <protection/>
    </xf>
    <xf numFmtId="0" fontId="12" fillId="42" borderId="0" xfId="63" applyFont="1" applyFill="1" applyBorder="1" applyAlignment="1" quotePrefix="1">
      <alignment horizontal="left"/>
      <protection/>
    </xf>
    <xf numFmtId="0" fontId="51" fillId="42" borderId="0" xfId="59" applyFont="1" applyFill="1" applyBorder="1" applyAlignment="1" quotePrefix="1">
      <alignment horizontal="left"/>
      <protection/>
    </xf>
    <xf numFmtId="0" fontId="50" fillId="42" borderId="0" xfId="59" applyFont="1" applyFill="1" applyBorder="1" applyAlignment="1" quotePrefix="1">
      <alignment horizontal="left"/>
      <protection/>
    </xf>
    <xf numFmtId="0" fontId="16" fillId="42" borderId="0" xfId="63" applyFont="1" applyFill="1" applyBorder="1" applyAlignment="1">
      <alignment horizontal="left"/>
      <protection/>
    </xf>
    <xf numFmtId="181" fontId="51" fillId="42" borderId="0" xfId="63" applyNumberFormat="1" applyFont="1" applyFill="1" applyBorder="1" applyAlignment="1" quotePrefix="1">
      <alignment horizontal="right"/>
      <protection/>
    </xf>
    <xf numFmtId="0" fontId="12" fillId="42" borderId="0" xfId="63" applyFont="1" applyFill="1" applyBorder="1">
      <alignment/>
      <protection/>
    </xf>
    <xf numFmtId="181" fontId="50" fillId="42" borderId="0" xfId="63" applyNumberFormat="1" applyFont="1" applyFill="1" applyBorder="1" applyAlignment="1">
      <alignment horizontal="right"/>
      <protection/>
    </xf>
    <xf numFmtId="0" fontId="12" fillId="42" borderId="0" xfId="63" applyFont="1" applyFill="1" applyBorder="1" applyAlignment="1">
      <alignment horizontal="left"/>
      <protection/>
    </xf>
    <xf numFmtId="0" fontId="49" fillId="42" borderId="0" xfId="55" applyFont="1" applyFill="1" applyAlignment="1">
      <alignment horizontal="center"/>
      <protection/>
    </xf>
    <xf numFmtId="0" fontId="121" fillId="42" borderId="0" xfId="57" applyFill="1" applyAlignment="1">
      <alignment vertical="top" wrapText="1"/>
      <protection/>
    </xf>
    <xf numFmtId="0" fontId="6" fillId="42" borderId="0" xfId="55" applyFont="1" applyFill="1" applyAlignment="1">
      <alignment horizontal="right" vertical="center"/>
      <protection/>
    </xf>
    <xf numFmtId="0" fontId="6" fillId="42" borderId="0" xfId="57" applyFont="1" applyFill="1" applyAlignment="1">
      <alignment horizontal="left" vertical="center" wrapText="1"/>
      <protection/>
    </xf>
    <xf numFmtId="0" fontId="6" fillId="0" borderId="19" xfId="55" applyFont="1" applyBorder="1" applyAlignment="1" quotePrefix="1">
      <alignment horizontal="center" vertical="center" wrapText="1"/>
      <protection/>
    </xf>
    <xf numFmtId="3" fontId="34" fillId="0" borderId="19" xfId="55" applyNumberFormat="1" applyFont="1" applyBorder="1" applyAlignment="1" quotePrefix="1">
      <alignment horizontal="center" vertical="center"/>
      <protection/>
    </xf>
    <xf numFmtId="0" fontId="6" fillId="0" borderId="19" xfId="55" applyFont="1" applyBorder="1" applyAlignment="1">
      <alignment horizontal="center" vertical="center" wrapText="1"/>
      <protection/>
    </xf>
    <xf numFmtId="0" fontId="6" fillId="0" borderId="19" xfId="55" applyFont="1" applyBorder="1" applyAlignment="1">
      <alignment horizontal="left" vertical="center"/>
      <protection/>
    </xf>
    <xf numFmtId="0" fontId="6" fillId="0" borderId="35" xfId="55" applyFont="1" applyBorder="1" applyAlignment="1" quotePrefix="1">
      <alignment horizontal="center" vertical="center" wrapText="1"/>
      <protection/>
    </xf>
    <xf numFmtId="1" fontId="6" fillId="0" borderId="19" xfId="55" applyNumberFormat="1" applyFont="1" applyBorder="1" applyAlignment="1">
      <alignment horizontal="left" vertical="center" wrapText="1"/>
      <protection/>
    </xf>
    <xf numFmtId="178" fontId="11" fillId="0" borderId="11" xfId="59" applyNumberFormat="1" applyFont="1" applyFill="1" applyBorder="1" applyAlignment="1" quotePrefix="1">
      <alignment horizontal="center" vertical="center"/>
      <protection/>
    </xf>
    <xf numFmtId="0" fontId="6" fillId="0" borderId="26" xfId="55" applyFont="1" applyBorder="1" applyAlignment="1">
      <alignment horizontal="left" vertical="center"/>
      <protection/>
    </xf>
    <xf numFmtId="3" fontId="38" fillId="33" borderId="19" xfId="55" applyNumberFormat="1" applyFont="1" applyFill="1" applyBorder="1" applyAlignment="1">
      <alignment vertical="center"/>
      <protection/>
    </xf>
    <xf numFmtId="0" fontId="14" fillId="0" borderId="19" xfId="55" applyFont="1" applyBorder="1" applyAlignment="1">
      <alignment horizontal="center" vertical="center" wrapText="1"/>
      <protection/>
    </xf>
    <xf numFmtId="0" fontId="11" fillId="0" borderId="19" xfId="59" applyFont="1" applyFill="1" applyBorder="1" applyAlignment="1">
      <alignment horizontal="center" vertical="center" wrapText="1"/>
      <protection/>
    </xf>
    <xf numFmtId="0" fontId="6" fillId="0" borderId="19" xfId="55" applyFont="1" applyBorder="1" applyAlignment="1">
      <alignment vertical="center"/>
      <protection/>
    </xf>
    <xf numFmtId="0" fontId="14" fillId="0" borderId="37" xfId="55" applyFont="1" applyBorder="1" applyAlignment="1">
      <alignment horizontal="center" vertical="center" wrapText="1"/>
      <protection/>
    </xf>
    <xf numFmtId="3" fontId="6" fillId="0" borderId="66" xfId="55" applyNumberFormat="1" applyFont="1" applyBorder="1" applyAlignment="1" applyProtection="1">
      <alignment horizontal="right" vertical="center"/>
      <protection locked="0"/>
    </xf>
    <xf numFmtId="3" fontId="6" fillId="0" borderId="39" xfId="55" applyNumberFormat="1" applyFont="1" applyBorder="1" applyAlignment="1" applyProtection="1">
      <alignment horizontal="right" vertical="center"/>
      <protection locked="0"/>
    </xf>
    <xf numFmtId="3" fontId="13" fillId="0" borderId="64" xfId="55" applyNumberFormat="1" applyFont="1" applyBorder="1" applyAlignment="1" applyProtection="1">
      <alignment vertical="center"/>
      <protection/>
    </xf>
    <xf numFmtId="3" fontId="13" fillId="0" borderId="63" xfId="55" applyNumberFormat="1" applyFont="1" applyBorder="1" applyAlignment="1" applyProtection="1">
      <alignment horizontal="right" vertical="center"/>
      <protection/>
    </xf>
    <xf numFmtId="3" fontId="6" fillId="0" borderId="42" xfId="55" applyNumberFormat="1" applyFont="1" applyBorder="1" applyAlignment="1" applyProtection="1">
      <alignment horizontal="right" vertical="center"/>
      <protection/>
    </xf>
    <xf numFmtId="3" fontId="6" fillId="0" borderId="30" xfId="55" applyNumberFormat="1" applyFont="1" applyBorder="1" applyAlignment="1" applyProtection="1">
      <alignment vertical="center"/>
      <protection/>
    </xf>
    <xf numFmtId="3" fontId="13" fillId="0" borderId="41" xfId="55" applyNumberFormat="1" applyFont="1" applyFill="1" applyBorder="1" applyAlignment="1" applyProtection="1">
      <alignment horizontal="right" vertical="center"/>
      <protection/>
    </xf>
    <xf numFmtId="3" fontId="6" fillId="0" borderId="41" xfId="55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85" fillId="0" borderId="0" xfId="59" applyFont="1" applyFill="1" applyBorder="1" applyAlignment="1" quotePrefix="1">
      <alignment horizontal="right" vertical="center"/>
      <protection/>
    </xf>
    <xf numFmtId="0" fontId="9" fillId="0" borderId="19" xfId="55" applyFont="1" applyBorder="1" applyAlignment="1" applyProtection="1">
      <alignment horizontal="center" vertical="center"/>
      <protection/>
    </xf>
    <xf numFmtId="0" fontId="6" fillId="39" borderId="0" xfId="55" applyFont="1" applyFill="1" applyBorder="1" applyAlignment="1">
      <alignment vertical="center"/>
      <protection/>
    </xf>
    <xf numFmtId="0" fontId="6" fillId="39" borderId="0" xfId="55" applyFont="1" applyFill="1" applyBorder="1" applyAlignment="1">
      <alignment vertical="center" wrapText="1"/>
      <protection/>
    </xf>
    <xf numFmtId="3" fontId="6" fillId="39" borderId="0" xfId="55" applyNumberFormat="1" applyFont="1" applyFill="1" applyBorder="1" applyAlignment="1">
      <alignment horizontal="right" vertical="center"/>
      <protection/>
    </xf>
    <xf numFmtId="3" fontId="6" fillId="39" borderId="0" xfId="55" applyNumberFormat="1" applyFont="1" applyFill="1" applyBorder="1" applyAlignment="1">
      <alignment horizontal="center" vertical="center"/>
      <protection/>
    </xf>
    <xf numFmtId="14" fontId="6" fillId="39" borderId="0" xfId="55" applyNumberFormat="1" applyFont="1" applyFill="1" applyBorder="1" applyAlignment="1" applyProtection="1" quotePrefix="1">
      <alignment horizontal="center" vertical="center"/>
      <protection/>
    </xf>
    <xf numFmtId="14" fontId="6" fillId="39" borderId="0" xfId="55" applyNumberFormat="1" applyFont="1" applyFill="1" applyBorder="1" applyAlignment="1" applyProtection="1">
      <alignment horizontal="center" vertical="center"/>
      <protection/>
    </xf>
    <xf numFmtId="0" fontId="6" fillId="39" borderId="0" xfId="55" applyFont="1" applyFill="1" applyBorder="1" applyAlignment="1" quotePrefix="1">
      <alignment vertical="center"/>
      <protection/>
    </xf>
    <xf numFmtId="49" fontId="6" fillId="39" borderId="0" xfId="55" applyNumberFormat="1" applyFont="1" applyFill="1" applyBorder="1" applyAlignment="1" applyProtection="1">
      <alignment horizontal="center" vertical="center"/>
      <protection/>
    </xf>
    <xf numFmtId="3" fontId="6" fillId="39" borderId="0" xfId="55" applyNumberFormat="1" applyFont="1" applyFill="1" applyBorder="1" applyAlignment="1" quotePrefix="1">
      <alignment horizontal="right" vertical="center"/>
      <protection/>
    </xf>
    <xf numFmtId="179" fontId="9" fillId="39" borderId="0" xfId="55" applyNumberFormat="1" applyFont="1" applyFill="1" applyBorder="1" applyAlignment="1">
      <alignment horizontal="center" vertical="center"/>
      <protection/>
    </xf>
    <xf numFmtId="0" fontId="27" fillId="39" borderId="0" xfId="0" applyFont="1" applyFill="1" applyBorder="1" applyAlignment="1">
      <alignment horizontal="right" wrapText="1"/>
    </xf>
    <xf numFmtId="3" fontId="6" fillId="39" borderId="0" xfId="55" applyNumberFormat="1" applyFont="1" applyFill="1" applyBorder="1" applyAlignment="1" applyProtection="1">
      <alignment horizontal="right" vertical="center"/>
      <protection locked="0"/>
    </xf>
    <xf numFmtId="0" fontId="6" fillId="39" borderId="0" xfId="55" applyFont="1" applyFill="1" applyBorder="1" applyAlignment="1">
      <alignment horizontal="center" vertical="center"/>
      <protection/>
    </xf>
    <xf numFmtId="0" fontId="6" fillId="39" borderId="0" xfId="55" applyFont="1" applyFill="1" applyBorder="1" applyAlignment="1">
      <alignment horizontal="center" vertical="center" wrapText="1"/>
      <protection/>
    </xf>
    <xf numFmtId="0" fontId="6" fillId="39" borderId="0" xfId="55" applyFont="1" applyFill="1" applyBorder="1" applyAlignment="1">
      <alignment horizontal="center"/>
      <protection/>
    </xf>
    <xf numFmtId="0" fontId="6" fillId="39" borderId="0" xfId="55" applyFont="1" applyFill="1" applyBorder="1" applyAlignment="1">
      <alignment horizontal="center" vertical="top"/>
      <protection/>
    </xf>
    <xf numFmtId="0" fontId="6" fillId="39" borderId="0" xfId="55" applyFont="1" applyFill="1" applyBorder="1" applyAlignment="1">
      <alignment vertical="top" wrapText="1"/>
      <protection/>
    </xf>
    <xf numFmtId="3" fontId="6" fillId="39" borderId="0" xfId="55" applyNumberFormat="1" applyFont="1" applyFill="1" applyBorder="1" applyAlignment="1">
      <alignment horizontal="center"/>
      <protection/>
    </xf>
    <xf numFmtId="3" fontId="6" fillId="39" borderId="0" xfId="55" applyNumberFormat="1" applyFont="1" applyFill="1" applyBorder="1" applyAlignment="1" applyProtection="1">
      <alignment horizontal="right" vertical="center"/>
      <protection/>
    </xf>
    <xf numFmtId="3" fontId="6" fillId="39" borderId="0" xfId="0" applyNumberFormat="1" applyFont="1" applyFill="1" applyBorder="1" applyAlignment="1" applyProtection="1">
      <alignment horizontal="right" vertical="center"/>
      <protection/>
    </xf>
    <xf numFmtId="0" fontId="21" fillId="39" borderId="0" xfId="55" applyFont="1" applyFill="1" applyBorder="1">
      <alignment/>
      <protection/>
    </xf>
    <xf numFmtId="0" fontId="6" fillId="39" borderId="0" xfId="55" applyFont="1" applyFill="1" applyBorder="1" applyAlignment="1">
      <alignment vertical="top"/>
      <protection/>
    </xf>
    <xf numFmtId="3" fontId="6" fillId="39" borderId="0" xfId="55" applyNumberFormat="1" applyFont="1" applyFill="1" applyBorder="1" applyAlignment="1">
      <alignment horizontal="right"/>
      <protection/>
    </xf>
    <xf numFmtId="0" fontId="9" fillId="0" borderId="25" xfId="55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4" fillId="38" borderId="26" xfId="0" applyFont="1" applyFill="1" applyBorder="1" applyAlignment="1" applyProtection="1">
      <alignment horizontal="center" vertical="center" wrapText="1"/>
      <protection/>
    </xf>
    <xf numFmtId="183" fontId="9" fillId="35" borderId="39" xfId="55" applyNumberFormat="1" applyFont="1" applyFill="1" applyBorder="1" applyAlignment="1" applyProtection="1">
      <alignment horizontal="center" vertical="center"/>
      <protection locked="0"/>
    </xf>
    <xf numFmtId="0" fontId="6" fillId="0" borderId="65" xfId="55" applyFont="1" applyBorder="1" applyAlignment="1">
      <alignment horizontal="center" vertical="center" wrapText="1"/>
      <protection/>
    </xf>
    <xf numFmtId="0" fontId="6" fillId="0" borderId="13" xfId="55" applyFont="1" applyBorder="1" applyAlignment="1">
      <alignment vertical="center"/>
      <protection/>
    </xf>
    <xf numFmtId="0" fontId="6" fillId="0" borderId="37" xfId="55" applyFont="1" applyBorder="1" applyAlignment="1">
      <alignment horizontal="center" vertical="center" wrapText="1"/>
      <protection/>
    </xf>
    <xf numFmtId="0" fontId="9" fillId="35" borderId="13" xfId="55" applyFont="1" applyFill="1" applyBorder="1" applyAlignment="1" applyProtection="1">
      <alignment vertical="center" wrapText="1"/>
      <protection/>
    </xf>
    <xf numFmtId="0" fontId="6" fillId="43" borderId="0" xfId="55" applyFont="1" applyFill="1" applyAlignment="1">
      <alignment vertical="center"/>
      <protection/>
    </xf>
    <xf numFmtId="0" fontId="6" fillId="43" borderId="0" xfId="55" applyFont="1" applyFill="1" applyAlignment="1">
      <alignment horizontal="center" vertical="center"/>
      <protection/>
    </xf>
    <xf numFmtId="177" fontId="6" fillId="43" borderId="0" xfId="55" applyNumberFormat="1" applyFont="1" applyFill="1" applyAlignment="1">
      <alignment vertical="center"/>
      <protection/>
    </xf>
    <xf numFmtId="0" fontId="6" fillId="43" borderId="0" xfId="55" applyFont="1" applyFill="1" applyAlignment="1" quotePrefix="1">
      <alignment horizontal="right" vertical="center"/>
      <protection/>
    </xf>
    <xf numFmtId="0" fontId="1" fillId="43" borderId="25" xfId="0" applyFont="1" applyFill="1" applyBorder="1" applyAlignment="1" applyProtection="1">
      <alignment horizontal="center" vertical="center"/>
      <protection/>
    </xf>
    <xf numFmtId="3" fontId="34" fillId="43" borderId="19" xfId="55" applyNumberFormat="1" applyFont="1" applyFill="1" applyBorder="1" applyAlignment="1" quotePrefix="1">
      <alignment horizontal="center" vertical="center"/>
      <protection/>
    </xf>
    <xf numFmtId="3" fontId="13" fillId="43" borderId="63" xfId="55" applyNumberFormat="1" applyFont="1" applyFill="1" applyBorder="1" applyAlignment="1" applyProtection="1">
      <alignment horizontal="right" vertical="center"/>
      <protection/>
    </xf>
    <xf numFmtId="3" fontId="6" fillId="43" borderId="64" xfId="55" applyNumberFormat="1" applyFont="1" applyFill="1" applyBorder="1" applyAlignment="1" applyProtection="1">
      <alignment horizontal="right" vertical="center"/>
      <protection locked="0"/>
    </xf>
    <xf numFmtId="3" fontId="13" fillId="43" borderId="65" xfId="55" applyNumberFormat="1" applyFont="1" applyFill="1" applyBorder="1" applyAlignment="1" applyProtection="1">
      <alignment horizontal="right" vertical="center"/>
      <protection/>
    </xf>
    <xf numFmtId="3" fontId="13" fillId="43" borderId="30" xfId="55" applyNumberFormat="1" applyFont="1" applyFill="1" applyBorder="1" applyAlignment="1" applyProtection="1">
      <alignment horizontal="right" vertical="center"/>
      <protection/>
    </xf>
    <xf numFmtId="3" fontId="6" fillId="43" borderId="30" xfId="55" applyNumberFormat="1" applyFont="1" applyFill="1" applyBorder="1" applyAlignment="1" applyProtection="1">
      <alignment horizontal="right" vertical="center"/>
      <protection locked="0"/>
    </xf>
    <xf numFmtId="3" fontId="13" fillId="43" borderId="30" xfId="55" applyNumberFormat="1" applyFont="1" applyFill="1" applyBorder="1" applyAlignment="1" applyProtection="1">
      <alignment horizontal="right" vertical="center"/>
      <protection locked="0"/>
    </xf>
    <xf numFmtId="3" fontId="13" fillId="43" borderId="39" xfId="55" applyNumberFormat="1" applyFont="1" applyFill="1" applyBorder="1" applyAlignment="1" applyProtection="1">
      <alignment horizontal="right" vertical="center"/>
      <protection/>
    </xf>
    <xf numFmtId="3" fontId="6" fillId="43" borderId="42" xfId="55" applyNumberFormat="1" applyFont="1" applyFill="1" applyBorder="1" applyAlignment="1" applyProtection="1">
      <alignment horizontal="right" vertical="center"/>
      <protection locked="0"/>
    </xf>
    <xf numFmtId="3" fontId="6" fillId="43" borderId="19" xfId="55" applyNumberFormat="1" applyFont="1" applyFill="1" applyBorder="1" applyAlignment="1" applyProtection="1">
      <alignment horizontal="right" vertical="center"/>
      <protection/>
    </xf>
    <xf numFmtId="3" fontId="6" fillId="43" borderId="0" xfId="55" applyNumberFormat="1" applyFont="1" applyFill="1" applyBorder="1" applyAlignment="1" applyProtection="1">
      <alignment horizontal="right" vertical="center"/>
      <protection locked="0"/>
    </xf>
    <xf numFmtId="3" fontId="6" fillId="43" borderId="0" xfId="55" applyNumberFormat="1" applyFont="1" applyFill="1" applyAlignment="1">
      <alignment horizontal="right" vertical="center"/>
      <protection/>
    </xf>
    <xf numFmtId="3" fontId="6" fillId="43" borderId="0" xfId="55" applyNumberFormat="1" applyFont="1" applyFill="1" applyAlignment="1" quotePrefix="1">
      <alignment horizontal="right" vertical="center"/>
      <protection/>
    </xf>
    <xf numFmtId="0" fontId="4" fillId="43" borderId="10" xfId="0" applyFont="1" applyFill="1" applyBorder="1" applyAlignment="1" applyProtection="1">
      <alignment horizontal="center" vertical="center" wrapText="1"/>
      <protection/>
    </xf>
    <xf numFmtId="3" fontId="34" fillId="43" borderId="19" xfId="55" applyNumberFormat="1" applyFont="1" applyFill="1" applyBorder="1" applyAlignment="1" applyProtection="1" quotePrefix="1">
      <alignment horizontal="center" vertical="center"/>
      <protection/>
    </xf>
    <xf numFmtId="3" fontId="6" fillId="43" borderId="37" xfId="55" applyNumberFormat="1" applyFont="1" applyFill="1" applyBorder="1" applyAlignment="1" applyProtection="1">
      <alignment horizontal="right" vertical="center"/>
      <protection/>
    </xf>
    <xf numFmtId="3" fontId="10" fillId="43" borderId="69" xfId="55" applyNumberFormat="1" applyFont="1" applyFill="1" applyBorder="1" applyAlignment="1" applyProtection="1">
      <alignment horizontal="right" vertical="center"/>
      <protection/>
    </xf>
    <xf numFmtId="3" fontId="6" fillId="43" borderId="41" xfId="55" applyNumberFormat="1" applyFont="1" applyFill="1" applyBorder="1" applyAlignment="1" applyProtection="1">
      <alignment horizontal="right" vertical="center"/>
      <protection/>
    </xf>
    <xf numFmtId="3" fontId="10" fillId="43" borderId="41" xfId="55" applyNumberFormat="1" applyFont="1" applyFill="1" applyBorder="1" applyAlignment="1" applyProtection="1">
      <alignment horizontal="right" vertical="center"/>
      <protection/>
    </xf>
    <xf numFmtId="3" fontId="13" fillId="43" borderId="41" xfId="55" applyNumberFormat="1" applyFont="1" applyFill="1" applyBorder="1" applyAlignment="1" applyProtection="1">
      <alignment horizontal="right" vertical="center"/>
      <protection/>
    </xf>
    <xf numFmtId="3" fontId="6" fillId="43" borderId="15" xfId="55" applyNumberFormat="1" applyFont="1" applyFill="1" applyBorder="1" applyAlignment="1" applyProtection="1">
      <alignment horizontal="right" vertical="center"/>
      <protection/>
    </xf>
    <xf numFmtId="3" fontId="6" fillId="43" borderId="0" xfId="55" applyNumberFormat="1" applyFont="1" applyFill="1" applyBorder="1" applyAlignment="1" applyProtection="1">
      <alignment horizontal="right" vertical="center"/>
      <protection/>
    </xf>
    <xf numFmtId="3" fontId="6" fillId="43" borderId="38" xfId="55" applyNumberFormat="1" applyFont="1" applyFill="1" applyBorder="1" applyAlignment="1" applyProtection="1">
      <alignment horizontal="right" vertical="center"/>
      <protection/>
    </xf>
    <xf numFmtId="3" fontId="6" fillId="43" borderId="54" xfId="55" applyNumberFormat="1" applyFont="1" applyFill="1" applyBorder="1" applyAlignment="1" applyProtection="1">
      <alignment horizontal="right" vertical="center"/>
      <protection/>
    </xf>
    <xf numFmtId="3" fontId="6" fillId="43" borderId="0" xfId="55" applyNumberFormat="1" applyFont="1" applyFill="1" applyBorder="1" applyAlignment="1">
      <alignment horizontal="right" vertical="center"/>
      <protection/>
    </xf>
    <xf numFmtId="3" fontId="6" fillId="43" borderId="68" xfId="55" applyNumberFormat="1" applyFont="1" applyFill="1" applyBorder="1" applyAlignment="1">
      <alignment horizontal="right" vertical="center"/>
      <protection/>
    </xf>
    <xf numFmtId="3" fontId="13" fillId="43" borderId="39" xfId="55" applyNumberFormat="1" applyFont="1" applyFill="1" applyBorder="1" applyAlignment="1" applyProtection="1">
      <alignment vertical="center"/>
      <protection/>
    </xf>
    <xf numFmtId="3" fontId="13" fillId="43" borderId="30" xfId="55" applyNumberFormat="1" applyFont="1" applyFill="1" applyBorder="1" applyAlignment="1" applyProtection="1">
      <alignment vertical="center"/>
      <protection/>
    </xf>
    <xf numFmtId="3" fontId="6" fillId="43" borderId="30" xfId="55" applyNumberFormat="1" applyFont="1" applyFill="1" applyBorder="1" applyAlignment="1" applyProtection="1">
      <alignment vertical="center"/>
      <protection locked="0"/>
    </xf>
    <xf numFmtId="3" fontId="13" fillId="43" borderId="64" xfId="55" applyNumberFormat="1" applyFont="1" applyFill="1" applyBorder="1" applyAlignment="1" applyProtection="1">
      <alignment vertical="center"/>
      <protection/>
    </xf>
    <xf numFmtId="3" fontId="6" fillId="43" borderId="19" xfId="55" applyNumberFormat="1" applyFont="1" applyFill="1" applyBorder="1" applyAlignment="1" applyProtection="1">
      <alignment vertical="center"/>
      <protection/>
    </xf>
    <xf numFmtId="3" fontId="6" fillId="43" borderId="68" xfId="55" applyNumberFormat="1" applyFont="1" applyFill="1" applyBorder="1" applyAlignment="1" applyProtection="1">
      <alignment vertical="center"/>
      <protection/>
    </xf>
    <xf numFmtId="3" fontId="13" fillId="43" borderId="56" xfId="55" applyNumberFormat="1" applyFont="1" applyFill="1" applyBorder="1" applyAlignment="1" applyProtection="1">
      <alignment vertical="center"/>
      <protection locked="0"/>
    </xf>
    <xf numFmtId="3" fontId="13" fillId="43" borderId="30" xfId="55" applyNumberFormat="1" applyFont="1" applyFill="1" applyBorder="1" applyAlignment="1" applyProtection="1">
      <alignment vertical="center"/>
      <protection locked="0"/>
    </xf>
    <xf numFmtId="3" fontId="6" fillId="43" borderId="39" xfId="55" applyNumberFormat="1" applyFont="1" applyFill="1" applyBorder="1" applyAlignment="1" applyProtection="1">
      <alignment horizontal="right" vertical="center"/>
      <protection locked="0"/>
    </xf>
    <xf numFmtId="3" fontId="13" fillId="43" borderId="56" xfId="55" applyNumberFormat="1" applyFont="1" applyFill="1" applyBorder="1" applyAlignment="1" applyProtection="1">
      <alignment vertical="center"/>
      <protection/>
    </xf>
    <xf numFmtId="3" fontId="6" fillId="43" borderId="30" xfId="62" applyNumberFormat="1" applyFont="1" applyFill="1" applyBorder="1" applyAlignment="1" applyProtection="1">
      <alignment vertical="center"/>
      <protection locked="0"/>
    </xf>
    <xf numFmtId="3" fontId="6" fillId="43" borderId="42" xfId="55" applyNumberFormat="1" applyFont="1" applyFill="1" applyBorder="1" applyAlignment="1" applyProtection="1">
      <alignment vertical="center"/>
      <protection locked="0"/>
    </xf>
    <xf numFmtId="3" fontId="6" fillId="43" borderId="0" xfId="55" applyNumberFormat="1" applyFont="1" applyFill="1" applyAlignment="1" applyProtection="1">
      <alignment horizontal="right" vertical="center"/>
      <protection locked="0"/>
    </xf>
    <xf numFmtId="0" fontId="83" fillId="0" borderId="19" xfId="55" applyFont="1" applyBorder="1" applyAlignment="1" applyProtection="1">
      <alignment horizontal="center" vertical="center"/>
      <protection/>
    </xf>
    <xf numFmtId="3" fontId="6" fillId="0" borderId="43" xfId="55" applyNumberFormat="1" applyFont="1" applyBorder="1" applyAlignment="1" applyProtection="1">
      <alignment horizontal="right" vertical="center"/>
      <protection/>
    </xf>
    <xf numFmtId="3" fontId="6" fillId="43" borderId="43" xfId="55" applyNumberFormat="1" applyFont="1" applyFill="1" applyBorder="1" applyAlignment="1" applyProtection="1">
      <alignment horizontal="right" vertical="center"/>
      <protection/>
    </xf>
    <xf numFmtId="1" fontId="14" fillId="0" borderId="19" xfId="55" applyNumberFormat="1" applyFont="1" applyBorder="1" applyAlignment="1">
      <alignment horizontal="center" vertical="center"/>
      <protection/>
    </xf>
    <xf numFmtId="0" fontId="4" fillId="43" borderId="26" xfId="0" applyFont="1" applyFill="1" applyBorder="1" applyAlignment="1" applyProtection="1">
      <alignment horizontal="center" vertical="center" wrapText="1"/>
      <protection/>
    </xf>
    <xf numFmtId="3" fontId="6" fillId="43" borderId="64" xfId="55" applyNumberFormat="1" applyFont="1" applyFill="1" applyBorder="1" applyAlignment="1" applyProtection="1">
      <alignment horizontal="right" vertical="center"/>
      <protection/>
    </xf>
    <xf numFmtId="3" fontId="6" fillId="43" borderId="30" xfId="55" applyNumberFormat="1" applyFont="1" applyFill="1" applyBorder="1" applyAlignment="1" applyProtection="1">
      <alignment horizontal="right" vertical="center"/>
      <protection/>
    </xf>
    <xf numFmtId="3" fontId="6" fillId="43" borderId="42" xfId="55" applyNumberFormat="1" applyFont="1" applyFill="1" applyBorder="1" applyAlignment="1" applyProtection="1">
      <alignment horizontal="right" vertical="center"/>
      <protection/>
    </xf>
    <xf numFmtId="3" fontId="13" fillId="0" borderId="66" xfId="55" applyNumberFormat="1" applyFont="1" applyBorder="1" applyAlignment="1" applyProtection="1">
      <alignment vertical="center"/>
      <protection/>
    </xf>
    <xf numFmtId="3" fontId="6" fillId="43" borderId="30" xfId="55" applyNumberFormat="1" applyFont="1" applyFill="1" applyBorder="1" applyAlignment="1" applyProtection="1">
      <alignment vertical="center"/>
      <protection/>
    </xf>
    <xf numFmtId="3" fontId="6" fillId="0" borderId="68" xfId="55" applyNumberFormat="1" applyFont="1" applyBorder="1" applyAlignment="1" applyProtection="1">
      <alignment vertical="center"/>
      <protection/>
    </xf>
    <xf numFmtId="1" fontId="14" fillId="0" borderId="19" xfId="55" applyNumberFormat="1" applyFont="1" applyBorder="1" applyAlignment="1" applyProtection="1">
      <alignment horizontal="center" vertical="center"/>
      <protection/>
    </xf>
    <xf numFmtId="3" fontId="80" fillId="38" borderId="0" xfId="0" applyNumberFormat="1" applyFont="1" applyFill="1" applyAlignment="1" applyProtection="1">
      <alignment/>
      <protection/>
    </xf>
    <xf numFmtId="186" fontId="6" fillId="35" borderId="0" xfId="55" applyNumberFormat="1" applyFont="1" applyFill="1" applyAlignment="1" applyProtection="1" quotePrefix="1">
      <alignment horizontal="center" vertical="center"/>
      <protection/>
    </xf>
    <xf numFmtId="0" fontId="126" fillId="0" borderId="0" xfId="55" applyFont="1" applyAlignment="1">
      <alignment horizontal="center" vertical="center"/>
      <protection/>
    </xf>
    <xf numFmtId="0" fontId="127" fillId="44" borderId="25" xfId="55" applyFont="1" applyFill="1" applyBorder="1" applyAlignment="1" applyProtection="1">
      <alignment horizontal="center" vertical="center"/>
      <protection/>
    </xf>
    <xf numFmtId="0" fontId="127" fillId="44" borderId="37" xfId="55" applyFont="1" applyFill="1" applyBorder="1" applyAlignment="1" applyProtection="1">
      <alignment horizontal="center" vertical="center"/>
      <protection/>
    </xf>
    <xf numFmtId="3" fontId="128" fillId="44" borderId="64" xfId="55" applyNumberFormat="1" applyFont="1" applyFill="1" applyBorder="1" applyAlignment="1" applyProtection="1">
      <alignment horizontal="right" vertical="center"/>
      <protection/>
    </xf>
    <xf numFmtId="3" fontId="128" fillId="44" borderId="65" xfId="55" applyNumberFormat="1" applyFont="1" applyFill="1" applyBorder="1" applyAlignment="1" applyProtection="1">
      <alignment horizontal="right" vertical="center"/>
      <protection/>
    </xf>
    <xf numFmtId="3" fontId="128" fillId="44" borderId="30" xfId="55" applyNumberFormat="1" applyFont="1" applyFill="1" applyBorder="1" applyAlignment="1" applyProtection="1">
      <alignment horizontal="right" vertical="center"/>
      <protection/>
    </xf>
    <xf numFmtId="3" fontId="128" fillId="44" borderId="19" xfId="55" applyNumberFormat="1" applyFont="1" applyFill="1" applyBorder="1" applyAlignment="1" applyProtection="1">
      <alignment horizontal="right" vertical="center"/>
      <protection/>
    </xf>
    <xf numFmtId="0" fontId="127" fillId="44" borderId="19" xfId="55" applyFont="1" applyFill="1" applyBorder="1" applyAlignment="1" applyProtection="1">
      <alignment horizontal="center" vertical="center"/>
      <protection/>
    </xf>
    <xf numFmtId="3" fontId="129" fillId="44" borderId="19" xfId="55" applyNumberFormat="1" applyFont="1" applyFill="1" applyBorder="1" applyAlignment="1" applyProtection="1" quotePrefix="1">
      <alignment horizontal="center" vertical="center"/>
      <protection/>
    </xf>
    <xf numFmtId="3" fontId="128" fillId="44" borderId="37" xfId="55" applyNumberFormat="1" applyFont="1" applyFill="1" applyBorder="1" applyAlignment="1" applyProtection="1">
      <alignment horizontal="right" vertical="center"/>
      <protection/>
    </xf>
    <xf numFmtId="3" fontId="130" fillId="44" borderId="63" xfId="55" applyNumberFormat="1" applyFont="1" applyFill="1" applyBorder="1" applyAlignment="1" applyProtection="1">
      <alignment horizontal="right" vertical="center"/>
      <protection/>
    </xf>
    <xf numFmtId="3" fontId="130" fillId="44" borderId="64" xfId="55" applyNumberFormat="1" applyFont="1" applyFill="1" applyBorder="1" applyAlignment="1" applyProtection="1">
      <alignment horizontal="right" vertical="center"/>
      <protection/>
    </xf>
    <xf numFmtId="3" fontId="128" fillId="44" borderId="15" xfId="55" applyNumberFormat="1" applyFont="1" applyFill="1" applyBorder="1" applyAlignment="1" applyProtection="1">
      <alignment horizontal="right" vertical="center"/>
      <protection/>
    </xf>
    <xf numFmtId="3" fontId="128" fillId="44" borderId="0" xfId="55" applyNumberFormat="1" applyFont="1" applyFill="1" applyBorder="1" applyAlignment="1" applyProtection="1">
      <alignment horizontal="right" vertical="center"/>
      <protection/>
    </xf>
    <xf numFmtId="3" fontId="128" fillId="44" borderId="38" xfId="55" applyNumberFormat="1" applyFont="1" applyFill="1" applyBorder="1" applyAlignment="1" applyProtection="1">
      <alignment horizontal="right" vertical="center"/>
      <protection/>
    </xf>
    <xf numFmtId="3" fontId="128" fillId="44" borderId="65" xfId="55" applyNumberFormat="1" applyFont="1" applyFill="1" applyBorder="1" applyAlignment="1" applyProtection="1">
      <alignment vertical="center"/>
      <protection/>
    </xf>
    <xf numFmtId="3" fontId="128" fillId="44" borderId="64" xfId="55" applyNumberFormat="1" applyFont="1" applyFill="1" applyBorder="1" applyAlignment="1" applyProtection="1">
      <alignment vertical="center"/>
      <protection/>
    </xf>
    <xf numFmtId="3" fontId="128" fillId="44" borderId="81" xfId="55" applyNumberFormat="1" applyFont="1" applyFill="1" applyBorder="1" applyAlignment="1" applyProtection="1">
      <alignment horizontal="right" vertical="center"/>
      <protection/>
    </xf>
    <xf numFmtId="3" fontId="128" fillId="44" borderId="82" xfId="55" applyNumberFormat="1" applyFont="1" applyFill="1" applyBorder="1" applyAlignment="1" applyProtection="1">
      <alignment horizontal="right" vertical="center"/>
      <protection/>
    </xf>
    <xf numFmtId="3" fontId="128" fillId="44" borderId="19" xfId="55" applyNumberFormat="1" applyFont="1" applyFill="1" applyBorder="1" applyAlignment="1" applyProtection="1">
      <alignment vertical="center"/>
      <protection/>
    </xf>
    <xf numFmtId="3" fontId="128" fillId="44" borderId="10" xfId="55" applyNumberFormat="1" applyFont="1" applyFill="1" applyBorder="1" applyAlignment="1" applyProtection="1">
      <alignment vertical="center"/>
      <protection/>
    </xf>
    <xf numFmtId="0" fontId="131" fillId="44" borderId="19" xfId="55" applyFont="1" applyFill="1" applyBorder="1" applyAlignment="1" applyProtection="1">
      <alignment horizontal="center" vertical="center"/>
      <protection/>
    </xf>
    <xf numFmtId="3" fontId="128" fillId="44" borderId="43" xfId="55" applyNumberFormat="1" applyFont="1" applyFill="1" applyBorder="1" applyAlignment="1" applyProtection="1">
      <alignment horizontal="right" vertical="center"/>
      <protection/>
    </xf>
    <xf numFmtId="3" fontId="130" fillId="44" borderId="19" xfId="55" applyNumberFormat="1" applyFont="1" applyFill="1" applyBorder="1" applyAlignment="1" applyProtection="1">
      <alignment horizontal="center" vertical="center"/>
      <protection/>
    </xf>
    <xf numFmtId="3" fontId="128" fillId="44" borderId="63" xfId="55" applyNumberFormat="1" applyFont="1" applyFill="1" applyBorder="1" applyAlignment="1" applyProtection="1">
      <alignment vertical="center"/>
      <protection/>
    </xf>
    <xf numFmtId="3" fontId="128" fillId="44" borderId="63" xfId="55" applyNumberFormat="1" applyFont="1" applyFill="1" applyBorder="1" applyAlignment="1" applyProtection="1">
      <alignment horizontal="right" vertical="center"/>
      <protection/>
    </xf>
    <xf numFmtId="3" fontId="6" fillId="0" borderId="0" xfId="55" applyNumberFormat="1" applyFont="1" applyAlignment="1" applyProtection="1">
      <alignment horizontal="center" vertical="center"/>
      <protection/>
    </xf>
    <xf numFmtId="3" fontId="128" fillId="44" borderId="10" xfId="55" applyNumberFormat="1" applyFont="1" applyFill="1" applyBorder="1" applyAlignment="1" applyProtection="1">
      <alignment horizontal="right" vertical="center"/>
      <protection/>
    </xf>
    <xf numFmtId="3" fontId="128" fillId="44" borderId="82" xfId="55" applyNumberFormat="1" applyFont="1" applyFill="1" applyBorder="1" applyAlignment="1" applyProtection="1">
      <alignment vertical="center"/>
      <protection/>
    </xf>
    <xf numFmtId="3" fontId="128" fillId="44" borderId="40" xfId="55" applyNumberFormat="1" applyFont="1" applyFill="1" applyBorder="1" applyAlignment="1" applyProtection="1">
      <alignment horizontal="right" vertical="center"/>
      <protection/>
    </xf>
    <xf numFmtId="3" fontId="129" fillId="44" borderId="19" xfId="55" applyNumberFormat="1" applyFont="1" applyFill="1" applyBorder="1" applyAlignment="1" applyProtection="1" quotePrefix="1">
      <alignment horizontal="center" vertical="center"/>
      <protection/>
    </xf>
    <xf numFmtId="3" fontId="128" fillId="44" borderId="64" xfId="55" applyNumberFormat="1" applyFont="1" applyFill="1" applyBorder="1" applyAlignment="1" applyProtection="1">
      <alignment horizontal="right"/>
      <protection/>
    </xf>
    <xf numFmtId="0" fontId="27" fillId="42" borderId="37" xfId="55" applyFont="1" applyFill="1" applyBorder="1" applyAlignment="1">
      <alignment horizontal="left"/>
      <protection/>
    </xf>
    <xf numFmtId="0" fontId="0" fillId="0" borderId="0" xfId="0" applyAlignment="1" applyProtection="1">
      <alignment/>
      <protection/>
    </xf>
    <xf numFmtId="0" fontId="1" fillId="0" borderId="83" xfId="0" applyFont="1" applyBorder="1" applyAlignment="1" applyProtection="1">
      <alignment horizontal="center" vertical="center"/>
      <protection/>
    </xf>
    <xf numFmtId="0" fontId="1" fillId="0" borderId="84" xfId="0" applyFont="1" applyBorder="1" applyAlignment="1" applyProtection="1">
      <alignment/>
      <protection/>
    </xf>
    <xf numFmtId="0" fontId="1" fillId="0" borderId="63" xfId="58" applyFont="1" applyBorder="1" applyAlignment="1" applyProtection="1">
      <alignment horizontal="center" vertical="center"/>
      <protection/>
    </xf>
    <xf numFmtId="0" fontId="0" fillId="0" borderId="63" xfId="58" applyBorder="1" applyProtection="1">
      <alignment/>
      <protection/>
    </xf>
    <xf numFmtId="0" fontId="1" fillId="0" borderId="64" xfId="58" applyFont="1" applyBorder="1" applyAlignment="1" applyProtection="1">
      <alignment horizontal="center" vertical="center"/>
      <protection/>
    </xf>
    <xf numFmtId="0" fontId="0" fillId="0" borderId="64" xfId="58" applyBorder="1" applyProtection="1">
      <alignment/>
      <protection/>
    </xf>
    <xf numFmtId="0" fontId="1" fillId="0" borderId="82" xfId="58" applyFont="1" applyBorder="1" applyAlignment="1" applyProtection="1">
      <alignment horizontal="center" vertical="center"/>
      <protection/>
    </xf>
    <xf numFmtId="0" fontId="0" fillId="0" borderId="82" xfId="58" applyBorder="1" applyProtection="1">
      <alignment/>
      <protection/>
    </xf>
    <xf numFmtId="0" fontId="0" fillId="0" borderId="0" xfId="0" applyAlignment="1" applyProtection="1">
      <alignment wrapText="1"/>
      <protection/>
    </xf>
    <xf numFmtId="14" fontId="121" fillId="38" borderId="25" xfId="57" applyNumberFormat="1" applyFill="1" applyBorder="1" applyAlignment="1">
      <alignment/>
      <protection/>
    </xf>
    <xf numFmtId="0" fontId="58" fillId="42" borderId="75" xfId="55" applyNumberFormat="1" applyFont="1" applyFill="1" applyBorder="1" applyAlignment="1" quotePrefix="1">
      <alignment horizontal="center"/>
      <protection/>
    </xf>
    <xf numFmtId="0" fontId="27" fillId="42" borderId="75" xfId="55" applyFont="1" applyFill="1" applyBorder="1" applyAlignment="1">
      <alignment horizontal="left"/>
      <protection/>
    </xf>
    <xf numFmtId="0" fontId="58" fillId="42" borderId="43" xfId="55" applyNumberFormat="1" applyFont="1" applyFill="1" applyBorder="1" applyAlignment="1" quotePrefix="1">
      <alignment horizontal="center"/>
      <protection/>
    </xf>
    <xf numFmtId="0" fontId="10" fillId="0" borderId="40" xfId="59" applyFont="1" applyFill="1" applyBorder="1" applyAlignment="1">
      <alignment vertical="center" wrapText="1"/>
      <protection/>
    </xf>
    <xf numFmtId="0" fontId="15" fillId="0" borderId="40" xfId="55" applyFont="1" applyBorder="1" applyAlignment="1">
      <alignment vertical="center" wrapText="1"/>
      <protection/>
    </xf>
    <xf numFmtId="0" fontId="10" fillId="0" borderId="40" xfId="59" applyFont="1" applyFill="1" applyBorder="1" applyAlignment="1">
      <alignment horizontal="left" vertical="center"/>
      <protection/>
    </xf>
    <xf numFmtId="0" fontId="10" fillId="0" borderId="40" xfId="59" applyFont="1" applyFill="1" applyBorder="1" applyAlignment="1" quotePrefix="1">
      <alignment horizontal="left" vertical="center" wrapText="1"/>
      <protection/>
    </xf>
    <xf numFmtId="0" fontId="15" fillId="0" borderId="40" xfId="55" applyFont="1" applyBorder="1" applyAlignment="1">
      <alignment horizontal="left" vertical="center" wrapText="1"/>
      <protection/>
    </xf>
    <xf numFmtId="0" fontId="10" fillId="0" borderId="40" xfId="55" applyFont="1" applyFill="1" applyBorder="1" applyAlignment="1">
      <alignment horizontal="left" vertical="center"/>
      <protection/>
    </xf>
    <xf numFmtId="0" fontId="10" fillId="0" borderId="40" xfId="55" applyFont="1" applyFill="1" applyBorder="1" applyAlignment="1">
      <alignment horizontal="left" vertical="center" wrapText="1"/>
      <protection/>
    </xf>
    <xf numFmtId="0" fontId="10" fillId="0" borderId="41" xfId="55" applyFont="1" applyFill="1" applyBorder="1" applyAlignment="1">
      <alignment horizontal="left" vertical="center" wrapText="1"/>
      <protection/>
    </xf>
    <xf numFmtId="0" fontId="10" fillId="0" borderId="15" xfId="59" applyFont="1" applyFill="1" applyBorder="1" applyAlignment="1" quotePrefix="1">
      <alignment horizontal="left" vertical="center" wrapText="1"/>
      <protection/>
    </xf>
    <xf numFmtId="0" fontId="15" fillId="0" borderId="15" xfId="55" applyFont="1" applyBorder="1" applyAlignment="1">
      <alignment horizontal="left" vertical="center" wrapText="1"/>
      <protection/>
    </xf>
    <xf numFmtId="0" fontId="10" fillId="0" borderId="40" xfId="55" applyFont="1" applyFill="1" applyBorder="1" applyAlignment="1">
      <alignment vertical="center" wrapText="1"/>
      <protection/>
    </xf>
    <xf numFmtId="0" fontId="10" fillId="0" borderId="16" xfId="59" applyFont="1" applyFill="1" applyBorder="1" applyAlignment="1" quotePrefix="1">
      <alignment horizontal="left" vertical="center"/>
      <protection/>
    </xf>
    <xf numFmtId="0" fontId="10" fillId="0" borderId="15" xfId="59" applyFont="1" applyFill="1" applyBorder="1" applyAlignment="1">
      <alignment horizontal="left" vertical="center"/>
      <protection/>
    </xf>
    <xf numFmtId="0" fontId="10" fillId="0" borderId="16" xfId="59" applyFont="1" applyFill="1" applyBorder="1" applyAlignment="1">
      <alignment vertical="center" wrapText="1"/>
      <protection/>
    </xf>
    <xf numFmtId="0" fontId="10" fillId="0" borderId="16" xfId="59" applyFont="1" applyFill="1" applyBorder="1" applyAlignment="1">
      <alignment horizontal="left" vertical="center" wrapText="1"/>
      <protection/>
    </xf>
    <xf numFmtId="0" fontId="15" fillId="0" borderId="16" xfId="55" applyFont="1" applyBorder="1" applyAlignment="1">
      <alignment horizontal="left" vertical="center" wrapText="1"/>
      <protection/>
    </xf>
    <xf numFmtId="0" fontId="10" fillId="0" borderId="40" xfId="59" applyFont="1" applyFill="1" applyBorder="1" applyAlignment="1">
      <alignment horizontal="left" vertical="center" wrapText="1"/>
      <protection/>
    </xf>
    <xf numFmtId="0" fontId="10" fillId="0" borderId="15" xfId="59" applyFont="1" applyFill="1" applyBorder="1" applyAlignment="1">
      <alignment horizontal="left" vertical="center" wrapText="1"/>
      <protection/>
    </xf>
    <xf numFmtId="0" fontId="15" fillId="0" borderId="16" xfId="55" applyFont="1" applyBorder="1" applyAlignment="1">
      <alignment vertical="center" wrapText="1"/>
      <protection/>
    </xf>
    <xf numFmtId="0" fontId="10" fillId="0" borderId="0" xfId="59" applyFont="1" applyFill="1" applyBorder="1" applyAlignment="1" quotePrefix="1">
      <alignment horizontal="left" vertical="center" wrapText="1"/>
      <protection/>
    </xf>
    <xf numFmtId="0" fontId="9" fillId="0" borderId="0" xfId="55" applyFont="1" applyAlignment="1">
      <alignment vertical="center" wrapText="1"/>
      <protection/>
    </xf>
    <xf numFmtId="0" fontId="8" fillId="0" borderId="0" xfId="55" applyFont="1" applyAlignment="1">
      <alignment vertical="center" wrapText="1"/>
      <protection/>
    </xf>
    <xf numFmtId="0" fontId="15" fillId="0" borderId="0" xfId="55" applyFont="1" applyBorder="1" applyAlignment="1">
      <alignment horizontal="left" vertical="center" wrapText="1"/>
      <protection/>
    </xf>
    <xf numFmtId="0" fontId="10" fillId="0" borderId="40" xfId="59" applyFont="1" applyFill="1" applyBorder="1" applyAlignment="1">
      <alignment horizontal="left" wrapText="1"/>
      <protection/>
    </xf>
    <xf numFmtId="0" fontId="10" fillId="0" borderId="85" xfId="55" applyFont="1" applyFill="1" applyBorder="1" applyAlignment="1">
      <alignment vertical="center" wrapText="1"/>
      <protection/>
    </xf>
    <xf numFmtId="0" fontId="15" fillId="0" borderId="85" xfId="55" applyFont="1" applyBorder="1" applyAlignment="1">
      <alignment vertical="center" wrapText="1"/>
      <protection/>
    </xf>
    <xf numFmtId="0" fontId="10" fillId="0" borderId="34" xfId="59" applyFont="1" applyFill="1" applyBorder="1" applyAlignment="1" quotePrefix="1">
      <alignment horizontal="left" vertical="center" wrapText="1"/>
      <protection/>
    </xf>
    <xf numFmtId="0" fontId="15" fillId="0" borderId="34" xfId="55" applyFont="1" applyBorder="1" applyAlignment="1">
      <alignment horizontal="left" vertical="center" wrapText="1"/>
      <protection/>
    </xf>
    <xf numFmtId="0" fontId="10" fillId="0" borderId="0" xfId="59" applyFont="1" applyFill="1" applyBorder="1" applyAlignment="1" quotePrefix="1">
      <alignment horizontal="left" vertical="center"/>
      <protection/>
    </xf>
    <xf numFmtId="0" fontId="10" fillId="0" borderId="16" xfId="59" applyFont="1" applyFill="1" applyBorder="1" applyAlignment="1" quotePrefix="1">
      <alignment horizontal="left" wrapText="1"/>
      <protection/>
    </xf>
    <xf numFmtId="0" fontId="15" fillId="0" borderId="16" xfId="55" applyFont="1" applyBorder="1" applyAlignment="1">
      <alignment horizontal="left" wrapText="1"/>
      <protection/>
    </xf>
    <xf numFmtId="0" fontId="6" fillId="0" borderId="0" xfId="55" applyFont="1" applyAlignment="1">
      <alignment horizontal="left" vertical="center" wrapText="1"/>
      <protection/>
    </xf>
    <xf numFmtId="0" fontId="9" fillId="39" borderId="0" xfId="55" applyFont="1" applyFill="1" applyBorder="1" applyAlignment="1">
      <alignment vertical="center" wrapText="1"/>
      <protection/>
    </xf>
    <xf numFmtId="0" fontId="8" fillId="39" borderId="0" xfId="55" applyFont="1" applyFill="1" applyBorder="1" applyAlignment="1">
      <alignment vertical="center" wrapText="1"/>
      <protection/>
    </xf>
    <xf numFmtId="176" fontId="6" fillId="39" borderId="0" xfId="55" applyNumberFormat="1" applyFont="1" applyFill="1" applyBorder="1" applyAlignment="1">
      <alignment horizontal="left" wrapText="1"/>
      <protection/>
    </xf>
    <xf numFmtId="0" fontId="10" fillId="0" borderId="40" xfId="59" applyFont="1" applyFill="1" applyBorder="1" applyAlignment="1" quotePrefix="1">
      <alignment horizontal="left" vertical="center"/>
      <protection/>
    </xf>
    <xf numFmtId="0" fontId="10" fillId="0" borderId="85" xfId="59" applyFont="1" applyFill="1" applyBorder="1" applyAlignment="1" quotePrefix="1">
      <alignment horizontal="left" vertical="center" wrapText="1"/>
      <protection/>
    </xf>
    <xf numFmtId="0" fontId="15" fillId="0" borderId="85" xfId="55" applyFont="1" applyBorder="1" applyAlignment="1">
      <alignment horizontal="left" vertical="center" wrapText="1"/>
      <protection/>
    </xf>
    <xf numFmtId="0" fontId="10" fillId="0" borderId="40" xfId="55" applyFont="1" applyFill="1" applyBorder="1" applyAlignment="1">
      <alignment wrapText="1"/>
      <protection/>
    </xf>
    <xf numFmtId="0" fontId="15" fillId="0" borderId="40" xfId="55" applyFont="1" applyBorder="1" applyAlignment="1">
      <alignment wrapText="1"/>
      <protection/>
    </xf>
    <xf numFmtId="0" fontId="10" fillId="0" borderId="58" xfId="55" applyFont="1" applyFill="1" applyBorder="1" applyAlignment="1">
      <alignment horizontal="left" vertical="center"/>
      <protection/>
    </xf>
    <xf numFmtId="0" fontId="6" fillId="39" borderId="0" xfId="55" applyFont="1" applyFill="1" applyBorder="1" applyAlignment="1">
      <alignment horizontal="left" vertical="center" wrapText="1"/>
      <protection/>
    </xf>
    <xf numFmtId="0" fontId="10" fillId="0" borderId="16" xfId="55" applyFont="1" applyFill="1" applyBorder="1" applyAlignment="1">
      <alignment horizontal="left"/>
      <protection/>
    </xf>
    <xf numFmtId="0" fontId="10" fillId="0" borderId="40" xfId="55" applyFont="1" applyFill="1" applyBorder="1" applyAlignment="1">
      <alignment horizontal="left"/>
      <protection/>
    </xf>
    <xf numFmtId="0" fontId="10" fillId="0" borderId="15" xfId="55" applyFont="1" applyFill="1" applyBorder="1" applyAlignment="1">
      <alignment horizontal="left"/>
      <protection/>
    </xf>
    <xf numFmtId="0" fontId="10" fillId="0" borderId="16" xfId="55" applyFont="1" applyFill="1" applyBorder="1" applyAlignment="1">
      <alignment horizontal="left" vertical="center"/>
      <protection/>
    </xf>
    <xf numFmtId="0" fontId="10" fillId="0" borderId="15" xfId="55" applyFont="1" applyFill="1" applyBorder="1" applyAlignment="1">
      <alignment horizontal="left" vertical="center"/>
      <protection/>
    </xf>
    <xf numFmtId="0" fontId="10" fillId="0" borderId="0" xfId="55" applyFont="1" applyFill="1" applyBorder="1" applyAlignment="1">
      <alignment vertical="center" wrapText="1"/>
      <protection/>
    </xf>
    <xf numFmtId="0" fontId="15" fillId="0" borderId="0" xfId="55" applyFont="1" applyBorder="1" applyAlignment="1">
      <alignment vertical="center" wrapText="1"/>
      <protection/>
    </xf>
    <xf numFmtId="0" fontId="10" fillId="0" borderId="0" xfId="55" applyFont="1" applyFill="1" applyBorder="1" applyAlignment="1">
      <alignment horizontal="left" vertical="center"/>
      <protection/>
    </xf>
    <xf numFmtId="0" fontId="10" fillId="0" borderId="16" xfId="59" applyFont="1" applyFill="1" applyBorder="1" applyAlignment="1">
      <alignment horizontal="left" vertical="center"/>
      <protection/>
    </xf>
    <xf numFmtId="0" fontId="10" fillId="0" borderId="50" xfId="55" applyFont="1" applyFill="1" applyBorder="1" applyAlignment="1">
      <alignment horizontal="left" vertical="center"/>
      <protection/>
    </xf>
    <xf numFmtId="0" fontId="9" fillId="0" borderId="35" xfId="55" applyFont="1" applyFill="1" applyBorder="1" applyAlignment="1" applyProtection="1">
      <alignment horizontal="center" vertical="center" wrapText="1"/>
      <protection/>
    </xf>
    <xf numFmtId="0" fontId="36" fillId="0" borderId="43" xfId="55" applyFont="1" applyFill="1" applyBorder="1" applyAlignment="1" applyProtection="1">
      <alignment horizontal="center" vertical="center" wrapText="1"/>
      <protection/>
    </xf>
    <xf numFmtId="0" fontId="9" fillId="0" borderId="35" xfId="55" applyFont="1" applyFill="1" applyBorder="1" applyAlignment="1">
      <alignment horizontal="center" vertical="center" wrapText="1"/>
      <protection/>
    </xf>
    <xf numFmtId="0" fontId="9" fillId="0" borderId="43" xfId="55" applyFont="1" applyFill="1" applyBorder="1" applyAlignment="1">
      <alignment horizontal="center" vertical="center" wrapText="1"/>
      <protection/>
    </xf>
    <xf numFmtId="0" fontId="9" fillId="0" borderId="43" xfId="55" applyFont="1" applyFill="1" applyBorder="1" applyAlignment="1" applyProtection="1">
      <alignment horizontal="center" vertical="center" wrapText="1"/>
      <protection/>
    </xf>
    <xf numFmtId="0" fontId="10" fillId="0" borderId="0" xfId="59" applyFont="1" applyFill="1" applyBorder="1" applyAlignment="1">
      <alignment horizontal="left" vertical="center"/>
      <protection/>
    </xf>
    <xf numFmtId="0" fontId="35" fillId="38" borderId="35" xfId="55" applyFont="1" applyFill="1" applyBorder="1" applyAlignment="1">
      <alignment horizontal="center" vertical="center"/>
      <protection/>
    </xf>
    <xf numFmtId="0" fontId="35" fillId="38" borderId="43" xfId="55" applyFont="1" applyFill="1" applyBorder="1" applyAlignment="1">
      <alignment horizontal="center" vertical="center"/>
      <protection/>
    </xf>
    <xf numFmtId="0" fontId="10" fillId="0" borderId="15" xfId="59" applyFont="1" applyFill="1" applyBorder="1" applyAlignment="1" quotePrefix="1">
      <alignment horizontal="left" vertical="center"/>
      <protection/>
    </xf>
    <xf numFmtId="0" fontId="10" fillId="0" borderId="85" xfId="59" applyFont="1" applyFill="1" applyBorder="1" applyAlignment="1">
      <alignment vertical="center" wrapText="1"/>
      <protection/>
    </xf>
    <xf numFmtId="0" fontId="10" fillId="0" borderId="50" xfId="59" applyFont="1" applyFill="1" applyBorder="1" applyAlignment="1" quotePrefix="1">
      <alignment horizontal="left" vertical="center"/>
      <protection/>
    </xf>
    <xf numFmtId="0" fontId="6" fillId="0" borderId="0" xfId="0" applyFont="1" applyAlignment="1" quotePrefix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5" borderId="0" xfId="55" applyFont="1" applyFill="1" applyAlignment="1" applyProtection="1">
      <alignment vertical="center" wrapText="1"/>
      <protection locked="0"/>
    </xf>
    <xf numFmtId="0" fontId="8" fillId="0" borderId="0" xfId="55" applyFont="1" applyAlignment="1" applyProtection="1">
      <alignment vertical="center" wrapText="1"/>
      <protection locked="0"/>
    </xf>
    <xf numFmtId="0" fontId="10" fillId="0" borderId="85" xfId="59" applyFont="1" applyFill="1" applyBorder="1" applyAlignment="1" quotePrefix="1">
      <alignment horizontal="left" vertical="center"/>
      <protection/>
    </xf>
    <xf numFmtId="0" fontId="10" fillId="0" borderId="66" xfId="55" applyFont="1" applyFill="1" applyBorder="1" applyAlignment="1">
      <alignment horizontal="left" vertical="center"/>
      <protection/>
    </xf>
    <xf numFmtId="0" fontId="15" fillId="0" borderId="36" xfId="55" applyFont="1" applyBorder="1" applyAlignment="1">
      <alignment vertical="center" wrapText="1"/>
      <protection/>
    </xf>
    <xf numFmtId="0" fontId="10" fillId="0" borderId="69" xfId="59" applyFont="1" applyFill="1" applyBorder="1" applyAlignment="1">
      <alignment vertical="center" wrapText="1"/>
      <protection/>
    </xf>
    <xf numFmtId="0" fontId="36" fillId="0" borderId="37" xfId="55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_EBK_PROJECT_2001-last" xfId="59"/>
    <cellStyle name="Normal_EBK-2002-draft" xfId="60"/>
    <cellStyle name="Normal_MAKET" xfId="61"/>
    <cellStyle name="Normal_Sheet1" xfId="62"/>
    <cellStyle name="Normal_Sheet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J595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96" hidden="1" customWidth="1"/>
    <col min="2" max="2" width="10.125" style="96" customWidth="1"/>
    <col min="3" max="3" width="13.25390625" style="96" customWidth="1"/>
    <col min="4" max="4" width="90.375" style="97" customWidth="1"/>
    <col min="5" max="5" width="18.75390625" style="96" customWidth="1"/>
    <col min="6" max="6" width="17.75390625" style="96" customWidth="1"/>
    <col min="7" max="7" width="19.875" style="96" customWidth="1"/>
    <col min="8" max="8" width="20.00390625" style="630" bestFit="1" customWidth="1"/>
    <col min="9" max="9" width="19.25390625" style="96" customWidth="1"/>
    <col min="10" max="10" width="9.875" style="102" hidden="1" customWidth="1"/>
    <col min="11" max="11" width="1.625" style="103" customWidth="1"/>
    <col min="12" max="13" width="21.75390625" style="96" hidden="1" customWidth="1"/>
    <col min="14" max="15" width="21.75390625" style="100" hidden="1" customWidth="1"/>
    <col min="16" max="16" width="1.625" style="138" hidden="1" customWidth="1"/>
    <col min="17" max="18" width="21.75390625" style="96" hidden="1" customWidth="1"/>
    <col min="19" max="20" width="21.75390625" style="100" hidden="1" customWidth="1"/>
    <col min="21" max="21" width="21.75390625" style="96" hidden="1" customWidth="1"/>
    <col min="22" max="23" width="21.75390625" style="100" hidden="1" customWidth="1"/>
    <col min="24" max="24" width="30.00390625" style="96" hidden="1" customWidth="1"/>
    <col min="25" max="25" width="11.75390625" style="96" hidden="1" customWidth="1"/>
    <col min="26" max="26" width="9.125" style="96" hidden="1" customWidth="1"/>
    <col min="27" max="16384" width="9.125" style="96" customWidth="1"/>
  </cols>
  <sheetData>
    <row r="1" spans="1:25" ht="18.75" customHeight="1" hidden="1">
      <c r="A1" s="96" t="s">
        <v>174</v>
      </c>
      <c r="B1" s="96" t="s">
        <v>175</v>
      </c>
      <c r="C1" s="96" t="s">
        <v>176</v>
      </c>
      <c r="D1" s="97" t="s">
        <v>177</v>
      </c>
      <c r="E1" s="96" t="s">
        <v>178</v>
      </c>
      <c r="F1" s="96" t="s">
        <v>179</v>
      </c>
      <c r="G1" s="96" t="s">
        <v>179</v>
      </c>
      <c r="H1" s="630" t="s">
        <v>179</v>
      </c>
      <c r="I1" s="96" t="s">
        <v>179</v>
      </c>
      <c r="J1" s="98" t="s">
        <v>180</v>
      </c>
      <c r="K1" s="99"/>
      <c r="L1" s="96" t="s">
        <v>181</v>
      </c>
      <c r="M1" s="96" t="s">
        <v>182</v>
      </c>
      <c r="N1" s="100" t="s">
        <v>183</v>
      </c>
      <c r="O1" s="100" t="s">
        <v>184</v>
      </c>
      <c r="P1" s="101"/>
      <c r="Q1" s="96" t="s">
        <v>181</v>
      </c>
      <c r="R1" s="96" t="s">
        <v>182</v>
      </c>
      <c r="S1" s="100" t="s">
        <v>183</v>
      </c>
      <c r="T1" s="100" t="s">
        <v>184</v>
      </c>
      <c r="U1" s="96" t="s">
        <v>182</v>
      </c>
      <c r="V1" s="100" t="s">
        <v>183</v>
      </c>
      <c r="W1" s="100" t="s">
        <v>184</v>
      </c>
      <c r="Y1" s="416"/>
    </row>
    <row r="2" spans="1:16" ht="12.75" customHeight="1">
      <c r="A2" s="96">
        <v>4</v>
      </c>
      <c r="J2" s="102">
        <v>1</v>
      </c>
      <c r="P2" s="104"/>
    </row>
    <row r="3" spans="5:22" ht="15">
      <c r="E3" s="105"/>
      <c r="J3" s="102">
        <v>1</v>
      </c>
      <c r="L3" s="105"/>
      <c r="N3" s="106"/>
      <c r="P3" s="104"/>
      <c r="Q3" s="105"/>
      <c r="S3" s="106"/>
      <c r="V3" s="106"/>
    </row>
    <row r="4" spans="5:17" ht="15">
      <c r="E4" s="107"/>
      <c r="J4" s="102">
        <v>1</v>
      </c>
      <c r="L4" s="107"/>
      <c r="P4" s="104"/>
      <c r="Q4" s="107"/>
    </row>
    <row r="5" spans="3:23" ht="15">
      <c r="C5" s="1"/>
      <c r="E5" s="96" t="s">
        <v>855</v>
      </c>
      <c r="F5" s="96" t="s">
        <v>855</v>
      </c>
      <c r="G5" s="96" t="s">
        <v>855</v>
      </c>
      <c r="H5" s="630" t="s">
        <v>855</v>
      </c>
      <c r="I5" s="96" t="s">
        <v>855</v>
      </c>
      <c r="J5" s="102">
        <v>1</v>
      </c>
      <c r="L5" s="96" t="s">
        <v>855</v>
      </c>
      <c r="M5" s="96" t="s">
        <v>855</v>
      </c>
      <c r="N5" s="100" t="s">
        <v>855</v>
      </c>
      <c r="O5" s="100" t="s">
        <v>855</v>
      </c>
      <c r="P5" s="104"/>
      <c r="Q5" s="96" t="s">
        <v>855</v>
      </c>
      <c r="R5" s="96" t="s">
        <v>855</v>
      </c>
      <c r="S5" s="100" t="s">
        <v>855</v>
      </c>
      <c r="T5" s="100" t="s">
        <v>855</v>
      </c>
      <c r="U5" s="96" t="s">
        <v>855</v>
      </c>
      <c r="V5" s="100" t="s">
        <v>855</v>
      </c>
      <c r="W5" s="100" t="s">
        <v>855</v>
      </c>
    </row>
    <row r="6" spans="3:23" ht="15">
      <c r="C6" s="108"/>
      <c r="D6" s="109"/>
      <c r="E6" s="107"/>
      <c r="F6" s="96" t="s">
        <v>855</v>
      </c>
      <c r="G6" s="96" t="s">
        <v>855</v>
      </c>
      <c r="H6" s="630" t="s">
        <v>855</v>
      </c>
      <c r="I6" s="96" t="s">
        <v>855</v>
      </c>
      <c r="J6" s="102">
        <v>1</v>
      </c>
      <c r="L6" s="107"/>
      <c r="M6" s="96" t="s">
        <v>855</v>
      </c>
      <c r="O6" s="100" t="s">
        <v>855</v>
      </c>
      <c r="P6" s="104"/>
      <c r="Q6" s="107"/>
      <c r="R6" s="96" t="s">
        <v>855</v>
      </c>
      <c r="T6" s="100" t="s">
        <v>855</v>
      </c>
      <c r="U6" s="96" t="s">
        <v>855</v>
      </c>
      <c r="W6" s="100" t="s">
        <v>855</v>
      </c>
    </row>
    <row r="7" spans="2:23" ht="49.5" customHeight="1">
      <c r="B7" s="798" t="s">
        <v>1687</v>
      </c>
      <c r="C7" s="799"/>
      <c r="D7" s="799"/>
      <c r="F7" s="110"/>
      <c r="G7" s="110"/>
      <c r="H7" s="631"/>
      <c r="I7" s="110"/>
      <c r="J7" s="102">
        <v>1</v>
      </c>
      <c r="L7" s="107"/>
      <c r="M7" s="96" t="s">
        <v>855</v>
      </c>
      <c r="O7" s="100" t="s">
        <v>855</v>
      </c>
      <c r="P7" s="104"/>
      <c r="Q7" s="107"/>
      <c r="R7" s="96" t="s">
        <v>855</v>
      </c>
      <c r="T7" s="100" t="s">
        <v>855</v>
      </c>
      <c r="U7" s="96" t="s">
        <v>855</v>
      </c>
      <c r="W7" s="100" t="s">
        <v>855</v>
      </c>
    </row>
    <row r="8" spans="3:23" ht="15">
      <c r="C8" s="108"/>
      <c r="D8" s="109"/>
      <c r="E8" s="110" t="s">
        <v>856</v>
      </c>
      <c r="F8" s="110" t="s">
        <v>1631</v>
      </c>
      <c r="G8" s="110"/>
      <c r="H8" s="631"/>
      <c r="I8" s="110"/>
      <c r="J8" s="102">
        <v>1</v>
      </c>
      <c r="L8" s="107"/>
      <c r="M8" s="96" t="s">
        <v>855</v>
      </c>
      <c r="O8" s="100" t="s">
        <v>855</v>
      </c>
      <c r="P8" s="104"/>
      <c r="Q8" s="107"/>
      <c r="R8" s="96" t="s">
        <v>855</v>
      </c>
      <c r="T8" s="100" t="s">
        <v>855</v>
      </c>
      <c r="U8" s="96" t="s">
        <v>855</v>
      </c>
      <c r="W8" s="100" t="s">
        <v>855</v>
      </c>
    </row>
    <row r="9" spans="2:23" ht="36.75" customHeight="1">
      <c r="B9" s="800"/>
      <c r="C9" s="801"/>
      <c r="D9" s="801"/>
      <c r="E9" s="687">
        <v>42005</v>
      </c>
      <c r="F9" s="687">
        <v>43465</v>
      </c>
      <c r="G9" s="110"/>
      <c r="H9" s="631"/>
      <c r="I9" s="110"/>
      <c r="J9" s="102">
        <v>1</v>
      </c>
      <c r="L9" s="107"/>
      <c r="M9" s="96" t="s">
        <v>855</v>
      </c>
      <c r="O9" s="100" t="s">
        <v>855</v>
      </c>
      <c r="P9" s="104"/>
      <c r="Q9" s="107"/>
      <c r="R9" s="96" t="s">
        <v>855</v>
      </c>
      <c r="T9" s="100" t="s">
        <v>855</v>
      </c>
      <c r="U9" s="96" t="s">
        <v>855</v>
      </c>
      <c r="W9" s="100" t="s">
        <v>855</v>
      </c>
    </row>
    <row r="10" spans="2:23" ht="15">
      <c r="B10" s="111" t="s">
        <v>1574</v>
      </c>
      <c r="E10" s="688">
        <v>2014</v>
      </c>
      <c r="F10" s="688">
        <v>2017</v>
      </c>
      <c r="G10" s="110"/>
      <c r="H10" s="631"/>
      <c r="I10" s="110"/>
      <c r="J10" s="102">
        <v>1</v>
      </c>
      <c r="L10" s="107"/>
      <c r="M10" s="96" t="s">
        <v>855</v>
      </c>
      <c r="O10" s="100" t="s">
        <v>855</v>
      </c>
      <c r="P10" s="104"/>
      <c r="Q10" s="107"/>
      <c r="R10" s="96" t="s">
        <v>855</v>
      </c>
      <c r="T10" s="100" t="s">
        <v>855</v>
      </c>
      <c r="U10" s="96" t="s">
        <v>855</v>
      </c>
      <c r="W10" s="100" t="s">
        <v>855</v>
      </c>
    </row>
    <row r="11" spans="2:23" ht="10.5" customHeight="1" thickBot="1">
      <c r="B11" s="111"/>
      <c r="E11" s="111"/>
      <c r="G11" s="110"/>
      <c r="H11" s="631"/>
      <c r="I11" s="110"/>
      <c r="J11" s="102">
        <v>1</v>
      </c>
      <c r="L11" s="107"/>
      <c r="M11" s="96" t="s">
        <v>855</v>
      </c>
      <c r="O11" s="100" t="s">
        <v>855</v>
      </c>
      <c r="P11" s="104"/>
      <c r="Q11" s="107"/>
      <c r="R11" s="96" t="s">
        <v>855</v>
      </c>
      <c r="T11" s="100" t="s">
        <v>855</v>
      </c>
      <c r="U11" s="96" t="s">
        <v>855</v>
      </c>
      <c r="W11" s="100" t="s">
        <v>855</v>
      </c>
    </row>
    <row r="12" spans="2:23" ht="39" customHeight="1" thickBot="1" thickTop="1">
      <c r="B12" s="800"/>
      <c r="C12" s="801"/>
      <c r="D12" s="801"/>
      <c r="E12" s="110" t="s">
        <v>857</v>
      </c>
      <c r="F12" s="112"/>
      <c r="G12" s="110"/>
      <c r="H12" s="631"/>
      <c r="I12" s="110"/>
      <c r="J12" s="102">
        <v>1</v>
      </c>
      <c r="L12" s="107"/>
      <c r="M12" s="96" t="s">
        <v>855</v>
      </c>
      <c r="O12" s="100" t="s">
        <v>855</v>
      </c>
      <c r="P12" s="104"/>
      <c r="Q12" s="107"/>
      <c r="R12" s="96" t="s">
        <v>855</v>
      </c>
      <c r="T12" s="100" t="s">
        <v>855</v>
      </c>
      <c r="U12" s="96" t="s">
        <v>855</v>
      </c>
      <c r="W12" s="100" t="s">
        <v>855</v>
      </c>
    </row>
    <row r="13" spans="2:23" ht="15.75" thickTop="1">
      <c r="B13" s="111" t="s">
        <v>1575</v>
      </c>
      <c r="E13" s="113" t="s">
        <v>858</v>
      </c>
      <c r="F13" s="114" t="s">
        <v>855</v>
      </c>
      <c r="G13" s="114" t="s">
        <v>855</v>
      </c>
      <c r="H13" s="632" t="s">
        <v>855</v>
      </c>
      <c r="I13" s="114" t="s">
        <v>855</v>
      </c>
      <c r="J13" s="102">
        <v>1</v>
      </c>
      <c r="L13" s="107"/>
      <c r="M13" s="96" t="s">
        <v>855</v>
      </c>
      <c r="O13" s="100" t="s">
        <v>855</v>
      </c>
      <c r="P13" s="104"/>
      <c r="Q13" s="107"/>
      <c r="R13" s="96" t="s">
        <v>855</v>
      </c>
      <c r="T13" s="100" t="s">
        <v>855</v>
      </c>
      <c r="U13" s="96" t="s">
        <v>855</v>
      </c>
      <c r="W13" s="100" t="s">
        <v>855</v>
      </c>
    </row>
    <row r="14" spans="2:23" ht="7.5" customHeight="1">
      <c r="B14" s="111"/>
      <c r="F14" s="110"/>
      <c r="G14" s="110"/>
      <c r="H14" s="631"/>
      <c r="I14" s="110"/>
      <c r="J14" s="102">
        <v>1</v>
      </c>
      <c r="L14" s="113"/>
      <c r="M14" s="114"/>
      <c r="N14" s="115"/>
      <c r="O14" s="116"/>
      <c r="P14" s="104"/>
      <c r="Q14" s="113"/>
      <c r="R14" s="114"/>
      <c r="S14" s="115"/>
      <c r="T14" s="116"/>
      <c r="U14" s="114"/>
      <c r="V14" s="115"/>
      <c r="W14" s="116"/>
    </row>
    <row r="15" spans="2:23" ht="7.5" customHeight="1">
      <c r="B15" s="111"/>
      <c r="F15" s="110"/>
      <c r="G15" s="110"/>
      <c r="H15" s="631"/>
      <c r="I15" s="110"/>
      <c r="J15" s="102">
        <v>1</v>
      </c>
      <c r="L15" s="113"/>
      <c r="M15" s="114"/>
      <c r="N15" s="115"/>
      <c r="O15" s="116"/>
      <c r="P15" s="104"/>
      <c r="Q15" s="113"/>
      <c r="R15" s="114"/>
      <c r="S15" s="115"/>
      <c r="T15" s="116"/>
      <c r="U15" s="114"/>
      <c r="V15" s="115"/>
      <c r="W15" s="116"/>
    </row>
    <row r="16" spans="1:23" ht="18.75" customHeight="1">
      <c r="A16" s="108"/>
      <c r="B16" s="2"/>
      <c r="C16" s="2"/>
      <c r="D16" s="2"/>
      <c r="E16" s="1"/>
      <c r="F16" s="110"/>
      <c r="G16" s="110"/>
      <c r="H16" s="631"/>
      <c r="I16" s="110"/>
      <c r="J16" s="102">
        <v>1</v>
      </c>
      <c r="L16" s="113"/>
      <c r="M16" s="114"/>
      <c r="N16" s="115"/>
      <c r="O16" s="116"/>
      <c r="P16" s="104"/>
      <c r="Q16" s="113"/>
      <c r="R16" s="114"/>
      <c r="S16" s="115"/>
      <c r="T16" s="116"/>
      <c r="U16" s="114"/>
      <c r="V16" s="115"/>
      <c r="W16" s="116"/>
    </row>
    <row r="17" spans="1:23" ht="26.25" customHeight="1">
      <c r="A17" s="108"/>
      <c r="B17" s="2"/>
      <c r="C17" s="1"/>
      <c r="D17" s="110"/>
      <c r="E17" s="110"/>
      <c r="F17" s="110"/>
      <c r="G17" s="110"/>
      <c r="H17" s="631"/>
      <c r="I17" s="110"/>
      <c r="J17" s="102">
        <v>1</v>
      </c>
      <c r="N17" s="96"/>
      <c r="O17" s="96"/>
      <c r="P17" s="104"/>
      <c r="S17" s="96"/>
      <c r="T17" s="96"/>
      <c r="V17" s="96"/>
      <c r="W17" s="96"/>
    </row>
    <row r="18" spans="3:23" ht="15.75" thickBot="1">
      <c r="C18" s="108"/>
      <c r="D18" s="109"/>
      <c r="F18" s="117"/>
      <c r="G18" s="117"/>
      <c r="H18" s="633"/>
      <c r="I18" s="117" t="s">
        <v>859</v>
      </c>
      <c r="J18" s="102">
        <v>1</v>
      </c>
      <c r="N18" s="96"/>
      <c r="O18" s="96"/>
      <c r="P18" s="104"/>
      <c r="S18" s="96"/>
      <c r="T18" s="96"/>
      <c r="V18" s="96"/>
      <c r="W18" s="96"/>
    </row>
    <row r="19" spans="1:23" ht="16.5" customHeight="1" thickBot="1">
      <c r="A19" s="108"/>
      <c r="B19" s="3"/>
      <c r="C19" s="585"/>
      <c r="D19" s="118" t="s">
        <v>860</v>
      </c>
      <c r="E19" s="689" t="s">
        <v>1668</v>
      </c>
      <c r="F19" s="622" t="s">
        <v>1632</v>
      </c>
      <c r="G19" s="623" t="s">
        <v>1633</v>
      </c>
      <c r="H19" s="634" t="s">
        <v>1634</v>
      </c>
      <c r="I19" s="623" t="s">
        <v>1634</v>
      </c>
      <c r="J19" s="102">
        <v>1</v>
      </c>
      <c r="K19" s="120"/>
      <c r="N19" s="96"/>
      <c r="O19" s="96"/>
      <c r="P19" s="104"/>
      <c r="S19" s="96"/>
      <c r="T19" s="96"/>
      <c r="V19" s="96"/>
      <c r="W19" s="96"/>
    </row>
    <row r="20" spans="2:23" ht="64.5" customHeight="1" thickBot="1">
      <c r="B20" s="121" t="s">
        <v>50</v>
      </c>
      <c r="C20" s="123" t="s">
        <v>862</v>
      </c>
      <c r="D20" s="4" t="s">
        <v>863</v>
      </c>
      <c r="E20" s="690">
        <v>2014</v>
      </c>
      <c r="F20" s="624">
        <v>2015</v>
      </c>
      <c r="G20" s="624">
        <v>2016</v>
      </c>
      <c r="H20" s="624">
        <v>2017</v>
      </c>
      <c r="I20" s="624">
        <v>2018</v>
      </c>
      <c r="J20" s="102">
        <v>1</v>
      </c>
      <c r="K20" s="120"/>
      <c r="N20" s="96"/>
      <c r="O20" s="96"/>
      <c r="P20" s="104"/>
      <c r="S20" s="96"/>
      <c r="T20" s="96"/>
      <c r="V20" s="96"/>
      <c r="W20" s="96"/>
    </row>
    <row r="21" spans="2:23" ht="18.75" thickBot="1">
      <c r="B21" s="124"/>
      <c r="C21" s="315"/>
      <c r="D21" s="126" t="s">
        <v>864</v>
      </c>
      <c r="E21" s="696"/>
      <c r="F21" s="189"/>
      <c r="G21" s="189"/>
      <c r="H21" s="635"/>
      <c r="I21" s="426"/>
      <c r="J21" s="102">
        <v>1</v>
      </c>
      <c r="K21" s="120"/>
      <c r="N21" s="96"/>
      <c r="O21" s="96"/>
      <c r="P21" s="104"/>
      <c r="S21" s="96"/>
      <c r="T21" s="96"/>
      <c r="V21" s="96"/>
      <c r="W21" s="96"/>
    </row>
    <row r="22" spans="1:25" s="127" customFormat="1" ht="15.75">
      <c r="A22" s="127">
        <v>5</v>
      </c>
      <c r="B22" s="5">
        <v>100</v>
      </c>
      <c r="C22" s="802" t="s">
        <v>865</v>
      </c>
      <c r="D22" s="802"/>
      <c r="E22" s="713">
        <f>SUM(E23:E27)</f>
        <v>0</v>
      </c>
      <c r="F22" s="591">
        <f>SUM(F23:F27)</f>
        <v>0</v>
      </c>
      <c r="G22" s="375">
        <f>SUM(G23:G27)</f>
        <v>0</v>
      </c>
      <c r="H22" s="636">
        <f>SUM(H23:H27)</f>
        <v>0</v>
      </c>
      <c r="I22" s="417">
        <f>SUM(I23:I27)</f>
        <v>0</v>
      </c>
      <c r="J22" s="102">
        <f>(IF(OR($E22&lt;&gt;0,$F22&lt;&gt;0,$G22&lt;&gt;0,$H22&lt;&gt;0,$I22&lt;&gt;0),$J$2,""))</f>
      </c>
      <c r="K22" s="129"/>
      <c r="P22" s="104"/>
      <c r="Y22" s="96"/>
    </row>
    <row r="23" spans="1:23" ht="18.75" customHeight="1">
      <c r="A23" s="96">
        <v>10</v>
      </c>
      <c r="B23" s="6"/>
      <c r="C23" s="7">
        <v>101</v>
      </c>
      <c r="D23" s="8" t="s">
        <v>866</v>
      </c>
      <c r="E23" s="691"/>
      <c r="F23" s="391"/>
      <c r="G23" s="391"/>
      <c r="H23" s="679"/>
      <c r="I23" s="418"/>
      <c r="J23" s="102">
        <f>(IF(OR($E23&lt;&gt;0,$F23&lt;&gt;0,$G23&lt;&gt;0,$H23&lt;&gt;0,$I23&lt;&gt;0),$J$2,""))</f>
      </c>
      <c r="K23" s="129"/>
      <c r="N23" s="96"/>
      <c r="O23" s="96"/>
      <c r="P23" s="104"/>
      <c r="S23" s="96"/>
      <c r="T23" s="96"/>
      <c r="V23" s="96"/>
      <c r="W23" s="96"/>
    </row>
    <row r="24" spans="1:25" ht="18.75" customHeight="1">
      <c r="A24" s="96">
        <v>15</v>
      </c>
      <c r="B24" s="6"/>
      <c r="C24" s="7">
        <v>102</v>
      </c>
      <c r="D24" s="9" t="s">
        <v>867</v>
      </c>
      <c r="E24" s="691"/>
      <c r="F24" s="391"/>
      <c r="G24" s="391"/>
      <c r="H24" s="679"/>
      <c r="I24" s="418"/>
      <c r="J24" s="102">
        <f aca="true" t="shared" si="0" ref="J24:J87">(IF(OR($E24&lt;&gt;0,$F24&lt;&gt;0,$G24&lt;&gt;0,$H24&lt;&gt;0,$I24&lt;&gt;0),$J$2,""))</f>
      </c>
      <c r="K24" s="129"/>
      <c r="N24" s="96"/>
      <c r="O24" s="96"/>
      <c r="P24" s="104"/>
      <c r="S24" s="96"/>
      <c r="T24" s="96"/>
      <c r="V24" s="96"/>
      <c r="W24" s="96"/>
      <c r="Y24" s="127"/>
    </row>
    <row r="25" spans="1:23" ht="18.75" customHeight="1">
      <c r="A25" s="96">
        <v>20</v>
      </c>
      <c r="B25" s="6"/>
      <c r="C25" s="7">
        <v>103</v>
      </c>
      <c r="D25" s="9" t="s">
        <v>868</v>
      </c>
      <c r="E25" s="691"/>
      <c r="F25" s="376"/>
      <c r="G25" s="376"/>
      <c r="H25" s="637"/>
      <c r="I25" s="130"/>
      <c r="J25" s="102">
        <f t="shared" si="0"/>
      </c>
      <c r="K25" s="129"/>
      <c r="N25" s="96"/>
      <c r="O25" s="96"/>
      <c r="P25" s="104"/>
      <c r="S25" s="96"/>
      <c r="T25" s="96"/>
      <c r="V25" s="96"/>
      <c r="W25" s="96"/>
    </row>
    <row r="26" spans="1:23" ht="18.75" customHeight="1">
      <c r="A26" s="96">
        <v>20</v>
      </c>
      <c r="B26" s="6"/>
      <c r="C26" s="7">
        <v>108</v>
      </c>
      <c r="D26" s="370" t="s">
        <v>185</v>
      </c>
      <c r="E26" s="691"/>
      <c r="F26" s="391"/>
      <c r="G26" s="391"/>
      <c r="H26" s="679"/>
      <c r="I26" s="418"/>
      <c r="J26" s="102">
        <f t="shared" si="0"/>
      </c>
      <c r="K26" s="129"/>
      <c r="N26" s="96"/>
      <c r="O26" s="96"/>
      <c r="P26" s="104"/>
      <c r="S26" s="96"/>
      <c r="T26" s="96"/>
      <c r="V26" s="96"/>
      <c r="W26" s="96"/>
    </row>
    <row r="27" spans="1:23" ht="30.75" customHeight="1">
      <c r="A27" s="131">
        <v>21</v>
      </c>
      <c r="B27" s="6"/>
      <c r="C27" s="7">
        <v>109</v>
      </c>
      <c r="D27" s="371" t="s">
        <v>1181</v>
      </c>
      <c r="E27" s="691"/>
      <c r="F27" s="391"/>
      <c r="G27" s="391"/>
      <c r="H27" s="679"/>
      <c r="I27" s="418"/>
      <c r="J27" s="102">
        <f t="shared" si="0"/>
      </c>
      <c r="K27" s="129"/>
      <c r="N27" s="96"/>
      <c r="O27" s="96"/>
      <c r="P27" s="104"/>
      <c r="S27" s="96"/>
      <c r="T27" s="96"/>
      <c r="V27" s="96"/>
      <c r="W27" s="96"/>
    </row>
    <row r="28" spans="1:25" s="132" customFormat="1" ht="15.75">
      <c r="A28" s="132">
        <v>25</v>
      </c>
      <c r="B28" s="10">
        <v>200</v>
      </c>
      <c r="C28" s="770" t="s">
        <v>869</v>
      </c>
      <c r="D28" s="770"/>
      <c r="E28" s="692">
        <f>SUM(E29:E32)</f>
        <v>0</v>
      </c>
      <c r="F28" s="377">
        <f>SUM(F29:F32)</f>
        <v>0</v>
      </c>
      <c r="G28" s="377">
        <f>SUM(G29:G32)</f>
        <v>0</v>
      </c>
      <c r="H28" s="638">
        <f>SUM(H29:H32)</f>
        <v>0</v>
      </c>
      <c r="I28" s="133">
        <f>SUM(I29:I32)</f>
        <v>0</v>
      </c>
      <c r="J28" s="102">
        <f t="shared" si="0"/>
      </c>
      <c r="K28" s="129"/>
      <c r="P28" s="104"/>
      <c r="Y28" s="96"/>
    </row>
    <row r="29" spans="1:23" ht="15.75">
      <c r="A29" s="96">
        <v>30</v>
      </c>
      <c r="B29" s="11"/>
      <c r="C29" s="7">
        <v>201</v>
      </c>
      <c r="D29" s="8" t="s">
        <v>870</v>
      </c>
      <c r="E29" s="691"/>
      <c r="F29" s="391"/>
      <c r="G29" s="391"/>
      <c r="H29" s="679"/>
      <c r="I29" s="418"/>
      <c r="J29" s="102">
        <f t="shared" si="0"/>
      </c>
      <c r="K29" s="129"/>
      <c r="N29" s="96"/>
      <c r="O29" s="96"/>
      <c r="P29" s="104"/>
      <c r="S29" s="96"/>
      <c r="T29" s="96"/>
      <c r="V29" s="96"/>
      <c r="W29" s="96"/>
    </row>
    <row r="30" spans="1:25" ht="15.75">
      <c r="A30" s="96">
        <v>35</v>
      </c>
      <c r="B30" s="11"/>
      <c r="C30" s="7">
        <v>202</v>
      </c>
      <c r="D30" s="9" t="s">
        <v>127</v>
      </c>
      <c r="E30" s="691"/>
      <c r="F30" s="391"/>
      <c r="G30" s="391"/>
      <c r="H30" s="679"/>
      <c r="I30" s="418"/>
      <c r="J30" s="102">
        <f t="shared" si="0"/>
      </c>
      <c r="K30" s="129"/>
      <c r="N30" s="96"/>
      <c r="O30" s="96"/>
      <c r="P30" s="104"/>
      <c r="S30" s="96"/>
      <c r="T30" s="96"/>
      <c r="V30" s="96"/>
      <c r="W30" s="96"/>
      <c r="Y30" s="132"/>
    </row>
    <row r="31" spans="1:23" ht="15.75">
      <c r="A31" s="96">
        <v>40</v>
      </c>
      <c r="B31" s="11"/>
      <c r="C31" s="7">
        <v>203</v>
      </c>
      <c r="D31" s="9" t="s">
        <v>128</v>
      </c>
      <c r="E31" s="691"/>
      <c r="F31" s="391"/>
      <c r="G31" s="391"/>
      <c r="H31" s="679"/>
      <c r="I31" s="418"/>
      <c r="J31" s="102">
        <f t="shared" si="0"/>
      </c>
      <c r="K31" s="129"/>
      <c r="N31" s="96"/>
      <c r="O31" s="96"/>
      <c r="P31" s="104"/>
      <c r="S31" s="96"/>
      <c r="T31" s="96"/>
      <c r="V31" s="96"/>
      <c r="W31" s="96"/>
    </row>
    <row r="32" spans="1:23" ht="15.75">
      <c r="A32" s="96">
        <v>45</v>
      </c>
      <c r="B32" s="11"/>
      <c r="C32" s="7">
        <v>204</v>
      </c>
      <c r="D32" s="12" t="s">
        <v>129</v>
      </c>
      <c r="E32" s="691"/>
      <c r="F32" s="391"/>
      <c r="G32" s="391"/>
      <c r="H32" s="679"/>
      <c r="I32" s="418"/>
      <c r="J32" s="102">
        <f t="shared" si="0"/>
      </c>
      <c r="K32" s="129"/>
      <c r="N32" s="96"/>
      <c r="O32" s="96"/>
      <c r="P32" s="104"/>
      <c r="S32" s="96"/>
      <c r="T32" s="96"/>
      <c r="V32" s="96"/>
      <c r="W32" s="96"/>
    </row>
    <row r="33" spans="1:25" s="132" customFormat="1" ht="32.25" customHeight="1">
      <c r="A33" s="132">
        <v>50</v>
      </c>
      <c r="B33" s="10">
        <v>400</v>
      </c>
      <c r="C33" s="738" t="s">
        <v>130</v>
      </c>
      <c r="D33" s="738"/>
      <c r="E33" s="692">
        <f>SUM(E34:E38)</f>
        <v>0</v>
      </c>
      <c r="F33" s="377">
        <f>SUM(F34:F38)</f>
        <v>0</v>
      </c>
      <c r="G33" s="377">
        <f>SUM(G34:G38)</f>
        <v>0</v>
      </c>
      <c r="H33" s="638">
        <f>SUM(H34:H38)</f>
        <v>0</v>
      </c>
      <c r="I33" s="133">
        <f>SUM(I34:I38)</f>
        <v>0</v>
      </c>
      <c r="J33" s="102">
        <f t="shared" si="0"/>
      </c>
      <c r="K33" s="129"/>
      <c r="P33" s="104"/>
      <c r="Y33" s="96"/>
    </row>
    <row r="34" spans="1:23" ht="35.25" customHeight="1">
      <c r="A34" s="96">
        <v>55</v>
      </c>
      <c r="B34" s="6"/>
      <c r="C34" s="7">
        <v>401</v>
      </c>
      <c r="D34" s="372" t="s">
        <v>131</v>
      </c>
      <c r="E34" s="691"/>
      <c r="F34" s="391"/>
      <c r="G34" s="391"/>
      <c r="H34" s="679"/>
      <c r="I34" s="418"/>
      <c r="J34" s="102">
        <f t="shared" si="0"/>
      </c>
      <c r="K34" s="129"/>
      <c r="N34" s="96"/>
      <c r="O34" s="96"/>
      <c r="P34" s="104"/>
      <c r="S34" s="96"/>
      <c r="T34" s="96"/>
      <c r="V34" s="96"/>
      <c r="W34" s="96"/>
    </row>
    <row r="35" spans="1:25" ht="32.25" customHeight="1">
      <c r="A35" s="96">
        <v>56</v>
      </c>
      <c r="B35" s="6"/>
      <c r="C35" s="7">
        <v>402</v>
      </c>
      <c r="D35" s="373" t="s">
        <v>132</v>
      </c>
      <c r="E35" s="691"/>
      <c r="F35" s="391"/>
      <c r="G35" s="391"/>
      <c r="H35" s="679"/>
      <c r="I35" s="418"/>
      <c r="J35" s="102">
        <f t="shared" si="0"/>
      </c>
      <c r="K35" s="129"/>
      <c r="N35" s="96"/>
      <c r="O35" s="96"/>
      <c r="P35" s="104"/>
      <c r="S35" s="96"/>
      <c r="T35" s="96"/>
      <c r="V35" s="96"/>
      <c r="W35" s="96"/>
      <c r="Y35" s="132"/>
    </row>
    <row r="36" spans="1:23" ht="29.25" customHeight="1">
      <c r="A36" s="96">
        <v>57</v>
      </c>
      <c r="B36" s="6"/>
      <c r="C36" s="7">
        <v>403</v>
      </c>
      <c r="D36" s="373" t="s">
        <v>133</v>
      </c>
      <c r="E36" s="691"/>
      <c r="F36" s="391"/>
      <c r="G36" s="391"/>
      <c r="H36" s="679"/>
      <c r="I36" s="418"/>
      <c r="J36" s="102">
        <f t="shared" si="0"/>
      </c>
      <c r="K36" s="129"/>
      <c r="N36" s="96"/>
      <c r="O36" s="96"/>
      <c r="P36" s="104"/>
      <c r="S36" s="96"/>
      <c r="T36" s="96"/>
      <c r="V36" s="96"/>
      <c r="W36" s="96"/>
    </row>
    <row r="37" spans="1:23" ht="24.75" customHeight="1">
      <c r="A37" s="131">
        <v>58</v>
      </c>
      <c r="B37" s="6"/>
      <c r="C37" s="7">
        <v>404</v>
      </c>
      <c r="D37" s="374" t="s">
        <v>134</v>
      </c>
      <c r="E37" s="691"/>
      <c r="F37" s="391"/>
      <c r="G37" s="391"/>
      <c r="H37" s="679"/>
      <c r="I37" s="418"/>
      <c r="J37" s="102">
        <f t="shared" si="0"/>
      </c>
      <c r="K37" s="129"/>
      <c r="N37" s="96"/>
      <c r="O37" s="96"/>
      <c r="P37" s="104"/>
      <c r="S37" s="96"/>
      <c r="T37" s="96"/>
      <c r="V37" s="96"/>
      <c r="W37" s="96"/>
    </row>
    <row r="38" spans="1:23" ht="15.75">
      <c r="A38" s="131">
        <v>59</v>
      </c>
      <c r="B38" s="6"/>
      <c r="C38" s="13">
        <v>411</v>
      </c>
      <c r="D38" s="428" t="s">
        <v>1182</v>
      </c>
      <c r="E38" s="691"/>
      <c r="F38" s="391"/>
      <c r="G38" s="391"/>
      <c r="H38" s="679"/>
      <c r="I38" s="418"/>
      <c r="J38" s="102">
        <f t="shared" si="0"/>
      </c>
      <c r="K38" s="129"/>
      <c r="N38" s="96"/>
      <c r="O38" s="96"/>
      <c r="P38" s="104"/>
      <c r="S38" s="96"/>
      <c r="T38" s="96"/>
      <c r="V38" s="96"/>
      <c r="W38" s="96"/>
    </row>
    <row r="39" spans="1:25" s="132" customFormat="1" ht="15.75">
      <c r="A39" s="136">
        <v>65</v>
      </c>
      <c r="B39" s="10">
        <v>800</v>
      </c>
      <c r="C39" s="746" t="s">
        <v>123</v>
      </c>
      <c r="D39" s="746"/>
      <c r="E39" s="691">
        <f>SUM(E40:E43)</f>
        <v>0</v>
      </c>
      <c r="F39" s="211">
        <f>SUM(F40:F43)</f>
        <v>0</v>
      </c>
      <c r="G39" s="137">
        <f>SUM(G40:G43)</f>
        <v>0</v>
      </c>
      <c r="H39" s="639">
        <f>SUM(H40:H43)</f>
        <v>0</v>
      </c>
      <c r="I39" s="137">
        <f>SUM(I40:I43)</f>
        <v>0</v>
      </c>
      <c r="J39" s="102">
        <f t="shared" si="0"/>
      </c>
      <c r="K39" s="129"/>
      <c r="P39" s="104"/>
      <c r="Y39" s="96"/>
    </row>
    <row r="40" spans="1:23" ht="15.75">
      <c r="A40" s="96">
        <v>70</v>
      </c>
      <c r="B40" s="14"/>
      <c r="C40" s="7">
        <v>801</v>
      </c>
      <c r="D40" s="8" t="s">
        <v>135</v>
      </c>
      <c r="E40" s="691"/>
      <c r="F40" s="135"/>
      <c r="G40" s="418"/>
      <c r="H40" s="680"/>
      <c r="I40" s="418"/>
      <c r="J40" s="102">
        <f t="shared" si="0"/>
      </c>
      <c r="K40" s="129"/>
      <c r="N40" s="96"/>
      <c r="O40" s="96"/>
      <c r="P40" s="104"/>
      <c r="S40" s="96"/>
      <c r="T40" s="96"/>
      <c r="V40" s="96"/>
      <c r="W40" s="96"/>
    </row>
    <row r="41" spans="1:25" ht="15.75">
      <c r="A41" s="96">
        <v>75</v>
      </c>
      <c r="B41" s="14"/>
      <c r="C41" s="7">
        <v>802</v>
      </c>
      <c r="D41" s="9" t="s">
        <v>136</v>
      </c>
      <c r="E41" s="691"/>
      <c r="F41" s="135"/>
      <c r="G41" s="418"/>
      <c r="H41" s="680"/>
      <c r="I41" s="418"/>
      <c r="J41" s="102">
        <f t="shared" si="0"/>
      </c>
      <c r="K41" s="129"/>
      <c r="N41" s="96"/>
      <c r="O41" s="96"/>
      <c r="P41" s="104"/>
      <c r="S41" s="96"/>
      <c r="T41" s="96"/>
      <c r="V41" s="96"/>
      <c r="W41" s="96"/>
      <c r="Y41" s="132"/>
    </row>
    <row r="42" spans="1:23" ht="15.75">
      <c r="A42" s="131">
        <v>80</v>
      </c>
      <c r="B42" s="14"/>
      <c r="C42" s="7">
        <v>804</v>
      </c>
      <c r="D42" s="9" t="s">
        <v>137</v>
      </c>
      <c r="E42" s="691"/>
      <c r="F42" s="135"/>
      <c r="G42" s="418"/>
      <c r="H42" s="680"/>
      <c r="I42" s="418"/>
      <c r="J42" s="102">
        <f t="shared" si="0"/>
      </c>
      <c r="K42" s="129"/>
      <c r="N42" s="96"/>
      <c r="O42" s="96"/>
      <c r="P42" s="104"/>
      <c r="S42" s="96"/>
      <c r="T42" s="96"/>
      <c r="V42" s="96"/>
      <c r="W42" s="96"/>
    </row>
    <row r="43" spans="1:23" ht="15.75">
      <c r="A43" s="131">
        <v>85</v>
      </c>
      <c r="B43" s="14"/>
      <c r="C43" s="7">
        <v>809</v>
      </c>
      <c r="D43" s="9" t="s">
        <v>138</v>
      </c>
      <c r="E43" s="691"/>
      <c r="F43" s="135"/>
      <c r="G43" s="418"/>
      <c r="H43" s="680"/>
      <c r="I43" s="418"/>
      <c r="J43" s="102">
        <f t="shared" si="0"/>
      </c>
      <c r="K43" s="129"/>
      <c r="N43" s="96"/>
      <c r="O43" s="96"/>
      <c r="P43" s="104"/>
      <c r="S43" s="96"/>
      <c r="T43" s="96"/>
      <c r="V43" s="96"/>
      <c r="W43" s="96"/>
    </row>
    <row r="44" spans="1:25" s="132" customFormat="1" ht="15.75">
      <c r="A44" s="132">
        <v>95</v>
      </c>
      <c r="B44" s="10">
        <v>1000</v>
      </c>
      <c r="C44" s="770" t="s">
        <v>139</v>
      </c>
      <c r="D44" s="770"/>
      <c r="E44" s="691">
        <f>SUM(E45:E48)</f>
        <v>0</v>
      </c>
      <c r="F44" s="211">
        <f>SUM(F45:F48)</f>
        <v>0</v>
      </c>
      <c r="G44" s="137">
        <f>SUM(G45:G48)</f>
        <v>0</v>
      </c>
      <c r="H44" s="639">
        <f>SUM(H45:H48)</f>
        <v>0</v>
      </c>
      <c r="I44" s="137">
        <f>SUM(I45:I48)</f>
        <v>0</v>
      </c>
      <c r="J44" s="102">
        <f t="shared" si="0"/>
      </c>
      <c r="K44" s="129"/>
      <c r="P44" s="104"/>
      <c r="Y44" s="96"/>
    </row>
    <row r="45" spans="1:23" ht="15.75">
      <c r="A45" s="96">
        <v>100</v>
      </c>
      <c r="B45" s="14"/>
      <c r="C45" s="7">
        <v>1001</v>
      </c>
      <c r="D45" s="8" t="s">
        <v>140</v>
      </c>
      <c r="E45" s="691"/>
      <c r="F45" s="135"/>
      <c r="G45" s="418"/>
      <c r="H45" s="680"/>
      <c r="I45" s="418"/>
      <c r="J45" s="102">
        <f t="shared" si="0"/>
      </c>
      <c r="K45" s="129"/>
      <c r="N45" s="96"/>
      <c r="O45" s="96"/>
      <c r="P45" s="104"/>
      <c r="S45" s="96"/>
      <c r="T45" s="96"/>
      <c r="V45" s="96"/>
      <c r="W45" s="96"/>
    </row>
    <row r="46" spans="1:25" ht="22.5" customHeight="1">
      <c r="A46" s="96">
        <v>105</v>
      </c>
      <c r="B46" s="14"/>
      <c r="C46" s="7">
        <v>1002</v>
      </c>
      <c r="D46" s="9" t="s">
        <v>141</v>
      </c>
      <c r="E46" s="691"/>
      <c r="F46" s="135"/>
      <c r="G46" s="418"/>
      <c r="H46" s="680"/>
      <c r="I46" s="418"/>
      <c r="J46" s="102">
        <f t="shared" si="0"/>
      </c>
      <c r="K46" s="129"/>
      <c r="N46" s="96"/>
      <c r="O46" s="96"/>
      <c r="P46" s="104"/>
      <c r="S46" s="96"/>
      <c r="T46" s="96"/>
      <c r="V46" s="96"/>
      <c r="W46" s="96"/>
      <c r="Y46" s="132"/>
    </row>
    <row r="47" spans="1:23" ht="22.5" customHeight="1">
      <c r="A47" s="96">
        <v>110</v>
      </c>
      <c r="B47" s="14"/>
      <c r="C47" s="7">
        <v>1004</v>
      </c>
      <c r="D47" s="9" t="s">
        <v>142</v>
      </c>
      <c r="E47" s="691"/>
      <c r="F47" s="135"/>
      <c r="G47" s="418"/>
      <c r="H47" s="680"/>
      <c r="I47" s="418"/>
      <c r="J47" s="102">
        <f t="shared" si="0"/>
      </c>
      <c r="K47" s="129"/>
      <c r="N47" s="96"/>
      <c r="O47" s="96"/>
      <c r="P47" s="104"/>
      <c r="S47" s="96"/>
      <c r="T47" s="96"/>
      <c r="V47" s="96"/>
      <c r="W47" s="96"/>
    </row>
    <row r="48" spans="1:23" ht="15.75">
      <c r="A48" s="96">
        <v>125</v>
      </c>
      <c r="B48" s="14"/>
      <c r="C48" s="13">
        <v>1007</v>
      </c>
      <c r="D48" s="12" t="s">
        <v>143</v>
      </c>
      <c r="E48" s="691"/>
      <c r="F48" s="135"/>
      <c r="G48" s="418"/>
      <c r="H48" s="680"/>
      <c r="I48" s="418"/>
      <c r="J48" s="102">
        <f t="shared" si="0"/>
      </c>
      <c r="K48" s="129"/>
      <c r="N48" s="96"/>
      <c r="O48" s="96"/>
      <c r="P48" s="104"/>
      <c r="S48" s="96"/>
      <c r="T48" s="96"/>
      <c r="V48" s="96"/>
      <c r="W48" s="96"/>
    </row>
    <row r="49" spans="1:25" s="132" customFormat="1" ht="15.75">
      <c r="A49" s="132">
        <v>130</v>
      </c>
      <c r="B49" s="10">
        <v>1300</v>
      </c>
      <c r="C49" s="746" t="s">
        <v>144</v>
      </c>
      <c r="D49" s="746"/>
      <c r="E49" s="691">
        <f>SUM(E50:E54)</f>
        <v>0</v>
      </c>
      <c r="F49" s="211">
        <f>SUM(F50:F54)</f>
        <v>0</v>
      </c>
      <c r="G49" s="137">
        <f>SUM(G50:G54)</f>
        <v>0</v>
      </c>
      <c r="H49" s="639">
        <f>SUM(H50:H54)</f>
        <v>0</v>
      </c>
      <c r="I49" s="137">
        <f>SUM(I50:I54)</f>
        <v>0</v>
      </c>
      <c r="J49" s="102">
        <f t="shared" si="0"/>
      </c>
      <c r="K49" s="129"/>
      <c r="P49" s="104"/>
      <c r="Y49" s="96"/>
    </row>
    <row r="50" spans="1:23" ht="15.75">
      <c r="A50" s="96">
        <v>135</v>
      </c>
      <c r="B50" s="6"/>
      <c r="C50" s="15">
        <v>1301</v>
      </c>
      <c r="D50" s="8" t="s">
        <v>145</v>
      </c>
      <c r="E50" s="691"/>
      <c r="F50" s="378"/>
      <c r="G50" s="130"/>
      <c r="H50" s="640"/>
      <c r="I50" s="130"/>
      <c r="J50" s="102">
        <f t="shared" si="0"/>
      </c>
      <c r="K50" s="129"/>
      <c r="N50" s="96"/>
      <c r="O50" s="96"/>
      <c r="P50" s="104"/>
      <c r="S50" s="96"/>
      <c r="T50" s="96"/>
      <c r="V50" s="96"/>
      <c r="W50" s="96"/>
    </row>
    <row r="51" spans="1:25" ht="15.75">
      <c r="A51" s="96">
        <v>140</v>
      </c>
      <c r="B51" s="6"/>
      <c r="C51" s="7">
        <v>1302</v>
      </c>
      <c r="D51" s="16" t="s">
        <v>146</v>
      </c>
      <c r="E51" s="691"/>
      <c r="F51" s="378"/>
      <c r="G51" s="130"/>
      <c r="H51" s="640"/>
      <c r="I51" s="130"/>
      <c r="J51" s="102">
        <f t="shared" si="0"/>
      </c>
      <c r="K51" s="129"/>
      <c r="N51" s="96"/>
      <c r="O51" s="96"/>
      <c r="P51" s="104"/>
      <c r="S51" s="96"/>
      <c r="T51" s="96"/>
      <c r="V51" s="96"/>
      <c r="W51" s="96"/>
      <c r="Y51" s="132"/>
    </row>
    <row r="52" spans="1:23" ht="15.75">
      <c r="A52" s="96">
        <v>145</v>
      </c>
      <c r="B52" s="6"/>
      <c r="C52" s="7">
        <v>1303</v>
      </c>
      <c r="D52" s="16" t="s">
        <v>147</v>
      </c>
      <c r="E52" s="691"/>
      <c r="F52" s="378"/>
      <c r="G52" s="130"/>
      <c r="H52" s="640"/>
      <c r="I52" s="130"/>
      <c r="J52" s="102">
        <f t="shared" si="0"/>
      </c>
      <c r="K52" s="129"/>
      <c r="N52" s="96"/>
      <c r="O52" s="96"/>
      <c r="P52" s="104"/>
      <c r="S52" s="96"/>
      <c r="T52" s="96"/>
      <c r="V52" s="96"/>
      <c r="W52" s="96"/>
    </row>
    <row r="53" spans="2:23" ht="15.75">
      <c r="B53" s="6"/>
      <c r="C53" s="7">
        <v>1304</v>
      </c>
      <c r="D53" s="16" t="s">
        <v>148</v>
      </c>
      <c r="E53" s="691"/>
      <c r="F53" s="378"/>
      <c r="G53" s="130"/>
      <c r="H53" s="640"/>
      <c r="I53" s="130"/>
      <c r="J53" s="102">
        <f t="shared" si="0"/>
      </c>
      <c r="K53" s="129"/>
      <c r="N53" s="96"/>
      <c r="O53" s="96"/>
      <c r="P53" s="104"/>
      <c r="S53" s="96"/>
      <c r="T53" s="96"/>
      <c r="V53" s="96"/>
      <c r="W53" s="96"/>
    </row>
    <row r="54" spans="1:25" s="138" customFormat="1" ht="15.75">
      <c r="A54" s="138">
        <v>150</v>
      </c>
      <c r="B54" s="6"/>
      <c r="C54" s="7">
        <v>1308</v>
      </c>
      <c r="D54" s="16" t="s">
        <v>149</v>
      </c>
      <c r="E54" s="691"/>
      <c r="F54" s="379"/>
      <c r="G54" s="140"/>
      <c r="H54" s="640"/>
      <c r="I54" s="130"/>
      <c r="J54" s="102">
        <f t="shared" si="0"/>
      </c>
      <c r="K54" s="129"/>
      <c r="P54" s="104"/>
      <c r="Y54" s="96"/>
    </row>
    <row r="55" spans="1:25" s="132" customFormat="1" ht="15.75">
      <c r="A55" s="132">
        <v>160</v>
      </c>
      <c r="B55" s="10">
        <v>1400</v>
      </c>
      <c r="C55" s="770" t="s">
        <v>150</v>
      </c>
      <c r="D55" s="770"/>
      <c r="E55" s="693">
        <f>SUM(E56:E57)</f>
        <v>0</v>
      </c>
      <c r="F55" s="137">
        <f>SUM(F56:F57)</f>
        <v>0</v>
      </c>
      <c r="G55" s="137">
        <f>SUM(G56:G57)</f>
        <v>0</v>
      </c>
      <c r="H55" s="639">
        <f>SUM(H56:H57)</f>
        <v>0</v>
      </c>
      <c r="I55" s="137">
        <f>SUM(I56:I57)</f>
        <v>0</v>
      </c>
      <c r="J55" s="102">
        <f t="shared" si="0"/>
      </c>
      <c r="K55" s="129"/>
      <c r="P55" s="104"/>
      <c r="Y55" s="96"/>
    </row>
    <row r="56" spans="1:25" ht="21.75" customHeight="1">
      <c r="A56" s="96">
        <v>165</v>
      </c>
      <c r="B56" s="6"/>
      <c r="C56" s="15">
        <v>1401</v>
      </c>
      <c r="D56" s="8" t="s">
        <v>151</v>
      </c>
      <c r="E56" s="691"/>
      <c r="F56" s="135"/>
      <c r="G56" s="418"/>
      <c r="H56" s="680"/>
      <c r="I56" s="418"/>
      <c r="J56" s="102">
        <f t="shared" si="0"/>
      </c>
      <c r="K56" s="129"/>
      <c r="N56" s="96"/>
      <c r="O56" s="96"/>
      <c r="P56" s="104"/>
      <c r="S56" s="96"/>
      <c r="T56" s="96"/>
      <c r="V56" s="96"/>
      <c r="W56" s="96"/>
      <c r="Y56" s="138"/>
    </row>
    <row r="57" spans="1:25" ht="15.75">
      <c r="A57" s="96">
        <v>170</v>
      </c>
      <c r="B57" s="6"/>
      <c r="C57" s="13">
        <v>1402</v>
      </c>
      <c r="D57" s="17" t="s">
        <v>152</v>
      </c>
      <c r="E57" s="691"/>
      <c r="F57" s="135"/>
      <c r="G57" s="418"/>
      <c r="H57" s="680"/>
      <c r="I57" s="418"/>
      <c r="J57" s="102">
        <f t="shared" si="0"/>
      </c>
      <c r="K57" s="129"/>
      <c r="N57" s="96"/>
      <c r="O57" s="96"/>
      <c r="P57" s="104"/>
      <c r="S57" s="96"/>
      <c r="T57" s="96"/>
      <c r="V57" s="96"/>
      <c r="W57" s="96"/>
      <c r="Y57" s="132"/>
    </row>
    <row r="58" spans="1:25" s="132" customFormat="1" ht="15.75">
      <c r="A58" s="132">
        <v>175</v>
      </c>
      <c r="B58" s="10">
        <v>1500</v>
      </c>
      <c r="C58" s="770" t="s">
        <v>153</v>
      </c>
      <c r="D58" s="770"/>
      <c r="E58" s="691">
        <f>SUM(E59:E60)</f>
        <v>0</v>
      </c>
      <c r="F58" s="211">
        <f>SUM(F59:F60)</f>
        <v>0</v>
      </c>
      <c r="G58" s="137">
        <f>SUM(G59:G60)</f>
        <v>0</v>
      </c>
      <c r="H58" s="639">
        <f>SUM(H59:H60)</f>
        <v>0</v>
      </c>
      <c r="I58" s="137">
        <f>SUM(I59:I60)</f>
        <v>0</v>
      </c>
      <c r="J58" s="102">
        <f t="shared" si="0"/>
      </c>
      <c r="K58" s="129"/>
      <c r="P58" s="104"/>
      <c r="Y58" s="96"/>
    </row>
    <row r="59" spans="1:23" ht="15.75">
      <c r="A59" s="96">
        <v>180</v>
      </c>
      <c r="B59" s="6"/>
      <c r="C59" s="15">
        <v>1501</v>
      </c>
      <c r="D59" s="18" t="s">
        <v>154</v>
      </c>
      <c r="E59" s="691"/>
      <c r="F59" s="135"/>
      <c r="G59" s="418"/>
      <c r="H59" s="680"/>
      <c r="I59" s="418"/>
      <c r="J59" s="102">
        <f t="shared" si="0"/>
      </c>
      <c r="K59" s="129"/>
      <c r="N59" s="96"/>
      <c r="O59" s="96"/>
      <c r="P59" s="104"/>
      <c r="S59" s="96"/>
      <c r="T59" s="96"/>
      <c r="V59" s="96"/>
      <c r="W59" s="96"/>
    </row>
    <row r="60" spans="1:25" ht="15.75">
      <c r="A60" s="96">
        <v>185</v>
      </c>
      <c r="B60" s="6"/>
      <c r="C60" s="13">
        <v>1502</v>
      </c>
      <c r="D60" s="19" t="s">
        <v>155</v>
      </c>
      <c r="E60" s="691"/>
      <c r="F60" s="135"/>
      <c r="G60" s="418"/>
      <c r="H60" s="680"/>
      <c r="I60" s="418"/>
      <c r="J60" s="102">
        <f t="shared" si="0"/>
      </c>
      <c r="K60" s="129"/>
      <c r="N60" s="96"/>
      <c r="O60" s="96"/>
      <c r="P60" s="104"/>
      <c r="S60" s="96"/>
      <c r="T60" s="96"/>
      <c r="V60" s="96"/>
      <c r="W60" s="96"/>
      <c r="Y60" s="132"/>
    </row>
    <row r="61" spans="2:25" s="138" customFormat="1" ht="15.75">
      <c r="B61" s="10">
        <v>1600</v>
      </c>
      <c r="C61" s="795" t="s">
        <v>156</v>
      </c>
      <c r="D61" s="797"/>
      <c r="E61" s="691"/>
      <c r="F61" s="594"/>
      <c r="G61" s="350"/>
      <c r="H61" s="639"/>
      <c r="I61" s="418"/>
      <c r="J61" s="102">
        <f t="shared" si="0"/>
      </c>
      <c r="K61" s="129"/>
      <c r="P61" s="104"/>
      <c r="Y61" s="96"/>
    </row>
    <row r="62" spans="1:25" s="132" customFormat="1" ht="15.75">
      <c r="A62" s="132">
        <v>200</v>
      </c>
      <c r="B62" s="10">
        <v>1700</v>
      </c>
      <c r="C62" s="746" t="s">
        <v>157</v>
      </c>
      <c r="D62" s="746"/>
      <c r="E62" s="691">
        <f>SUM(E63:E68)</f>
        <v>0</v>
      </c>
      <c r="F62" s="211">
        <f>SUM(F63:F68)</f>
        <v>0</v>
      </c>
      <c r="G62" s="137">
        <f>SUM(G63:G68)</f>
        <v>0</v>
      </c>
      <c r="H62" s="639">
        <f>SUM(H63:H68)</f>
        <v>0</v>
      </c>
      <c r="I62" s="137">
        <f>SUM(I63:I68)</f>
        <v>0</v>
      </c>
      <c r="J62" s="102">
        <f t="shared" si="0"/>
      </c>
      <c r="K62" s="129"/>
      <c r="P62" s="104"/>
      <c r="Y62" s="96"/>
    </row>
    <row r="63" spans="1:25" ht="15.75">
      <c r="A63" s="96">
        <v>205</v>
      </c>
      <c r="B63" s="6"/>
      <c r="C63" s="15">
        <v>1701</v>
      </c>
      <c r="D63" s="8" t="s">
        <v>158</v>
      </c>
      <c r="E63" s="691"/>
      <c r="F63" s="135"/>
      <c r="G63" s="418"/>
      <c r="H63" s="680"/>
      <c r="I63" s="418"/>
      <c r="J63" s="102">
        <f t="shared" si="0"/>
      </c>
      <c r="K63" s="129"/>
      <c r="N63" s="96"/>
      <c r="O63" s="96"/>
      <c r="P63" s="104"/>
      <c r="S63" s="96"/>
      <c r="T63" s="96"/>
      <c r="V63" s="96"/>
      <c r="W63" s="96"/>
      <c r="Y63" s="138"/>
    </row>
    <row r="64" spans="1:25" ht="15.75">
      <c r="A64" s="96">
        <v>210</v>
      </c>
      <c r="B64" s="6"/>
      <c r="C64" s="7">
        <v>1702</v>
      </c>
      <c r="D64" s="9" t="s">
        <v>159</v>
      </c>
      <c r="E64" s="691"/>
      <c r="F64" s="135"/>
      <c r="G64" s="418"/>
      <c r="H64" s="680"/>
      <c r="I64" s="418"/>
      <c r="J64" s="102">
        <f t="shared" si="0"/>
      </c>
      <c r="K64" s="129"/>
      <c r="N64" s="96"/>
      <c r="O64" s="96"/>
      <c r="P64" s="104"/>
      <c r="S64" s="96"/>
      <c r="T64" s="96"/>
      <c r="V64" s="96"/>
      <c r="W64" s="96"/>
      <c r="Y64" s="132"/>
    </row>
    <row r="65" spans="1:23" ht="15.75">
      <c r="A65" s="96">
        <v>215</v>
      </c>
      <c r="B65" s="6"/>
      <c r="C65" s="7">
        <v>1703</v>
      </c>
      <c r="D65" s="9" t="s">
        <v>160</v>
      </c>
      <c r="E65" s="691"/>
      <c r="F65" s="135"/>
      <c r="G65" s="418"/>
      <c r="H65" s="680"/>
      <c r="I65" s="418"/>
      <c r="J65" s="102">
        <f t="shared" si="0"/>
      </c>
      <c r="K65" s="129"/>
      <c r="N65" s="96"/>
      <c r="O65" s="96"/>
      <c r="P65" s="104"/>
      <c r="S65" s="96"/>
      <c r="T65" s="96"/>
      <c r="V65" s="96"/>
      <c r="W65" s="96"/>
    </row>
    <row r="66" spans="1:23" ht="36" customHeight="1">
      <c r="A66" s="96">
        <v>225</v>
      </c>
      <c r="B66" s="6"/>
      <c r="C66" s="7">
        <v>1706</v>
      </c>
      <c r="D66" s="9" t="s">
        <v>161</v>
      </c>
      <c r="E66" s="691"/>
      <c r="F66" s="135"/>
      <c r="G66" s="418"/>
      <c r="H66" s="680"/>
      <c r="I66" s="418"/>
      <c r="J66" s="102">
        <f t="shared" si="0"/>
      </c>
      <c r="K66" s="129"/>
      <c r="N66" s="96"/>
      <c r="O66" s="96"/>
      <c r="P66" s="104"/>
      <c r="S66" s="96"/>
      <c r="T66" s="96"/>
      <c r="V66" s="96"/>
      <c r="W66" s="96"/>
    </row>
    <row r="67" spans="1:23" ht="19.5" customHeight="1">
      <c r="A67" s="96">
        <v>226</v>
      </c>
      <c r="B67" s="6"/>
      <c r="C67" s="7">
        <v>1707</v>
      </c>
      <c r="D67" s="9" t="s">
        <v>162</v>
      </c>
      <c r="E67" s="691"/>
      <c r="F67" s="135"/>
      <c r="G67" s="418"/>
      <c r="H67" s="680"/>
      <c r="I67" s="418"/>
      <c r="J67" s="102">
        <f t="shared" si="0"/>
      </c>
      <c r="K67" s="129"/>
      <c r="N67" s="96"/>
      <c r="O67" s="96"/>
      <c r="P67" s="104"/>
      <c r="S67" s="96"/>
      <c r="T67" s="96"/>
      <c r="V67" s="96"/>
      <c r="W67" s="96"/>
    </row>
    <row r="68" spans="1:23" ht="15.75">
      <c r="A68" s="131">
        <v>227</v>
      </c>
      <c r="B68" s="6"/>
      <c r="C68" s="13">
        <v>1709</v>
      </c>
      <c r="D68" s="12" t="s">
        <v>163</v>
      </c>
      <c r="E68" s="691"/>
      <c r="F68" s="135"/>
      <c r="G68" s="418"/>
      <c r="H68" s="680"/>
      <c r="I68" s="418"/>
      <c r="J68" s="102">
        <f t="shared" si="0"/>
      </c>
      <c r="K68" s="129"/>
      <c r="N68" s="96"/>
      <c r="O68" s="96"/>
      <c r="P68" s="104"/>
      <c r="S68" s="96"/>
      <c r="T68" s="96"/>
      <c r="V68" s="96"/>
      <c r="W68" s="96"/>
    </row>
    <row r="69" spans="1:25" s="132" customFormat="1" ht="15.75">
      <c r="A69" s="142">
        <v>231</v>
      </c>
      <c r="B69" s="10">
        <v>1800</v>
      </c>
      <c r="C69" s="763" t="s">
        <v>124</v>
      </c>
      <c r="D69" s="763"/>
      <c r="E69" s="691"/>
      <c r="F69" s="211"/>
      <c r="G69" s="137"/>
      <c r="H69" s="639"/>
      <c r="I69" s="418"/>
      <c r="J69" s="102">
        <f t="shared" si="0"/>
      </c>
      <c r="K69" s="129"/>
      <c r="P69" s="104"/>
      <c r="Y69" s="96"/>
    </row>
    <row r="70" spans="1:25" s="132" customFormat="1" ht="15.75">
      <c r="A70" s="132">
        <v>235</v>
      </c>
      <c r="B70" s="10">
        <v>1900</v>
      </c>
      <c r="C70" s="763" t="s">
        <v>164</v>
      </c>
      <c r="D70" s="763"/>
      <c r="E70" s="691"/>
      <c r="F70" s="211"/>
      <c r="G70" s="137"/>
      <c r="H70" s="639"/>
      <c r="I70" s="418"/>
      <c r="J70" s="102">
        <f t="shared" si="0"/>
      </c>
      <c r="K70" s="129"/>
      <c r="P70" s="104"/>
      <c r="Y70" s="96"/>
    </row>
    <row r="71" spans="1:16" s="132" customFormat="1" ht="15.75">
      <c r="A71" s="132">
        <v>255</v>
      </c>
      <c r="B71" s="10">
        <v>2000</v>
      </c>
      <c r="C71" s="763" t="s">
        <v>165</v>
      </c>
      <c r="D71" s="763"/>
      <c r="E71" s="691"/>
      <c r="F71" s="380"/>
      <c r="G71" s="143"/>
      <c r="H71" s="641"/>
      <c r="I71" s="130"/>
      <c r="J71" s="102">
        <f t="shared" si="0"/>
      </c>
      <c r="K71" s="129"/>
      <c r="P71" s="104"/>
    </row>
    <row r="72" spans="1:16" s="132" customFormat="1" ht="15.75">
      <c r="A72" s="132">
        <v>265</v>
      </c>
      <c r="B72" s="10">
        <v>2400</v>
      </c>
      <c r="C72" s="746" t="s">
        <v>166</v>
      </c>
      <c r="D72" s="746"/>
      <c r="E72" s="691">
        <f>SUM(E73:E86)</f>
        <v>0</v>
      </c>
      <c r="F72" s="211">
        <f>SUM(F73:F86)</f>
        <v>0</v>
      </c>
      <c r="G72" s="137">
        <f>SUM(G73:G86)</f>
        <v>0</v>
      </c>
      <c r="H72" s="639">
        <f>SUM(H73:H86)</f>
        <v>0</v>
      </c>
      <c r="I72" s="137">
        <f>SUM(I73:I86)</f>
        <v>0</v>
      </c>
      <c r="J72" s="102">
        <f t="shared" si="0"/>
      </c>
      <c r="K72" s="129"/>
      <c r="P72" s="104"/>
    </row>
    <row r="73" spans="1:23" ht="18.75" customHeight="1">
      <c r="A73" s="96">
        <v>270</v>
      </c>
      <c r="B73" s="6"/>
      <c r="C73" s="15">
        <v>2401</v>
      </c>
      <c r="D73" s="18" t="s">
        <v>167</v>
      </c>
      <c r="E73" s="691"/>
      <c r="F73" s="378"/>
      <c r="G73" s="130"/>
      <c r="H73" s="640"/>
      <c r="I73" s="130"/>
      <c r="J73" s="102">
        <f t="shared" si="0"/>
      </c>
      <c r="K73" s="129"/>
      <c r="N73" s="96"/>
      <c r="O73" s="96"/>
      <c r="P73" s="104"/>
      <c r="S73" s="96"/>
      <c r="T73" s="96"/>
      <c r="V73" s="96"/>
      <c r="W73" s="96"/>
    </row>
    <row r="74" spans="1:25" ht="15.75">
      <c r="A74" s="96">
        <v>280</v>
      </c>
      <c r="B74" s="6"/>
      <c r="C74" s="7">
        <v>2403</v>
      </c>
      <c r="D74" s="16" t="s">
        <v>168</v>
      </c>
      <c r="E74" s="691"/>
      <c r="F74" s="135"/>
      <c r="G74" s="418"/>
      <c r="H74" s="680"/>
      <c r="I74" s="418"/>
      <c r="J74" s="102">
        <f t="shared" si="0"/>
      </c>
      <c r="K74" s="129"/>
      <c r="N74" s="96"/>
      <c r="O74" s="96"/>
      <c r="P74" s="104"/>
      <c r="S74" s="96"/>
      <c r="T74" s="96"/>
      <c r="V74" s="96"/>
      <c r="W74" s="96"/>
      <c r="Y74" s="132"/>
    </row>
    <row r="75" spans="1:23" ht="15.75">
      <c r="A75" s="96">
        <v>285</v>
      </c>
      <c r="B75" s="6"/>
      <c r="C75" s="7">
        <v>2404</v>
      </c>
      <c r="D75" s="9" t="s">
        <v>169</v>
      </c>
      <c r="E75" s="691"/>
      <c r="F75" s="378"/>
      <c r="G75" s="130"/>
      <c r="H75" s="640"/>
      <c r="I75" s="130"/>
      <c r="J75" s="102">
        <f t="shared" si="0"/>
      </c>
      <c r="K75" s="129"/>
      <c r="N75" s="96"/>
      <c r="O75" s="96"/>
      <c r="P75" s="104"/>
      <c r="S75" s="96"/>
      <c r="T75" s="96"/>
      <c r="V75" s="96"/>
      <c r="W75" s="96"/>
    </row>
    <row r="76" spans="1:23" ht="15.75">
      <c r="A76" s="96">
        <v>290</v>
      </c>
      <c r="B76" s="6"/>
      <c r="C76" s="7">
        <v>2405</v>
      </c>
      <c r="D76" s="16" t="s">
        <v>170</v>
      </c>
      <c r="E76" s="691"/>
      <c r="F76" s="378"/>
      <c r="G76" s="130"/>
      <c r="H76" s="640"/>
      <c r="I76" s="130"/>
      <c r="J76" s="102">
        <f t="shared" si="0"/>
      </c>
      <c r="K76" s="129"/>
      <c r="N76" s="96"/>
      <c r="O76" s="96"/>
      <c r="P76" s="104"/>
      <c r="S76" s="96"/>
      <c r="T76" s="96"/>
      <c r="V76" s="96"/>
      <c r="W76" s="96"/>
    </row>
    <row r="77" spans="1:23" ht="15.75">
      <c r="A77" s="96">
        <v>295</v>
      </c>
      <c r="B77" s="6"/>
      <c r="C77" s="7">
        <v>2406</v>
      </c>
      <c r="D77" s="16" t="s">
        <v>171</v>
      </c>
      <c r="E77" s="691"/>
      <c r="F77" s="378"/>
      <c r="G77" s="130"/>
      <c r="H77" s="640"/>
      <c r="I77" s="130"/>
      <c r="J77" s="102">
        <f t="shared" si="0"/>
      </c>
      <c r="K77" s="129"/>
      <c r="N77" s="96"/>
      <c r="O77" s="96"/>
      <c r="P77" s="104"/>
      <c r="S77" s="96"/>
      <c r="T77" s="96"/>
      <c r="V77" s="96"/>
      <c r="W77" s="96"/>
    </row>
    <row r="78" spans="1:23" ht="15.75">
      <c r="A78" s="96">
        <v>300</v>
      </c>
      <c r="B78" s="6"/>
      <c r="C78" s="7">
        <v>2407</v>
      </c>
      <c r="D78" s="16" t="s">
        <v>172</v>
      </c>
      <c r="E78" s="691"/>
      <c r="F78" s="378"/>
      <c r="G78" s="130"/>
      <c r="H78" s="640"/>
      <c r="I78" s="130"/>
      <c r="J78" s="102">
        <f t="shared" si="0"/>
      </c>
      <c r="K78" s="129"/>
      <c r="N78" s="96"/>
      <c r="O78" s="96"/>
      <c r="P78" s="104"/>
      <c r="S78" s="96"/>
      <c r="T78" s="96"/>
      <c r="V78" s="96"/>
      <c r="W78" s="96"/>
    </row>
    <row r="79" spans="1:23" ht="15.75">
      <c r="A79" s="96">
        <v>305</v>
      </c>
      <c r="B79" s="6"/>
      <c r="C79" s="7">
        <v>2408</v>
      </c>
      <c r="D79" s="16" t="s">
        <v>914</v>
      </c>
      <c r="E79" s="691"/>
      <c r="F79" s="378"/>
      <c r="G79" s="130"/>
      <c r="H79" s="640"/>
      <c r="I79" s="130"/>
      <c r="J79" s="102">
        <f t="shared" si="0"/>
      </c>
      <c r="K79" s="129"/>
      <c r="N79" s="96"/>
      <c r="O79" s="96"/>
      <c r="P79" s="104"/>
      <c r="S79" s="96"/>
      <c r="T79" s="96"/>
      <c r="V79" s="96"/>
      <c r="W79" s="96"/>
    </row>
    <row r="80" spans="1:23" ht="15.75">
      <c r="A80" s="96">
        <v>310</v>
      </c>
      <c r="B80" s="6"/>
      <c r="C80" s="7">
        <v>2409</v>
      </c>
      <c r="D80" s="16" t="s">
        <v>915</v>
      </c>
      <c r="E80" s="691"/>
      <c r="F80" s="378"/>
      <c r="G80" s="130"/>
      <c r="H80" s="640"/>
      <c r="I80" s="130"/>
      <c r="J80" s="102">
        <f t="shared" si="0"/>
      </c>
      <c r="K80" s="129"/>
      <c r="N80" s="96"/>
      <c r="O80" s="96"/>
      <c r="P80" s="104"/>
      <c r="S80" s="96"/>
      <c r="T80" s="96"/>
      <c r="V80" s="96"/>
      <c r="W80" s="96"/>
    </row>
    <row r="81" spans="1:23" ht="15.75">
      <c r="A81" s="96">
        <v>315</v>
      </c>
      <c r="B81" s="6"/>
      <c r="C81" s="7">
        <v>2410</v>
      </c>
      <c r="D81" s="16" t="s">
        <v>916</v>
      </c>
      <c r="E81" s="691"/>
      <c r="F81" s="378"/>
      <c r="G81" s="130"/>
      <c r="H81" s="640"/>
      <c r="I81" s="130"/>
      <c r="J81" s="102">
        <f t="shared" si="0"/>
      </c>
      <c r="K81" s="129"/>
      <c r="N81" s="96"/>
      <c r="O81" s="96"/>
      <c r="P81" s="104"/>
      <c r="S81" s="96"/>
      <c r="T81" s="96"/>
      <c r="V81" s="96"/>
      <c r="W81" s="96"/>
    </row>
    <row r="82" spans="1:23" ht="15.75">
      <c r="A82" s="96">
        <v>325</v>
      </c>
      <c r="B82" s="6"/>
      <c r="C82" s="7">
        <v>2412</v>
      </c>
      <c r="D82" s="9" t="s">
        <v>917</v>
      </c>
      <c r="E82" s="691"/>
      <c r="F82" s="135"/>
      <c r="G82" s="418"/>
      <c r="H82" s="680"/>
      <c r="I82" s="418"/>
      <c r="J82" s="102">
        <f t="shared" si="0"/>
      </c>
      <c r="K82" s="129"/>
      <c r="N82" s="96"/>
      <c r="O82" s="96"/>
      <c r="P82" s="104"/>
      <c r="S82" s="96"/>
      <c r="T82" s="96"/>
      <c r="V82" s="96"/>
      <c r="W82" s="96"/>
    </row>
    <row r="83" spans="1:23" ht="15.75">
      <c r="A83" s="96">
        <v>330</v>
      </c>
      <c r="B83" s="6"/>
      <c r="C83" s="7">
        <v>2413</v>
      </c>
      <c r="D83" s="16" t="s">
        <v>918</v>
      </c>
      <c r="E83" s="691"/>
      <c r="F83" s="378"/>
      <c r="G83" s="130"/>
      <c r="H83" s="640"/>
      <c r="I83" s="130"/>
      <c r="J83" s="102">
        <f t="shared" si="0"/>
      </c>
      <c r="K83" s="129"/>
      <c r="N83" s="96"/>
      <c r="O83" s="96"/>
      <c r="P83" s="104"/>
      <c r="S83" s="96"/>
      <c r="T83" s="96"/>
      <c r="V83" s="96"/>
      <c r="W83" s="96"/>
    </row>
    <row r="84" spans="1:23" ht="31.5">
      <c r="A84" s="144">
        <v>335</v>
      </c>
      <c r="B84" s="6"/>
      <c r="C84" s="7">
        <v>2415</v>
      </c>
      <c r="D84" s="9" t="s">
        <v>919</v>
      </c>
      <c r="E84" s="691"/>
      <c r="F84" s="135"/>
      <c r="G84" s="418"/>
      <c r="H84" s="680"/>
      <c r="I84" s="418"/>
      <c r="J84" s="102">
        <f t="shared" si="0"/>
      </c>
      <c r="K84" s="129"/>
      <c r="N84" s="96"/>
      <c r="O84" s="96"/>
      <c r="P84" s="104"/>
      <c r="S84" s="96"/>
      <c r="T84" s="96"/>
      <c r="V84" s="96"/>
      <c r="W84" s="96"/>
    </row>
    <row r="85" spans="1:23" ht="15.75">
      <c r="A85" s="145">
        <v>340</v>
      </c>
      <c r="B85" s="20"/>
      <c r="C85" s="7">
        <v>2418</v>
      </c>
      <c r="D85" s="21" t="s">
        <v>920</v>
      </c>
      <c r="E85" s="691"/>
      <c r="F85" s="135"/>
      <c r="G85" s="418"/>
      <c r="H85" s="680"/>
      <c r="I85" s="418"/>
      <c r="J85" s="102">
        <f t="shared" si="0"/>
      </c>
      <c r="K85" s="129"/>
      <c r="N85" s="96"/>
      <c r="O85" s="96"/>
      <c r="P85" s="104"/>
      <c r="S85" s="96"/>
      <c r="T85" s="96"/>
      <c r="V85" s="96"/>
      <c r="W85" s="96"/>
    </row>
    <row r="86" spans="1:23" ht="15.75">
      <c r="A86" s="145">
        <v>345</v>
      </c>
      <c r="B86" s="22"/>
      <c r="C86" s="13">
        <v>2419</v>
      </c>
      <c r="D86" s="17" t="s">
        <v>921</v>
      </c>
      <c r="E86" s="691"/>
      <c r="F86" s="378"/>
      <c r="G86" s="130"/>
      <c r="H86" s="640"/>
      <c r="I86" s="130"/>
      <c r="J86" s="102">
        <f t="shared" si="0"/>
      </c>
      <c r="K86" s="129"/>
      <c r="N86" s="96"/>
      <c r="O86" s="96"/>
      <c r="P86" s="104"/>
      <c r="S86" s="96"/>
      <c r="T86" s="96"/>
      <c r="V86" s="96"/>
      <c r="W86" s="96"/>
    </row>
    <row r="87" spans="1:25" s="132" customFormat="1" ht="15.75">
      <c r="A87" s="146">
        <v>350</v>
      </c>
      <c r="B87" s="23">
        <v>2500</v>
      </c>
      <c r="C87" s="747" t="s">
        <v>922</v>
      </c>
      <c r="D87" s="747"/>
      <c r="E87" s="691">
        <f>SUM(E88:E89)</f>
        <v>0</v>
      </c>
      <c r="F87" s="211">
        <f>SUM(F88:F89)</f>
        <v>0</v>
      </c>
      <c r="G87" s="137">
        <f>SUM(G88:G89)</f>
        <v>0</v>
      </c>
      <c r="H87" s="639">
        <f>SUM(H88:H89)</f>
        <v>0</v>
      </c>
      <c r="I87" s="137">
        <f>SUM(I88:I89)</f>
        <v>0</v>
      </c>
      <c r="J87" s="102">
        <f t="shared" si="0"/>
      </c>
      <c r="K87" s="129"/>
      <c r="P87" s="104"/>
      <c r="Y87" s="96"/>
    </row>
    <row r="88" spans="1:23" ht="15.75">
      <c r="A88" s="145">
        <v>355</v>
      </c>
      <c r="B88" s="20"/>
      <c r="C88" s="15">
        <v>2501</v>
      </c>
      <c r="D88" s="381" t="s">
        <v>923</v>
      </c>
      <c r="E88" s="691"/>
      <c r="F88" s="135"/>
      <c r="G88" s="418"/>
      <c r="H88" s="680"/>
      <c r="I88" s="418"/>
      <c r="J88" s="102">
        <f aca="true" t="shared" si="1" ref="J88:J152">(IF(OR($E88&lt;&gt;0,$F88&lt;&gt;0,$G88&lt;&gt;0,$H88&lt;&gt;0,$I88&lt;&gt;0),$J$2,""))</f>
      </c>
      <c r="K88" s="129"/>
      <c r="N88" s="96"/>
      <c r="O88" s="96"/>
      <c r="P88" s="104"/>
      <c r="S88" s="96"/>
      <c r="T88" s="96"/>
      <c r="V88" s="96"/>
      <c r="W88" s="96"/>
    </row>
    <row r="89" spans="1:25" ht="15.75">
      <c r="A89" s="145">
        <v>356</v>
      </c>
      <c r="B89" s="22"/>
      <c r="C89" s="13">
        <v>2502</v>
      </c>
      <c r="D89" s="382" t="s">
        <v>280</v>
      </c>
      <c r="E89" s="691"/>
      <c r="F89" s="135"/>
      <c r="G89" s="418"/>
      <c r="H89" s="680"/>
      <c r="I89" s="418"/>
      <c r="J89" s="102">
        <f t="shared" si="1"/>
      </c>
      <c r="K89" s="129"/>
      <c r="N89" s="96"/>
      <c r="O89" s="96"/>
      <c r="P89" s="104"/>
      <c r="S89" s="96"/>
      <c r="T89" s="96"/>
      <c r="V89" s="96"/>
      <c r="W89" s="96"/>
      <c r="Y89" s="132"/>
    </row>
    <row r="90" spans="1:25" s="132" customFormat="1" ht="15.75">
      <c r="A90" s="147">
        <v>360</v>
      </c>
      <c r="B90" s="10">
        <v>2600</v>
      </c>
      <c r="C90" s="792" t="s">
        <v>281</v>
      </c>
      <c r="D90" s="792"/>
      <c r="E90" s="691"/>
      <c r="F90" s="211"/>
      <c r="G90" s="137"/>
      <c r="H90" s="639"/>
      <c r="I90" s="418"/>
      <c r="J90" s="102">
        <f t="shared" si="1"/>
      </c>
      <c r="K90" s="129"/>
      <c r="P90" s="104"/>
      <c r="Y90" s="96"/>
    </row>
    <row r="91" spans="1:25" s="132" customFormat="1" ht="15.75">
      <c r="A91" s="147">
        <v>370</v>
      </c>
      <c r="B91" s="10">
        <v>2700</v>
      </c>
      <c r="C91" s="746" t="s">
        <v>282</v>
      </c>
      <c r="D91" s="746"/>
      <c r="E91" s="691">
        <f>SUM(E92:E104)</f>
        <v>0</v>
      </c>
      <c r="F91" s="211">
        <f>SUM(F92:F104)</f>
        <v>0</v>
      </c>
      <c r="G91" s="137">
        <f>SUM(G92:G104)</f>
        <v>0</v>
      </c>
      <c r="H91" s="639">
        <f>SUM(H92:H104)</f>
        <v>0</v>
      </c>
      <c r="I91" s="137">
        <f>SUM(I92:I104)</f>
        <v>0</v>
      </c>
      <c r="J91" s="102">
        <f t="shared" si="1"/>
      </c>
      <c r="K91" s="129"/>
      <c r="P91" s="104"/>
      <c r="Y91" s="96"/>
    </row>
    <row r="92" spans="1:25" ht="15.75">
      <c r="A92" s="148">
        <v>375</v>
      </c>
      <c r="B92" s="6"/>
      <c r="C92" s="15">
        <v>2701</v>
      </c>
      <c r="D92" s="8" t="s">
        <v>283</v>
      </c>
      <c r="E92" s="691"/>
      <c r="F92" s="378"/>
      <c r="G92" s="130"/>
      <c r="H92" s="640"/>
      <c r="I92" s="130"/>
      <c r="J92" s="102">
        <f t="shared" si="1"/>
      </c>
      <c r="K92" s="129"/>
      <c r="N92" s="96"/>
      <c r="O92" s="96"/>
      <c r="P92" s="104"/>
      <c r="S92" s="96"/>
      <c r="T92" s="96"/>
      <c r="V92" s="96"/>
      <c r="W92" s="96"/>
      <c r="Y92" s="132"/>
    </row>
    <row r="93" spans="1:25" ht="15.75">
      <c r="A93" s="148">
        <v>380</v>
      </c>
      <c r="B93" s="6"/>
      <c r="C93" s="7" t="s">
        <v>284</v>
      </c>
      <c r="D93" s="9" t="s">
        <v>285</v>
      </c>
      <c r="E93" s="691"/>
      <c r="F93" s="378"/>
      <c r="G93" s="130"/>
      <c r="H93" s="640"/>
      <c r="I93" s="130"/>
      <c r="J93" s="102">
        <f t="shared" si="1"/>
      </c>
      <c r="K93" s="129"/>
      <c r="N93" s="96"/>
      <c r="O93" s="96"/>
      <c r="P93" s="104"/>
      <c r="S93" s="96"/>
      <c r="T93" s="96"/>
      <c r="V93" s="96"/>
      <c r="W93" s="96"/>
      <c r="Y93" s="132"/>
    </row>
    <row r="94" spans="1:23" ht="15.75">
      <c r="A94" s="148">
        <v>385</v>
      </c>
      <c r="B94" s="6"/>
      <c r="C94" s="7" t="s">
        <v>286</v>
      </c>
      <c r="D94" s="9" t="s">
        <v>287</v>
      </c>
      <c r="E94" s="691"/>
      <c r="F94" s="378"/>
      <c r="G94" s="130"/>
      <c r="H94" s="640"/>
      <c r="I94" s="130"/>
      <c r="J94" s="102">
        <f t="shared" si="1"/>
      </c>
      <c r="K94" s="129"/>
      <c r="N94" s="96"/>
      <c r="O94" s="96"/>
      <c r="P94" s="104"/>
      <c r="S94" s="96"/>
      <c r="T94" s="96"/>
      <c r="V94" s="96"/>
      <c r="W94" s="96"/>
    </row>
    <row r="95" spans="1:23" ht="15.75">
      <c r="A95" s="148">
        <v>390</v>
      </c>
      <c r="B95" s="24"/>
      <c r="C95" s="7">
        <v>2704</v>
      </c>
      <c r="D95" s="9" t="s">
        <v>288</v>
      </c>
      <c r="E95" s="691"/>
      <c r="F95" s="378"/>
      <c r="G95" s="130"/>
      <c r="H95" s="640"/>
      <c r="I95" s="130"/>
      <c r="J95" s="102">
        <f t="shared" si="1"/>
      </c>
      <c r="K95" s="129"/>
      <c r="N95" s="96"/>
      <c r="O95" s="96"/>
      <c r="P95" s="104"/>
      <c r="S95" s="96"/>
      <c r="T95" s="96"/>
      <c r="V95" s="96"/>
      <c r="W95" s="96"/>
    </row>
    <row r="96" spans="1:23" ht="22.5" customHeight="1">
      <c r="A96" s="148">
        <v>395</v>
      </c>
      <c r="B96" s="6"/>
      <c r="C96" s="7" t="s">
        <v>289</v>
      </c>
      <c r="D96" s="9" t="s">
        <v>290</v>
      </c>
      <c r="E96" s="691"/>
      <c r="F96" s="378"/>
      <c r="G96" s="130"/>
      <c r="H96" s="640"/>
      <c r="I96" s="130"/>
      <c r="J96" s="102">
        <f t="shared" si="1"/>
      </c>
      <c r="K96" s="129"/>
      <c r="N96" s="96"/>
      <c r="O96" s="96"/>
      <c r="P96" s="104"/>
      <c r="S96" s="96"/>
      <c r="T96" s="96"/>
      <c r="V96" s="96"/>
      <c r="W96" s="96"/>
    </row>
    <row r="97" spans="1:23" ht="15.75">
      <c r="A97" s="148">
        <v>400</v>
      </c>
      <c r="B97" s="11"/>
      <c r="C97" s="7">
        <v>2706</v>
      </c>
      <c r="D97" s="9" t="s">
        <v>291</v>
      </c>
      <c r="E97" s="691"/>
      <c r="F97" s="378"/>
      <c r="G97" s="130"/>
      <c r="H97" s="640"/>
      <c r="I97" s="130"/>
      <c r="J97" s="102">
        <f t="shared" si="1"/>
      </c>
      <c r="K97" s="129"/>
      <c r="N97" s="96"/>
      <c r="O97" s="96"/>
      <c r="P97" s="104"/>
      <c r="S97" s="96"/>
      <c r="T97" s="96"/>
      <c r="V97" s="96"/>
      <c r="W97" s="96"/>
    </row>
    <row r="98" spans="1:23" ht="15.75">
      <c r="A98" s="148">
        <v>405</v>
      </c>
      <c r="B98" s="6"/>
      <c r="C98" s="7" t="s">
        <v>292</v>
      </c>
      <c r="D98" s="9" t="s">
        <v>293</v>
      </c>
      <c r="E98" s="691"/>
      <c r="F98" s="378"/>
      <c r="G98" s="130"/>
      <c r="H98" s="640"/>
      <c r="I98" s="130"/>
      <c r="J98" s="102">
        <f t="shared" si="1"/>
      </c>
      <c r="K98" s="129"/>
      <c r="N98" s="96"/>
      <c r="O98" s="96"/>
      <c r="P98" s="104"/>
      <c r="S98" s="96"/>
      <c r="T98" s="96"/>
      <c r="V98" s="96"/>
      <c r="W98" s="96"/>
    </row>
    <row r="99" spans="1:23" ht="15.75">
      <c r="A99" s="148">
        <v>410</v>
      </c>
      <c r="B99" s="11"/>
      <c r="C99" s="7" t="s">
        <v>294</v>
      </c>
      <c r="D99" s="9" t="s">
        <v>928</v>
      </c>
      <c r="E99" s="691"/>
      <c r="F99" s="378"/>
      <c r="G99" s="130"/>
      <c r="H99" s="640"/>
      <c r="I99" s="130"/>
      <c r="J99" s="102">
        <f t="shared" si="1"/>
      </c>
      <c r="K99" s="129"/>
      <c r="N99" s="96"/>
      <c r="O99" s="96"/>
      <c r="P99" s="104"/>
      <c r="S99" s="96"/>
      <c r="T99" s="96"/>
      <c r="V99" s="96"/>
      <c r="W99" s="96"/>
    </row>
    <row r="100" spans="1:23" ht="15.75">
      <c r="A100" s="148">
        <v>420</v>
      </c>
      <c r="B100" s="6"/>
      <c r="C100" s="7" t="s">
        <v>929</v>
      </c>
      <c r="D100" s="9" t="s">
        <v>930</v>
      </c>
      <c r="E100" s="691"/>
      <c r="F100" s="378"/>
      <c r="G100" s="130"/>
      <c r="H100" s="640"/>
      <c r="I100" s="130"/>
      <c r="J100" s="102">
        <f t="shared" si="1"/>
      </c>
      <c r="K100" s="129"/>
      <c r="N100" s="96"/>
      <c r="O100" s="96"/>
      <c r="P100" s="104"/>
      <c r="S100" s="96"/>
      <c r="T100" s="96"/>
      <c r="V100" s="96"/>
      <c r="W100" s="96"/>
    </row>
    <row r="101" spans="1:23" ht="15.75">
      <c r="A101" s="148">
        <v>425</v>
      </c>
      <c r="B101" s="6"/>
      <c r="C101" s="7" t="s">
        <v>931</v>
      </c>
      <c r="D101" s="9" t="s">
        <v>932</v>
      </c>
      <c r="E101" s="691"/>
      <c r="F101" s="378"/>
      <c r="G101" s="130"/>
      <c r="H101" s="640"/>
      <c r="I101" s="130"/>
      <c r="J101" s="102">
        <f t="shared" si="1"/>
      </c>
      <c r="K101" s="129"/>
      <c r="N101" s="96"/>
      <c r="O101" s="96"/>
      <c r="P101" s="104"/>
      <c r="S101" s="96"/>
      <c r="T101" s="96"/>
      <c r="V101" s="96"/>
      <c r="W101" s="96"/>
    </row>
    <row r="102" spans="1:23" ht="15.75">
      <c r="A102" s="148">
        <v>430</v>
      </c>
      <c r="B102" s="6"/>
      <c r="C102" s="7" t="s">
        <v>933</v>
      </c>
      <c r="D102" s="9" t="s">
        <v>934</v>
      </c>
      <c r="E102" s="691"/>
      <c r="F102" s="378"/>
      <c r="G102" s="130"/>
      <c r="H102" s="640"/>
      <c r="I102" s="130"/>
      <c r="J102" s="102">
        <f t="shared" si="1"/>
      </c>
      <c r="K102" s="129"/>
      <c r="N102" s="96"/>
      <c r="O102" s="96"/>
      <c r="P102" s="104"/>
      <c r="S102" s="96"/>
      <c r="T102" s="96"/>
      <c r="V102" s="96"/>
      <c r="W102" s="96"/>
    </row>
    <row r="103" spans="1:23" ht="15.75">
      <c r="A103" s="149">
        <v>436</v>
      </c>
      <c r="B103" s="6"/>
      <c r="C103" s="7" t="s">
        <v>935</v>
      </c>
      <c r="D103" s="25" t="s">
        <v>936</v>
      </c>
      <c r="E103" s="691"/>
      <c r="F103" s="378"/>
      <c r="G103" s="130"/>
      <c r="H103" s="640"/>
      <c r="I103" s="130"/>
      <c r="J103" s="102">
        <f t="shared" si="1"/>
      </c>
      <c r="K103" s="129"/>
      <c r="N103" s="96"/>
      <c r="O103" s="96"/>
      <c r="P103" s="104"/>
      <c r="S103" s="96"/>
      <c r="T103" s="96"/>
      <c r="V103" s="96"/>
      <c r="W103" s="96"/>
    </row>
    <row r="104" spans="1:23" ht="15.75">
      <c r="A104" s="148">
        <v>440</v>
      </c>
      <c r="B104" s="6"/>
      <c r="C104" s="13" t="s">
        <v>937</v>
      </c>
      <c r="D104" s="26" t="s">
        <v>938</v>
      </c>
      <c r="E104" s="691"/>
      <c r="F104" s="378"/>
      <c r="G104" s="130"/>
      <c r="H104" s="640"/>
      <c r="I104" s="130"/>
      <c r="J104" s="102">
        <f t="shared" si="1"/>
      </c>
      <c r="K104" s="129"/>
      <c r="N104" s="96"/>
      <c r="O104" s="96"/>
      <c r="P104" s="104"/>
      <c r="S104" s="96"/>
      <c r="T104" s="96"/>
      <c r="V104" s="96"/>
      <c r="W104" s="96"/>
    </row>
    <row r="105" spans="1:25" s="132" customFormat="1" ht="15.75">
      <c r="A105" s="147">
        <v>445</v>
      </c>
      <c r="B105" s="10">
        <v>2800</v>
      </c>
      <c r="C105" s="770" t="s">
        <v>939</v>
      </c>
      <c r="D105" s="770"/>
      <c r="E105" s="691">
        <f>+E106+E107+E108</f>
        <v>0</v>
      </c>
      <c r="F105" s="211">
        <f>+F106+F107+F108</f>
        <v>0</v>
      </c>
      <c r="G105" s="137">
        <f>+G106+G107+G108</f>
        <v>0</v>
      </c>
      <c r="H105" s="639">
        <f>+H106+H107+H108</f>
        <v>0</v>
      </c>
      <c r="I105" s="137">
        <f>SUM(I106:I108)</f>
        <v>0</v>
      </c>
      <c r="J105" s="102">
        <f t="shared" si="1"/>
      </c>
      <c r="K105" s="129"/>
      <c r="P105" s="104"/>
      <c r="Y105" s="96"/>
    </row>
    <row r="106" spans="1:23" ht="32.25" customHeight="1">
      <c r="A106" s="148">
        <v>450</v>
      </c>
      <c r="B106" s="6"/>
      <c r="C106" s="7">
        <v>2801</v>
      </c>
      <c r="D106" s="18" t="s">
        <v>940</v>
      </c>
      <c r="E106" s="691"/>
      <c r="F106" s="378"/>
      <c r="G106" s="130"/>
      <c r="H106" s="640"/>
      <c r="I106" s="130"/>
      <c r="J106" s="102">
        <f t="shared" si="1"/>
      </c>
      <c r="K106" s="129"/>
      <c r="N106" s="96"/>
      <c r="O106" s="96"/>
      <c r="P106" s="104"/>
      <c r="S106" s="96"/>
      <c r="T106" s="96"/>
      <c r="V106" s="96"/>
      <c r="W106" s="96"/>
    </row>
    <row r="107" spans="1:25" ht="23.25" customHeight="1">
      <c r="A107" s="148">
        <v>455</v>
      </c>
      <c r="B107" s="6"/>
      <c r="C107" s="7">
        <v>2802</v>
      </c>
      <c r="D107" s="21" t="s">
        <v>941</v>
      </c>
      <c r="E107" s="691"/>
      <c r="F107" s="378"/>
      <c r="G107" s="130"/>
      <c r="H107" s="640"/>
      <c r="I107" s="130"/>
      <c r="J107" s="102">
        <f t="shared" si="1"/>
      </c>
      <c r="K107" s="129"/>
      <c r="N107" s="96"/>
      <c r="O107" s="96"/>
      <c r="P107" s="104"/>
      <c r="S107" s="96"/>
      <c r="T107" s="96"/>
      <c r="V107" s="96"/>
      <c r="W107" s="96"/>
      <c r="Y107" s="132"/>
    </row>
    <row r="108" spans="1:25" ht="23.25" customHeight="1">
      <c r="A108" s="148">
        <v>455</v>
      </c>
      <c r="B108" s="6"/>
      <c r="C108" s="13">
        <v>2809</v>
      </c>
      <c r="D108" s="454" t="s">
        <v>382</v>
      </c>
      <c r="E108" s="691"/>
      <c r="F108" s="378"/>
      <c r="G108" s="130"/>
      <c r="H108" s="640"/>
      <c r="I108" s="130"/>
      <c r="J108" s="102">
        <f t="shared" si="1"/>
      </c>
      <c r="K108" s="129"/>
      <c r="N108" s="96"/>
      <c r="O108" s="96"/>
      <c r="P108" s="104"/>
      <c r="S108" s="96"/>
      <c r="T108" s="96"/>
      <c r="V108" s="96"/>
      <c r="W108" s="96"/>
      <c r="Y108" s="132"/>
    </row>
    <row r="109" spans="1:25" s="132" customFormat="1" ht="15.75">
      <c r="A109" s="147">
        <v>470</v>
      </c>
      <c r="B109" s="10">
        <v>3600</v>
      </c>
      <c r="C109" s="746" t="s">
        <v>1670</v>
      </c>
      <c r="D109" s="746"/>
      <c r="E109" s="691">
        <f>SUM(E110:E115)</f>
        <v>0</v>
      </c>
      <c r="F109" s="211">
        <f>SUM(F110:F115)</f>
        <v>0</v>
      </c>
      <c r="G109" s="137">
        <f>SUM(G110:G115)</f>
        <v>0</v>
      </c>
      <c r="H109" s="639">
        <f>SUM(H110:H115)</f>
        <v>0</v>
      </c>
      <c r="I109" s="137">
        <f>SUM(I110:I115)</f>
        <v>0</v>
      </c>
      <c r="J109" s="102">
        <f t="shared" si="1"/>
      </c>
      <c r="K109" s="129"/>
      <c r="P109" s="104"/>
      <c r="Y109" s="96"/>
    </row>
    <row r="110" spans="1:23" ht="23.25" customHeight="1">
      <c r="A110" s="148">
        <v>475</v>
      </c>
      <c r="B110" s="6"/>
      <c r="C110" s="7">
        <v>3601</v>
      </c>
      <c r="D110" s="18" t="s">
        <v>942</v>
      </c>
      <c r="E110" s="691"/>
      <c r="F110" s="378"/>
      <c r="G110" s="130"/>
      <c r="H110" s="640"/>
      <c r="I110" s="130"/>
      <c r="J110" s="102">
        <f t="shared" si="1"/>
      </c>
      <c r="K110" s="129"/>
      <c r="N110" s="96"/>
      <c r="O110" s="96"/>
      <c r="P110" s="104"/>
      <c r="S110" s="96"/>
      <c r="T110" s="96"/>
      <c r="V110" s="96"/>
      <c r="W110" s="96"/>
    </row>
    <row r="111" spans="1:23" ht="17.25" customHeight="1">
      <c r="A111" s="148"/>
      <c r="B111" s="6"/>
      <c r="C111" s="7">
        <v>3610</v>
      </c>
      <c r="D111" s="35" t="s">
        <v>1671</v>
      </c>
      <c r="E111" s="691"/>
      <c r="F111" s="378"/>
      <c r="G111" s="130"/>
      <c r="H111" s="640"/>
      <c r="I111" s="130"/>
      <c r="K111" s="129"/>
      <c r="N111" s="96"/>
      <c r="O111" s="96"/>
      <c r="P111" s="104"/>
      <c r="S111" s="96"/>
      <c r="T111" s="96"/>
      <c r="V111" s="96"/>
      <c r="W111" s="96"/>
    </row>
    <row r="112" spans="1:25" ht="15.75">
      <c r="A112" s="148">
        <v>480</v>
      </c>
      <c r="B112" s="6"/>
      <c r="C112" s="7">
        <v>3611</v>
      </c>
      <c r="D112" s="9" t="s">
        <v>943</v>
      </c>
      <c r="E112" s="691"/>
      <c r="F112" s="378"/>
      <c r="G112" s="130"/>
      <c r="H112" s="640"/>
      <c r="I112" s="130"/>
      <c r="J112" s="102">
        <f t="shared" si="1"/>
      </c>
      <c r="K112" s="129"/>
      <c r="N112" s="96"/>
      <c r="O112" s="96"/>
      <c r="P112" s="104"/>
      <c r="S112" s="96"/>
      <c r="T112" s="96"/>
      <c r="V112" s="96"/>
      <c r="W112" s="96"/>
      <c r="Y112" s="132"/>
    </row>
    <row r="113" spans="1:23" ht="15.75">
      <c r="A113" s="148">
        <v>485</v>
      </c>
      <c r="B113" s="6"/>
      <c r="C113" s="7">
        <v>3612</v>
      </c>
      <c r="D113" s="9" t="s">
        <v>944</v>
      </c>
      <c r="E113" s="691"/>
      <c r="F113" s="378"/>
      <c r="G113" s="130"/>
      <c r="H113" s="640"/>
      <c r="I113" s="130"/>
      <c r="J113" s="102">
        <f t="shared" si="1"/>
      </c>
      <c r="K113" s="129"/>
      <c r="N113" s="96"/>
      <c r="O113" s="96"/>
      <c r="P113" s="104"/>
      <c r="S113" s="96"/>
      <c r="T113" s="96"/>
      <c r="V113" s="96"/>
      <c r="W113" s="96"/>
    </row>
    <row r="114" spans="1:25" s="138" customFormat="1" ht="15.75">
      <c r="A114" s="150"/>
      <c r="B114" s="6"/>
      <c r="C114" s="7">
        <v>3618</v>
      </c>
      <c r="D114" s="9" t="s">
        <v>125</v>
      </c>
      <c r="E114" s="691"/>
      <c r="F114" s="379"/>
      <c r="G114" s="140"/>
      <c r="H114" s="640"/>
      <c r="I114" s="130"/>
      <c r="J114" s="102">
        <f t="shared" si="1"/>
      </c>
      <c r="K114" s="129"/>
      <c r="P114" s="104"/>
      <c r="Y114" s="96"/>
    </row>
    <row r="115" spans="1:23" ht="15.75">
      <c r="A115" s="148">
        <v>490</v>
      </c>
      <c r="B115" s="6"/>
      <c r="C115" s="7">
        <v>3619</v>
      </c>
      <c r="D115" s="26" t="s">
        <v>945</v>
      </c>
      <c r="E115" s="691"/>
      <c r="F115" s="378"/>
      <c r="G115" s="130"/>
      <c r="H115" s="640"/>
      <c r="I115" s="130"/>
      <c r="J115" s="102">
        <f t="shared" si="1"/>
      </c>
      <c r="K115" s="129"/>
      <c r="N115" s="96"/>
      <c r="O115" s="96"/>
      <c r="P115" s="104"/>
      <c r="S115" s="96"/>
      <c r="T115" s="96"/>
      <c r="V115" s="96"/>
      <c r="W115" s="96"/>
    </row>
    <row r="116" spans="1:25" s="132" customFormat="1" ht="15.75">
      <c r="A116" s="147">
        <v>495</v>
      </c>
      <c r="B116" s="10">
        <v>3700</v>
      </c>
      <c r="C116" s="770" t="s">
        <v>946</v>
      </c>
      <c r="D116" s="770"/>
      <c r="E116" s="691">
        <f>SUM(E117:E119)</f>
        <v>0</v>
      </c>
      <c r="F116" s="211">
        <f>SUM(F117:F119)</f>
        <v>0</v>
      </c>
      <c r="G116" s="137">
        <f>SUM(G117:G119)</f>
        <v>0</v>
      </c>
      <c r="H116" s="639">
        <f>SUM(H117:H119)</f>
        <v>0</v>
      </c>
      <c r="I116" s="137">
        <f>SUM(I117:I119)</f>
        <v>0</v>
      </c>
      <c r="J116" s="102">
        <f t="shared" si="1"/>
      </c>
      <c r="K116" s="129"/>
      <c r="P116" s="104"/>
      <c r="Y116" s="138"/>
    </row>
    <row r="117" spans="1:23" ht="15.75">
      <c r="A117" s="148">
        <v>500</v>
      </c>
      <c r="B117" s="6"/>
      <c r="C117" s="7">
        <v>3701</v>
      </c>
      <c r="D117" s="8" t="s">
        <v>947</v>
      </c>
      <c r="E117" s="691"/>
      <c r="F117" s="378"/>
      <c r="G117" s="130"/>
      <c r="H117" s="640"/>
      <c r="I117" s="130"/>
      <c r="J117" s="102">
        <f t="shared" si="1"/>
      </c>
      <c r="K117" s="129"/>
      <c r="N117" s="96"/>
      <c r="O117" s="96"/>
      <c r="P117" s="104"/>
      <c r="S117" s="96"/>
      <c r="T117" s="96"/>
      <c r="V117" s="96"/>
      <c r="W117" s="96"/>
    </row>
    <row r="118" spans="1:25" ht="30">
      <c r="A118" s="148">
        <v>505</v>
      </c>
      <c r="B118" s="6"/>
      <c r="C118" s="7">
        <v>3702</v>
      </c>
      <c r="D118" s="9" t="s">
        <v>948</v>
      </c>
      <c r="E118" s="691"/>
      <c r="F118" s="378"/>
      <c r="G118" s="130"/>
      <c r="H118" s="640"/>
      <c r="I118" s="130"/>
      <c r="J118" s="102">
        <f t="shared" si="1"/>
      </c>
      <c r="K118" s="129"/>
      <c r="N118" s="96"/>
      <c r="O118" s="96"/>
      <c r="P118" s="104"/>
      <c r="S118" s="96"/>
      <c r="T118" s="96"/>
      <c r="V118" s="96"/>
      <c r="W118" s="96"/>
      <c r="Y118" s="132"/>
    </row>
    <row r="119" spans="1:23" ht="15.75">
      <c r="A119" s="148">
        <v>510</v>
      </c>
      <c r="B119" s="6"/>
      <c r="C119" s="13">
        <v>3709</v>
      </c>
      <c r="D119" s="17" t="s">
        <v>949</v>
      </c>
      <c r="E119" s="691"/>
      <c r="F119" s="378"/>
      <c r="G119" s="130"/>
      <c r="H119" s="640"/>
      <c r="I119" s="130"/>
      <c r="J119" s="102">
        <f t="shared" si="1"/>
      </c>
      <c r="K119" s="129"/>
      <c r="N119" s="96"/>
      <c r="O119" s="96"/>
      <c r="P119" s="104"/>
      <c r="S119" s="96"/>
      <c r="T119" s="96"/>
      <c r="V119" s="96"/>
      <c r="W119" s="96"/>
    </row>
    <row r="120" spans="1:25" s="153" customFormat="1" ht="15.75">
      <c r="A120" s="151">
        <v>515</v>
      </c>
      <c r="B120" s="10">
        <v>4000</v>
      </c>
      <c r="C120" s="27" t="s">
        <v>950</v>
      </c>
      <c r="D120" s="27"/>
      <c r="E120" s="692">
        <f>SUM(E121:E131)</f>
        <v>0</v>
      </c>
      <c r="F120" s="384">
        <f>SUM(F121:F131)</f>
        <v>0</v>
      </c>
      <c r="G120" s="133">
        <f>SUM(G121:G131)</f>
        <v>0</v>
      </c>
      <c r="H120" s="642">
        <f>SUM(H121:H131)</f>
        <v>0</v>
      </c>
      <c r="I120" s="133">
        <f>SUM(I121:I131)</f>
        <v>0</v>
      </c>
      <c r="J120" s="102">
        <f t="shared" si="1"/>
      </c>
      <c r="K120" s="129"/>
      <c r="L120" s="152"/>
      <c r="M120" s="152"/>
      <c r="N120" s="152"/>
      <c r="O120" s="152"/>
      <c r="P120" s="104"/>
      <c r="W120" s="96"/>
      <c r="X120" s="96"/>
      <c r="Y120" s="96"/>
    </row>
    <row r="121" spans="1:25" s="156" customFormat="1" ht="15.75" customHeight="1">
      <c r="A121" s="154">
        <v>516</v>
      </c>
      <c r="B121" s="6"/>
      <c r="C121" s="7">
        <v>4021</v>
      </c>
      <c r="D121" s="156" t="s">
        <v>951</v>
      </c>
      <c r="E121" s="691"/>
      <c r="F121" s="378"/>
      <c r="G121" s="130"/>
      <c r="H121" s="640"/>
      <c r="I121" s="130"/>
      <c r="J121" s="102">
        <f t="shared" si="1"/>
      </c>
      <c r="K121" s="129"/>
      <c r="L121" s="155"/>
      <c r="M121" s="155"/>
      <c r="N121" s="155"/>
      <c r="O121" s="155"/>
      <c r="P121" s="104"/>
      <c r="W121" s="96"/>
      <c r="X121" s="96"/>
      <c r="Y121" s="96"/>
    </row>
    <row r="122" spans="1:25" s="156" customFormat="1" ht="15.75" customHeight="1">
      <c r="A122" s="154">
        <v>517</v>
      </c>
      <c r="B122" s="6"/>
      <c r="C122" s="7">
        <v>4022</v>
      </c>
      <c r="D122" s="156" t="s">
        <v>1345</v>
      </c>
      <c r="E122" s="691"/>
      <c r="F122" s="378"/>
      <c r="G122" s="130"/>
      <c r="H122" s="640"/>
      <c r="I122" s="130"/>
      <c r="J122" s="102">
        <f t="shared" si="1"/>
      </c>
      <c r="K122" s="129"/>
      <c r="L122" s="155"/>
      <c r="M122" s="155"/>
      <c r="N122" s="155"/>
      <c r="O122" s="155"/>
      <c r="P122" s="104"/>
      <c r="W122" s="96"/>
      <c r="X122" s="96"/>
      <c r="Y122" s="153"/>
    </row>
    <row r="123" spans="1:16" s="156" customFormat="1" ht="15.75" customHeight="1">
      <c r="A123" s="154">
        <v>518</v>
      </c>
      <c r="B123" s="6"/>
      <c r="C123" s="7">
        <v>4023</v>
      </c>
      <c r="D123" s="156" t="s">
        <v>1346</v>
      </c>
      <c r="E123" s="691"/>
      <c r="F123" s="378"/>
      <c r="G123" s="130"/>
      <c r="H123" s="640"/>
      <c r="I123" s="130"/>
      <c r="J123" s="102">
        <f t="shared" si="1"/>
      </c>
      <c r="K123" s="129"/>
      <c r="L123" s="155"/>
      <c r="M123" s="155"/>
      <c r="N123" s="155"/>
      <c r="O123" s="155"/>
      <c r="P123" s="104"/>
    </row>
    <row r="124" spans="1:16" s="156" customFormat="1" ht="15.75" customHeight="1">
      <c r="A124" s="154">
        <v>519</v>
      </c>
      <c r="B124" s="6"/>
      <c r="C124" s="7">
        <v>4024</v>
      </c>
      <c r="D124" s="156" t="s">
        <v>1347</v>
      </c>
      <c r="E124" s="691"/>
      <c r="F124" s="378"/>
      <c r="G124" s="130"/>
      <c r="H124" s="640"/>
      <c r="I124" s="130"/>
      <c r="J124" s="102">
        <f t="shared" si="1"/>
      </c>
      <c r="K124" s="129"/>
      <c r="L124" s="155"/>
      <c r="M124" s="155"/>
      <c r="N124" s="155"/>
      <c r="O124" s="155"/>
      <c r="P124" s="104"/>
    </row>
    <row r="125" spans="1:16" s="156" customFormat="1" ht="15.75" customHeight="1">
      <c r="A125" s="154">
        <v>520</v>
      </c>
      <c r="B125" s="6"/>
      <c r="C125" s="7">
        <v>4025</v>
      </c>
      <c r="D125" s="156" t="s">
        <v>1348</v>
      </c>
      <c r="E125" s="691"/>
      <c r="F125" s="378"/>
      <c r="G125" s="130"/>
      <c r="H125" s="640"/>
      <c r="I125" s="130"/>
      <c r="J125" s="102">
        <f t="shared" si="1"/>
      </c>
      <c r="K125" s="129"/>
      <c r="L125" s="155"/>
      <c r="M125" s="155"/>
      <c r="N125" s="155"/>
      <c r="O125" s="155"/>
      <c r="P125" s="104"/>
    </row>
    <row r="126" spans="1:16" s="156" customFormat="1" ht="15.75" customHeight="1">
      <c r="A126" s="154">
        <v>521</v>
      </c>
      <c r="B126" s="6"/>
      <c r="C126" s="7">
        <v>4026</v>
      </c>
      <c r="D126" s="156" t="s">
        <v>1349</v>
      </c>
      <c r="E126" s="691"/>
      <c r="F126" s="378"/>
      <c r="G126" s="130"/>
      <c r="H126" s="640"/>
      <c r="I126" s="130"/>
      <c r="J126" s="102">
        <f t="shared" si="1"/>
      </c>
      <c r="K126" s="129"/>
      <c r="L126" s="155"/>
      <c r="M126" s="155"/>
      <c r="N126" s="155"/>
      <c r="O126" s="155"/>
      <c r="P126" s="104"/>
    </row>
    <row r="127" spans="1:16" s="156" customFormat="1" ht="15.75" customHeight="1">
      <c r="A127" s="154">
        <v>522</v>
      </c>
      <c r="B127" s="6"/>
      <c r="C127" s="7">
        <v>4029</v>
      </c>
      <c r="D127" s="156" t="s">
        <v>1350</v>
      </c>
      <c r="E127" s="691"/>
      <c r="F127" s="378"/>
      <c r="G127" s="130"/>
      <c r="H127" s="640"/>
      <c r="I127" s="130"/>
      <c r="J127" s="102">
        <f t="shared" si="1"/>
      </c>
      <c r="K127" s="129"/>
      <c r="L127" s="155"/>
      <c r="M127" s="155"/>
      <c r="N127" s="155"/>
      <c r="O127" s="155"/>
      <c r="P127" s="104"/>
    </row>
    <row r="128" spans="1:56" s="161" customFormat="1" ht="15.75" customHeight="1">
      <c r="A128" s="154">
        <v>523</v>
      </c>
      <c r="B128" s="6"/>
      <c r="C128" s="7">
        <v>4030</v>
      </c>
      <c r="D128" s="156" t="s">
        <v>1351</v>
      </c>
      <c r="E128" s="691"/>
      <c r="F128" s="378"/>
      <c r="G128" s="130"/>
      <c r="H128" s="640"/>
      <c r="I128" s="130"/>
      <c r="J128" s="102">
        <f t="shared" si="1"/>
      </c>
      <c r="K128" s="129"/>
      <c r="L128" s="157"/>
      <c r="M128" s="158"/>
      <c r="N128" s="158"/>
      <c r="O128" s="157"/>
      <c r="P128" s="104"/>
      <c r="Q128" s="158"/>
      <c r="R128" s="157"/>
      <c r="S128" s="158"/>
      <c r="T128" s="158"/>
      <c r="U128" s="157"/>
      <c r="V128" s="159"/>
      <c r="W128" s="159"/>
      <c r="X128" s="155"/>
      <c r="Y128" s="156"/>
      <c r="Z128" s="158"/>
      <c r="AA128" s="157"/>
      <c r="AB128" s="158"/>
      <c r="AC128" s="158"/>
      <c r="AD128" s="157"/>
      <c r="AE128" s="158"/>
      <c r="AF128" s="158"/>
      <c r="AG128" s="157"/>
      <c r="AH128" s="158"/>
      <c r="AI128" s="158"/>
      <c r="AJ128" s="157"/>
      <c r="AK128" s="158"/>
      <c r="AL128" s="158"/>
      <c r="AM128" s="160"/>
      <c r="AN128" s="158"/>
      <c r="AO128" s="158"/>
      <c r="AP128" s="157"/>
      <c r="AQ128" s="158"/>
      <c r="AR128" s="158"/>
      <c r="AS128" s="157"/>
      <c r="AT128" s="158"/>
      <c r="AU128" s="157"/>
      <c r="AV128" s="160"/>
      <c r="AW128" s="157"/>
      <c r="AX128" s="157"/>
      <c r="AY128" s="158"/>
      <c r="AZ128" s="158"/>
      <c r="BA128" s="157"/>
      <c r="BB128" s="158"/>
      <c r="BD128" s="158"/>
    </row>
    <row r="129" spans="1:56" s="161" customFormat="1" ht="15.75" customHeight="1">
      <c r="A129" s="154">
        <v>523</v>
      </c>
      <c r="B129" s="6"/>
      <c r="C129" s="7">
        <v>4039</v>
      </c>
      <c r="D129" s="156" t="s">
        <v>383</v>
      </c>
      <c r="E129" s="691"/>
      <c r="F129" s="378"/>
      <c r="G129" s="130"/>
      <c r="H129" s="640"/>
      <c r="I129" s="130"/>
      <c r="J129" s="102">
        <f t="shared" si="1"/>
      </c>
      <c r="K129" s="129"/>
      <c r="L129" s="157"/>
      <c r="M129" s="158"/>
      <c r="N129" s="158"/>
      <c r="O129" s="157"/>
      <c r="P129" s="104"/>
      <c r="Q129" s="158"/>
      <c r="R129" s="157"/>
      <c r="S129" s="158"/>
      <c r="T129" s="158"/>
      <c r="U129" s="157"/>
      <c r="V129" s="159"/>
      <c r="W129" s="159"/>
      <c r="X129" s="155"/>
      <c r="Y129" s="156"/>
      <c r="Z129" s="158"/>
      <c r="AA129" s="157"/>
      <c r="AB129" s="158"/>
      <c r="AC129" s="158"/>
      <c r="AD129" s="157"/>
      <c r="AE129" s="158"/>
      <c r="AF129" s="158"/>
      <c r="AG129" s="157"/>
      <c r="AH129" s="158"/>
      <c r="AI129" s="158"/>
      <c r="AJ129" s="157"/>
      <c r="AK129" s="158"/>
      <c r="AL129" s="158"/>
      <c r="AM129" s="160"/>
      <c r="AN129" s="158"/>
      <c r="AO129" s="158"/>
      <c r="AP129" s="157"/>
      <c r="AQ129" s="158"/>
      <c r="AR129" s="158"/>
      <c r="AS129" s="157"/>
      <c r="AT129" s="158"/>
      <c r="AU129" s="157"/>
      <c r="AV129" s="160"/>
      <c r="AW129" s="157"/>
      <c r="AX129" s="157"/>
      <c r="AY129" s="158"/>
      <c r="AZ129" s="158"/>
      <c r="BA129" s="157"/>
      <c r="BB129" s="158"/>
      <c r="BD129" s="158"/>
    </row>
    <row r="130" spans="1:56" s="161" customFormat="1" ht="15.75" customHeight="1">
      <c r="A130" s="154">
        <v>524</v>
      </c>
      <c r="B130" s="6"/>
      <c r="C130" s="7">
        <v>4040</v>
      </c>
      <c r="D130" s="156" t="s">
        <v>1352</v>
      </c>
      <c r="E130" s="691"/>
      <c r="F130" s="378"/>
      <c r="G130" s="130"/>
      <c r="H130" s="640"/>
      <c r="I130" s="130"/>
      <c r="J130" s="102">
        <f t="shared" si="1"/>
      </c>
      <c r="K130" s="129"/>
      <c r="L130" s="157"/>
      <c r="M130" s="158"/>
      <c r="N130" s="158"/>
      <c r="O130" s="157"/>
      <c r="P130" s="104"/>
      <c r="Q130" s="158"/>
      <c r="R130" s="157"/>
      <c r="S130" s="158"/>
      <c r="T130" s="158"/>
      <c r="U130" s="157"/>
      <c r="V130" s="159"/>
      <c r="W130" s="159"/>
      <c r="X130" s="155"/>
      <c r="Y130" s="156"/>
      <c r="Z130" s="158"/>
      <c r="AA130" s="157"/>
      <c r="AB130" s="158"/>
      <c r="AC130" s="158"/>
      <c r="AD130" s="157"/>
      <c r="AE130" s="158"/>
      <c r="AF130" s="158"/>
      <c r="AG130" s="157"/>
      <c r="AH130" s="158"/>
      <c r="AI130" s="158"/>
      <c r="AJ130" s="157"/>
      <c r="AK130" s="158"/>
      <c r="AL130" s="158"/>
      <c r="AM130" s="160"/>
      <c r="AN130" s="158"/>
      <c r="AO130" s="158"/>
      <c r="AP130" s="157"/>
      <c r="AQ130" s="158"/>
      <c r="AR130" s="158"/>
      <c r="AS130" s="157"/>
      <c r="AT130" s="158"/>
      <c r="AU130" s="157"/>
      <c r="AV130" s="160"/>
      <c r="AW130" s="157"/>
      <c r="AX130" s="157"/>
      <c r="AY130" s="158"/>
      <c r="AZ130" s="158"/>
      <c r="BA130" s="157"/>
      <c r="BB130" s="158"/>
      <c r="BD130" s="158"/>
    </row>
    <row r="131" spans="1:56" s="161" customFormat="1" ht="15.75" customHeight="1">
      <c r="A131" s="154">
        <v>526</v>
      </c>
      <c r="B131" s="6"/>
      <c r="C131" s="7">
        <v>4072</v>
      </c>
      <c r="D131" s="383" t="s">
        <v>1353</v>
      </c>
      <c r="E131" s="691"/>
      <c r="F131" s="378"/>
      <c r="G131" s="130"/>
      <c r="H131" s="640"/>
      <c r="I131" s="130"/>
      <c r="J131" s="102">
        <f t="shared" si="1"/>
      </c>
      <c r="K131" s="129"/>
      <c r="L131" s="157"/>
      <c r="M131" s="158"/>
      <c r="N131" s="158"/>
      <c r="O131" s="157"/>
      <c r="P131" s="104"/>
      <c r="Q131" s="158"/>
      <c r="R131" s="157"/>
      <c r="S131" s="158"/>
      <c r="T131" s="158"/>
      <c r="U131" s="157"/>
      <c r="V131" s="159"/>
      <c r="W131" s="159"/>
      <c r="X131" s="155"/>
      <c r="Y131" s="158"/>
      <c r="Z131" s="158"/>
      <c r="AA131" s="157"/>
      <c r="AB131" s="158"/>
      <c r="AC131" s="158"/>
      <c r="AD131" s="157"/>
      <c r="AE131" s="158"/>
      <c r="AF131" s="158"/>
      <c r="AG131" s="157"/>
      <c r="AH131" s="158"/>
      <c r="AI131" s="158"/>
      <c r="AJ131" s="157"/>
      <c r="AK131" s="158"/>
      <c r="AL131" s="158"/>
      <c r="AM131" s="160"/>
      <c r="AN131" s="158"/>
      <c r="AO131" s="158"/>
      <c r="AP131" s="157"/>
      <c r="AQ131" s="158"/>
      <c r="AR131" s="158"/>
      <c r="AS131" s="157"/>
      <c r="AT131" s="158"/>
      <c r="AU131" s="157"/>
      <c r="AV131" s="160"/>
      <c r="AW131" s="157"/>
      <c r="AX131" s="157"/>
      <c r="AY131" s="158"/>
      <c r="AZ131" s="158"/>
      <c r="BA131" s="157"/>
      <c r="BB131" s="158"/>
      <c r="BD131" s="158"/>
    </row>
    <row r="132" spans="1:25" s="132" customFormat="1" ht="15.75">
      <c r="A132" s="147">
        <v>540</v>
      </c>
      <c r="B132" s="10">
        <v>4100</v>
      </c>
      <c r="C132" s="795" t="s">
        <v>1354</v>
      </c>
      <c r="D132" s="795"/>
      <c r="E132" s="691"/>
      <c r="F132" s="380"/>
      <c r="G132" s="143"/>
      <c r="H132" s="641"/>
      <c r="I132" s="130"/>
      <c r="J132" s="102">
        <f t="shared" si="1"/>
      </c>
      <c r="K132" s="129"/>
      <c r="P132" s="104"/>
      <c r="Y132" s="158"/>
    </row>
    <row r="133" spans="1:25" s="132" customFormat="1" ht="15.75">
      <c r="A133" s="147">
        <v>550</v>
      </c>
      <c r="B133" s="10">
        <v>4200</v>
      </c>
      <c r="C133" s="763" t="s">
        <v>1355</v>
      </c>
      <c r="D133" s="763"/>
      <c r="E133" s="691"/>
      <c r="F133" s="211"/>
      <c r="G133" s="137"/>
      <c r="H133" s="639"/>
      <c r="I133" s="418"/>
      <c r="J133" s="102">
        <f t="shared" si="1"/>
      </c>
      <c r="K133" s="129"/>
      <c r="P133" s="104"/>
      <c r="Y133" s="158"/>
    </row>
    <row r="134" spans="1:16" s="132" customFormat="1" ht="15.75">
      <c r="A134" s="147">
        <v>560</v>
      </c>
      <c r="B134" s="10" t="s">
        <v>1356</v>
      </c>
      <c r="C134" s="746" t="s">
        <v>738</v>
      </c>
      <c r="D134" s="746"/>
      <c r="E134" s="691">
        <f>SUM(E135:E136)</f>
        <v>0</v>
      </c>
      <c r="F134" s="211">
        <f>SUM(F135:F136)</f>
        <v>0</v>
      </c>
      <c r="G134" s="137">
        <f>SUM(G135:G136)</f>
        <v>0</v>
      </c>
      <c r="H134" s="639">
        <f>SUM(H135:H136)</f>
        <v>0</v>
      </c>
      <c r="I134" s="137">
        <f>SUM(I135:I136)</f>
        <v>0</v>
      </c>
      <c r="J134" s="102">
        <f t="shared" si="1"/>
      </c>
      <c r="K134" s="129"/>
      <c r="P134" s="104"/>
    </row>
    <row r="135" spans="1:23" ht="15.75">
      <c r="A135" s="148">
        <v>565</v>
      </c>
      <c r="B135" s="6"/>
      <c r="C135" s="7">
        <v>4501</v>
      </c>
      <c r="D135" s="28" t="s">
        <v>739</v>
      </c>
      <c r="E135" s="691"/>
      <c r="F135" s="378"/>
      <c r="G135" s="130"/>
      <c r="H135" s="640"/>
      <c r="I135" s="130"/>
      <c r="J135" s="102">
        <f t="shared" si="1"/>
      </c>
      <c r="K135" s="129"/>
      <c r="N135" s="96"/>
      <c r="O135" s="96"/>
      <c r="P135" s="104"/>
      <c r="S135" s="96"/>
      <c r="T135" s="96"/>
      <c r="V135" s="96"/>
      <c r="W135" s="96"/>
    </row>
    <row r="136" spans="1:25" ht="15.75">
      <c r="A136" s="148">
        <v>570</v>
      </c>
      <c r="B136" s="6"/>
      <c r="C136" s="7">
        <v>4503</v>
      </c>
      <c r="D136" s="385" t="s">
        <v>740</v>
      </c>
      <c r="E136" s="691"/>
      <c r="F136" s="378"/>
      <c r="G136" s="130"/>
      <c r="H136" s="640"/>
      <c r="I136" s="130"/>
      <c r="J136" s="102">
        <f t="shared" si="1"/>
      </c>
      <c r="K136" s="129"/>
      <c r="N136" s="96"/>
      <c r="O136" s="96"/>
      <c r="P136" s="104"/>
      <c r="S136" s="96"/>
      <c r="T136" s="96"/>
      <c r="V136" s="96"/>
      <c r="W136" s="96"/>
      <c r="Y136" s="132"/>
    </row>
    <row r="137" spans="1:25" s="132" customFormat="1" ht="15.75">
      <c r="A137" s="147">
        <v>575</v>
      </c>
      <c r="B137" s="10">
        <v>4600</v>
      </c>
      <c r="C137" s="770" t="s">
        <v>741</v>
      </c>
      <c r="D137" s="770"/>
      <c r="E137" s="691">
        <f>SUM(E138:E145)</f>
        <v>0</v>
      </c>
      <c r="F137" s="211">
        <f>SUM(F138:F145)</f>
        <v>0</v>
      </c>
      <c r="G137" s="137">
        <f>SUM(G138:G145)</f>
        <v>0</v>
      </c>
      <c r="H137" s="639">
        <f>SUM(H138:H145)</f>
        <v>0</v>
      </c>
      <c r="I137" s="137">
        <f>SUM(I138:I145)</f>
        <v>0</v>
      </c>
      <c r="J137" s="102">
        <f t="shared" si="1"/>
      </c>
      <c r="K137" s="129"/>
      <c r="P137" s="104"/>
      <c r="Y137" s="96"/>
    </row>
    <row r="138" spans="1:23" ht="15.75">
      <c r="A138" s="148">
        <v>580</v>
      </c>
      <c r="B138" s="6"/>
      <c r="C138" s="7">
        <v>4610</v>
      </c>
      <c r="D138" s="28" t="s">
        <v>489</v>
      </c>
      <c r="E138" s="691"/>
      <c r="F138" s="378"/>
      <c r="G138" s="130"/>
      <c r="H138" s="640"/>
      <c r="I138" s="130"/>
      <c r="J138" s="102">
        <f t="shared" si="1"/>
      </c>
      <c r="K138" s="129"/>
      <c r="N138" s="96"/>
      <c r="O138" s="96"/>
      <c r="P138" s="104"/>
      <c r="S138" s="96"/>
      <c r="T138" s="96"/>
      <c r="V138" s="96"/>
      <c r="W138" s="96"/>
    </row>
    <row r="139" spans="1:25" ht="15.75">
      <c r="A139" s="148">
        <v>585</v>
      </c>
      <c r="B139" s="6"/>
      <c r="C139" s="7">
        <v>4620</v>
      </c>
      <c r="D139" s="29" t="s">
        <v>742</v>
      </c>
      <c r="E139" s="691"/>
      <c r="F139" s="378"/>
      <c r="G139" s="130"/>
      <c r="H139" s="640"/>
      <c r="I139" s="130"/>
      <c r="J139" s="102">
        <f t="shared" si="1"/>
      </c>
      <c r="K139" s="129"/>
      <c r="N139" s="96"/>
      <c r="O139" s="96"/>
      <c r="P139" s="104"/>
      <c r="S139" s="96"/>
      <c r="T139" s="96"/>
      <c r="V139" s="96"/>
      <c r="W139" s="96"/>
      <c r="Y139" s="132"/>
    </row>
    <row r="140" spans="1:23" ht="15.75">
      <c r="A140" s="148">
        <v>590</v>
      </c>
      <c r="B140" s="6"/>
      <c r="C140" s="7">
        <v>4630</v>
      </c>
      <c r="D140" s="29" t="s">
        <v>743</v>
      </c>
      <c r="E140" s="691"/>
      <c r="F140" s="378"/>
      <c r="G140" s="130"/>
      <c r="H140" s="640"/>
      <c r="I140" s="130"/>
      <c r="J140" s="102">
        <f t="shared" si="1"/>
      </c>
      <c r="K140" s="129"/>
      <c r="N140" s="96"/>
      <c r="O140" s="96"/>
      <c r="P140" s="104"/>
      <c r="S140" s="96"/>
      <c r="T140" s="96"/>
      <c r="V140" s="96"/>
      <c r="W140" s="96"/>
    </row>
    <row r="141" spans="1:23" ht="15.75">
      <c r="A141" s="148">
        <v>595</v>
      </c>
      <c r="B141" s="6"/>
      <c r="C141" s="7">
        <v>4640</v>
      </c>
      <c r="D141" s="29" t="s">
        <v>490</v>
      </c>
      <c r="E141" s="691"/>
      <c r="F141" s="378"/>
      <c r="G141" s="130"/>
      <c r="H141" s="640"/>
      <c r="I141" s="130"/>
      <c r="J141" s="102">
        <f t="shared" si="1"/>
      </c>
      <c r="K141" s="129"/>
      <c r="N141" s="96"/>
      <c r="O141" s="96"/>
      <c r="P141" s="104"/>
      <c r="S141" s="96"/>
      <c r="T141" s="96"/>
      <c r="V141" s="96"/>
      <c r="W141" s="96"/>
    </row>
    <row r="142" spans="1:23" ht="15.75">
      <c r="A142" s="148">
        <v>600</v>
      </c>
      <c r="B142" s="6"/>
      <c r="C142" s="7">
        <v>4650</v>
      </c>
      <c r="D142" s="29" t="s">
        <v>744</v>
      </c>
      <c r="E142" s="691"/>
      <c r="F142" s="378"/>
      <c r="G142" s="130"/>
      <c r="H142" s="640"/>
      <c r="I142" s="130"/>
      <c r="J142" s="102">
        <f t="shared" si="1"/>
      </c>
      <c r="K142" s="129"/>
      <c r="N142" s="96"/>
      <c r="O142" s="96"/>
      <c r="P142" s="104"/>
      <c r="S142" s="96"/>
      <c r="T142" s="96"/>
      <c r="V142" s="96"/>
      <c r="W142" s="96"/>
    </row>
    <row r="143" spans="1:23" ht="15.75">
      <c r="A143" s="148">
        <v>605</v>
      </c>
      <c r="B143" s="6"/>
      <c r="C143" s="7">
        <v>4660</v>
      </c>
      <c r="D143" s="29" t="s">
        <v>468</v>
      </c>
      <c r="E143" s="691"/>
      <c r="F143" s="378"/>
      <c r="G143" s="130"/>
      <c r="H143" s="640"/>
      <c r="I143" s="130"/>
      <c r="J143" s="102">
        <f t="shared" si="1"/>
      </c>
      <c r="K143" s="129"/>
      <c r="N143" s="96"/>
      <c r="O143" s="96"/>
      <c r="P143" s="104"/>
      <c r="S143" s="96"/>
      <c r="T143" s="96"/>
      <c r="V143" s="96"/>
      <c r="W143" s="96"/>
    </row>
    <row r="144" spans="1:23" ht="15.75">
      <c r="A144" s="148">
        <v>610</v>
      </c>
      <c r="B144" s="6"/>
      <c r="C144" s="7">
        <v>4670</v>
      </c>
      <c r="D144" s="29" t="s">
        <v>469</v>
      </c>
      <c r="E144" s="691"/>
      <c r="F144" s="378"/>
      <c r="G144" s="130"/>
      <c r="H144" s="640"/>
      <c r="I144" s="130"/>
      <c r="J144" s="102">
        <f t="shared" si="1"/>
      </c>
      <c r="K144" s="129"/>
      <c r="N144" s="96"/>
      <c r="O144" s="96"/>
      <c r="P144" s="104"/>
      <c r="S144" s="96"/>
      <c r="T144" s="96"/>
      <c r="V144" s="96"/>
      <c r="W144" s="96"/>
    </row>
    <row r="145" spans="1:23" ht="16.5" thickBot="1">
      <c r="A145" s="148">
        <v>615</v>
      </c>
      <c r="B145" s="6"/>
      <c r="C145" s="7">
        <v>4680</v>
      </c>
      <c r="D145" s="30" t="s">
        <v>470</v>
      </c>
      <c r="E145" s="706"/>
      <c r="F145" s="386"/>
      <c r="G145" s="162"/>
      <c r="H145" s="643"/>
      <c r="I145" s="130"/>
      <c r="J145" s="102">
        <f t="shared" si="1"/>
      </c>
      <c r="K145" s="129"/>
      <c r="N145" s="96"/>
      <c r="O145" s="96"/>
      <c r="P145" s="104"/>
      <c r="S145" s="96"/>
      <c r="T145" s="96"/>
      <c r="V145" s="96"/>
      <c r="W145" s="96"/>
    </row>
    <row r="146" spans="1:25" s="132" customFormat="1" ht="15.75">
      <c r="A146" s="147">
        <v>575</v>
      </c>
      <c r="B146" s="10">
        <v>4700</v>
      </c>
      <c r="C146" s="770" t="s">
        <v>384</v>
      </c>
      <c r="D146" s="770"/>
      <c r="E146" s="691">
        <f>SUM(E147:E154)</f>
        <v>0</v>
      </c>
      <c r="F146" s="211">
        <f>SUM(F147:F154)</f>
        <v>0</v>
      </c>
      <c r="G146" s="137">
        <f>SUM(G147:G154)</f>
        <v>0</v>
      </c>
      <c r="H146" s="639">
        <f>SUM(H147:H154)</f>
        <v>0</v>
      </c>
      <c r="I146" s="137">
        <f>SUM(I147:I154)</f>
        <v>0</v>
      </c>
      <c r="J146" s="102">
        <f t="shared" si="1"/>
      </c>
      <c r="K146" s="129"/>
      <c r="P146" s="104"/>
      <c r="Y146" s="96"/>
    </row>
    <row r="147" spans="1:23" ht="31.5">
      <c r="A147" s="148">
        <v>580</v>
      </c>
      <c r="B147" s="6"/>
      <c r="C147" s="7">
        <v>4743</v>
      </c>
      <c r="D147" s="28" t="s">
        <v>471</v>
      </c>
      <c r="E147" s="691"/>
      <c r="F147" s="378"/>
      <c r="G147" s="130"/>
      <c r="H147" s="640"/>
      <c r="I147" s="130"/>
      <c r="J147" s="102">
        <f t="shared" si="1"/>
      </c>
      <c r="K147" s="129"/>
      <c r="N147" s="96"/>
      <c r="O147" s="96"/>
      <c r="P147" s="104"/>
      <c r="S147" s="96"/>
      <c r="T147" s="96"/>
      <c r="V147" s="96"/>
      <c r="W147" s="96"/>
    </row>
    <row r="148" spans="1:25" ht="31.5">
      <c r="A148" s="148">
        <v>585</v>
      </c>
      <c r="B148" s="6"/>
      <c r="C148" s="7">
        <v>4744</v>
      </c>
      <c r="D148" s="29" t="s">
        <v>472</v>
      </c>
      <c r="E148" s="691"/>
      <c r="F148" s="378"/>
      <c r="G148" s="130"/>
      <c r="H148" s="640"/>
      <c r="I148" s="130"/>
      <c r="J148" s="102">
        <f t="shared" si="1"/>
      </c>
      <c r="K148" s="129"/>
      <c r="N148" s="96"/>
      <c r="O148" s="96"/>
      <c r="P148" s="104"/>
      <c r="S148" s="96"/>
      <c r="T148" s="96"/>
      <c r="V148" s="96"/>
      <c r="W148" s="96"/>
      <c r="Y148" s="132"/>
    </row>
    <row r="149" spans="1:23" ht="31.5">
      <c r="A149" s="148">
        <v>590</v>
      </c>
      <c r="B149" s="6"/>
      <c r="C149" s="7">
        <v>4745</v>
      </c>
      <c r="D149" s="29" t="s">
        <v>473</v>
      </c>
      <c r="E149" s="691"/>
      <c r="F149" s="378"/>
      <c r="G149" s="130"/>
      <c r="H149" s="640"/>
      <c r="I149" s="130"/>
      <c r="J149" s="102">
        <f t="shared" si="1"/>
      </c>
      <c r="K149" s="129"/>
      <c r="N149" s="96"/>
      <c r="O149" s="96"/>
      <c r="P149" s="104"/>
      <c r="S149" s="96"/>
      <c r="T149" s="96"/>
      <c r="V149" s="96"/>
      <c r="W149" s="96"/>
    </row>
    <row r="150" spans="1:23" ht="31.5">
      <c r="A150" s="148">
        <v>595</v>
      </c>
      <c r="B150" s="6"/>
      <c r="C150" s="7">
        <v>4749</v>
      </c>
      <c r="D150" s="29" t="s">
        <v>474</v>
      </c>
      <c r="E150" s="691"/>
      <c r="F150" s="378"/>
      <c r="G150" s="130"/>
      <c r="H150" s="640"/>
      <c r="I150" s="130"/>
      <c r="J150" s="102">
        <f t="shared" si="1"/>
      </c>
      <c r="K150" s="129"/>
      <c r="N150" s="96"/>
      <c r="O150" s="96"/>
      <c r="P150" s="104"/>
      <c r="S150" s="96"/>
      <c r="T150" s="96"/>
      <c r="V150" s="96"/>
      <c r="W150" s="96"/>
    </row>
    <row r="151" spans="1:23" ht="31.5">
      <c r="A151" s="148">
        <v>600</v>
      </c>
      <c r="B151" s="6"/>
      <c r="C151" s="7">
        <v>4751</v>
      </c>
      <c r="D151" s="29" t="s">
        <v>475</v>
      </c>
      <c r="E151" s="691"/>
      <c r="F151" s="378"/>
      <c r="G151" s="130"/>
      <c r="H151" s="640"/>
      <c r="I151" s="130"/>
      <c r="J151" s="102">
        <f t="shared" si="1"/>
      </c>
      <c r="K151" s="129"/>
      <c r="N151" s="96"/>
      <c r="O151" s="96"/>
      <c r="P151" s="104"/>
      <c r="S151" s="96"/>
      <c r="T151" s="96"/>
      <c r="V151" s="96"/>
      <c r="W151" s="96"/>
    </row>
    <row r="152" spans="1:23" ht="31.5">
      <c r="A152" s="148">
        <v>605</v>
      </c>
      <c r="B152" s="6"/>
      <c r="C152" s="7">
        <v>4752</v>
      </c>
      <c r="D152" s="29" t="s">
        <v>476</v>
      </c>
      <c r="E152" s="691"/>
      <c r="F152" s="378"/>
      <c r="G152" s="130"/>
      <c r="H152" s="640"/>
      <c r="I152" s="130"/>
      <c r="J152" s="102">
        <f t="shared" si="1"/>
      </c>
      <c r="K152" s="129"/>
      <c r="N152" s="96"/>
      <c r="O152" s="96"/>
      <c r="P152" s="104"/>
      <c r="S152" s="96"/>
      <c r="T152" s="96"/>
      <c r="V152" s="96"/>
      <c r="W152" s="96"/>
    </row>
    <row r="153" spans="1:23" ht="31.5">
      <c r="A153" s="148">
        <v>610</v>
      </c>
      <c r="B153" s="6"/>
      <c r="C153" s="7">
        <v>4753</v>
      </c>
      <c r="D153" s="29" t="s">
        <v>477</v>
      </c>
      <c r="E153" s="691"/>
      <c r="F153" s="378"/>
      <c r="G153" s="130"/>
      <c r="H153" s="640"/>
      <c r="I153" s="130"/>
      <c r="J153" s="102">
        <f aca="true" t="shared" si="2" ref="J153:J163">(IF(OR($E153&lt;&gt;0,$F153&lt;&gt;0,$G153&lt;&gt;0,$H153&lt;&gt;0,$I153&lt;&gt;0),$J$2,""))</f>
      </c>
      <c r="K153" s="129"/>
      <c r="N153" s="96"/>
      <c r="O153" s="96"/>
      <c r="P153" s="104"/>
      <c r="S153" s="96"/>
      <c r="T153" s="96"/>
      <c r="V153" s="96"/>
      <c r="W153" s="96"/>
    </row>
    <row r="154" spans="1:23" ht="32.25" thickBot="1">
      <c r="A154" s="148">
        <v>615</v>
      </c>
      <c r="B154" s="6"/>
      <c r="C154" s="7">
        <v>4759</v>
      </c>
      <c r="D154" s="30" t="s">
        <v>478</v>
      </c>
      <c r="E154" s="706"/>
      <c r="F154" s="386"/>
      <c r="G154" s="162"/>
      <c r="H154" s="643"/>
      <c r="I154" s="130"/>
      <c r="J154" s="102">
        <f t="shared" si="2"/>
      </c>
      <c r="K154" s="129"/>
      <c r="N154" s="96"/>
      <c r="O154" s="96"/>
      <c r="P154" s="104"/>
      <c r="S154" s="96"/>
      <c r="T154" s="96"/>
      <c r="V154" s="96"/>
      <c r="W154" s="96"/>
    </row>
    <row r="155" spans="1:25" s="132" customFormat="1" ht="15.75">
      <c r="A155" s="147">
        <v>575</v>
      </c>
      <c r="B155" s="10">
        <v>4800</v>
      </c>
      <c r="C155" s="770" t="s">
        <v>385</v>
      </c>
      <c r="D155" s="770"/>
      <c r="E155" s="691">
        <f>SUM(E156:E163)</f>
        <v>0</v>
      </c>
      <c r="F155" s="211">
        <f>SUM(F156:F163)</f>
        <v>0</v>
      </c>
      <c r="G155" s="137">
        <f>SUM(G156:G163)</f>
        <v>0</v>
      </c>
      <c r="H155" s="639">
        <f>SUM(H156:H163)</f>
        <v>0</v>
      </c>
      <c r="I155" s="137">
        <f>SUM(I156:I163)</f>
        <v>0</v>
      </c>
      <c r="J155" s="102">
        <f t="shared" si="2"/>
      </c>
      <c r="K155" s="129"/>
      <c r="P155" s="104"/>
      <c r="Y155" s="96"/>
    </row>
    <row r="156" spans="1:23" ht="31.5">
      <c r="A156" s="148">
        <v>580</v>
      </c>
      <c r="B156" s="6"/>
      <c r="C156" s="7">
        <v>4810</v>
      </c>
      <c r="D156" s="28" t="s">
        <v>386</v>
      </c>
      <c r="E156" s="691"/>
      <c r="F156" s="378"/>
      <c r="G156" s="130"/>
      <c r="H156" s="640"/>
      <c r="I156" s="130"/>
      <c r="J156" s="102">
        <f t="shared" si="2"/>
      </c>
      <c r="K156" s="129"/>
      <c r="N156" s="96"/>
      <c r="O156" s="96"/>
      <c r="P156" s="104"/>
      <c r="S156" s="96"/>
      <c r="T156" s="96"/>
      <c r="V156" s="96"/>
      <c r="W156" s="96"/>
    </row>
    <row r="157" spans="1:25" ht="31.5">
      <c r="A157" s="148">
        <v>585</v>
      </c>
      <c r="B157" s="6"/>
      <c r="C157" s="7">
        <v>4820</v>
      </c>
      <c r="D157" s="29" t="s">
        <v>387</v>
      </c>
      <c r="E157" s="691"/>
      <c r="F157" s="378"/>
      <c r="G157" s="130"/>
      <c r="H157" s="640"/>
      <c r="I157" s="130"/>
      <c r="J157" s="102">
        <f t="shared" si="2"/>
      </c>
      <c r="K157" s="129"/>
      <c r="N157" s="96"/>
      <c r="O157" s="96"/>
      <c r="P157" s="104"/>
      <c r="S157" s="96"/>
      <c r="T157" s="96"/>
      <c r="V157" s="96"/>
      <c r="W157" s="96"/>
      <c r="Y157" s="132"/>
    </row>
    <row r="158" spans="1:23" ht="31.5">
      <c r="A158" s="148">
        <v>590</v>
      </c>
      <c r="B158" s="6"/>
      <c r="C158" s="7">
        <v>4830</v>
      </c>
      <c r="D158" s="29" t="s">
        <v>388</v>
      </c>
      <c r="E158" s="691"/>
      <c r="F158" s="378"/>
      <c r="G158" s="130"/>
      <c r="H158" s="640"/>
      <c r="I158" s="130"/>
      <c r="J158" s="102">
        <f t="shared" si="2"/>
      </c>
      <c r="K158" s="129"/>
      <c r="N158" s="96"/>
      <c r="O158" s="96"/>
      <c r="P158" s="104"/>
      <c r="S158" s="96"/>
      <c r="T158" s="96"/>
      <c r="V158" s="96"/>
      <c r="W158" s="96"/>
    </row>
    <row r="159" spans="1:23" ht="31.5">
      <c r="A159" s="148">
        <v>595</v>
      </c>
      <c r="B159" s="6"/>
      <c r="C159" s="7">
        <v>4840</v>
      </c>
      <c r="D159" s="29" t="s">
        <v>389</v>
      </c>
      <c r="E159" s="691"/>
      <c r="F159" s="378"/>
      <c r="G159" s="130"/>
      <c r="H159" s="640"/>
      <c r="I159" s="130"/>
      <c r="J159" s="102">
        <f t="shared" si="2"/>
      </c>
      <c r="K159" s="129"/>
      <c r="N159" s="96"/>
      <c r="O159" s="96"/>
      <c r="P159" s="104"/>
      <c r="S159" s="96"/>
      <c r="T159" s="96"/>
      <c r="V159" s="96"/>
      <c r="W159" s="96"/>
    </row>
    <row r="160" spans="1:23" ht="31.5">
      <c r="A160" s="148">
        <v>600</v>
      </c>
      <c r="B160" s="6"/>
      <c r="C160" s="7">
        <v>4850</v>
      </c>
      <c r="D160" s="29" t="s">
        <v>390</v>
      </c>
      <c r="E160" s="691"/>
      <c r="F160" s="378"/>
      <c r="G160" s="130"/>
      <c r="H160" s="640"/>
      <c r="I160" s="130"/>
      <c r="J160" s="102">
        <f t="shared" si="2"/>
      </c>
      <c r="K160" s="129"/>
      <c r="N160" s="96"/>
      <c r="O160" s="96"/>
      <c r="P160" s="104"/>
      <c r="S160" s="96"/>
      <c r="T160" s="96"/>
      <c r="V160" s="96"/>
      <c r="W160" s="96"/>
    </row>
    <row r="161" spans="1:23" ht="31.5">
      <c r="A161" s="148">
        <v>605</v>
      </c>
      <c r="B161" s="6"/>
      <c r="C161" s="7">
        <v>4860</v>
      </c>
      <c r="D161" s="29" t="s">
        <v>391</v>
      </c>
      <c r="E161" s="691"/>
      <c r="F161" s="378"/>
      <c r="G161" s="130"/>
      <c r="H161" s="640"/>
      <c r="I161" s="130"/>
      <c r="J161" s="102">
        <f t="shared" si="2"/>
      </c>
      <c r="K161" s="129"/>
      <c r="N161" s="96"/>
      <c r="O161" s="96"/>
      <c r="P161" s="104"/>
      <c r="S161" s="96"/>
      <c r="T161" s="96"/>
      <c r="V161" s="96"/>
      <c r="W161" s="96"/>
    </row>
    <row r="162" spans="1:23" ht="31.5">
      <c r="A162" s="148">
        <v>610</v>
      </c>
      <c r="B162" s="6"/>
      <c r="C162" s="7">
        <v>4870</v>
      </c>
      <c r="D162" s="29" t="s">
        <v>392</v>
      </c>
      <c r="E162" s="691"/>
      <c r="F162" s="378"/>
      <c r="G162" s="130"/>
      <c r="H162" s="640"/>
      <c r="I162" s="130"/>
      <c r="J162" s="102">
        <f t="shared" si="2"/>
      </c>
      <c r="K162" s="129"/>
      <c r="N162" s="96"/>
      <c r="O162" s="96"/>
      <c r="P162" s="104"/>
      <c r="S162" s="96"/>
      <c r="T162" s="96"/>
      <c r="V162" s="96"/>
      <c r="W162" s="96"/>
    </row>
    <row r="163" spans="1:23" ht="32.25" thickBot="1">
      <c r="A163" s="148">
        <v>615</v>
      </c>
      <c r="B163" s="6"/>
      <c r="C163" s="7">
        <v>4880</v>
      </c>
      <c r="D163" s="30" t="s">
        <v>393</v>
      </c>
      <c r="E163" s="706"/>
      <c r="F163" s="386"/>
      <c r="G163" s="162"/>
      <c r="H163" s="643"/>
      <c r="I163" s="130"/>
      <c r="J163" s="102">
        <f t="shared" si="2"/>
      </c>
      <c r="K163" s="129"/>
      <c r="N163" s="96"/>
      <c r="O163" s="96"/>
      <c r="P163" s="104"/>
      <c r="S163" s="96"/>
      <c r="T163" s="96"/>
      <c r="V163" s="96"/>
      <c r="W163" s="96"/>
    </row>
    <row r="164" spans="1:25" s="108" customFormat="1" ht="16.5" thickBot="1">
      <c r="A164" s="163">
        <v>620</v>
      </c>
      <c r="B164" s="31"/>
      <c r="C164" s="32" t="s">
        <v>1357</v>
      </c>
      <c r="D164" s="164" t="s">
        <v>1358</v>
      </c>
      <c r="E164" s="694">
        <f>SUM(E22,E28,E33,E39,E44,E49,E55,E58,E61,E62,E69,E70,E71,E72,E87,E90,E91,E105,E109,E116,E120,E132,E133,E134,E137,E146,E155)</f>
        <v>0</v>
      </c>
      <c r="F164" s="165">
        <f>SUM(F22,F28,F33,F39,F44,F49,F55,F58,F61,F62,F69,F70,F71,F72,F87,F90,F91,F105,F109,F116,F120,F132,F133,F134,F137,F146,F155)</f>
        <v>0</v>
      </c>
      <c r="G164" s="165">
        <f>SUM(G22,G28,G33,G39,G44,G49,G55,G58,G61,G62,G69,G70,G71,G72,G87,G90,G91,G105,G109,G116,G120,G132,G133,G134,G137,G146,G155)</f>
        <v>0</v>
      </c>
      <c r="H164" s="644">
        <f>SUM(H22,H28,H33,H39,H44,H49,H55,H58,H61,H62,H69,H70,H71,H72,H87,H90,H91,H105,H109,H116,H120,H132,H133,H134,H137,H146,H155)</f>
        <v>0</v>
      </c>
      <c r="I164" s="165">
        <f>SUM(I22,I28,I33,I39,I44,I49,I55,I58,I61,I62,I69,I70,I71,I72,I87,I90,I91,I105,I109,I116,I120,I132,I133,I134,I137,I146,I155)</f>
        <v>0</v>
      </c>
      <c r="J164" s="102">
        <v>1</v>
      </c>
      <c r="K164" s="103"/>
      <c r="P164" s="104"/>
      <c r="Y164" s="96"/>
    </row>
    <row r="165" spans="2:25" s="108" customFormat="1" ht="9" customHeight="1">
      <c r="B165" s="22"/>
      <c r="C165" s="33"/>
      <c r="D165" s="9"/>
      <c r="E165" s="301"/>
      <c r="F165" s="166"/>
      <c r="G165" s="166"/>
      <c r="H165" s="645"/>
      <c r="I165" s="166"/>
      <c r="J165" s="102">
        <v>1</v>
      </c>
      <c r="K165" s="103"/>
      <c r="P165" s="104"/>
      <c r="Y165" s="96"/>
    </row>
    <row r="166" spans="2:16" s="108" customFormat="1" ht="7.5" customHeight="1">
      <c r="B166" s="22"/>
      <c r="C166" s="33"/>
      <c r="D166" s="9"/>
      <c r="E166" s="301"/>
      <c r="F166" s="166"/>
      <c r="G166" s="166"/>
      <c r="H166" s="645"/>
      <c r="I166" s="166"/>
      <c r="J166" s="102">
        <v>1</v>
      </c>
      <c r="K166" s="103"/>
      <c r="P166" s="104"/>
    </row>
    <row r="167" spans="2:16" s="108" customFormat="1" ht="15">
      <c r="B167" s="96"/>
      <c r="C167" s="96"/>
      <c r="D167" s="97"/>
      <c r="E167" s="173"/>
      <c r="F167" s="167"/>
      <c r="G167" s="167"/>
      <c r="H167" s="646"/>
      <c r="I167" s="167"/>
      <c r="J167" s="102">
        <v>1</v>
      </c>
      <c r="K167" s="103"/>
      <c r="P167" s="104"/>
    </row>
    <row r="168" spans="2:16" s="108" customFormat="1" ht="15">
      <c r="B168" s="96"/>
      <c r="D168" s="109"/>
      <c r="E168" s="173"/>
      <c r="F168" s="167"/>
      <c r="G168" s="167"/>
      <c r="H168" s="646"/>
      <c r="I168" s="167"/>
      <c r="J168" s="102">
        <v>1</v>
      </c>
      <c r="K168" s="103"/>
      <c r="P168" s="104"/>
    </row>
    <row r="169" spans="2:16" s="108" customFormat="1" ht="39" customHeight="1">
      <c r="B169" s="766" t="str">
        <f>$B$7</f>
        <v>МАКЕТ ЗА АКТУАЛИЗИРАНА БЮДЖЕТНА ПРОГНОЗА ЗА ПЕРИОДА 2016-2018 г. НА ПОСТЪПЛЕНИЯТА ОТ МЕСТНИ ПРИХОДИ  И НА РАЗХОДИТЕ ЗА МЕСТНИ ДЕЙНОСТИ</v>
      </c>
      <c r="C169" s="756"/>
      <c r="D169" s="756"/>
      <c r="E169" s="173"/>
      <c r="F169" s="167"/>
      <c r="G169" s="167"/>
      <c r="H169" s="646"/>
      <c r="I169" s="167"/>
      <c r="J169" s="102">
        <v>1</v>
      </c>
      <c r="K169" s="103"/>
      <c r="P169" s="104"/>
    </row>
    <row r="170" spans="2:16" s="108" customFormat="1" ht="15">
      <c r="B170" s="96"/>
      <c r="D170" s="109"/>
      <c r="E170" s="714" t="s">
        <v>856</v>
      </c>
      <c r="F170" s="168" t="s">
        <v>1631</v>
      </c>
      <c r="G170" s="167"/>
      <c r="H170" s="646"/>
      <c r="I170" s="167"/>
      <c r="J170" s="102">
        <v>1</v>
      </c>
      <c r="K170" s="103"/>
      <c r="P170" s="104"/>
    </row>
    <row r="171" spans="2:16" s="108" customFormat="1" ht="38.25" customHeight="1">
      <c r="B171" s="755">
        <f>$B$9</f>
        <v>0</v>
      </c>
      <c r="C171" s="756"/>
      <c r="D171" s="756"/>
      <c r="E171" s="169">
        <f>$E$9</f>
        <v>42005</v>
      </c>
      <c r="F171" s="170">
        <f>$F$9</f>
        <v>43465</v>
      </c>
      <c r="G171" s="167"/>
      <c r="H171" s="646"/>
      <c r="I171" s="167"/>
      <c r="J171" s="102">
        <v>1</v>
      </c>
      <c r="K171" s="103"/>
      <c r="P171" s="104"/>
    </row>
    <row r="172" spans="2:16" s="108" customFormat="1" ht="15">
      <c r="B172" s="111" t="str">
        <f>$B$10</f>
        <v>(наименование на разпоредителя с бюджет)</v>
      </c>
      <c r="C172" s="96"/>
      <c r="D172" s="97"/>
      <c r="E172" s="173"/>
      <c r="F172" s="171">
        <f>$F$10</f>
        <v>2017</v>
      </c>
      <c r="G172" s="167"/>
      <c r="H172" s="646"/>
      <c r="I172" s="167"/>
      <c r="J172" s="102">
        <v>1</v>
      </c>
      <c r="K172" s="103"/>
      <c r="P172" s="104"/>
    </row>
    <row r="173" spans="2:23" s="108" customFormat="1" ht="12.75" customHeight="1" thickBot="1">
      <c r="B173" s="111"/>
      <c r="C173" s="96"/>
      <c r="D173" s="97"/>
      <c r="E173" s="176"/>
      <c r="F173" s="167"/>
      <c r="G173" s="167"/>
      <c r="H173" s="646"/>
      <c r="I173" s="167"/>
      <c r="J173" s="102">
        <v>1</v>
      </c>
      <c r="K173" s="103"/>
      <c r="L173" s="111"/>
      <c r="M173" s="96"/>
      <c r="N173" s="97"/>
      <c r="O173" s="173"/>
      <c r="P173" s="104"/>
      <c r="Q173" s="111"/>
      <c r="R173" s="96"/>
      <c r="S173" s="97"/>
      <c r="T173" s="173"/>
      <c r="U173" s="96"/>
      <c r="V173" s="97"/>
      <c r="W173" s="173"/>
    </row>
    <row r="174" spans="2:23" s="108" customFormat="1" ht="38.25" customHeight="1" thickBot="1" thickTop="1">
      <c r="B174" s="755">
        <f>$B$12</f>
        <v>0</v>
      </c>
      <c r="C174" s="756"/>
      <c r="D174" s="756"/>
      <c r="E174" s="173" t="s">
        <v>857</v>
      </c>
      <c r="F174" s="174">
        <f>$F$12</f>
        <v>0</v>
      </c>
      <c r="G174" s="167"/>
      <c r="H174" s="646"/>
      <c r="I174" s="167"/>
      <c r="J174" s="102">
        <v>1</v>
      </c>
      <c r="K174" s="103"/>
      <c r="L174" s="755"/>
      <c r="M174" s="756"/>
      <c r="N174" s="756"/>
      <c r="O174" s="173"/>
      <c r="P174" s="104"/>
      <c r="Q174" s="755"/>
      <c r="R174" s="756"/>
      <c r="S174" s="756"/>
      <c r="T174" s="173"/>
      <c r="W174" s="173"/>
    </row>
    <row r="175" spans="2:23" s="108" customFormat="1" ht="15.75" thickTop="1">
      <c r="B175" s="111" t="str">
        <f>$B$13</f>
        <v>(наименование на първостепенния разпоредител с бюджет)</v>
      </c>
      <c r="C175" s="96"/>
      <c r="D175" s="97"/>
      <c r="E175" s="176" t="s">
        <v>858</v>
      </c>
      <c r="F175" s="167"/>
      <c r="G175" s="167"/>
      <c r="H175" s="646"/>
      <c r="I175" s="167"/>
      <c r="J175" s="102">
        <v>1</v>
      </c>
      <c r="K175" s="103"/>
      <c r="L175" s="111"/>
      <c r="M175" s="96"/>
      <c r="N175" s="97"/>
      <c r="O175" s="173"/>
      <c r="P175" s="104"/>
      <c r="Q175" s="111"/>
      <c r="R175" s="96"/>
      <c r="S175" s="97"/>
      <c r="T175" s="173"/>
      <c r="U175" s="96"/>
      <c r="V175" s="97"/>
      <c r="W175" s="173"/>
    </row>
    <row r="176" spans="2:23" s="108" customFormat="1" ht="21.75" customHeight="1">
      <c r="B176" s="22"/>
      <c r="C176" s="33"/>
      <c r="D176" s="166"/>
      <c r="E176" s="301"/>
      <c r="F176" s="166"/>
      <c r="G176" s="166"/>
      <c r="H176" s="645"/>
      <c r="I176" s="166"/>
      <c r="J176" s="102">
        <v>1</v>
      </c>
      <c r="K176" s="103"/>
      <c r="L176" s="167"/>
      <c r="M176" s="167"/>
      <c r="N176" s="173"/>
      <c r="O176" s="173"/>
      <c r="P176" s="104"/>
      <c r="Q176" s="167"/>
      <c r="R176" s="167"/>
      <c r="S176" s="173"/>
      <c r="T176" s="173"/>
      <c r="U176" s="167"/>
      <c r="V176" s="173"/>
      <c r="W176" s="173"/>
    </row>
    <row r="177" spans="2:23" s="108" customFormat="1" ht="16.5" thickBot="1">
      <c r="B177" s="96"/>
      <c r="D177" s="109"/>
      <c r="E177" s="173"/>
      <c r="F177" s="172"/>
      <c r="G177" s="172"/>
      <c r="H177" s="647"/>
      <c r="I177" s="172" t="s">
        <v>859</v>
      </c>
      <c r="J177" s="102">
        <v>1</v>
      </c>
      <c r="K177" s="103"/>
      <c r="L177" s="175" t="s">
        <v>186</v>
      </c>
      <c r="M177" s="167"/>
      <c r="N177" s="173"/>
      <c r="O177" s="176" t="s">
        <v>859</v>
      </c>
      <c r="P177" s="104"/>
      <c r="Q177" s="177" t="s">
        <v>187</v>
      </c>
      <c r="R177" s="178"/>
      <c r="S177" s="179"/>
      <c r="T177" s="180"/>
      <c r="U177" s="178"/>
      <c r="V177" s="179"/>
      <c r="W177" s="180" t="s">
        <v>859</v>
      </c>
    </row>
    <row r="178" spans="2:24" s="108" customFormat="1" ht="31.5" customHeight="1" thickBot="1">
      <c r="B178" s="274"/>
      <c r="C178" s="257"/>
      <c r="D178" s="181" t="s">
        <v>1359</v>
      </c>
      <c r="E178" s="711" t="s">
        <v>861</v>
      </c>
      <c r="F178" s="677" t="s">
        <v>1632</v>
      </c>
      <c r="G178" s="677" t="s">
        <v>1633</v>
      </c>
      <c r="H178" s="677" t="s">
        <v>1634</v>
      </c>
      <c r="I178" s="677" t="s">
        <v>1634</v>
      </c>
      <c r="J178" s="102">
        <v>1</v>
      </c>
      <c r="K178" s="103"/>
      <c r="L178" s="789" t="s">
        <v>401</v>
      </c>
      <c r="M178" s="789" t="s">
        <v>402</v>
      </c>
      <c r="N178" s="787" t="s">
        <v>403</v>
      </c>
      <c r="O178" s="787" t="s">
        <v>188</v>
      </c>
      <c r="P178" s="103"/>
      <c r="Q178" s="787" t="s">
        <v>404</v>
      </c>
      <c r="R178" s="787" t="s">
        <v>405</v>
      </c>
      <c r="S178" s="787" t="s">
        <v>406</v>
      </c>
      <c r="T178" s="787" t="s">
        <v>189</v>
      </c>
      <c r="U178" s="182" t="s">
        <v>190</v>
      </c>
      <c r="V178" s="182"/>
      <c r="W178" s="183"/>
      <c r="X178" s="793" t="s">
        <v>191</v>
      </c>
    </row>
    <row r="179" spans="2:24" s="108" customFormat="1" ht="44.25" customHeight="1" thickBot="1">
      <c r="B179" s="71" t="s">
        <v>50</v>
      </c>
      <c r="C179" s="581" t="s">
        <v>862</v>
      </c>
      <c r="D179" s="584" t="s">
        <v>1361</v>
      </c>
      <c r="E179" s="695">
        <f>+E20</f>
        <v>2014</v>
      </c>
      <c r="F179" s="596">
        <f>+F20</f>
        <v>2015</v>
      </c>
      <c r="G179" s="596">
        <f>+G20</f>
        <v>2016</v>
      </c>
      <c r="H179" s="648">
        <f>+H20</f>
        <v>2017</v>
      </c>
      <c r="I179" s="598">
        <f>+I20</f>
        <v>2018</v>
      </c>
      <c r="J179" s="102">
        <v>1</v>
      </c>
      <c r="K179" s="103"/>
      <c r="L179" s="790"/>
      <c r="M179" s="790"/>
      <c r="N179" s="791"/>
      <c r="O179" s="791"/>
      <c r="P179" s="103"/>
      <c r="Q179" s="788"/>
      <c r="R179" s="788"/>
      <c r="S179" s="788"/>
      <c r="T179" s="788"/>
      <c r="U179" s="186">
        <v>2014</v>
      </c>
      <c r="V179" s="186">
        <v>2015</v>
      </c>
      <c r="W179" s="186" t="s">
        <v>407</v>
      </c>
      <c r="X179" s="794"/>
    </row>
    <row r="180" spans="2:24" s="108" customFormat="1" ht="18.75" thickBot="1">
      <c r="B180" s="582"/>
      <c r="C180" s="187"/>
      <c r="D180" s="188" t="s">
        <v>1360</v>
      </c>
      <c r="E180" s="696"/>
      <c r="F180" s="426"/>
      <c r="G180" s="426"/>
      <c r="H180" s="649"/>
      <c r="I180" s="426"/>
      <c r="J180" s="102">
        <v>1</v>
      </c>
      <c r="K180" s="103"/>
      <c r="L180" s="190" t="s">
        <v>192</v>
      </c>
      <c r="M180" s="190" t="s">
        <v>193</v>
      </c>
      <c r="N180" s="191" t="s">
        <v>194</v>
      </c>
      <c r="O180" s="191" t="s">
        <v>195</v>
      </c>
      <c r="P180" s="103"/>
      <c r="Q180" s="192" t="s">
        <v>196</v>
      </c>
      <c r="R180" s="192" t="s">
        <v>197</v>
      </c>
      <c r="S180" s="192" t="s">
        <v>198</v>
      </c>
      <c r="T180" s="192" t="s">
        <v>199</v>
      </c>
      <c r="U180" s="192" t="s">
        <v>1139</v>
      </c>
      <c r="V180" s="192" t="s">
        <v>1140</v>
      </c>
      <c r="W180" s="192" t="s">
        <v>1141</v>
      </c>
      <c r="X180" s="193" t="s">
        <v>1142</v>
      </c>
    </row>
    <row r="181" spans="2:24" s="108" customFormat="1" ht="78.75" customHeight="1" thickBot="1">
      <c r="B181" s="194"/>
      <c r="C181" s="195"/>
      <c r="D181" s="194"/>
      <c r="E181" s="697"/>
      <c r="F181" s="196"/>
      <c r="G181" s="196"/>
      <c r="H181" s="650"/>
      <c r="I181" s="196"/>
      <c r="J181" s="102">
        <v>1</v>
      </c>
      <c r="K181" s="103"/>
      <c r="L181" s="197" t="s">
        <v>1143</v>
      </c>
      <c r="M181" s="197" t="s">
        <v>1143</v>
      </c>
      <c r="N181" s="197" t="s">
        <v>1144</v>
      </c>
      <c r="O181" s="197" t="s">
        <v>1145</v>
      </c>
      <c r="P181" s="198"/>
      <c r="Q181" s="197" t="s">
        <v>1143</v>
      </c>
      <c r="R181" s="197" t="s">
        <v>1143</v>
      </c>
      <c r="S181" s="197" t="s">
        <v>1146</v>
      </c>
      <c r="T181" s="197" t="s">
        <v>1147</v>
      </c>
      <c r="U181" s="197" t="s">
        <v>1143</v>
      </c>
      <c r="V181" s="197" t="s">
        <v>1143</v>
      </c>
      <c r="W181" s="197" t="s">
        <v>1143</v>
      </c>
      <c r="X181" s="199" t="s">
        <v>1148</v>
      </c>
    </row>
    <row r="182" spans="1:25" s="132" customFormat="1" ht="34.5" customHeight="1" thickBot="1">
      <c r="A182" s="147">
        <v>5</v>
      </c>
      <c r="B182" s="34">
        <v>100</v>
      </c>
      <c r="C182" s="796" t="s">
        <v>1362</v>
      </c>
      <c r="D182" s="760"/>
      <c r="E182" s="698">
        <f>SUMIF($B$595:$B$12301,$B182,E$595:E$12301)</f>
        <v>0</v>
      </c>
      <c r="F182" s="460">
        <f>SUMIF($B$595:$B$12301,$B182,F$595:F$12301)</f>
        <v>0</v>
      </c>
      <c r="G182" s="460">
        <f>SUMIF($B$595:$B$12301,$B182,G$595:G$12301)</f>
        <v>0</v>
      </c>
      <c r="H182" s="651">
        <f>SUMIF($B$595:$B$12301,$B182,H$595:H$12301)</f>
        <v>0</v>
      </c>
      <c r="I182" s="460">
        <f>SUMIF($B$595:$B$12301,$B182,I$595:I$12301)</f>
        <v>0</v>
      </c>
      <c r="J182" s="102">
        <f aca="true" t="shared" si="3" ref="J182:J245">(IF(OR($E182&lt;&gt;0,$F182&lt;&gt;0,$G182&lt;&gt;0,$H182&lt;&gt;0,$I182&lt;&gt;0),$J$2,""))</f>
      </c>
      <c r="K182" s="129"/>
      <c r="L182" s="461">
        <f>SUMIF($B$595:$B$12301,$B182,L$595:L$12301)</f>
        <v>0</v>
      </c>
      <c r="M182" s="462">
        <f>SUMIF($B$595:$B$12301,$B182,M$595:M$12301)</f>
        <v>0</v>
      </c>
      <c r="N182" s="462">
        <f>SUMIF($B$595:$B$12301,$B182,N$595:N$12301)</f>
        <v>0</v>
      </c>
      <c r="O182" s="462">
        <f>SUMIF($B$595:$B$12301,$B182,O$595:O$12301)</f>
        <v>0</v>
      </c>
      <c r="P182" s="129"/>
      <c r="Q182" s="463">
        <f aca="true" t="shared" si="4" ref="Q182:W182">SUMIF($B$595:$B$12301,$B182,Q$595:Q$12301)</f>
        <v>0</v>
      </c>
      <c r="R182" s="463">
        <f t="shared" si="4"/>
        <v>0</v>
      </c>
      <c r="S182" s="463">
        <f t="shared" si="4"/>
        <v>0</v>
      </c>
      <c r="T182" s="463">
        <f t="shared" si="4"/>
        <v>0</v>
      </c>
      <c r="U182" s="463">
        <f t="shared" si="4"/>
        <v>0</v>
      </c>
      <c r="V182" s="463">
        <f t="shared" si="4"/>
        <v>0</v>
      </c>
      <c r="W182" s="463">
        <f t="shared" si="4"/>
        <v>0</v>
      </c>
      <c r="X182" s="583">
        <f>T182-U182-V182-W182</f>
        <v>0</v>
      </c>
      <c r="Y182" s="108"/>
    </row>
    <row r="183" spans="1:25" ht="19.5" customHeight="1" thickBot="1">
      <c r="A183" s="148">
        <v>10</v>
      </c>
      <c r="B183" s="11"/>
      <c r="C183" s="15">
        <v>101</v>
      </c>
      <c r="D183" s="8" t="s">
        <v>1363</v>
      </c>
      <c r="E183" s="691">
        <f aca="true" t="shared" si="5" ref="E183:I184">SUMIF($C$595:$C$12301,$C183,E$595:E$12301)</f>
        <v>0</v>
      </c>
      <c r="F183" s="135">
        <f t="shared" si="5"/>
        <v>0</v>
      </c>
      <c r="G183" s="135">
        <f t="shared" si="5"/>
        <v>0</v>
      </c>
      <c r="H183" s="652">
        <f t="shared" si="5"/>
        <v>0</v>
      </c>
      <c r="I183" s="135">
        <f t="shared" si="5"/>
        <v>0</v>
      </c>
      <c r="J183" s="102">
        <f t="shared" si="3"/>
      </c>
      <c r="K183" s="129"/>
      <c r="L183" s="208">
        <f aca="true" t="shared" si="6" ref="L183:O184">SUMIF($C$595:$C$12301,$C183,L$595:L$12301)</f>
        <v>0</v>
      </c>
      <c r="M183" s="209">
        <f t="shared" si="6"/>
        <v>0</v>
      </c>
      <c r="N183" s="209">
        <f t="shared" si="6"/>
        <v>0</v>
      </c>
      <c r="O183" s="209">
        <f t="shared" si="6"/>
        <v>0</v>
      </c>
      <c r="P183" s="129"/>
      <c r="Q183" s="210">
        <f aca="true" t="shared" si="7" ref="Q183:W184">SUMIF($C$595:$C$12301,$C183,Q$595:Q$12301)</f>
        <v>0</v>
      </c>
      <c r="R183" s="210">
        <f t="shared" si="7"/>
        <v>0</v>
      </c>
      <c r="S183" s="210">
        <f t="shared" si="7"/>
        <v>0</v>
      </c>
      <c r="T183" s="210">
        <f t="shared" si="7"/>
        <v>0</v>
      </c>
      <c r="U183" s="210">
        <f t="shared" si="7"/>
        <v>0</v>
      </c>
      <c r="V183" s="210">
        <f t="shared" si="7"/>
        <v>0</v>
      </c>
      <c r="W183" s="210">
        <f t="shared" si="7"/>
        <v>0</v>
      </c>
      <c r="X183" s="207">
        <f aca="true" t="shared" si="8" ref="X183:X244">T183-U183-V183-W183</f>
        <v>0</v>
      </c>
      <c r="Y183" s="108"/>
    </row>
    <row r="184" spans="1:25" ht="18.75" thickBot="1">
      <c r="A184" s="148">
        <v>15</v>
      </c>
      <c r="B184" s="11"/>
      <c r="C184" s="7">
        <v>102</v>
      </c>
      <c r="D184" s="9" t="s">
        <v>1364</v>
      </c>
      <c r="E184" s="691">
        <f t="shared" si="5"/>
        <v>0</v>
      </c>
      <c r="F184" s="135">
        <f t="shared" si="5"/>
        <v>0</v>
      </c>
      <c r="G184" s="135">
        <f t="shared" si="5"/>
        <v>0</v>
      </c>
      <c r="H184" s="652">
        <f t="shared" si="5"/>
        <v>0</v>
      </c>
      <c r="I184" s="135">
        <f t="shared" si="5"/>
        <v>0</v>
      </c>
      <c r="J184" s="102">
        <f t="shared" si="3"/>
      </c>
      <c r="K184" s="129"/>
      <c r="L184" s="208">
        <f t="shared" si="6"/>
        <v>0</v>
      </c>
      <c r="M184" s="209">
        <f t="shared" si="6"/>
        <v>0</v>
      </c>
      <c r="N184" s="209">
        <f t="shared" si="6"/>
        <v>0</v>
      </c>
      <c r="O184" s="209">
        <f t="shared" si="6"/>
        <v>0</v>
      </c>
      <c r="P184" s="129"/>
      <c r="Q184" s="210">
        <f t="shared" si="7"/>
        <v>0</v>
      </c>
      <c r="R184" s="210">
        <f t="shared" si="7"/>
        <v>0</v>
      </c>
      <c r="S184" s="210">
        <f t="shared" si="7"/>
        <v>0</v>
      </c>
      <c r="T184" s="210">
        <f t="shared" si="7"/>
        <v>0</v>
      </c>
      <c r="U184" s="210">
        <f t="shared" si="7"/>
        <v>0</v>
      </c>
      <c r="V184" s="210">
        <f t="shared" si="7"/>
        <v>0</v>
      </c>
      <c r="W184" s="210">
        <f t="shared" si="7"/>
        <v>0</v>
      </c>
      <c r="X184" s="207">
        <f t="shared" si="8"/>
        <v>0</v>
      </c>
      <c r="Y184" s="132"/>
    </row>
    <row r="185" spans="1:25" s="132" customFormat="1" ht="18.75" thickBot="1">
      <c r="A185" s="147">
        <v>35</v>
      </c>
      <c r="B185" s="10">
        <v>200</v>
      </c>
      <c r="C185" s="737" t="s">
        <v>1365</v>
      </c>
      <c r="D185" s="737"/>
      <c r="E185" s="699">
        <f>SUMIF($B$595:$B$12301,$B185,E$595:E$12301)</f>
        <v>0</v>
      </c>
      <c r="F185" s="465">
        <f>SUMIF($B$595:$B$12301,$B185,F$595:F$12301)</f>
        <v>0</v>
      </c>
      <c r="G185" s="465">
        <f>SUMIF($B$595:$B$12301,$B185,G$595:G$12301)</f>
        <v>0</v>
      </c>
      <c r="H185" s="653">
        <f>SUMIF($B$595:$B$12301,$B185,H$595:H$12301)</f>
        <v>0</v>
      </c>
      <c r="I185" s="465">
        <f>SUMIF($B$595:$B$12301,$B185,I$595:I$12301)</f>
        <v>0</v>
      </c>
      <c r="J185" s="102">
        <f t="shared" si="3"/>
      </c>
      <c r="K185" s="129"/>
      <c r="L185" s="466">
        <f>SUMIF($B$595:$B$12301,$B185,L$595:L$12301)</f>
        <v>0</v>
      </c>
      <c r="M185" s="467">
        <f>SUMIF($B$595:$B$12301,$B185,M$595:M$12301)</f>
        <v>0</v>
      </c>
      <c r="N185" s="467">
        <f>SUMIF($B$595:$B$12301,$B185,N$595:N$12301)</f>
        <v>0</v>
      </c>
      <c r="O185" s="467">
        <f>SUMIF($B$595:$B$12301,$B185,O$595:O$12301)</f>
        <v>0</v>
      </c>
      <c r="P185" s="129"/>
      <c r="Q185" s="468">
        <f aca="true" t="shared" si="9" ref="Q185:W185">SUMIF($B$595:$B$12301,$B185,Q$595:Q$12301)</f>
        <v>0</v>
      </c>
      <c r="R185" s="468">
        <f t="shared" si="9"/>
        <v>0</v>
      </c>
      <c r="S185" s="468">
        <f t="shared" si="9"/>
        <v>0</v>
      </c>
      <c r="T185" s="468">
        <f t="shared" si="9"/>
        <v>0</v>
      </c>
      <c r="U185" s="468">
        <f t="shared" si="9"/>
        <v>0</v>
      </c>
      <c r="V185" s="468">
        <f t="shared" si="9"/>
        <v>0</v>
      </c>
      <c r="W185" s="468">
        <f t="shared" si="9"/>
        <v>0</v>
      </c>
      <c r="X185" s="464">
        <f t="shared" si="8"/>
        <v>0</v>
      </c>
      <c r="Y185" s="96"/>
    </row>
    <row r="186" spans="1:24" ht="21.75" customHeight="1" thickBot="1">
      <c r="A186" s="148">
        <v>40</v>
      </c>
      <c r="B186" s="14"/>
      <c r="C186" s="15">
        <v>201</v>
      </c>
      <c r="D186" s="8" t="s">
        <v>1366</v>
      </c>
      <c r="E186" s="691">
        <f aca="true" t="shared" si="10" ref="E186:I190">SUMIF($C$595:$C$12301,$C186,E$595:E$12301)</f>
        <v>0</v>
      </c>
      <c r="F186" s="135">
        <f t="shared" si="10"/>
        <v>0</v>
      </c>
      <c r="G186" s="135">
        <f t="shared" si="10"/>
        <v>0</v>
      </c>
      <c r="H186" s="652">
        <f t="shared" si="10"/>
        <v>0</v>
      </c>
      <c r="I186" s="135">
        <f t="shared" si="10"/>
        <v>0</v>
      </c>
      <c r="J186" s="102">
        <f t="shared" si="3"/>
      </c>
      <c r="K186" s="129"/>
      <c r="L186" s="208">
        <f aca="true" t="shared" si="11" ref="L186:O190">SUMIF($C$595:$C$12301,$C186,L$595:L$12301)</f>
        <v>0</v>
      </c>
      <c r="M186" s="209">
        <f t="shared" si="11"/>
        <v>0</v>
      </c>
      <c r="N186" s="209">
        <f t="shared" si="11"/>
        <v>0</v>
      </c>
      <c r="O186" s="209">
        <f t="shared" si="11"/>
        <v>0</v>
      </c>
      <c r="P186" s="129"/>
      <c r="Q186" s="210">
        <f aca="true" t="shared" si="12" ref="Q186:W190">SUMIF($C$595:$C$12301,$C186,Q$595:Q$12301)</f>
        <v>0</v>
      </c>
      <c r="R186" s="210">
        <f t="shared" si="12"/>
        <v>0</v>
      </c>
      <c r="S186" s="210">
        <f t="shared" si="12"/>
        <v>0</v>
      </c>
      <c r="T186" s="210">
        <f t="shared" si="12"/>
        <v>0</v>
      </c>
      <c r="U186" s="210">
        <f t="shared" si="12"/>
        <v>0</v>
      </c>
      <c r="V186" s="210">
        <f t="shared" si="12"/>
        <v>0</v>
      </c>
      <c r="W186" s="210">
        <f t="shared" si="12"/>
        <v>0</v>
      </c>
      <c r="X186" s="207">
        <f t="shared" si="8"/>
        <v>0</v>
      </c>
    </row>
    <row r="187" spans="1:25" ht="18.75" thickBot="1">
      <c r="A187" s="148">
        <v>45</v>
      </c>
      <c r="B187" s="6"/>
      <c r="C187" s="7">
        <v>202</v>
      </c>
      <c r="D187" s="16" t="s">
        <v>1367</v>
      </c>
      <c r="E187" s="691">
        <f t="shared" si="10"/>
        <v>0</v>
      </c>
      <c r="F187" s="135">
        <f t="shared" si="10"/>
        <v>0</v>
      </c>
      <c r="G187" s="135">
        <f t="shared" si="10"/>
        <v>0</v>
      </c>
      <c r="H187" s="652">
        <f t="shared" si="10"/>
        <v>0</v>
      </c>
      <c r="I187" s="135">
        <f t="shared" si="10"/>
        <v>0</v>
      </c>
      <c r="J187" s="102">
        <f t="shared" si="3"/>
      </c>
      <c r="K187" s="129"/>
      <c r="L187" s="208">
        <f t="shared" si="11"/>
        <v>0</v>
      </c>
      <c r="M187" s="209">
        <f t="shared" si="11"/>
        <v>0</v>
      </c>
      <c r="N187" s="209">
        <f t="shared" si="11"/>
        <v>0</v>
      </c>
      <c r="O187" s="209">
        <f t="shared" si="11"/>
        <v>0</v>
      </c>
      <c r="P187" s="129"/>
      <c r="Q187" s="210">
        <f t="shared" si="12"/>
        <v>0</v>
      </c>
      <c r="R187" s="210">
        <f t="shared" si="12"/>
        <v>0</v>
      </c>
      <c r="S187" s="210">
        <f t="shared" si="12"/>
        <v>0</v>
      </c>
      <c r="T187" s="210">
        <f t="shared" si="12"/>
        <v>0</v>
      </c>
      <c r="U187" s="210">
        <f t="shared" si="12"/>
        <v>0</v>
      </c>
      <c r="V187" s="210">
        <f t="shared" si="12"/>
        <v>0</v>
      </c>
      <c r="W187" s="210">
        <f t="shared" si="12"/>
        <v>0</v>
      </c>
      <c r="X187" s="207">
        <f t="shared" si="8"/>
        <v>0</v>
      </c>
      <c r="Y187" s="132"/>
    </row>
    <row r="188" spans="1:24" ht="32.25" thickBot="1">
      <c r="A188" s="148">
        <v>50</v>
      </c>
      <c r="B188" s="24"/>
      <c r="C188" s="7">
        <v>205</v>
      </c>
      <c r="D188" s="16" t="s">
        <v>1002</v>
      </c>
      <c r="E188" s="691">
        <f t="shared" si="10"/>
        <v>0</v>
      </c>
      <c r="F188" s="135">
        <f t="shared" si="10"/>
        <v>0</v>
      </c>
      <c r="G188" s="135">
        <f t="shared" si="10"/>
        <v>0</v>
      </c>
      <c r="H188" s="652">
        <f t="shared" si="10"/>
        <v>0</v>
      </c>
      <c r="I188" s="135">
        <f t="shared" si="10"/>
        <v>0</v>
      </c>
      <c r="J188" s="102">
        <f t="shared" si="3"/>
      </c>
      <c r="K188" s="129"/>
      <c r="L188" s="208">
        <f t="shared" si="11"/>
        <v>0</v>
      </c>
      <c r="M188" s="209">
        <f t="shared" si="11"/>
        <v>0</v>
      </c>
      <c r="N188" s="209">
        <f t="shared" si="11"/>
        <v>0</v>
      </c>
      <c r="O188" s="209">
        <f t="shared" si="11"/>
        <v>0</v>
      </c>
      <c r="P188" s="129"/>
      <c r="Q188" s="210">
        <f t="shared" si="12"/>
        <v>0</v>
      </c>
      <c r="R188" s="210">
        <f t="shared" si="12"/>
        <v>0</v>
      </c>
      <c r="S188" s="210">
        <f t="shared" si="12"/>
        <v>0</v>
      </c>
      <c r="T188" s="210">
        <f t="shared" si="12"/>
        <v>0</v>
      </c>
      <c r="U188" s="210">
        <f t="shared" si="12"/>
        <v>0</v>
      </c>
      <c r="V188" s="210">
        <f t="shared" si="12"/>
        <v>0</v>
      </c>
      <c r="W188" s="210">
        <f t="shared" si="12"/>
        <v>0</v>
      </c>
      <c r="X188" s="207">
        <f t="shared" si="8"/>
        <v>0</v>
      </c>
    </row>
    <row r="189" spans="1:24" ht="21.75" customHeight="1" thickBot="1">
      <c r="A189" s="148">
        <v>55</v>
      </c>
      <c r="B189" s="24"/>
      <c r="C189" s="7">
        <v>208</v>
      </c>
      <c r="D189" s="35" t="s">
        <v>1003</v>
      </c>
      <c r="E189" s="691">
        <f t="shared" si="10"/>
        <v>0</v>
      </c>
      <c r="F189" s="135">
        <f t="shared" si="10"/>
        <v>0</v>
      </c>
      <c r="G189" s="135">
        <f t="shared" si="10"/>
        <v>0</v>
      </c>
      <c r="H189" s="652">
        <f t="shared" si="10"/>
        <v>0</v>
      </c>
      <c r="I189" s="135">
        <f t="shared" si="10"/>
        <v>0</v>
      </c>
      <c r="J189" s="102">
        <f t="shared" si="3"/>
      </c>
      <c r="K189" s="129"/>
      <c r="L189" s="208">
        <f t="shared" si="11"/>
        <v>0</v>
      </c>
      <c r="M189" s="209">
        <f t="shared" si="11"/>
        <v>0</v>
      </c>
      <c r="N189" s="209">
        <f t="shared" si="11"/>
        <v>0</v>
      </c>
      <c r="O189" s="209">
        <f t="shared" si="11"/>
        <v>0</v>
      </c>
      <c r="P189" s="129"/>
      <c r="Q189" s="210">
        <f t="shared" si="12"/>
        <v>0</v>
      </c>
      <c r="R189" s="210">
        <f t="shared" si="12"/>
        <v>0</v>
      </c>
      <c r="S189" s="210">
        <f t="shared" si="12"/>
        <v>0</v>
      </c>
      <c r="T189" s="210">
        <f t="shared" si="12"/>
        <v>0</v>
      </c>
      <c r="U189" s="210">
        <f t="shared" si="12"/>
        <v>0</v>
      </c>
      <c r="V189" s="210">
        <f t="shared" si="12"/>
        <v>0</v>
      </c>
      <c r="W189" s="210">
        <f t="shared" si="12"/>
        <v>0</v>
      </c>
      <c r="X189" s="207">
        <f t="shared" si="8"/>
        <v>0</v>
      </c>
    </row>
    <row r="190" spans="1:24" ht="18.75" thickBot="1">
      <c r="A190" s="148">
        <v>60</v>
      </c>
      <c r="B190" s="14"/>
      <c r="C190" s="13">
        <v>209</v>
      </c>
      <c r="D190" s="19" t="s">
        <v>1004</v>
      </c>
      <c r="E190" s="691">
        <f t="shared" si="10"/>
        <v>0</v>
      </c>
      <c r="F190" s="135">
        <f t="shared" si="10"/>
        <v>0</v>
      </c>
      <c r="G190" s="135">
        <f t="shared" si="10"/>
        <v>0</v>
      </c>
      <c r="H190" s="652">
        <f t="shared" si="10"/>
        <v>0</v>
      </c>
      <c r="I190" s="135">
        <f t="shared" si="10"/>
        <v>0</v>
      </c>
      <c r="J190" s="102">
        <f t="shared" si="3"/>
      </c>
      <c r="K190" s="129"/>
      <c r="L190" s="208">
        <f t="shared" si="11"/>
        <v>0</v>
      </c>
      <c r="M190" s="209">
        <f t="shared" si="11"/>
        <v>0</v>
      </c>
      <c r="N190" s="209">
        <f t="shared" si="11"/>
        <v>0</v>
      </c>
      <c r="O190" s="209">
        <f t="shared" si="11"/>
        <v>0</v>
      </c>
      <c r="P190" s="129"/>
      <c r="Q190" s="210">
        <f t="shared" si="12"/>
        <v>0</v>
      </c>
      <c r="R190" s="210">
        <f t="shared" si="12"/>
        <v>0</v>
      </c>
      <c r="S190" s="210">
        <f t="shared" si="12"/>
        <v>0</v>
      </c>
      <c r="T190" s="210">
        <f t="shared" si="12"/>
        <v>0</v>
      </c>
      <c r="U190" s="210">
        <f t="shared" si="12"/>
        <v>0</v>
      </c>
      <c r="V190" s="210">
        <f t="shared" si="12"/>
        <v>0</v>
      </c>
      <c r="W190" s="210">
        <f t="shared" si="12"/>
        <v>0</v>
      </c>
      <c r="X190" s="207">
        <f t="shared" si="8"/>
        <v>0</v>
      </c>
    </row>
    <row r="191" spans="1:25" s="132" customFormat="1" ht="18.75" thickBot="1">
      <c r="A191" s="147">
        <v>65</v>
      </c>
      <c r="B191" s="10">
        <v>500</v>
      </c>
      <c r="C191" s="763" t="s">
        <v>301</v>
      </c>
      <c r="D191" s="763"/>
      <c r="E191" s="699">
        <f>SUMIF($B$595:$B$12301,$B191,E$595:E$12301)</f>
        <v>0</v>
      </c>
      <c r="F191" s="465">
        <f>SUMIF($B$595:$B$12301,$B191,F$595:F$12301)</f>
        <v>0</v>
      </c>
      <c r="G191" s="465">
        <f>SUMIF($B$595:$B$12301,$B191,G$595:G$12301)</f>
        <v>0</v>
      </c>
      <c r="H191" s="653">
        <f>SUMIF($B$595:$B$12301,$B191,H$595:H$12301)</f>
        <v>0</v>
      </c>
      <c r="I191" s="465">
        <f>SUMIF($B$595:$B$12301,$B191,I$595:I$12301)</f>
        <v>0</v>
      </c>
      <c r="J191" s="102">
        <f t="shared" si="3"/>
      </c>
      <c r="K191" s="129"/>
      <c r="L191" s="466">
        <f>SUMIF($B$595:$B$12301,$B191,L$595:L$12301)</f>
        <v>0</v>
      </c>
      <c r="M191" s="467">
        <f>SUMIF($B$595:$B$12301,$B191,M$595:M$12301)</f>
        <v>0</v>
      </c>
      <c r="N191" s="467">
        <f>SUMIF($B$595:$B$12301,$B191,N$595:N$12301)</f>
        <v>0</v>
      </c>
      <c r="O191" s="467">
        <f>SUMIF($B$595:$B$12301,$B191,O$595:O$12301)</f>
        <v>0</v>
      </c>
      <c r="P191" s="129"/>
      <c r="Q191" s="468">
        <f aca="true" t="shared" si="13" ref="Q191:W191">SUMIF($B$595:$B$12301,$B191,Q$595:Q$12301)</f>
        <v>0</v>
      </c>
      <c r="R191" s="468">
        <f t="shared" si="13"/>
        <v>0</v>
      </c>
      <c r="S191" s="468">
        <f t="shared" si="13"/>
        <v>0</v>
      </c>
      <c r="T191" s="468">
        <f t="shared" si="13"/>
        <v>0</v>
      </c>
      <c r="U191" s="468">
        <f t="shared" si="13"/>
        <v>0</v>
      </c>
      <c r="V191" s="468">
        <f t="shared" si="13"/>
        <v>0</v>
      </c>
      <c r="W191" s="468">
        <f t="shared" si="13"/>
        <v>0</v>
      </c>
      <c r="X191" s="464">
        <f t="shared" si="8"/>
        <v>0</v>
      </c>
      <c r="Y191" s="96"/>
    </row>
    <row r="192" spans="1:24" ht="32.25" thickBot="1">
      <c r="A192" s="148">
        <v>70</v>
      </c>
      <c r="B192" s="14"/>
      <c r="C192" s="36">
        <v>551</v>
      </c>
      <c r="D192" s="387" t="s">
        <v>302</v>
      </c>
      <c r="E192" s="691">
        <f aca="true" t="shared" si="14" ref="E192:I196">SUMIF($C$595:$C$12301,$C192,E$595:E$12301)</f>
        <v>0</v>
      </c>
      <c r="F192" s="135">
        <f t="shared" si="14"/>
        <v>0</v>
      </c>
      <c r="G192" s="135">
        <f t="shared" si="14"/>
        <v>0</v>
      </c>
      <c r="H192" s="652">
        <f t="shared" si="14"/>
        <v>0</v>
      </c>
      <c r="I192" s="135">
        <f t="shared" si="14"/>
        <v>0</v>
      </c>
      <c r="J192" s="102">
        <f t="shared" si="3"/>
      </c>
      <c r="K192" s="129"/>
      <c r="L192" s="208">
        <f aca="true" t="shared" si="15" ref="L192:O196">SUMIF($C$595:$C$12301,$C192,L$595:L$12301)</f>
        <v>0</v>
      </c>
      <c r="M192" s="209">
        <f t="shared" si="15"/>
        <v>0</v>
      </c>
      <c r="N192" s="209">
        <f t="shared" si="15"/>
        <v>0</v>
      </c>
      <c r="O192" s="209">
        <f t="shared" si="15"/>
        <v>0</v>
      </c>
      <c r="P192" s="129"/>
      <c r="Q192" s="210">
        <f aca="true" t="shared" si="16" ref="Q192:W196">SUMIF($C$595:$C$12301,$C192,Q$595:Q$12301)</f>
        <v>0</v>
      </c>
      <c r="R192" s="210">
        <f t="shared" si="16"/>
        <v>0</v>
      </c>
      <c r="S192" s="210">
        <f t="shared" si="16"/>
        <v>0</v>
      </c>
      <c r="T192" s="210">
        <f t="shared" si="16"/>
        <v>0</v>
      </c>
      <c r="U192" s="210">
        <f t="shared" si="16"/>
        <v>0</v>
      </c>
      <c r="V192" s="210">
        <f t="shared" si="16"/>
        <v>0</v>
      </c>
      <c r="W192" s="210">
        <f t="shared" si="16"/>
        <v>0</v>
      </c>
      <c r="X192" s="207">
        <f t="shared" si="8"/>
        <v>0</v>
      </c>
    </row>
    <row r="193" spans="1:25" ht="18.75" thickBot="1">
      <c r="A193" s="148">
        <v>75</v>
      </c>
      <c r="B193" s="14"/>
      <c r="C193" s="37">
        <f>C192+1</f>
        <v>552</v>
      </c>
      <c r="D193" s="388" t="s">
        <v>303</v>
      </c>
      <c r="E193" s="691">
        <f t="shared" si="14"/>
        <v>0</v>
      </c>
      <c r="F193" s="135">
        <f t="shared" si="14"/>
        <v>0</v>
      </c>
      <c r="G193" s="135">
        <f t="shared" si="14"/>
        <v>0</v>
      </c>
      <c r="H193" s="652">
        <f t="shared" si="14"/>
        <v>0</v>
      </c>
      <c r="I193" s="135">
        <f t="shared" si="14"/>
        <v>0</v>
      </c>
      <c r="J193" s="102">
        <f t="shared" si="3"/>
      </c>
      <c r="K193" s="129"/>
      <c r="L193" s="208">
        <f t="shared" si="15"/>
        <v>0</v>
      </c>
      <c r="M193" s="209">
        <f t="shared" si="15"/>
        <v>0</v>
      </c>
      <c r="N193" s="209">
        <f t="shared" si="15"/>
        <v>0</v>
      </c>
      <c r="O193" s="209">
        <f t="shared" si="15"/>
        <v>0</v>
      </c>
      <c r="P193" s="129"/>
      <c r="Q193" s="210">
        <f t="shared" si="16"/>
        <v>0</v>
      </c>
      <c r="R193" s="210">
        <f t="shared" si="16"/>
        <v>0</v>
      </c>
      <c r="S193" s="210">
        <f t="shared" si="16"/>
        <v>0</v>
      </c>
      <c r="T193" s="210">
        <f t="shared" si="16"/>
        <v>0</v>
      </c>
      <c r="U193" s="210">
        <f t="shared" si="16"/>
        <v>0</v>
      </c>
      <c r="V193" s="210">
        <f t="shared" si="16"/>
        <v>0</v>
      </c>
      <c r="W193" s="210">
        <f t="shared" si="16"/>
        <v>0</v>
      </c>
      <c r="X193" s="207">
        <f t="shared" si="8"/>
        <v>0</v>
      </c>
      <c r="Y193" s="132"/>
    </row>
    <row r="194" spans="1:24" ht="18.75" thickBot="1">
      <c r="A194" s="148">
        <v>80</v>
      </c>
      <c r="B194" s="14"/>
      <c r="C194" s="37">
        <v>560</v>
      </c>
      <c r="D194" s="389" t="s">
        <v>304</v>
      </c>
      <c r="E194" s="691">
        <f t="shared" si="14"/>
        <v>0</v>
      </c>
      <c r="F194" s="135">
        <f t="shared" si="14"/>
        <v>0</v>
      </c>
      <c r="G194" s="135">
        <f t="shared" si="14"/>
        <v>0</v>
      </c>
      <c r="H194" s="652">
        <f t="shared" si="14"/>
        <v>0</v>
      </c>
      <c r="I194" s="135">
        <f t="shared" si="14"/>
        <v>0</v>
      </c>
      <c r="J194" s="102">
        <f t="shared" si="3"/>
      </c>
      <c r="K194" s="129"/>
      <c r="L194" s="208">
        <f t="shared" si="15"/>
        <v>0</v>
      </c>
      <c r="M194" s="209">
        <f t="shared" si="15"/>
        <v>0</v>
      </c>
      <c r="N194" s="209">
        <f t="shared" si="15"/>
        <v>0</v>
      </c>
      <c r="O194" s="209">
        <f t="shared" si="15"/>
        <v>0</v>
      </c>
      <c r="P194" s="129"/>
      <c r="Q194" s="210">
        <f t="shared" si="16"/>
        <v>0</v>
      </c>
      <c r="R194" s="210">
        <f t="shared" si="16"/>
        <v>0</v>
      </c>
      <c r="S194" s="210">
        <f t="shared" si="16"/>
        <v>0</v>
      </c>
      <c r="T194" s="210">
        <f t="shared" si="16"/>
        <v>0</v>
      </c>
      <c r="U194" s="210">
        <f t="shared" si="16"/>
        <v>0</v>
      </c>
      <c r="V194" s="210">
        <f t="shared" si="16"/>
        <v>0</v>
      </c>
      <c r="W194" s="210">
        <f t="shared" si="16"/>
        <v>0</v>
      </c>
      <c r="X194" s="207">
        <f t="shared" si="8"/>
        <v>0</v>
      </c>
    </row>
    <row r="195" spans="1:24" ht="22.5" customHeight="1" thickBot="1">
      <c r="A195" s="148">
        <v>85</v>
      </c>
      <c r="B195" s="14"/>
      <c r="C195" s="37">
        <v>580</v>
      </c>
      <c r="D195" s="388" t="s">
        <v>305</v>
      </c>
      <c r="E195" s="691">
        <f t="shared" si="14"/>
        <v>0</v>
      </c>
      <c r="F195" s="135">
        <f t="shared" si="14"/>
        <v>0</v>
      </c>
      <c r="G195" s="135">
        <f t="shared" si="14"/>
        <v>0</v>
      </c>
      <c r="H195" s="652">
        <f t="shared" si="14"/>
        <v>0</v>
      </c>
      <c r="I195" s="135">
        <f t="shared" si="14"/>
        <v>0</v>
      </c>
      <c r="J195" s="102">
        <f t="shared" si="3"/>
      </c>
      <c r="K195" s="129"/>
      <c r="L195" s="208">
        <f t="shared" si="15"/>
        <v>0</v>
      </c>
      <c r="M195" s="209">
        <f t="shared" si="15"/>
        <v>0</v>
      </c>
      <c r="N195" s="209">
        <f t="shared" si="15"/>
        <v>0</v>
      </c>
      <c r="O195" s="209">
        <f t="shared" si="15"/>
        <v>0</v>
      </c>
      <c r="P195" s="129"/>
      <c r="Q195" s="210">
        <f t="shared" si="16"/>
        <v>0</v>
      </c>
      <c r="R195" s="210">
        <f t="shared" si="16"/>
        <v>0</v>
      </c>
      <c r="S195" s="210">
        <f t="shared" si="16"/>
        <v>0</v>
      </c>
      <c r="T195" s="210">
        <f t="shared" si="16"/>
        <v>0</v>
      </c>
      <c r="U195" s="210">
        <f t="shared" si="16"/>
        <v>0</v>
      </c>
      <c r="V195" s="210">
        <f t="shared" si="16"/>
        <v>0</v>
      </c>
      <c r="W195" s="210">
        <f t="shared" si="16"/>
        <v>0</v>
      </c>
      <c r="X195" s="207">
        <f t="shared" si="8"/>
        <v>0</v>
      </c>
    </row>
    <row r="196" spans="1:24" ht="32.25" thickBot="1">
      <c r="A196" s="148">
        <v>90</v>
      </c>
      <c r="B196" s="14"/>
      <c r="C196" s="38">
        <v>590</v>
      </c>
      <c r="D196" s="390" t="s">
        <v>306</v>
      </c>
      <c r="E196" s="691">
        <f t="shared" si="14"/>
        <v>0</v>
      </c>
      <c r="F196" s="135">
        <f t="shared" si="14"/>
        <v>0</v>
      </c>
      <c r="G196" s="135">
        <f t="shared" si="14"/>
        <v>0</v>
      </c>
      <c r="H196" s="652">
        <f t="shared" si="14"/>
        <v>0</v>
      </c>
      <c r="I196" s="135">
        <f t="shared" si="14"/>
        <v>0</v>
      </c>
      <c r="J196" s="102">
        <f t="shared" si="3"/>
      </c>
      <c r="K196" s="129"/>
      <c r="L196" s="208">
        <f t="shared" si="15"/>
        <v>0</v>
      </c>
      <c r="M196" s="209">
        <f t="shared" si="15"/>
        <v>0</v>
      </c>
      <c r="N196" s="209">
        <f t="shared" si="15"/>
        <v>0</v>
      </c>
      <c r="O196" s="209">
        <f t="shared" si="15"/>
        <v>0</v>
      </c>
      <c r="P196" s="129"/>
      <c r="Q196" s="210">
        <f t="shared" si="16"/>
        <v>0</v>
      </c>
      <c r="R196" s="210">
        <f t="shared" si="16"/>
        <v>0</v>
      </c>
      <c r="S196" s="210">
        <f t="shared" si="16"/>
        <v>0</v>
      </c>
      <c r="T196" s="210">
        <f t="shared" si="16"/>
        <v>0</v>
      </c>
      <c r="U196" s="210">
        <f t="shared" si="16"/>
        <v>0</v>
      </c>
      <c r="V196" s="210">
        <f t="shared" si="16"/>
        <v>0</v>
      </c>
      <c r="W196" s="210">
        <f t="shared" si="16"/>
        <v>0</v>
      </c>
      <c r="X196" s="207">
        <f t="shared" si="8"/>
        <v>0</v>
      </c>
    </row>
    <row r="197" spans="1:25" s="132" customFormat="1" ht="24" customHeight="1" thickBot="1">
      <c r="A197" s="147">
        <v>115</v>
      </c>
      <c r="B197" s="10">
        <v>800</v>
      </c>
      <c r="C197" s="754" t="s">
        <v>307</v>
      </c>
      <c r="D197" s="757"/>
      <c r="E197" s="691">
        <f aca="true" t="shared" si="17" ref="E197:I198">SUMIF($B$595:$B$12301,$B197,E$595:E$12301)</f>
        <v>0</v>
      </c>
      <c r="F197" s="211">
        <f t="shared" si="17"/>
        <v>0</v>
      </c>
      <c r="G197" s="211">
        <f t="shared" si="17"/>
        <v>0</v>
      </c>
      <c r="H197" s="654">
        <f t="shared" si="17"/>
        <v>0</v>
      </c>
      <c r="I197" s="211">
        <f t="shared" si="17"/>
        <v>0</v>
      </c>
      <c r="J197" s="102">
        <f t="shared" si="3"/>
      </c>
      <c r="K197" s="129"/>
      <c r="L197" s="212">
        <f aca="true" t="shared" si="18" ref="L197:O198">SUMIF($B$595:$B$12301,$B197,L$595:L$12301)</f>
        <v>0</v>
      </c>
      <c r="M197" s="213">
        <f t="shared" si="18"/>
        <v>0</v>
      </c>
      <c r="N197" s="213">
        <f t="shared" si="18"/>
        <v>0</v>
      </c>
      <c r="O197" s="213">
        <f t="shared" si="18"/>
        <v>0</v>
      </c>
      <c r="P197" s="129"/>
      <c r="Q197" s="214">
        <f aca="true" t="shared" si="19" ref="Q197:W198">SUMIF($B$595:$B$12301,$B197,Q$595:Q$12301)</f>
        <v>0</v>
      </c>
      <c r="R197" s="214">
        <f t="shared" si="19"/>
        <v>0</v>
      </c>
      <c r="S197" s="214">
        <f t="shared" si="19"/>
        <v>0</v>
      </c>
      <c r="T197" s="214">
        <f t="shared" si="19"/>
        <v>0</v>
      </c>
      <c r="U197" s="214">
        <f t="shared" si="19"/>
        <v>0</v>
      </c>
      <c r="V197" s="214">
        <f t="shared" si="19"/>
        <v>0</v>
      </c>
      <c r="W197" s="214">
        <f t="shared" si="19"/>
        <v>0</v>
      </c>
      <c r="X197" s="207">
        <f t="shared" si="8"/>
        <v>0</v>
      </c>
      <c r="Y197" s="96"/>
    </row>
    <row r="198" spans="1:25" s="132" customFormat="1" ht="18.75" thickBot="1">
      <c r="A198" s="147">
        <v>125</v>
      </c>
      <c r="B198" s="10">
        <v>1000</v>
      </c>
      <c r="C198" s="785" t="s">
        <v>308</v>
      </c>
      <c r="D198" s="785"/>
      <c r="E198" s="691">
        <f t="shared" si="17"/>
        <v>0</v>
      </c>
      <c r="F198" s="211">
        <f t="shared" si="17"/>
        <v>0</v>
      </c>
      <c r="G198" s="211">
        <f t="shared" si="17"/>
        <v>0</v>
      </c>
      <c r="H198" s="654">
        <f t="shared" si="17"/>
        <v>0</v>
      </c>
      <c r="I198" s="211">
        <f t="shared" si="17"/>
        <v>0</v>
      </c>
      <c r="J198" s="102">
        <f t="shared" si="3"/>
      </c>
      <c r="K198" s="129"/>
      <c r="L198" s="212">
        <f t="shared" si="18"/>
        <v>0</v>
      </c>
      <c r="M198" s="213">
        <f t="shared" si="18"/>
        <v>0</v>
      </c>
      <c r="N198" s="213">
        <f t="shared" si="18"/>
        <v>0</v>
      </c>
      <c r="O198" s="213">
        <f t="shared" si="18"/>
        <v>0</v>
      </c>
      <c r="P198" s="129"/>
      <c r="Q198" s="212">
        <f t="shared" si="19"/>
        <v>0</v>
      </c>
      <c r="R198" s="212">
        <f t="shared" si="19"/>
        <v>0</v>
      </c>
      <c r="S198" s="212">
        <f t="shared" si="19"/>
        <v>0</v>
      </c>
      <c r="T198" s="212">
        <f t="shared" si="19"/>
        <v>0</v>
      </c>
      <c r="U198" s="212">
        <f t="shared" si="19"/>
        <v>0</v>
      </c>
      <c r="V198" s="212">
        <f t="shared" si="19"/>
        <v>0</v>
      </c>
      <c r="W198" s="212">
        <f t="shared" si="19"/>
        <v>0</v>
      </c>
      <c r="X198" s="207">
        <f t="shared" si="8"/>
        <v>0</v>
      </c>
      <c r="Y198" s="96"/>
    </row>
    <row r="199" spans="1:25" ht="18.75" thickBot="1">
      <c r="A199" s="148">
        <v>130</v>
      </c>
      <c r="B199" s="6"/>
      <c r="C199" s="15">
        <v>1011</v>
      </c>
      <c r="D199" s="39" t="s">
        <v>309</v>
      </c>
      <c r="E199" s="691">
        <f aca="true" t="shared" si="20" ref="E199:I208">SUMIF($C$595:$C$12301,$C199,E$595:E$12301)</f>
        <v>0</v>
      </c>
      <c r="F199" s="135">
        <f t="shared" si="20"/>
        <v>0</v>
      </c>
      <c r="G199" s="135">
        <f t="shared" si="20"/>
        <v>0</v>
      </c>
      <c r="H199" s="652">
        <f t="shared" si="20"/>
        <v>0</v>
      </c>
      <c r="I199" s="135">
        <f t="shared" si="20"/>
        <v>0</v>
      </c>
      <c r="J199" s="102">
        <f t="shared" si="3"/>
      </c>
      <c r="K199" s="129"/>
      <c r="L199" s="208">
        <f aca="true" t="shared" si="21" ref="L199:O215">SUMIF($C$595:$C$12301,$C199,L$595:L$12301)</f>
        <v>0</v>
      </c>
      <c r="M199" s="209">
        <f t="shared" si="21"/>
        <v>0</v>
      </c>
      <c r="N199" s="209">
        <f t="shared" si="21"/>
        <v>0</v>
      </c>
      <c r="O199" s="209">
        <f t="shared" si="21"/>
        <v>0</v>
      </c>
      <c r="P199" s="129"/>
      <c r="Q199" s="208">
        <f aca="true" t="shared" si="22" ref="Q199:W208">SUMIF($C$595:$C$12301,$C199,Q$595:Q$12301)</f>
        <v>0</v>
      </c>
      <c r="R199" s="208">
        <f t="shared" si="22"/>
        <v>0</v>
      </c>
      <c r="S199" s="208">
        <f t="shared" si="22"/>
        <v>0</v>
      </c>
      <c r="T199" s="208">
        <f t="shared" si="22"/>
        <v>0</v>
      </c>
      <c r="U199" s="208">
        <f t="shared" si="22"/>
        <v>0</v>
      </c>
      <c r="V199" s="208">
        <f t="shared" si="22"/>
        <v>0</v>
      </c>
      <c r="W199" s="208">
        <f t="shared" si="22"/>
        <v>0</v>
      </c>
      <c r="X199" s="207">
        <f t="shared" si="8"/>
        <v>0</v>
      </c>
      <c r="Y199" s="132"/>
    </row>
    <row r="200" spans="1:25" ht="18.75" thickBot="1">
      <c r="A200" s="148">
        <v>135</v>
      </c>
      <c r="B200" s="6"/>
      <c r="C200" s="7">
        <v>1012</v>
      </c>
      <c r="D200" s="16" t="s">
        <v>310</v>
      </c>
      <c r="E200" s="691">
        <f t="shared" si="20"/>
        <v>0</v>
      </c>
      <c r="F200" s="135">
        <f t="shared" si="20"/>
        <v>0</v>
      </c>
      <c r="G200" s="135">
        <f t="shared" si="20"/>
        <v>0</v>
      </c>
      <c r="H200" s="652">
        <f t="shared" si="20"/>
        <v>0</v>
      </c>
      <c r="I200" s="135">
        <f t="shared" si="20"/>
        <v>0</v>
      </c>
      <c r="J200" s="102">
        <f t="shared" si="3"/>
      </c>
      <c r="K200" s="129"/>
      <c r="L200" s="208">
        <f t="shared" si="21"/>
        <v>0</v>
      </c>
      <c r="M200" s="209">
        <f t="shared" si="21"/>
        <v>0</v>
      </c>
      <c r="N200" s="209">
        <f t="shared" si="21"/>
        <v>0</v>
      </c>
      <c r="O200" s="209">
        <f t="shared" si="21"/>
        <v>0</v>
      </c>
      <c r="P200" s="129"/>
      <c r="Q200" s="208">
        <f t="shared" si="22"/>
        <v>0</v>
      </c>
      <c r="R200" s="208">
        <f t="shared" si="22"/>
        <v>0</v>
      </c>
      <c r="S200" s="208">
        <f t="shared" si="22"/>
        <v>0</v>
      </c>
      <c r="T200" s="208">
        <f t="shared" si="22"/>
        <v>0</v>
      </c>
      <c r="U200" s="208">
        <f t="shared" si="22"/>
        <v>0</v>
      </c>
      <c r="V200" s="208">
        <f t="shared" si="22"/>
        <v>0</v>
      </c>
      <c r="W200" s="208">
        <f t="shared" si="22"/>
        <v>0</v>
      </c>
      <c r="X200" s="207">
        <f t="shared" si="8"/>
        <v>0</v>
      </c>
      <c r="Y200" s="132"/>
    </row>
    <row r="201" spans="1:24" ht="18.75" thickBot="1">
      <c r="A201" s="148">
        <v>140</v>
      </c>
      <c r="B201" s="6"/>
      <c r="C201" s="7">
        <v>1013</v>
      </c>
      <c r="D201" s="16" t="s">
        <v>311</v>
      </c>
      <c r="E201" s="691">
        <f t="shared" si="20"/>
        <v>0</v>
      </c>
      <c r="F201" s="135">
        <f t="shared" si="20"/>
        <v>0</v>
      </c>
      <c r="G201" s="135">
        <f t="shared" si="20"/>
        <v>0</v>
      </c>
      <c r="H201" s="652">
        <f t="shared" si="20"/>
        <v>0</v>
      </c>
      <c r="I201" s="135">
        <f t="shared" si="20"/>
        <v>0</v>
      </c>
      <c r="J201" s="102">
        <f t="shared" si="3"/>
      </c>
      <c r="K201" s="129"/>
      <c r="L201" s="208">
        <f t="shared" si="21"/>
        <v>0</v>
      </c>
      <c r="M201" s="209">
        <f t="shared" si="21"/>
        <v>0</v>
      </c>
      <c r="N201" s="209">
        <f t="shared" si="21"/>
        <v>0</v>
      </c>
      <c r="O201" s="209">
        <f t="shared" si="21"/>
        <v>0</v>
      </c>
      <c r="P201" s="129"/>
      <c r="Q201" s="208">
        <f t="shared" si="22"/>
        <v>0</v>
      </c>
      <c r="R201" s="208">
        <f t="shared" si="22"/>
        <v>0</v>
      </c>
      <c r="S201" s="208">
        <f t="shared" si="22"/>
        <v>0</v>
      </c>
      <c r="T201" s="208">
        <f t="shared" si="22"/>
        <v>0</v>
      </c>
      <c r="U201" s="208">
        <f t="shared" si="22"/>
        <v>0</v>
      </c>
      <c r="V201" s="208">
        <f t="shared" si="22"/>
        <v>0</v>
      </c>
      <c r="W201" s="208">
        <f t="shared" si="22"/>
        <v>0</v>
      </c>
      <c r="X201" s="207">
        <f t="shared" si="8"/>
        <v>0</v>
      </c>
    </row>
    <row r="202" spans="1:24" ht="18.75" thickBot="1">
      <c r="A202" s="148">
        <v>145</v>
      </c>
      <c r="B202" s="6"/>
      <c r="C202" s="7">
        <v>1014</v>
      </c>
      <c r="D202" s="16" t="s">
        <v>312</v>
      </c>
      <c r="E202" s="691">
        <f t="shared" si="20"/>
        <v>0</v>
      </c>
      <c r="F202" s="135">
        <f t="shared" si="20"/>
        <v>0</v>
      </c>
      <c r="G202" s="135">
        <f t="shared" si="20"/>
        <v>0</v>
      </c>
      <c r="H202" s="652">
        <f t="shared" si="20"/>
        <v>0</v>
      </c>
      <c r="I202" s="135">
        <f t="shared" si="20"/>
        <v>0</v>
      </c>
      <c r="J202" s="102">
        <f t="shared" si="3"/>
      </c>
      <c r="K202" s="129"/>
      <c r="L202" s="208">
        <f t="shared" si="21"/>
        <v>0</v>
      </c>
      <c r="M202" s="209">
        <f t="shared" si="21"/>
        <v>0</v>
      </c>
      <c r="N202" s="209">
        <f t="shared" si="21"/>
        <v>0</v>
      </c>
      <c r="O202" s="209">
        <f t="shared" si="21"/>
        <v>0</v>
      </c>
      <c r="P202" s="129"/>
      <c r="Q202" s="208">
        <f t="shared" si="22"/>
        <v>0</v>
      </c>
      <c r="R202" s="208">
        <f t="shared" si="22"/>
        <v>0</v>
      </c>
      <c r="S202" s="208">
        <f t="shared" si="22"/>
        <v>0</v>
      </c>
      <c r="T202" s="208">
        <f t="shared" si="22"/>
        <v>0</v>
      </c>
      <c r="U202" s="208">
        <f t="shared" si="22"/>
        <v>0</v>
      </c>
      <c r="V202" s="208">
        <f t="shared" si="22"/>
        <v>0</v>
      </c>
      <c r="W202" s="208">
        <f t="shared" si="22"/>
        <v>0</v>
      </c>
      <c r="X202" s="207">
        <f t="shared" si="8"/>
        <v>0</v>
      </c>
    </row>
    <row r="203" spans="1:24" ht="18.75" thickBot="1">
      <c r="A203" s="148">
        <v>150</v>
      </c>
      <c r="B203" s="6"/>
      <c r="C203" s="7">
        <v>1015</v>
      </c>
      <c r="D203" s="16" t="s">
        <v>313</v>
      </c>
      <c r="E203" s="691">
        <f t="shared" si="20"/>
        <v>0</v>
      </c>
      <c r="F203" s="135">
        <f t="shared" si="20"/>
        <v>0</v>
      </c>
      <c r="G203" s="135">
        <f t="shared" si="20"/>
        <v>0</v>
      </c>
      <c r="H203" s="652">
        <f t="shared" si="20"/>
        <v>0</v>
      </c>
      <c r="I203" s="135">
        <f t="shared" si="20"/>
        <v>0</v>
      </c>
      <c r="J203" s="102">
        <f t="shared" si="3"/>
      </c>
      <c r="K203" s="129"/>
      <c r="L203" s="208">
        <f t="shared" si="21"/>
        <v>0</v>
      </c>
      <c r="M203" s="209">
        <f t="shared" si="21"/>
        <v>0</v>
      </c>
      <c r="N203" s="209">
        <f t="shared" si="21"/>
        <v>0</v>
      </c>
      <c r="O203" s="209">
        <f t="shared" si="21"/>
        <v>0</v>
      </c>
      <c r="P203" s="129"/>
      <c r="Q203" s="208">
        <f t="shared" si="22"/>
        <v>0</v>
      </c>
      <c r="R203" s="208">
        <f t="shared" si="22"/>
        <v>0</v>
      </c>
      <c r="S203" s="208">
        <f t="shared" si="22"/>
        <v>0</v>
      </c>
      <c r="T203" s="208">
        <f t="shared" si="22"/>
        <v>0</v>
      </c>
      <c r="U203" s="208">
        <f t="shared" si="22"/>
        <v>0</v>
      </c>
      <c r="V203" s="208">
        <f t="shared" si="22"/>
        <v>0</v>
      </c>
      <c r="W203" s="208">
        <f t="shared" si="22"/>
        <v>0</v>
      </c>
      <c r="X203" s="207">
        <f t="shared" si="8"/>
        <v>0</v>
      </c>
    </row>
    <row r="204" spans="1:24" ht="18.75" thickBot="1">
      <c r="A204" s="148">
        <v>155</v>
      </c>
      <c r="B204" s="6"/>
      <c r="C204" s="7">
        <v>1016</v>
      </c>
      <c r="D204" s="16" t="s">
        <v>314</v>
      </c>
      <c r="E204" s="691">
        <f t="shared" si="20"/>
        <v>0</v>
      </c>
      <c r="F204" s="135">
        <f t="shared" si="20"/>
        <v>0</v>
      </c>
      <c r="G204" s="135">
        <f t="shared" si="20"/>
        <v>0</v>
      </c>
      <c r="H204" s="652">
        <f t="shared" si="20"/>
        <v>0</v>
      </c>
      <c r="I204" s="135">
        <f t="shared" si="20"/>
        <v>0</v>
      </c>
      <c r="J204" s="102">
        <f t="shared" si="3"/>
      </c>
      <c r="K204" s="129"/>
      <c r="L204" s="208">
        <f t="shared" si="21"/>
        <v>0</v>
      </c>
      <c r="M204" s="209">
        <f t="shared" si="21"/>
        <v>0</v>
      </c>
      <c r="N204" s="209">
        <f t="shared" si="21"/>
        <v>0</v>
      </c>
      <c r="O204" s="209">
        <f t="shared" si="21"/>
        <v>0</v>
      </c>
      <c r="P204" s="129"/>
      <c r="Q204" s="208">
        <f t="shared" si="22"/>
        <v>0</v>
      </c>
      <c r="R204" s="208">
        <f t="shared" si="22"/>
        <v>0</v>
      </c>
      <c r="S204" s="208">
        <f t="shared" si="22"/>
        <v>0</v>
      </c>
      <c r="T204" s="208">
        <f t="shared" si="22"/>
        <v>0</v>
      </c>
      <c r="U204" s="208">
        <f t="shared" si="22"/>
        <v>0</v>
      </c>
      <c r="V204" s="208">
        <f t="shared" si="22"/>
        <v>0</v>
      </c>
      <c r="W204" s="208">
        <f t="shared" si="22"/>
        <v>0</v>
      </c>
      <c r="X204" s="207">
        <f t="shared" si="8"/>
        <v>0</v>
      </c>
    </row>
    <row r="205" spans="1:24" ht="18.75" thickBot="1">
      <c r="A205" s="148">
        <v>160</v>
      </c>
      <c r="B205" s="11"/>
      <c r="C205" s="40">
        <v>1020</v>
      </c>
      <c r="D205" s="41" t="s">
        <v>315</v>
      </c>
      <c r="E205" s="691">
        <f t="shared" si="20"/>
        <v>0</v>
      </c>
      <c r="F205" s="135">
        <f t="shared" si="20"/>
        <v>0</v>
      </c>
      <c r="G205" s="135">
        <f t="shared" si="20"/>
        <v>0</v>
      </c>
      <c r="H205" s="652">
        <f t="shared" si="20"/>
        <v>0</v>
      </c>
      <c r="I205" s="135">
        <f t="shared" si="20"/>
        <v>0</v>
      </c>
      <c r="J205" s="102">
        <f t="shared" si="3"/>
      </c>
      <c r="K205" s="129"/>
      <c r="L205" s="208">
        <f t="shared" si="21"/>
        <v>0</v>
      </c>
      <c r="M205" s="209">
        <f t="shared" si="21"/>
        <v>0</v>
      </c>
      <c r="N205" s="209">
        <f t="shared" si="21"/>
        <v>0</v>
      </c>
      <c r="O205" s="209">
        <f t="shared" si="21"/>
        <v>0</v>
      </c>
      <c r="P205" s="129"/>
      <c r="Q205" s="208">
        <f t="shared" si="22"/>
        <v>0</v>
      </c>
      <c r="R205" s="208">
        <f t="shared" si="22"/>
        <v>0</v>
      </c>
      <c r="S205" s="208">
        <f t="shared" si="22"/>
        <v>0</v>
      </c>
      <c r="T205" s="208">
        <f t="shared" si="22"/>
        <v>0</v>
      </c>
      <c r="U205" s="208">
        <f t="shared" si="22"/>
        <v>0</v>
      </c>
      <c r="V205" s="208">
        <f t="shared" si="22"/>
        <v>0</v>
      </c>
      <c r="W205" s="208">
        <f t="shared" si="22"/>
        <v>0</v>
      </c>
      <c r="X205" s="207">
        <f t="shared" si="8"/>
        <v>0</v>
      </c>
    </row>
    <row r="206" spans="1:24" ht="18.75" thickBot="1">
      <c r="A206" s="148">
        <v>165</v>
      </c>
      <c r="B206" s="6"/>
      <c r="C206" s="7">
        <v>1030</v>
      </c>
      <c r="D206" s="16" t="s">
        <v>316</v>
      </c>
      <c r="E206" s="691">
        <f t="shared" si="20"/>
        <v>0</v>
      </c>
      <c r="F206" s="135">
        <f t="shared" si="20"/>
        <v>0</v>
      </c>
      <c r="G206" s="135">
        <f t="shared" si="20"/>
        <v>0</v>
      </c>
      <c r="H206" s="652">
        <f t="shared" si="20"/>
        <v>0</v>
      </c>
      <c r="I206" s="135">
        <f t="shared" si="20"/>
        <v>0</v>
      </c>
      <c r="J206" s="102">
        <f t="shared" si="3"/>
      </c>
      <c r="K206" s="129"/>
      <c r="L206" s="208">
        <f t="shared" si="21"/>
        <v>0</v>
      </c>
      <c r="M206" s="209">
        <f t="shared" si="21"/>
        <v>0</v>
      </c>
      <c r="N206" s="209">
        <f t="shared" si="21"/>
        <v>0</v>
      </c>
      <c r="O206" s="209">
        <f t="shared" si="21"/>
        <v>0</v>
      </c>
      <c r="P206" s="129"/>
      <c r="Q206" s="208">
        <f t="shared" si="22"/>
        <v>0</v>
      </c>
      <c r="R206" s="208">
        <f t="shared" si="22"/>
        <v>0</v>
      </c>
      <c r="S206" s="208">
        <f t="shared" si="22"/>
        <v>0</v>
      </c>
      <c r="T206" s="208">
        <f t="shared" si="22"/>
        <v>0</v>
      </c>
      <c r="U206" s="208">
        <f t="shared" si="22"/>
        <v>0</v>
      </c>
      <c r="V206" s="208">
        <f t="shared" si="22"/>
        <v>0</v>
      </c>
      <c r="W206" s="208">
        <f t="shared" si="22"/>
        <v>0</v>
      </c>
      <c r="X206" s="207">
        <f t="shared" si="8"/>
        <v>0</v>
      </c>
    </row>
    <row r="207" spans="1:24" ht="18.75" thickBot="1">
      <c r="A207" s="148">
        <v>175</v>
      </c>
      <c r="B207" s="6"/>
      <c r="C207" s="40">
        <v>1051</v>
      </c>
      <c r="D207" s="43" t="s">
        <v>317</v>
      </c>
      <c r="E207" s="691">
        <f t="shared" si="20"/>
        <v>0</v>
      </c>
      <c r="F207" s="135">
        <f t="shared" si="20"/>
        <v>0</v>
      </c>
      <c r="G207" s="135">
        <f t="shared" si="20"/>
        <v>0</v>
      </c>
      <c r="H207" s="652">
        <f t="shared" si="20"/>
        <v>0</v>
      </c>
      <c r="I207" s="135">
        <f t="shared" si="20"/>
        <v>0</v>
      </c>
      <c r="J207" s="102">
        <f t="shared" si="3"/>
      </c>
      <c r="K207" s="129"/>
      <c r="L207" s="208">
        <f t="shared" si="21"/>
        <v>0</v>
      </c>
      <c r="M207" s="209">
        <f t="shared" si="21"/>
        <v>0</v>
      </c>
      <c r="N207" s="209">
        <f t="shared" si="21"/>
        <v>0</v>
      </c>
      <c r="O207" s="209">
        <f t="shared" si="21"/>
        <v>0</v>
      </c>
      <c r="P207" s="129"/>
      <c r="Q207" s="210">
        <f t="shared" si="22"/>
        <v>0</v>
      </c>
      <c r="R207" s="210">
        <f t="shared" si="22"/>
        <v>0</v>
      </c>
      <c r="S207" s="210">
        <f t="shared" si="22"/>
        <v>0</v>
      </c>
      <c r="T207" s="210">
        <f t="shared" si="22"/>
        <v>0</v>
      </c>
      <c r="U207" s="210">
        <f t="shared" si="22"/>
        <v>0</v>
      </c>
      <c r="V207" s="210">
        <f t="shared" si="22"/>
        <v>0</v>
      </c>
      <c r="W207" s="210">
        <f t="shared" si="22"/>
        <v>0</v>
      </c>
      <c r="X207" s="207">
        <f t="shared" si="8"/>
        <v>0</v>
      </c>
    </row>
    <row r="208" spans="1:24" ht="18.75" thickBot="1">
      <c r="A208" s="148">
        <v>180</v>
      </c>
      <c r="B208" s="6"/>
      <c r="C208" s="7">
        <v>1052</v>
      </c>
      <c r="D208" s="16" t="s">
        <v>318</v>
      </c>
      <c r="E208" s="691">
        <f t="shared" si="20"/>
        <v>0</v>
      </c>
      <c r="F208" s="135">
        <f t="shared" si="20"/>
        <v>0</v>
      </c>
      <c r="G208" s="135">
        <f t="shared" si="20"/>
        <v>0</v>
      </c>
      <c r="H208" s="652">
        <f t="shared" si="20"/>
        <v>0</v>
      </c>
      <c r="I208" s="135">
        <f t="shared" si="20"/>
        <v>0</v>
      </c>
      <c r="J208" s="102">
        <f t="shared" si="3"/>
      </c>
      <c r="K208" s="129"/>
      <c r="L208" s="208">
        <f t="shared" si="21"/>
        <v>0</v>
      </c>
      <c r="M208" s="209">
        <f t="shared" si="21"/>
        <v>0</v>
      </c>
      <c r="N208" s="209">
        <f t="shared" si="21"/>
        <v>0</v>
      </c>
      <c r="O208" s="209">
        <f t="shared" si="21"/>
        <v>0</v>
      </c>
      <c r="P208" s="129"/>
      <c r="Q208" s="210">
        <f t="shared" si="22"/>
        <v>0</v>
      </c>
      <c r="R208" s="210">
        <f t="shared" si="22"/>
        <v>0</v>
      </c>
      <c r="S208" s="210">
        <f t="shared" si="22"/>
        <v>0</v>
      </c>
      <c r="T208" s="210">
        <f t="shared" si="22"/>
        <v>0</v>
      </c>
      <c r="U208" s="210">
        <f t="shared" si="22"/>
        <v>0</v>
      </c>
      <c r="V208" s="210">
        <f t="shared" si="22"/>
        <v>0</v>
      </c>
      <c r="W208" s="210">
        <f t="shared" si="22"/>
        <v>0</v>
      </c>
      <c r="X208" s="207">
        <f t="shared" si="8"/>
        <v>0</v>
      </c>
    </row>
    <row r="209" spans="1:24" ht="32.25" thickBot="1">
      <c r="A209" s="148">
        <v>185</v>
      </c>
      <c r="B209" s="6"/>
      <c r="C209" s="44">
        <v>1053</v>
      </c>
      <c r="D209" s="45" t="s">
        <v>319</v>
      </c>
      <c r="E209" s="691">
        <f aca="true" t="shared" si="23" ref="E209:I215">SUMIF($C$595:$C$12301,$C209,E$595:E$12301)</f>
        <v>0</v>
      </c>
      <c r="F209" s="135">
        <f t="shared" si="23"/>
        <v>0</v>
      </c>
      <c r="G209" s="135">
        <f t="shared" si="23"/>
        <v>0</v>
      </c>
      <c r="H209" s="652">
        <f t="shared" si="23"/>
        <v>0</v>
      </c>
      <c r="I209" s="135">
        <f t="shared" si="23"/>
        <v>0</v>
      </c>
      <c r="J209" s="102">
        <f t="shared" si="3"/>
      </c>
      <c r="K209" s="129"/>
      <c r="L209" s="208">
        <f t="shared" si="21"/>
        <v>0</v>
      </c>
      <c r="M209" s="209">
        <f t="shared" si="21"/>
        <v>0</v>
      </c>
      <c r="N209" s="209">
        <f t="shared" si="21"/>
        <v>0</v>
      </c>
      <c r="O209" s="209">
        <f t="shared" si="21"/>
        <v>0</v>
      </c>
      <c r="P209" s="129"/>
      <c r="Q209" s="210">
        <f aca="true" t="shared" si="24" ref="Q209:W215">SUMIF($C$595:$C$12301,$C209,Q$595:Q$12301)</f>
        <v>0</v>
      </c>
      <c r="R209" s="210">
        <f t="shared" si="24"/>
        <v>0</v>
      </c>
      <c r="S209" s="210">
        <f t="shared" si="24"/>
        <v>0</v>
      </c>
      <c r="T209" s="210">
        <f t="shared" si="24"/>
        <v>0</v>
      </c>
      <c r="U209" s="210">
        <f t="shared" si="24"/>
        <v>0</v>
      </c>
      <c r="V209" s="210">
        <f t="shared" si="24"/>
        <v>0</v>
      </c>
      <c r="W209" s="210">
        <f t="shared" si="24"/>
        <v>0</v>
      </c>
      <c r="X209" s="207">
        <f t="shared" si="8"/>
        <v>0</v>
      </c>
    </row>
    <row r="210" spans="1:24" ht="18.75" thickBot="1">
      <c r="A210" s="148">
        <v>190</v>
      </c>
      <c r="B210" s="6"/>
      <c r="C210" s="7">
        <v>1062</v>
      </c>
      <c r="D210" s="9" t="s">
        <v>320</v>
      </c>
      <c r="E210" s="691">
        <f t="shared" si="23"/>
        <v>0</v>
      </c>
      <c r="F210" s="135">
        <f t="shared" si="23"/>
        <v>0</v>
      </c>
      <c r="G210" s="135">
        <f t="shared" si="23"/>
        <v>0</v>
      </c>
      <c r="H210" s="652">
        <f t="shared" si="23"/>
        <v>0</v>
      </c>
      <c r="I210" s="135">
        <f t="shared" si="23"/>
        <v>0</v>
      </c>
      <c r="J210" s="102">
        <f t="shared" si="3"/>
      </c>
      <c r="K210" s="129"/>
      <c r="L210" s="208">
        <f t="shared" si="21"/>
        <v>0</v>
      </c>
      <c r="M210" s="209">
        <f t="shared" si="21"/>
        <v>0</v>
      </c>
      <c r="N210" s="209">
        <f t="shared" si="21"/>
        <v>0</v>
      </c>
      <c r="O210" s="209">
        <f t="shared" si="21"/>
        <v>0</v>
      </c>
      <c r="P210" s="129"/>
      <c r="Q210" s="208">
        <f t="shared" si="24"/>
        <v>0</v>
      </c>
      <c r="R210" s="208">
        <f t="shared" si="24"/>
        <v>0</v>
      </c>
      <c r="S210" s="208">
        <f t="shared" si="24"/>
        <v>0</v>
      </c>
      <c r="T210" s="208">
        <f t="shared" si="24"/>
        <v>0</v>
      </c>
      <c r="U210" s="208">
        <f t="shared" si="24"/>
        <v>0</v>
      </c>
      <c r="V210" s="208">
        <f t="shared" si="24"/>
        <v>0</v>
      </c>
      <c r="W210" s="208">
        <f t="shared" si="24"/>
        <v>0</v>
      </c>
      <c r="X210" s="207">
        <f t="shared" si="8"/>
        <v>0</v>
      </c>
    </row>
    <row r="211" spans="1:24" ht="18.75" thickBot="1">
      <c r="A211" s="148">
        <v>200</v>
      </c>
      <c r="B211" s="6"/>
      <c r="C211" s="44">
        <v>1063</v>
      </c>
      <c r="D211" s="46" t="s">
        <v>1581</v>
      </c>
      <c r="E211" s="691">
        <f t="shared" si="23"/>
        <v>0</v>
      </c>
      <c r="F211" s="135">
        <f t="shared" si="23"/>
        <v>0</v>
      </c>
      <c r="G211" s="135">
        <f t="shared" si="23"/>
        <v>0</v>
      </c>
      <c r="H211" s="652">
        <f t="shared" si="23"/>
        <v>0</v>
      </c>
      <c r="I211" s="135">
        <f t="shared" si="23"/>
        <v>0</v>
      </c>
      <c r="J211" s="102">
        <f t="shared" si="3"/>
      </c>
      <c r="K211" s="129"/>
      <c r="L211" s="208">
        <f t="shared" si="21"/>
        <v>0</v>
      </c>
      <c r="M211" s="209">
        <f t="shared" si="21"/>
        <v>0</v>
      </c>
      <c r="N211" s="209">
        <f t="shared" si="21"/>
        <v>0</v>
      </c>
      <c r="O211" s="209">
        <f t="shared" si="21"/>
        <v>0</v>
      </c>
      <c r="P211" s="129"/>
      <c r="Q211" s="208">
        <f t="shared" si="24"/>
        <v>0</v>
      </c>
      <c r="R211" s="208">
        <f t="shared" si="24"/>
        <v>0</v>
      </c>
      <c r="S211" s="208">
        <f t="shared" si="24"/>
        <v>0</v>
      </c>
      <c r="T211" s="208">
        <f t="shared" si="24"/>
        <v>0</v>
      </c>
      <c r="U211" s="208">
        <f t="shared" si="24"/>
        <v>0</v>
      </c>
      <c r="V211" s="208">
        <f t="shared" si="24"/>
        <v>0</v>
      </c>
      <c r="W211" s="208">
        <f t="shared" si="24"/>
        <v>0</v>
      </c>
      <c r="X211" s="207">
        <f>T211-U211-V211-W211</f>
        <v>0</v>
      </c>
    </row>
    <row r="212" spans="1:24" ht="18.75" thickBot="1">
      <c r="A212" s="148">
        <v>200</v>
      </c>
      <c r="B212" s="6"/>
      <c r="C212" s="44">
        <v>1069</v>
      </c>
      <c r="D212" s="46" t="s">
        <v>322</v>
      </c>
      <c r="E212" s="691">
        <f t="shared" si="23"/>
        <v>0</v>
      </c>
      <c r="F212" s="135">
        <f t="shared" si="23"/>
        <v>0</v>
      </c>
      <c r="G212" s="135">
        <f t="shared" si="23"/>
        <v>0</v>
      </c>
      <c r="H212" s="652">
        <f t="shared" si="23"/>
        <v>0</v>
      </c>
      <c r="I212" s="135">
        <f t="shared" si="23"/>
        <v>0</v>
      </c>
      <c r="J212" s="102">
        <f t="shared" si="3"/>
      </c>
      <c r="K212" s="129"/>
      <c r="L212" s="208">
        <f t="shared" si="21"/>
        <v>0</v>
      </c>
      <c r="M212" s="209">
        <f t="shared" si="21"/>
        <v>0</v>
      </c>
      <c r="N212" s="209">
        <f t="shared" si="21"/>
        <v>0</v>
      </c>
      <c r="O212" s="209">
        <f t="shared" si="21"/>
        <v>0</v>
      </c>
      <c r="P212" s="129"/>
      <c r="Q212" s="208">
        <f t="shared" si="24"/>
        <v>0</v>
      </c>
      <c r="R212" s="208">
        <f t="shared" si="24"/>
        <v>0</v>
      </c>
      <c r="S212" s="208">
        <f t="shared" si="24"/>
        <v>0</v>
      </c>
      <c r="T212" s="208">
        <f t="shared" si="24"/>
        <v>0</v>
      </c>
      <c r="U212" s="208">
        <f t="shared" si="24"/>
        <v>0</v>
      </c>
      <c r="V212" s="208">
        <f t="shared" si="24"/>
        <v>0</v>
      </c>
      <c r="W212" s="208">
        <f t="shared" si="24"/>
        <v>0</v>
      </c>
      <c r="X212" s="207">
        <f t="shared" si="8"/>
        <v>0</v>
      </c>
    </row>
    <row r="213" spans="1:24" ht="30.75" thickBot="1">
      <c r="A213" s="148">
        <v>205</v>
      </c>
      <c r="B213" s="11"/>
      <c r="C213" s="7">
        <v>1091</v>
      </c>
      <c r="D213" s="16" t="s">
        <v>323</v>
      </c>
      <c r="E213" s="691">
        <f t="shared" si="23"/>
        <v>0</v>
      </c>
      <c r="F213" s="135">
        <f t="shared" si="23"/>
        <v>0</v>
      </c>
      <c r="G213" s="135">
        <f t="shared" si="23"/>
        <v>0</v>
      </c>
      <c r="H213" s="652">
        <f t="shared" si="23"/>
        <v>0</v>
      </c>
      <c r="I213" s="135">
        <f t="shared" si="23"/>
        <v>0</v>
      </c>
      <c r="J213" s="102">
        <f t="shared" si="3"/>
      </c>
      <c r="K213" s="129"/>
      <c r="L213" s="208">
        <f t="shared" si="21"/>
        <v>0</v>
      </c>
      <c r="M213" s="209">
        <f t="shared" si="21"/>
        <v>0</v>
      </c>
      <c r="N213" s="209">
        <f t="shared" si="21"/>
        <v>0</v>
      </c>
      <c r="O213" s="209">
        <f t="shared" si="21"/>
        <v>0</v>
      </c>
      <c r="P213" s="129"/>
      <c r="Q213" s="208">
        <f t="shared" si="24"/>
        <v>0</v>
      </c>
      <c r="R213" s="208">
        <f t="shared" si="24"/>
        <v>0</v>
      </c>
      <c r="S213" s="208">
        <f t="shared" si="24"/>
        <v>0</v>
      </c>
      <c r="T213" s="208">
        <f t="shared" si="24"/>
        <v>0</v>
      </c>
      <c r="U213" s="208">
        <f t="shared" si="24"/>
        <v>0</v>
      </c>
      <c r="V213" s="208">
        <f t="shared" si="24"/>
        <v>0</v>
      </c>
      <c r="W213" s="208">
        <f t="shared" si="24"/>
        <v>0</v>
      </c>
      <c r="X213" s="207">
        <f t="shared" si="8"/>
        <v>0</v>
      </c>
    </row>
    <row r="214" spans="1:24" ht="18.75" thickBot="1">
      <c r="A214" s="148">
        <v>210</v>
      </c>
      <c r="B214" s="6"/>
      <c r="C214" s="7">
        <v>1092</v>
      </c>
      <c r="D214" s="16" t="s">
        <v>479</v>
      </c>
      <c r="E214" s="691">
        <f t="shared" si="23"/>
        <v>0</v>
      </c>
      <c r="F214" s="135">
        <f t="shared" si="23"/>
        <v>0</v>
      </c>
      <c r="G214" s="135">
        <f t="shared" si="23"/>
        <v>0</v>
      </c>
      <c r="H214" s="652">
        <f t="shared" si="23"/>
        <v>0</v>
      </c>
      <c r="I214" s="135">
        <f t="shared" si="23"/>
        <v>0</v>
      </c>
      <c r="J214" s="102">
        <f t="shared" si="3"/>
      </c>
      <c r="K214" s="129"/>
      <c r="L214" s="208">
        <f t="shared" si="21"/>
        <v>0</v>
      </c>
      <c r="M214" s="209">
        <f t="shared" si="21"/>
        <v>0</v>
      </c>
      <c r="N214" s="209">
        <f t="shared" si="21"/>
        <v>0</v>
      </c>
      <c r="O214" s="209">
        <f t="shared" si="21"/>
        <v>0</v>
      </c>
      <c r="P214" s="129"/>
      <c r="Q214" s="210">
        <f t="shared" si="24"/>
        <v>0</v>
      </c>
      <c r="R214" s="210">
        <f t="shared" si="24"/>
        <v>0</v>
      </c>
      <c r="S214" s="210">
        <f t="shared" si="24"/>
        <v>0</v>
      </c>
      <c r="T214" s="210">
        <f t="shared" si="24"/>
        <v>0</v>
      </c>
      <c r="U214" s="210">
        <f t="shared" si="24"/>
        <v>0</v>
      </c>
      <c r="V214" s="210">
        <f t="shared" si="24"/>
        <v>0</v>
      </c>
      <c r="W214" s="210">
        <f t="shared" si="24"/>
        <v>0</v>
      </c>
      <c r="X214" s="207">
        <f t="shared" si="8"/>
        <v>0</v>
      </c>
    </row>
    <row r="215" spans="1:24" ht="18.75" thickBot="1">
      <c r="A215" s="148">
        <v>215</v>
      </c>
      <c r="B215" s="6"/>
      <c r="C215" s="13">
        <v>1098</v>
      </c>
      <c r="D215" s="17" t="s">
        <v>324</v>
      </c>
      <c r="E215" s="691">
        <f t="shared" si="23"/>
        <v>0</v>
      </c>
      <c r="F215" s="135">
        <f t="shared" si="23"/>
        <v>0</v>
      </c>
      <c r="G215" s="135">
        <f t="shared" si="23"/>
        <v>0</v>
      </c>
      <c r="H215" s="652">
        <f t="shared" si="23"/>
        <v>0</v>
      </c>
      <c r="I215" s="135">
        <f t="shared" si="23"/>
        <v>0</v>
      </c>
      <c r="J215" s="102">
        <f t="shared" si="3"/>
      </c>
      <c r="K215" s="129"/>
      <c r="L215" s="208">
        <f t="shared" si="21"/>
        <v>0</v>
      </c>
      <c r="M215" s="209">
        <f t="shared" si="21"/>
        <v>0</v>
      </c>
      <c r="N215" s="209">
        <f t="shared" si="21"/>
        <v>0</v>
      </c>
      <c r="O215" s="209">
        <f t="shared" si="21"/>
        <v>0</v>
      </c>
      <c r="P215" s="129"/>
      <c r="Q215" s="208">
        <f t="shared" si="24"/>
        <v>0</v>
      </c>
      <c r="R215" s="208">
        <f t="shared" si="24"/>
        <v>0</v>
      </c>
      <c r="S215" s="208">
        <f t="shared" si="24"/>
        <v>0</v>
      </c>
      <c r="T215" s="208">
        <f t="shared" si="24"/>
        <v>0</v>
      </c>
      <c r="U215" s="208">
        <f t="shared" si="24"/>
        <v>0</v>
      </c>
      <c r="V215" s="208">
        <f t="shared" si="24"/>
        <v>0</v>
      </c>
      <c r="W215" s="208">
        <f t="shared" si="24"/>
        <v>0</v>
      </c>
      <c r="X215" s="207">
        <f t="shared" si="8"/>
        <v>0</v>
      </c>
    </row>
    <row r="216" spans="1:25" s="132" customFormat="1" ht="18.75" thickBot="1">
      <c r="A216" s="147">
        <v>220</v>
      </c>
      <c r="B216" s="10">
        <v>1900</v>
      </c>
      <c r="C216" s="740" t="s">
        <v>394</v>
      </c>
      <c r="D216" s="740"/>
      <c r="E216" s="691">
        <f>SUMIF($B$595:$B$12301,$B216,E$595:E$12301)</f>
        <v>0</v>
      </c>
      <c r="F216" s="211">
        <f>SUMIF($B$595:$B$12301,$B216,F$595:F$12301)</f>
        <v>0</v>
      </c>
      <c r="G216" s="211">
        <f>SUMIF($B$595:$B$12301,$B216,G$595:G$12301)</f>
        <v>0</v>
      </c>
      <c r="H216" s="654">
        <f>SUMIF($B$595:$B$12301,$B216,H$595:H$12301)</f>
        <v>0</v>
      </c>
      <c r="I216" s="211">
        <f>SUMIF($B$595:$B$12301,$B216,I$595:I$12301)</f>
        <v>0</v>
      </c>
      <c r="J216" s="102">
        <f t="shared" si="3"/>
      </c>
      <c r="K216" s="129"/>
      <c r="L216" s="212">
        <f>SUMIF($B$595:$B$12301,$B216,L$595:L$12301)</f>
        <v>0</v>
      </c>
      <c r="M216" s="213">
        <f>SUMIF($B$595:$B$12301,$B216,M$595:M$12301)</f>
        <v>0</v>
      </c>
      <c r="N216" s="213">
        <f>SUMIF($B$595:$B$12301,$B216,N$595:N$12301)</f>
        <v>0</v>
      </c>
      <c r="O216" s="213">
        <f>SUMIF($B$595:$B$12301,$B216,O$595:O$12301)</f>
        <v>0</v>
      </c>
      <c r="P216" s="129"/>
      <c r="Q216" s="214">
        <f aca="true" t="shared" si="25" ref="Q216:W216">SUMIF($B$595:$B$12301,$B216,Q$595:Q$12301)</f>
        <v>0</v>
      </c>
      <c r="R216" s="214">
        <f t="shared" si="25"/>
        <v>0</v>
      </c>
      <c r="S216" s="214">
        <f t="shared" si="25"/>
        <v>0</v>
      </c>
      <c r="T216" s="214">
        <f t="shared" si="25"/>
        <v>0</v>
      </c>
      <c r="U216" s="214">
        <f t="shared" si="25"/>
        <v>0</v>
      </c>
      <c r="V216" s="214">
        <f t="shared" si="25"/>
        <v>0</v>
      </c>
      <c r="W216" s="214">
        <f t="shared" si="25"/>
        <v>0</v>
      </c>
      <c r="X216" s="207">
        <f>T216-U216-V216-W216</f>
        <v>0</v>
      </c>
      <c r="Y216" s="96"/>
    </row>
    <row r="217" spans="1:24" ht="32.25" thickBot="1">
      <c r="A217" s="148">
        <v>225</v>
      </c>
      <c r="B217" s="6"/>
      <c r="C217" s="15">
        <v>1901</v>
      </c>
      <c r="D217" s="18" t="s">
        <v>395</v>
      </c>
      <c r="E217" s="691">
        <f aca="true" t="shared" si="26" ref="E217:I219">SUMIF($C$595:$C$12301,$C217,E$595:E$12301)</f>
        <v>0</v>
      </c>
      <c r="F217" s="135">
        <f t="shared" si="26"/>
        <v>0</v>
      </c>
      <c r="G217" s="135">
        <f t="shared" si="26"/>
        <v>0</v>
      </c>
      <c r="H217" s="652">
        <f t="shared" si="26"/>
        <v>0</v>
      </c>
      <c r="I217" s="135">
        <f t="shared" si="26"/>
        <v>0</v>
      </c>
      <c r="J217" s="102">
        <f t="shared" si="3"/>
      </c>
      <c r="K217" s="129"/>
      <c r="L217" s="208">
        <f aca="true" t="shared" si="27" ref="L217:O219">SUMIF($C$595:$C$12301,$C217,L$595:L$12301)</f>
        <v>0</v>
      </c>
      <c r="M217" s="209">
        <f t="shared" si="27"/>
        <v>0</v>
      </c>
      <c r="N217" s="209">
        <f t="shared" si="27"/>
        <v>0</v>
      </c>
      <c r="O217" s="209">
        <f t="shared" si="27"/>
        <v>0</v>
      </c>
      <c r="P217" s="129"/>
      <c r="Q217" s="210">
        <f aca="true" t="shared" si="28" ref="Q217:W219">SUMIF($C$595:$C$12301,$C217,Q$595:Q$12301)</f>
        <v>0</v>
      </c>
      <c r="R217" s="210">
        <f t="shared" si="28"/>
        <v>0</v>
      </c>
      <c r="S217" s="210">
        <f t="shared" si="28"/>
        <v>0</v>
      </c>
      <c r="T217" s="210">
        <f t="shared" si="28"/>
        <v>0</v>
      </c>
      <c r="U217" s="210">
        <f t="shared" si="28"/>
        <v>0</v>
      </c>
      <c r="V217" s="210">
        <f t="shared" si="28"/>
        <v>0</v>
      </c>
      <c r="W217" s="210">
        <f t="shared" si="28"/>
        <v>0</v>
      </c>
      <c r="X217" s="207">
        <f>T217-U217-V217-W217</f>
        <v>0</v>
      </c>
    </row>
    <row r="218" spans="1:25" ht="32.25" thickBot="1">
      <c r="A218" s="148">
        <v>230</v>
      </c>
      <c r="B218" s="47"/>
      <c r="C218" s="7">
        <v>1981</v>
      </c>
      <c r="D218" s="35" t="s">
        <v>396</v>
      </c>
      <c r="E218" s="691">
        <f t="shared" si="26"/>
        <v>0</v>
      </c>
      <c r="F218" s="135">
        <f t="shared" si="26"/>
        <v>0</v>
      </c>
      <c r="G218" s="135">
        <f t="shared" si="26"/>
        <v>0</v>
      </c>
      <c r="H218" s="652">
        <f t="shared" si="26"/>
        <v>0</v>
      </c>
      <c r="I218" s="135">
        <f t="shared" si="26"/>
        <v>0</v>
      </c>
      <c r="J218" s="102">
        <f t="shared" si="3"/>
      </c>
      <c r="K218" s="129"/>
      <c r="L218" s="208">
        <f t="shared" si="27"/>
        <v>0</v>
      </c>
      <c r="M218" s="209">
        <f t="shared" si="27"/>
        <v>0</v>
      </c>
      <c r="N218" s="209">
        <f t="shared" si="27"/>
        <v>0</v>
      </c>
      <c r="O218" s="209">
        <f t="shared" si="27"/>
        <v>0</v>
      </c>
      <c r="P218" s="129"/>
      <c r="Q218" s="210">
        <f t="shared" si="28"/>
        <v>0</v>
      </c>
      <c r="R218" s="210">
        <f t="shared" si="28"/>
        <v>0</v>
      </c>
      <c r="S218" s="210">
        <f t="shared" si="28"/>
        <v>0</v>
      </c>
      <c r="T218" s="210">
        <f t="shared" si="28"/>
        <v>0</v>
      </c>
      <c r="U218" s="210">
        <f t="shared" si="28"/>
        <v>0</v>
      </c>
      <c r="V218" s="210">
        <f t="shared" si="28"/>
        <v>0</v>
      </c>
      <c r="W218" s="210">
        <f t="shared" si="28"/>
        <v>0</v>
      </c>
      <c r="X218" s="207">
        <f>T218-U218-V218-W218</f>
        <v>0</v>
      </c>
      <c r="Y218" s="132"/>
    </row>
    <row r="219" spans="1:24" ht="28.5" customHeight="1" thickBot="1">
      <c r="A219" s="148">
        <v>245</v>
      </c>
      <c r="B219" s="6"/>
      <c r="C219" s="13">
        <v>1991</v>
      </c>
      <c r="D219" s="26" t="s">
        <v>397</v>
      </c>
      <c r="E219" s="691">
        <f t="shared" si="26"/>
        <v>0</v>
      </c>
      <c r="F219" s="135">
        <f t="shared" si="26"/>
        <v>0</v>
      </c>
      <c r="G219" s="135">
        <f t="shared" si="26"/>
        <v>0</v>
      </c>
      <c r="H219" s="652">
        <f t="shared" si="26"/>
        <v>0</v>
      </c>
      <c r="I219" s="135">
        <f t="shared" si="26"/>
        <v>0</v>
      </c>
      <c r="J219" s="102">
        <f t="shared" si="3"/>
      </c>
      <c r="K219" s="129"/>
      <c r="L219" s="208">
        <f t="shared" si="27"/>
        <v>0</v>
      </c>
      <c r="M219" s="209">
        <f t="shared" si="27"/>
        <v>0</v>
      </c>
      <c r="N219" s="209">
        <f t="shared" si="27"/>
        <v>0</v>
      </c>
      <c r="O219" s="209">
        <f t="shared" si="27"/>
        <v>0</v>
      </c>
      <c r="P219" s="129"/>
      <c r="Q219" s="210">
        <f t="shared" si="28"/>
        <v>0</v>
      </c>
      <c r="R219" s="210">
        <f t="shared" si="28"/>
        <v>0</v>
      </c>
      <c r="S219" s="210">
        <f t="shared" si="28"/>
        <v>0</v>
      </c>
      <c r="T219" s="210">
        <f t="shared" si="28"/>
        <v>0</v>
      </c>
      <c r="U219" s="210">
        <f t="shared" si="28"/>
        <v>0</v>
      </c>
      <c r="V219" s="210">
        <f t="shared" si="28"/>
        <v>0</v>
      </c>
      <c r="W219" s="210">
        <f t="shared" si="28"/>
        <v>0</v>
      </c>
      <c r="X219" s="207">
        <f>T219-U219-V219-W219</f>
        <v>0</v>
      </c>
    </row>
    <row r="220" spans="1:25" s="132" customFormat="1" ht="18.75" thickBot="1">
      <c r="A220" s="147">
        <v>220</v>
      </c>
      <c r="B220" s="10">
        <v>2100</v>
      </c>
      <c r="C220" s="740" t="s">
        <v>1183</v>
      </c>
      <c r="D220" s="740"/>
      <c r="E220" s="691">
        <f>SUMIF($B$595:$B$12301,$B220,E$595:E$12301)</f>
        <v>0</v>
      </c>
      <c r="F220" s="211">
        <f>SUMIF($B$595:$B$12301,$B220,F$595:F$12301)</f>
        <v>0</v>
      </c>
      <c r="G220" s="211">
        <f>SUMIF($B$595:$B$12301,$B220,G$595:G$12301)</f>
        <v>0</v>
      </c>
      <c r="H220" s="654">
        <f>SUMIF($B$595:$B$12301,$B220,H$595:H$12301)</f>
        <v>0</v>
      </c>
      <c r="I220" s="211">
        <f>SUMIF($B$595:$B$12301,$B220,I$595:I$12301)</f>
        <v>0</v>
      </c>
      <c r="J220" s="102">
        <f t="shared" si="3"/>
      </c>
      <c r="K220" s="129"/>
      <c r="L220" s="212">
        <f>SUMIF($B$595:$B$12301,$B220,L$595:L$12301)</f>
        <v>0</v>
      </c>
      <c r="M220" s="213">
        <f>SUMIF($B$595:$B$12301,$B220,M$595:M$12301)</f>
        <v>0</v>
      </c>
      <c r="N220" s="213">
        <f>SUMIF($B$595:$B$12301,$B220,N$595:N$12301)</f>
        <v>0</v>
      </c>
      <c r="O220" s="213">
        <f>SUMIF($B$595:$B$12301,$B220,O$595:O$12301)</f>
        <v>0</v>
      </c>
      <c r="P220" s="129"/>
      <c r="Q220" s="214">
        <f aca="true" t="shared" si="29" ref="Q220:W220">SUMIF($B$595:$B$12301,$B220,Q$595:Q$12301)</f>
        <v>0</v>
      </c>
      <c r="R220" s="214">
        <f t="shared" si="29"/>
        <v>0</v>
      </c>
      <c r="S220" s="214">
        <f t="shared" si="29"/>
        <v>0</v>
      </c>
      <c r="T220" s="214">
        <f t="shared" si="29"/>
        <v>0</v>
      </c>
      <c r="U220" s="214">
        <f t="shared" si="29"/>
        <v>0</v>
      </c>
      <c r="V220" s="214">
        <f t="shared" si="29"/>
        <v>0</v>
      </c>
      <c r="W220" s="214">
        <f t="shared" si="29"/>
        <v>0</v>
      </c>
      <c r="X220" s="207">
        <f t="shared" si="8"/>
        <v>0</v>
      </c>
      <c r="Y220" s="96"/>
    </row>
    <row r="221" spans="1:24" ht="18.75" thickBot="1">
      <c r="A221" s="148">
        <v>225</v>
      </c>
      <c r="B221" s="6"/>
      <c r="C221" s="15">
        <v>2110</v>
      </c>
      <c r="D221" s="18" t="s">
        <v>325</v>
      </c>
      <c r="E221" s="691">
        <f aca="true" t="shared" si="30" ref="E221:I225">SUMIF($C$595:$C$12301,$C221,E$595:E$12301)</f>
        <v>0</v>
      </c>
      <c r="F221" s="135">
        <f t="shared" si="30"/>
        <v>0</v>
      </c>
      <c r="G221" s="135">
        <f t="shared" si="30"/>
        <v>0</v>
      </c>
      <c r="H221" s="652">
        <f t="shared" si="30"/>
        <v>0</v>
      </c>
      <c r="I221" s="135">
        <f t="shared" si="30"/>
        <v>0</v>
      </c>
      <c r="J221" s="102">
        <f t="shared" si="3"/>
      </c>
      <c r="K221" s="129"/>
      <c r="L221" s="208">
        <f aca="true" t="shared" si="31" ref="L221:O225">SUMIF($C$595:$C$12301,$C221,L$595:L$12301)</f>
        <v>0</v>
      </c>
      <c r="M221" s="209">
        <f t="shared" si="31"/>
        <v>0</v>
      </c>
      <c r="N221" s="209">
        <f t="shared" si="31"/>
        <v>0</v>
      </c>
      <c r="O221" s="209">
        <f t="shared" si="31"/>
        <v>0</v>
      </c>
      <c r="P221" s="129"/>
      <c r="Q221" s="210">
        <f aca="true" t="shared" si="32" ref="Q221:W225">SUMIF($C$595:$C$12301,$C221,Q$595:Q$12301)</f>
        <v>0</v>
      </c>
      <c r="R221" s="210">
        <f t="shared" si="32"/>
        <v>0</v>
      </c>
      <c r="S221" s="210">
        <f t="shared" si="32"/>
        <v>0</v>
      </c>
      <c r="T221" s="210">
        <f t="shared" si="32"/>
        <v>0</v>
      </c>
      <c r="U221" s="210">
        <f t="shared" si="32"/>
        <v>0</v>
      </c>
      <c r="V221" s="210">
        <f t="shared" si="32"/>
        <v>0</v>
      </c>
      <c r="W221" s="210">
        <f t="shared" si="32"/>
        <v>0</v>
      </c>
      <c r="X221" s="207">
        <f t="shared" si="8"/>
        <v>0</v>
      </c>
    </row>
    <row r="222" spans="1:25" ht="18.75" thickBot="1">
      <c r="A222" s="148">
        <v>230</v>
      </c>
      <c r="B222" s="47"/>
      <c r="C222" s="7">
        <v>2120</v>
      </c>
      <c r="D222" s="35" t="s">
        <v>326</v>
      </c>
      <c r="E222" s="691">
        <f t="shared" si="30"/>
        <v>0</v>
      </c>
      <c r="F222" s="135">
        <f t="shared" si="30"/>
        <v>0</v>
      </c>
      <c r="G222" s="135">
        <f t="shared" si="30"/>
        <v>0</v>
      </c>
      <c r="H222" s="652">
        <f t="shared" si="30"/>
        <v>0</v>
      </c>
      <c r="I222" s="135">
        <f t="shared" si="30"/>
        <v>0</v>
      </c>
      <c r="J222" s="102">
        <f t="shared" si="3"/>
      </c>
      <c r="K222" s="129"/>
      <c r="L222" s="208">
        <f t="shared" si="31"/>
        <v>0</v>
      </c>
      <c r="M222" s="209">
        <f t="shared" si="31"/>
        <v>0</v>
      </c>
      <c r="N222" s="209">
        <f t="shared" si="31"/>
        <v>0</v>
      </c>
      <c r="O222" s="209">
        <f t="shared" si="31"/>
        <v>0</v>
      </c>
      <c r="P222" s="129"/>
      <c r="Q222" s="210">
        <f t="shared" si="32"/>
        <v>0</v>
      </c>
      <c r="R222" s="210">
        <f t="shared" si="32"/>
        <v>0</v>
      </c>
      <c r="S222" s="210">
        <f t="shared" si="32"/>
        <v>0</v>
      </c>
      <c r="T222" s="210">
        <f t="shared" si="32"/>
        <v>0</v>
      </c>
      <c r="U222" s="210">
        <f t="shared" si="32"/>
        <v>0</v>
      </c>
      <c r="V222" s="210">
        <f t="shared" si="32"/>
        <v>0</v>
      </c>
      <c r="W222" s="210">
        <f t="shared" si="32"/>
        <v>0</v>
      </c>
      <c r="X222" s="207">
        <f t="shared" si="8"/>
        <v>0</v>
      </c>
      <c r="Y222" s="132"/>
    </row>
    <row r="223" spans="1:24" ht="23.25" customHeight="1" thickBot="1">
      <c r="A223" s="148">
        <v>235</v>
      </c>
      <c r="B223" s="47"/>
      <c r="C223" s="7">
        <v>2125</v>
      </c>
      <c r="D223" s="35" t="s">
        <v>327</v>
      </c>
      <c r="E223" s="691">
        <f t="shared" si="30"/>
        <v>0</v>
      </c>
      <c r="F223" s="135">
        <f t="shared" si="30"/>
        <v>0</v>
      </c>
      <c r="G223" s="135">
        <f t="shared" si="30"/>
        <v>0</v>
      </c>
      <c r="H223" s="652">
        <f t="shared" si="30"/>
        <v>0</v>
      </c>
      <c r="I223" s="135">
        <f t="shared" si="30"/>
        <v>0</v>
      </c>
      <c r="J223" s="102">
        <f t="shared" si="3"/>
      </c>
      <c r="K223" s="129"/>
      <c r="L223" s="208">
        <f t="shared" si="31"/>
        <v>0</v>
      </c>
      <c r="M223" s="209">
        <f t="shared" si="31"/>
        <v>0</v>
      </c>
      <c r="N223" s="209">
        <f t="shared" si="31"/>
        <v>0</v>
      </c>
      <c r="O223" s="209">
        <f t="shared" si="31"/>
        <v>0</v>
      </c>
      <c r="P223" s="129"/>
      <c r="Q223" s="210">
        <f t="shared" si="32"/>
        <v>0</v>
      </c>
      <c r="R223" s="210">
        <f t="shared" si="32"/>
        <v>0</v>
      </c>
      <c r="S223" s="210">
        <f t="shared" si="32"/>
        <v>0</v>
      </c>
      <c r="T223" s="210">
        <f t="shared" si="32"/>
        <v>0</v>
      </c>
      <c r="U223" s="210">
        <f t="shared" si="32"/>
        <v>0</v>
      </c>
      <c r="V223" s="210">
        <f t="shared" si="32"/>
        <v>0</v>
      </c>
      <c r="W223" s="210">
        <f t="shared" si="32"/>
        <v>0</v>
      </c>
      <c r="X223" s="207">
        <f t="shared" si="8"/>
        <v>0</v>
      </c>
    </row>
    <row r="224" spans="1:24" ht="22.5" customHeight="1" thickBot="1">
      <c r="A224" s="148">
        <v>240</v>
      </c>
      <c r="B224" s="14"/>
      <c r="C224" s="7">
        <v>2140</v>
      </c>
      <c r="D224" s="35" t="s">
        <v>328</v>
      </c>
      <c r="E224" s="691">
        <f t="shared" si="30"/>
        <v>0</v>
      </c>
      <c r="F224" s="135">
        <f t="shared" si="30"/>
        <v>0</v>
      </c>
      <c r="G224" s="135">
        <f t="shared" si="30"/>
        <v>0</v>
      </c>
      <c r="H224" s="652">
        <f t="shared" si="30"/>
        <v>0</v>
      </c>
      <c r="I224" s="135">
        <f t="shared" si="30"/>
        <v>0</v>
      </c>
      <c r="J224" s="102">
        <f t="shared" si="3"/>
      </c>
      <c r="K224" s="129"/>
      <c r="L224" s="208">
        <f t="shared" si="31"/>
        <v>0</v>
      </c>
      <c r="M224" s="209">
        <f t="shared" si="31"/>
        <v>0</v>
      </c>
      <c r="N224" s="209">
        <f t="shared" si="31"/>
        <v>0</v>
      </c>
      <c r="O224" s="209">
        <f t="shared" si="31"/>
        <v>0</v>
      </c>
      <c r="P224" s="129"/>
      <c r="Q224" s="210">
        <f t="shared" si="32"/>
        <v>0</v>
      </c>
      <c r="R224" s="210">
        <f t="shared" si="32"/>
        <v>0</v>
      </c>
      <c r="S224" s="210">
        <f t="shared" si="32"/>
        <v>0</v>
      </c>
      <c r="T224" s="210">
        <f t="shared" si="32"/>
        <v>0</v>
      </c>
      <c r="U224" s="210">
        <f t="shared" si="32"/>
        <v>0</v>
      </c>
      <c r="V224" s="210">
        <f t="shared" si="32"/>
        <v>0</v>
      </c>
      <c r="W224" s="210">
        <f t="shared" si="32"/>
        <v>0</v>
      </c>
      <c r="X224" s="207">
        <f t="shared" si="8"/>
        <v>0</v>
      </c>
    </row>
    <row r="225" spans="1:24" ht="23.25" customHeight="1" thickBot="1">
      <c r="A225" s="148">
        <v>245</v>
      </c>
      <c r="B225" s="6"/>
      <c r="C225" s="13">
        <v>2190</v>
      </c>
      <c r="D225" s="26" t="s">
        <v>329</v>
      </c>
      <c r="E225" s="691">
        <f t="shared" si="30"/>
        <v>0</v>
      </c>
      <c r="F225" s="135">
        <f t="shared" si="30"/>
        <v>0</v>
      </c>
      <c r="G225" s="135">
        <f t="shared" si="30"/>
        <v>0</v>
      </c>
      <c r="H225" s="652">
        <f t="shared" si="30"/>
        <v>0</v>
      </c>
      <c r="I225" s="135">
        <f t="shared" si="30"/>
        <v>0</v>
      </c>
      <c r="J225" s="102">
        <f t="shared" si="3"/>
      </c>
      <c r="K225" s="129"/>
      <c r="L225" s="208">
        <f t="shared" si="31"/>
        <v>0</v>
      </c>
      <c r="M225" s="209">
        <f t="shared" si="31"/>
        <v>0</v>
      </c>
      <c r="N225" s="209">
        <f t="shared" si="31"/>
        <v>0</v>
      </c>
      <c r="O225" s="209">
        <f t="shared" si="31"/>
        <v>0</v>
      </c>
      <c r="P225" s="129"/>
      <c r="Q225" s="210">
        <f t="shared" si="32"/>
        <v>0</v>
      </c>
      <c r="R225" s="210">
        <f t="shared" si="32"/>
        <v>0</v>
      </c>
      <c r="S225" s="210">
        <f t="shared" si="32"/>
        <v>0</v>
      </c>
      <c r="T225" s="210">
        <f t="shared" si="32"/>
        <v>0</v>
      </c>
      <c r="U225" s="210">
        <f t="shared" si="32"/>
        <v>0</v>
      </c>
      <c r="V225" s="210">
        <f t="shared" si="32"/>
        <v>0</v>
      </c>
      <c r="W225" s="210">
        <f t="shared" si="32"/>
        <v>0</v>
      </c>
      <c r="X225" s="207">
        <f t="shared" si="8"/>
        <v>0</v>
      </c>
    </row>
    <row r="226" spans="1:25" s="132" customFormat="1" ht="18.75" thickBot="1">
      <c r="A226" s="147">
        <v>250</v>
      </c>
      <c r="B226" s="10">
        <v>2200</v>
      </c>
      <c r="C226" s="740" t="s">
        <v>330</v>
      </c>
      <c r="D226" s="740"/>
      <c r="E226" s="691">
        <f>SUMIF($B$595:$B$12301,$B226,E$595:E$12301)</f>
        <v>0</v>
      </c>
      <c r="F226" s="211">
        <f>SUMIF($B$595:$B$12301,$B226,F$595:F$12301)</f>
        <v>0</v>
      </c>
      <c r="G226" s="211">
        <f>SUMIF($B$595:$B$12301,$B226,G$595:G$12301)</f>
        <v>0</v>
      </c>
      <c r="H226" s="654">
        <f>SUMIF($B$595:$B$12301,$B226,H$595:H$12301)</f>
        <v>0</v>
      </c>
      <c r="I226" s="211">
        <f>SUMIF($B$595:$B$12301,$B226,I$595:I$12301)</f>
        <v>0</v>
      </c>
      <c r="J226" s="102">
        <f t="shared" si="3"/>
      </c>
      <c r="K226" s="129"/>
      <c r="L226" s="212">
        <f>SUMIF($B$595:$B$12301,$B226,L$595:L$12301)</f>
        <v>0</v>
      </c>
      <c r="M226" s="213">
        <f>SUMIF($B$595:$B$12301,$B226,M$595:M$12301)</f>
        <v>0</v>
      </c>
      <c r="N226" s="213">
        <f>SUMIF($B$595:$B$12301,$B226,N$595:N$12301)</f>
        <v>0</v>
      </c>
      <c r="O226" s="213">
        <f>SUMIF($B$595:$B$12301,$B226,O$595:O$12301)</f>
        <v>0</v>
      </c>
      <c r="P226" s="129"/>
      <c r="Q226" s="214">
        <f aca="true" t="shared" si="33" ref="Q226:W226">SUMIF($B$595:$B$12301,$B226,Q$595:Q$12301)</f>
        <v>0</v>
      </c>
      <c r="R226" s="214">
        <f t="shared" si="33"/>
        <v>0</v>
      </c>
      <c r="S226" s="214">
        <f t="shared" si="33"/>
        <v>0</v>
      </c>
      <c r="T226" s="214">
        <f t="shared" si="33"/>
        <v>0</v>
      </c>
      <c r="U226" s="214">
        <f t="shared" si="33"/>
        <v>0</v>
      </c>
      <c r="V226" s="214">
        <f t="shared" si="33"/>
        <v>0</v>
      </c>
      <c r="W226" s="214">
        <f t="shared" si="33"/>
        <v>0</v>
      </c>
      <c r="X226" s="207">
        <f t="shared" si="8"/>
        <v>0</v>
      </c>
      <c r="Y226" s="96"/>
    </row>
    <row r="227" spans="1:24" ht="18.75" thickBot="1">
      <c r="A227" s="148">
        <v>255</v>
      </c>
      <c r="B227" s="6"/>
      <c r="C227" s="7">
        <v>2221</v>
      </c>
      <c r="D227" s="9" t="s">
        <v>480</v>
      </c>
      <c r="E227" s="691">
        <f aca="true" t="shared" si="34" ref="E227:I228">SUMIF($C$595:$C$12301,$C227,E$595:E$12301)</f>
        <v>0</v>
      </c>
      <c r="F227" s="135">
        <f t="shared" si="34"/>
        <v>0</v>
      </c>
      <c r="G227" s="135">
        <f t="shared" si="34"/>
        <v>0</v>
      </c>
      <c r="H227" s="652">
        <f t="shared" si="34"/>
        <v>0</v>
      </c>
      <c r="I227" s="135">
        <f t="shared" si="34"/>
        <v>0</v>
      </c>
      <c r="J227" s="102">
        <f t="shared" si="3"/>
      </c>
      <c r="K227" s="129"/>
      <c r="L227" s="210">
        <f aca="true" t="shared" si="35" ref="L227:O228">SUMIF($C$595:$C$12301,$C227,L$595:L$12301)</f>
        <v>0</v>
      </c>
      <c r="M227" s="215">
        <f t="shared" si="35"/>
        <v>0</v>
      </c>
      <c r="N227" s="215">
        <f t="shared" si="35"/>
        <v>0</v>
      </c>
      <c r="O227" s="215">
        <f t="shared" si="35"/>
        <v>0</v>
      </c>
      <c r="P227" s="129"/>
      <c r="Q227" s="210">
        <f aca="true" t="shared" si="36" ref="Q227:W228">SUMIF($C$595:$C$12301,$C227,Q$595:Q$12301)</f>
        <v>0</v>
      </c>
      <c r="R227" s="210">
        <f t="shared" si="36"/>
        <v>0</v>
      </c>
      <c r="S227" s="210">
        <f t="shared" si="36"/>
        <v>0</v>
      </c>
      <c r="T227" s="210">
        <f t="shared" si="36"/>
        <v>0</v>
      </c>
      <c r="U227" s="210">
        <f t="shared" si="36"/>
        <v>0</v>
      </c>
      <c r="V227" s="210">
        <f t="shared" si="36"/>
        <v>0</v>
      </c>
      <c r="W227" s="210">
        <f t="shared" si="36"/>
        <v>0</v>
      </c>
      <c r="X227" s="207">
        <f t="shared" si="8"/>
        <v>0</v>
      </c>
    </row>
    <row r="228" spans="1:24" ht="18.75" thickBot="1">
      <c r="A228" s="148">
        <v>265</v>
      </c>
      <c r="B228" s="6"/>
      <c r="C228" s="13">
        <v>2224</v>
      </c>
      <c r="D228" s="12" t="s">
        <v>331</v>
      </c>
      <c r="E228" s="691">
        <f t="shared" si="34"/>
        <v>0</v>
      </c>
      <c r="F228" s="135">
        <f t="shared" si="34"/>
        <v>0</v>
      </c>
      <c r="G228" s="135">
        <f t="shared" si="34"/>
        <v>0</v>
      </c>
      <c r="H228" s="652">
        <f t="shared" si="34"/>
        <v>0</v>
      </c>
      <c r="I228" s="135">
        <f t="shared" si="34"/>
        <v>0</v>
      </c>
      <c r="J228" s="102">
        <f t="shared" si="3"/>
      </c>
      <c r="K228" s="129"/>
      <c r="L228" s="208">
        <f t="shared" si="35"/>
        <v>0</v>
      </c>
      <c r="M228" s="209">
        <f t="shared" si="35"/>
        <v>0</v>
      </c>
      <c r="N228" s="209">
        <f t="shared" si="35"/>
        <v>0</v>
      </c>
      <c r="O228" s="209">
        <f t="shared" si="35"/>
        <v>0</v>
      </c>
      <c r="P228" s="129"/>
      <c r="Q228" s="210">
        <f t="shared" si="36"/>
        <v>0</v>
      </c>
      <c r="R228" s="210">
        <f t="shared" si="36"/>
        <v>0</v>
      </c>
      <c r="S228" s="210">
        <f t="shared" si="36"/>
        <v>0</v>
      </c>
      <c r="T228" s="210">
        <f t="shared" si="36"/>
        <v>0</v>
      </c>
      <c r="U228" s="210">
        <f t="shared" si="36"/>
        <v>0</v>
      </c>
      <c r="V228" s="210">
        <f t="shared" si="36"/>
        <v>0</v>
      </c>
      <c r="W228" s="210">
        <f t="shared" si="36"/>
        <v>0</v>
      </c>
      <c r="X228" s="207">
        <f t="shared" si="8"/>
        <v>0</v>
      </c>
    </row>
    <row r="229" spans="1:25" s="132" customFormat="1" ht="18.75" thickBot="1">
      <c r="A229" s="147">
        <v>270</v>
      </c>
      <c r="B229" s="10">
        <v>2500</v>
      </c>
      <c r="C229" s="781" t="s">
        <v>332</v>
      </c>
      <c r="D229" s="786"/>
      <c r="E229" s="691">
        <f aca="true" t="shared" si="37" ref="E229:I233">SUMIF($B$595:$B$12301,$B229,E$595:E$12301)</f>
        <v>0</v>
      </c>
      <c r="F229" s="211">
        <f t="shared" si="37"/>
        <v>0</v>
      </c>
      <c r="G229" s="211">
        <f t="shared" si="37"/>
        <v>0</v>
      </c>
      <c r="H229" s="654">
        <f t="shared" si="37"/>
        <v>0</v>
      </c>
      <c r="I229" s="211">
        <f t="shared" si="37"/>
        <v>0</v>
      </c>
      <c r="J229" s="102">
        <f t="shared" si="3"/>
      </c>
      <c r="K229" s="129"/>
      <c r="L229" s="212">
        <f aca="true" t="shared" si="38" ref="L229:O233">SUMIF($B$595:$B$12301,$B229,L$595:L$12301)</f>
        <v>0</v>
      </c>
      <c r="M229" s="213">
        <f t="shared" si="38"/>
        <v>0</v>
      </c>
      <c r="N229" s="213">
        <f t="shared" si="38"/>
        <v>0</v>
      </c>
      <c r="O229" s="213">
        <f t="shared" si="38"/>
        <v>0</v>
      </c>
      <c r="P229" s="129"/>
      <c r="Q229" s="214">
        <f aca="true" t="shared" si="39" ref="Q229:W233">SUMIF($B$595:$B$12301,$B229,Q$595:Q$12301)</f>
        <v>0</v>
      </c>
      <c r="R229" s="214">
        <f t="shared" si="39"/>
        <v>0</v>
      </c>
      <c r="S229" s="214">
        <f t="shared" si="39"/>
        <v>0</v>
      </c>
      <c r="T229" s="214">
        <f t="shared" si="39"/>
        <v>0</v>
      </c>
      <c r="U229" s="214">
        <f t="shared" si="39"/>
        <v>0</v>
      </c>
      <c r="V229" s="214">
        <f t="shared" si="39"/>
        <v>0</v>
      </c>
      <c r="W229" s="214">
        <f t="shared" si="39"/>
        <v>0</v>
      </c>
      <c r="X229" s="207">
        <f t="shared" si="8"/>
        <v>0</v>
      </c>
      <c r="Y229" s="96"/>
    </row>
    <row r="230" spans="1:25" s="132" customFormat="1" ht="20.25" customHeight="1" thickBot="1">
      <c r="A230" s="147">
        <v>290</v>
      </c>
      <c r="B230" s="10">
        <v>2600</v>
      </c>
      <c r="C230" s="782" t="s">
        <v>333</v>
      </c>
      <c r="D230" s="783"/>
      <c r="E230" s="691">
        <f t="shared" si="37"/>
        <v>0</v>
      </c>
      <c r="F230" s="211">
        <f t="shared" si="37"/>
        <v>0</v>
      </c>
      <c r="G230" s="211">
        <f t="shared" si="37"/>
        <v>0</v>
      </c>
      <c r="H230" s="654">
        <f t="shared" si="37"/>
        <v>0</v>
      </c>
      <c r="I230" s="211">
        <f t="shared" si="37"/>
        <v>0</v>
      </c>
      <c r="J230" s="102">
        <f t="shared" si="3"/>
      </c>
      <c r="K230" s="129"/>
      <c r="L230" s="212">
        <f t="shared" si="38"/>
        <v>0</v>
      </c>
      <c r="M230" s="213">
        <f t="shared" si="38"/>
        <v>0</v>
      </c>
      <c r="N230" s="213">
        <f t="shared" si="38"/>
        <v>0</v>
      </c>
      <c r="O230" s="213">
        <f t="shared" si="38"/>
        <v>0</v>
      </c>
      <c r="P230" s="129"/>
      <c r="Q230" s="214">
        <f t="shared" si="39"/>
        <v>0</v>
      </c>
      <c r="R230" s="214">
        <f t="shared" si="39"/>
        <v>0</v>
      </c>
      <c r="S230" s="214">
        <f t="shared" si="39"/>
        <v>0</v>
      </c>
      <c r="T230" s="214">
        <f t="shared" si="39"/>
        <v>0</v>
      </c>
      <c r="U230" s="214">
        <f t="shared" si="39"/>
        <v>0</v>
      </c>
      <c r="V230" s="214">
        <f t="shared" si="39"/>
        <v>0</v>
      </c>
      <c r="W230" s="214">
        <f t="shared" si="39"/>
        <v>0</v>
      </c>
      <c r="X230" s="207">
        <f t="shared" si="8"/>
        <v>0</v>
      </c>
      <c r="Y230" s="96"/>
    </row>
    <row r="231" spans="1:24" s="132" customFormat="1" ht="24" customHeight="1" thickBot="1">
      <c r="A231" s="216">
        <v>320</v>
      </c>
      <c r="B231" s="10">
        <v>2700</v>
      </c>
      <c r="C231" s="782" t="s">
        <v>334</v>
      </c>
      <c r="D231" s="783"/>
      <c r="E231" s="691">
        <f t="shared" si="37"/>
        <v>0</v>
      </c>
      <c r="F231" s="211">
        <f t="shared" si="37"/>
        <v>0</v>
      </c>
      <c r="G231" s="211">
        <f t="shared" si="37"/>
        <v>0</v>
      </c>
      <c r="H231" s="654">
        <f t="shared" si="37"/>
        <v>0</v>
      </c>
      <c r="I231" s="211">
        <f t="shared" si="37"/>
        <v>0</v>
      </c>
      <c r="J231" s="102">
        <f t="shared" si="3"/>
      </c>
      <c r="K231" s="129"/>
      <c r="L231" s="212">
        <f t="shared" si="38"/>
        <v>0</v>
      </c>
      <c r="M231" s="213">
        <f t="shared" si="38"/>
        <v>0</v>
      </c>
      <c r="N231" s="213">
        <f t="shared" si="38"/>
        <v>0</v>
      </c>
      <c r="O231" s="213">
        <f t="shared" si="38"/>
        <v>0</v>
      </c>
      <c r="P231" s="129"/>
      <c r="Q231" s="214">
        <f t="shared" si="39"/>
        <v>0</v>
      </c>
      <c r="R231" s="214">
        <f t="shared" si="39"/>
        <v>0</v>
      </c>
      <c r="S231" s="214">
        <f t="shared" si="39"/>
        <v>0</v>
      </c>
      <c r="T231" s="214">
        <f t="shared" si="39"/>
        <v>0</v>
      </c>
      <c r="U231" s="214">
        <f t="shared" si="39"/>
        <v>0</v>
      </c>
      <c r="V231" s="214">
        <f t="shared" si="39"/>
        <v>0</v>
      </c>
      <c r="W231" s="214">
        <f t="shared" si="39"/>
        <v>0</v>
      </c>
      <c r="X231" s="207">
        <f t="shared" si="8"/>
        <v>0</v>
      </c>
    </row>
    <row r="232" spans="1:24" s="132" customFormat="1" ht="33.75" customHeight="1" thickBot="1">
      <c r="A232" s="147">
        <v>330</v>
      </c>
      <c r="B232" s="10">
        <v>2800</v>
      </c>
      <c r="C232" s="782" t="s">
        <v>335</v>
      </c>
      <c r="D232" s="783"/>
      <c r="E232" s="691">
        <f t="shared" si="37"/>
        <v>0</v>
      </c>
      <c r="F232" s="211">
        <f t="shared" si="37"/>
        <v>0</v>
      </c>
      <c r="G232" s="211">
        <f t="shared" si="37"/>
        <v>0</v>
      </c>
      <c r="H232" s="654">
        <f t="shared" si="37"/>
        <v>0</v>
      </c>
      <c r="I232" s="211">
        <f t="shared" si="37"/>
        <v>0</v>
      </c>
      <c r="J232" s="102">
        <f t="shared" si="3"/>
      </c>
      <c r="K232" s="129"/>
      <c r="L232" s="212">
        <f t="shared" si="38"/>
        <v>0</v>
      </c>
      <c r="M232" s="213">
        <f t="shared" si="38"/>
        <v>0</v>
      </c>
      <c r="N232" s="213">
        <f t="shared" si="38"/>
        <v>0</v>
      </c>
      <c r="O232" s="213">
        <f t="shared" si="38"/>
        <v>0</v>
      </c>
      <c r="P232" s="129"/>
      <c r="Q232" s="214">
        <f t="shared" si="39"/>
        <v>0</v>
      </c>
      <c r="R232" s="214">
        <f t="shared" si="39"/>
        <v>0</v>
      </c>
      <c r="S232" s="214">
        <f t="shared" si="39"/>
        <v>0</v>
      </c>
      <c r="T232" s="214">
        <f t="shared" si="39"/>
        <v>0</v>
      </c>
      <c r="U232" s="214">
        <f t="shared" si="39"/>
        <v>0</v>
      </c>
      <c r="V232" s="214">
        <f t="shared" si="39"/>
        <v>0</v>
      </c>
      <c r="W232" s="214">
        <f t="shared" si="39"/>
        <v>0</v>
      </c>
      <c r="X232" s="207">
        <f t="shared" si="8"/>
        <v>0</v>
      </c>
    </row>
    <row r="233" spans="1:24" s="132" customFormat="1" ht="18.75" thickBot="1">
      <c r="A233" s="147">
        <v>350</v>
      </c>
      <c r="B233" s="10">
        <v>2900</v>
      </c>
      <c r="C233" s="780" t="s">
        <v>336</v>
      </c>
      <c r="D233" s="780"/>
      <c r="E233" s="691">
        <f t="shared" si="37"/>
        <v>0</v>
      </c>
      <c r="F233" s="211">
        <f t="shared" si="37"/>
        <v>0</v>
      </c>
      <c r="G233" s="211">
        <f t="shared" si="37"/>
        <v>0</v>
      </c>
      <c r="H233" s="654">
        <f t="shared" si="37"/>
        <v>0</v>
      </c>
      <c r="I233" s="211">
        <f t="shared" si="37"/>
        <v>0</v>
      </c>
      <c r="J233" s="102">
        <f t="shared" si="3"/>
      </c>
      <c r="K233" s="129"/>
      <c r="L233" s="212">
        <f t="shared" si="38"/>
        <v>0</v>
      </c>
      <c r="M233" s="213">
        <f t="shared" si="38"/>
        <v>0</v>
      </c>
      <c r="N233" s="213">
        <f t="shared" si="38"/>
        <v>0</v>
      </c>
      <c r="O233" s="213">
        <f t="shared" si="38"/>
        <v>0</v>
      </c>
      <c r="P233" s="129"/>
      <c r="Q233" s="214">
        <f t="shared" si="39"/>
        <v>0</v>
      </c>
      <c r="R233" s="214">
        <f t="shared" si="39"/>
        <v>0</v>
      </c>
      <c r="S233" s="214">
        <f t="shared" si="39"/>
        <v>0</v>
      </c>
      <c r="T233" s="214">
        <f t="shared" si="39"/>
        <v>0</v>
      </c>
      <c r="U233" s="214">
        <f t="shared" si="39"/>
        <v>0</v>
      </c>
      <c r="V233" s="214">
        <f t="shared" si="39"/>
        <v>0</v>
      </c>
      <c r="W233" s="214">
        <f t="shared" si="39"/>
        <v>0</v>
      </c>
      <c r="X233" s="207">
        <f t="shared" si="8"/>
        <v>0</v>
      </c>
    </row>
    <row r="234" spans="1:25" ht="18.75" thickBot="1">
      <c r="A234" s="148">
        <v>355</v>
      </c>
      <c r="B234" s="48"/>
      <c r="C234" s="15">
        <v>2920</v>
      </c>
      <c r="D234" s="218" t="s">
        <v>337</v>
      </c>
      <c r="E234" s="691">
        <f aca="true" t="shared" si="40" ref="E234:I239">SUMIF($C$595:$C$12301,$C234,E$595:E$12301)</f>
        <v>0</v>
      </c>
      <c r="F234" s="135">
        <f t="shared" si="40"/>
        <v>0</v>
      </c>
      <c r="G234" s="135">
        <f t="shared" si="40"/>
        <v>0</v>
      </c>
      <c r="H234" s="652">
        <f t="shared" si="40"/>
        <v>0</v>
      </c>
      <c r="I234" s="135">
        <f t="shared" si="40"/>
        <v>0</v>
      </c>
      <c r="J234" s="102">
        <f t="shared" si="3"/>
      </c>
      <c r="K234" s="129"/>
      <c r="L234" s="208">
        <f aca="true" t="shared" si="41" ref="L234:O239">SUMIF($C$595:$C$12301,$C234,L$595:L$12301)</f>
        <v>0</v>
      </c>
      <c r="M234" s="209">
        <f t="shared" si="41"/>
        <v>0</v>
      </c>
      <c r="N234" s="209">
        <f t="shared" si="41"/>
        <v>0</v>
      </c>
      <c r="O234" s="209">
        <f t="shared" si="41"/>
        <v>0</v>
      </c>
      <c r="P234" s="129"/>
      <c r="Q234" s="210">
        <f aca="true" t="shared" si="42" ref="Q234:W239">SUMIF($C$595:$C$12301,$C234,Q$595:Q$12301)</f>
        <v>0</v>
      </c>
      <c r="R234" s="210">
        <f t="shared" si="42"/>
        <v>0</v>
      </c>
      <c r="S234" s="210">
        <f t="shared" si="42"/>
        <v>0</v>
      </c>
      <c r="T234" s="210">
        <f t="shared" si="42"/>
        <v>0</v>
      </c>
      <c r="U234" s="210">
        <f t="shared" si="42"/>
        <v>0</v>
      </c>
      <c r="V234" s="210">
        <f t="shared" si="42"/>
        <v>0</v>
      </c>
      <c r="W234" s="210">
        <f t="shared" si="42"/>
        <v>0</v>
      </c>
      <c r="X234" s="207">
        <f t="shared" si="8"/>
        <v>0</v>
      </c>
      <c r="Y234" s="132"/>
    </row>
    <row r="235" spans="1:25" ht="32.25" thickBot="1">
      <c r="A235" s="148">
        <v>375</v>
      </c>
      <c r="B235" s="48"/>
      <c r="C235" s="44">
        <v>2969</v>
      </c>
      <c r="D235" s="219" t="s">
        <v>338</v>
      </c>
      <c r="E235" s="691">
        <f t="shared" si="40"/>
        <v>0</v>
      </c>
      <c r="F235" s="135">
        <f t="shared" si="40"/>
        <v>0</v>
      </c>
      <c r="G235" s="135">
        <f t="shared" si="40"/>
        <v>0</v>
      </c>
      <c r="H235" s="652">
        <f t="shared" si="40"/>
        <v>0</v>
      </c>
      <c r="I235" s="135">
        <f t="shared" si="40"/>
        <v>0</v>
      </c>
      <c r="J235" s="102">
        <f t="shared" si="3"/>
      </c>
      <c r="K235" s="129"/>
      <c r="L235" s="208">
        <f t="shared" si="41"/>
        <v>0</v>
      </c>
      <c r="M235" s="209">
        <f t="shared" si="41"/>
        <v>0</v>
      </c>
      <c r="N235" s="209">
        <f t="shared" si="41"/>
        <v>0</v>
      </c>
      <c r="O235" s="209">
        <f t="shared" si="41"/>
        <v>0</v>
      </c>
      <c r="P235" s="129"/>
      <c r="Q235" s="210">
        <f t="shared" si="42"/>
        <v>0</v>
      </c>
      <c r="R235" s="210">
        <f t="shared" si="42"/>
        <v>0</v>
      </c>
      <c r="S235" s="210">
        <f t="shared" si="42"/>
        <v>0</v>
      </c>
      <c r="T235" s="210">
        <f t="shared" si="42"/>
        <v>0</v>
      </c>
      <c r="U235" s="210">
        <f t="shared" si="42"/>
        <v>0</v>
      </c>
      <c r="V235" s="210">
        <f t="shared" si="42"/>
        <v>0</v>
      </c>
      <c r="W235" s="210">
        <f t="shared" si="42"/>
        <v>0</v>
      </c>
      <c r="X235" s="207">
        <f t="shared" si="8"/>
        <v>0</v>
      </c>
      <c r="Y235" s="132"/>
    </row>
    <row r="236" spans="1:24" ht="32.25" thickBot="1">
      <c r="A236" s="148">
        <v>380</v>
      </c>
      <c r="B236" s="48"/>
      <c r="C236" s="44">
        <v>2970</v>
      </c>
      <c r="D236" s="219" t="s">
        <v>339</v>
      </c>
      <c r="E236" s="691">
        <f t="shared" si="40"/>
        <v>0</v>
      </c>
      <c r="F236" s="135">
        <f t="shared" si="40"/>
        <v>0</v>
      </c>
      <c r="G236" s="135">
        <f t="shared" si="40"/>
        <v>0</v>
      </c>
      <c r="H236" s="652">
        <f t="shared" si="40"/>
        <v>0</v>
      </c>
      <c r="I236" s="135">
        <f t="shared" si="40"/>
        <v>0</v>
      </c>
      <c r="J236" s="102">
        <f t="shared" si="3"/>
      </c>
      <c r="K236" s="129"/>
      <c r="L236" s="208">
        <f t="shared" si="41"/>
        <v>0</v>
      </c>
      <c r="M236" s="209">
        <f t="shared" si="41"/>
        <v>0</v>
      </c>
      <c r="N236" s="209">
        <f t="shared" si="41"/>
        <v>0</v>
      </c>
      <c r="O236" s="209">
        <f t="shared" si="41"/>
        <v>0</v>
      </c>
      <c r="P236" s="129"/>
      <c r="Q236" s="210">
        <f t="shared" si="42"/>
        <v>0</v>
      </c>
      <c r="R236" s="210">
        <f t="shared" si="42"/>
        <v>0</v>
      </c>
      <c r="S236" s="210">
        <f t="shared" si="42"/>
        <v>0</v>
      </c>
      <c r="T236" s="210">
        <f t="shared" si="42"/>
        <v>0</v>
      </c>
      <c r="U236" s="210">
        <f t="shared" si="42"/>
        <v>0</v>
      </c>
      <c r="V236" s="210">
        <f t="shared" si="42"/>
        <v>0</v>
      </c>
      <c r="W236" s="210">
        <f t="shared" si="42"/>
        <v>0</v>
      </c>
      <c r="X236" s="207">
        <f t="shared" si="8"/>
        <v>0</v>
      </c>
    </row>
    <row r="237" spans="1:24" ht="18.75" thickBot="1">
      <c r="A237" s="148">
        <v>385</v>
      </c>
      <c r="B237" s="48"/>
      <c r="C237" s="42">
        <v>2989</v>
      </c>
      <c r="D237" s="220" t="s">
        <v>340</v>
      </c>
      <c r="E237" s="691">
        <f t="shared" si="40"/>
        <v>0</v>
      </c>
      <c r="F237" s="135">
        <f t="shared" si="40"/>
        <v>0</v>
      </c>
      <c r="G237" s="135">
        <f t="shared" si="40"/>
        <v>0</v>
      </c>
      <c r="H237" s="652">
        <f t="shared" si="40"/>
        <v>0</v>
      </c>
      <c r="I237" s="135">
        <f t="shared" si="40"/>
        <v>0</v>
      </c>
      <c r="J237" s="102">
        <f t="shared" si="3"/>
      </c>
      <c r="K237" s="129"/>
      <c r="L237" s="208">
        <f t="shared" si="41"/>
        <v>0</v>
      </c>
      <c r="M237" s="209">
        <f t="shared" si="41"/>
        <v>0</v>
      </c>
      <c r="N237" s="209">
        <f t="shared" si="41"/>
        <v>0</v>
      </c>
      <c r="O237" s="209">
        <f t="shared" si="41"/>
        <v>0</v>
      </c>
      <c r="P237" s="129"/>
      <c r="Q237" s="210">
        <f t="shared" si="42"/>
        <v>0</v>
      </c>
      <c r="R237" s="210">
        <f t="shared" si="42"/>
        <v>0</v>
      </c>
      <c r="S237" s="210">
        <f t="shared" si="42"/>
        <v>0</v>
      </c>
      <c r="T237" s="210">
        <f t="shared" si="42"/>
        <v>0</v>
      </c>
      <c r="U237" s="210">
        <f t="shared" si="42"/>
        <v>0</v>
      </c>
      <c r="V237" s="210">
        <f t="shared" si="42"/>
        <v>0</v>
      </c>
      <c r="W237" s="210">
        <f t="shared" si="42"/>
        <v>0</v>
      </c>
      <c r="X237" s="207">
        <f t="shared" si="8"/>
        <v>0</v>
      </c>
    </row>
    <row r="238" spans="1:24" ht="18.75" thickBot="1">
      <c r="A238" s="148">
        <v>390</v>
      </c>
      <c r="B238" s="6"/>
      <c r="C238" s="7">
        <v>2991</v>
      </c>
      <c r="D238" s="221" t="s">
        <v>341</v>
      </c>
      <c r="E238" s="691">
        <f t="shared" si="40"/>
        <v>0</v>
      </c>
      <c r="F238" s="135">
        <f t="shared" si="40"/>
        <v>0</v>
      </c>
      <c r="G238" s="135">
        <f t="shared" si="40"/>
        <v>0</v>
      </c>
      <c r="H238" s="652">
        <f t="shared" si="40"/>
        <v>0</v>
      </c>
      <c r="I238" s="135">
        <f t="shared" si="40"/>
        <v>0</v>
      </c>
      <c r="J238" s="102">
        <f t="shared" si="3"/>
      </c>
      <c r="K238" s="129"/>
      <c r="L238" s="208">
        <f t="shared" si="41"/>
        <v>0</v>
      </c>
      <c r="M238" s="209">
        <f t="shared" si="41"/>
        <v>0</v>
      </c>
      <c r="N238" s="209">
        <f t="shared" si="41"/>
        <v>0</v>
      </c>
      <c r="O238" s="209">
        <f t="shared" si="41"/>
        <v>0</v>
      </c>
      <c r="P238" s="129"/>
      <c r="Q238" s="210">
        <f t="shared" si="42"/>
        <v>0</v>
      </c>
      <c r="R238" s="210">
        <f t="shared" si="42"/>
        <v>0</v>
      </c>
      <c r="S238" s="210">
        <f t="shared" si="42"/>
        <v>0</v>
      </c>
      <c r="T238" s="210">
        <f t="shared" si="42"/>
        <v>0</v>
      </c>
      <c r="U238" s="210">
        <f t="shared" si="42"/>
        <v>0</v>
      </c>
      <c r="V238" s="210">
        <f t="shared" si="42"/>
        <v>0</v>
      </c>
      <c r="W238" s="210">
        <f t="shared" si="42"/>
        <v>0</v>
      </c>
      <c r="X238" s="207">
        <f t="shared" si="8"/>
        <v>0</v>
      </c>
    </row>
    <row r="239" spans="1:24" ht="18.75" thickBot="1">
      <c r="A239" s="148">
        <v>395</v>
      </c>
      <c r="B239" s="6"/>
      <c r="C239" s="13">
        <v>2992</v>
      </c>
      <c r="D239" s="455" t="s">
        <v>342</v>
      </c>
      <c r="E239" s="691">
        <f t="shared" si="40"/>
        <v>0</v>
      </c>
      <c r="F239" s="135">
        <f t="shared" si="40"/>
        <v>0</v>
      </c>
      <c r="G239" s="135">
        <f t="shared" si="40"/>
        <v>0</v>
      </c>
      <c r="H239" s="652">
        <f t="shared" si="40"/>
        <v>0</v>
      </c>
      <c r="I239" s="135">
        <f t="shared" si="40"/>
        <v>0</v>
      </c>
      <c r="J239" s="102">
        <f t="shared" si="3"/>
      </c>
      <c r="K239" s="129"/>
      <c r="L239" s="208">
        <f t="shared" si="41"/>
        <v>0</v>
      </c>
      <c r="M239" s="209">
        <f t="shared" si="41"/>
        <v>0</v>
      </c>
      <c r="N239" s="209">
        <f t="shared" si="41"/>
        <v>0</v>
      </c>
      <c r="O239" s="209">
        <f t="shared" si="41"/>
        <v>0</v>
      </c>
      <c r="P239" s="129"/>
      <c r="Q239" s="210">
        <f t="shared" si="42"/>
        <v>0</v>
      </c>
      <c r="R239" s="210">
        <f t="shared" si="42"/>
        <v>0</v>
      </c>
      <c r="S239" s="210">
        <f t="shared" si="42"/>
        <v>0</v>
      </c>
      <c r="T239" s="210">
        <f t="shared" si="42"/>
        <v>0</v>
      </c>
      <c r="U239" s="210">
        <f t="shared" si="42"/>
        <v>0</v>
      </c>
      <c r="V239" s="210">
        <f t="shared" si="42"/>
        <v>0</v>
      </c>
      <c r="W239" s="210">
        <f t="shared" si="42"/>
        <v>0</v>
      </c>
      <c r="X239" s="207">
        <f>T239-U239-V239-W239</f>
        <v>0</v>
      </c>
    </row>
    <row r="240" spans="1:25" s="132" customFormat="1" ht="18.75" thickBot="1">
      <c r="A240" s="142">
        <v>397</v>
      </c>
      <c r="B240" s="10">
        <v>3300</v>
      </c>
      <c r="C240" s="224" t="s">
        <v>343</v>
      </c>
      <c r="D240" s="217"/>
      <c r="E240" s="691">
        <f>SUMIF($B$595:$B$12301,$B240,E$595:E$12301)</f>
        <v>0</v>
      </c>
      <c r="F240" s="211">
        <f>SUMIF($B$595:$B$12301,$B240,F$595:F$12301)</f>
        <v>0</v>
      </c>
      <c r="G240" s="211">
        <f>SUMIF($B$595:$B$12301,$B240,G$595:G$12301)</f>
        <v>0</v>
      </c>
      <c r="H240" s="654">
        <f>SUMIF($B$595:$B$12301,$B240,H$595:H$12301)</f>
        <v>0</v>
      </c>
      <c r="I240" s="211">
        <f>SUMIF($B$595:$B$12301,$B240,I$595:I$12301)</f>
        <v>0</v>
      </c>
      <c r="J240" s="102">
        <f t="shared" si="3"/>
      </c>
      <c r="K240" s="129"/>
      <c r="L240" s="214">
        <f>SUMIF($B$595:$B$12301,$B240,L$595:L$12301)</f>
        <v>0</v>
      </c>
      <c r="M240" s="225">
        <f>SUMIF($B$595:$B$12301,$B240,M$595:M$12301)</f>
        <v>0</v>
      </c>
      <c r="N240" s="225">
        <f>SUMIF($B$595:$B$12301,$B240,N$595:N$12301)</f>
        <v>0</v>
      </c>
      <c r="O240" s="225">
        <f>SUMIF($B$595:$B$12301,$B240,O$595:O$12301)</f>
        <v>0</v>
      </c>
      <c r="P240" s="129"/>
      <c r="Q240" s="214">
        <f aca="true" t="shared" si="43" ref="Q240:W240">SUMIF($B$595:$B$12301,$B240,Q$595:Q$12301)</f>
        <v>0</v>
      </c>
      <c r="R240" s="214">
        <f t="shared" si="43"/>
        <v>0</v>
      </c>
      <c r="S240" s="214">
        <f t="shared" si="43"/>
        <v>0</v>
      </c>
      <c r="T240" s="214">
        <f t="shared" si="43"/>
        <v>0</v>
      </c>
      <c r="U240" s="214">
        <f t="shared" si="43"/>
        <v>0</v>
      </c>
      <c r="V240" s="214">
        <f t="shared" si="43"/>
        <v>0</v>
      </c>
      <c r="W240" s="214">
        <f t="shared" si="43"/>
        <v>0</v>
      </c>
      <c r="X240" s="207">
        <f t="shared" si="8"/>
        <v>0</v>
      </c>
      <c r="Y240" s="96"/>
    </row>
    <row r="241" spans="1:24" ht="18.75" thickBot="1">
      <c r="A241" s="131">
        <v>398</v>
      </c>
      <c r="B241" s="14"/>
      <c r="C241" s="15">
        <v>3301</v>
      </c>
      <c r="D241" s="392" t="s">
        <v>344</v>
      </c>
      <c r="E241" s="691">
        <f aca="true" t="shared" si="44" ref="E241:I246">SUMIF($C$595:$C$12301,$C241,E$595:E$12301)</f>
        <v>0</v>
      </c>
      <c r="F241" s="135">
        <f t="shared" si="44"/>
        <v>0</v>
      </c>
      <c r="G241" s="135">
        <f t="shared" si="44"/>
        <v>0</v>
      </c>
      <c r="H241" s="652">
        <f t="shared" si="44"/>
        <v>0</v>
      </c>
      <c r="I241" s="135">
        <f t="shared" si="44"/>
        <v>0</v>
      </c>
      <c r="J241" s="102">
        <f t="shared" si="3"/>
      </c>
      <c r="K241" s="129"/>
      <c r="L241" s="210">
        <f aca="true" t="shared" si="45" ref="L241:O246">SUMIF($C$595:$C$12301,$C241,L$595:L$12301)</f>
        <v>0</v>
      </c>
      <c r="M241" s="215">
        <f t="shared" si="45"/>
        <v>0</v>
      </c>
      <c r="N241" s="215">
        <f t="shared" si="45"/>
        <v>0</v>
      </c>
      <c r="O241" s="215">
        <f t="shared" si="45"/>
        <v>0</v>
      </c>
      <c r="P241" s="129"/>
      <c r="Q241" s="210">
        <f aca="true" t="shared" si="46" ref="Q241:W246">SUMIF($C$595:$C$12301,$C241,Q$595:Q$12301)</f>
        <v>0</v>
      </c>
      <c r="R241" s="210">
        <f t="shared" si="46"/>
        <v>0</v>
      </c>
      <c r="S241" s="210">
        <f t="shared" si="46"/>
        <v>0</v>
      </c>
      <c r="T241" s="210">
        <f t="shared" si="46"/>
        <v>0</v>
      </c>
      <c r="U241" s="210">
        <f t="shared" si="46"/>
        <v>0</v>
      </c>
      <c r="V241" s="210">
        <f t="shared" si="46"/>
        <v>0</v>
      </c>
      <c r="W241" s="210">
        <f t="shared" si="46"/>
        <v>0</v>
      </c>
      <c r="X241" s="207">
        <f t="shared" si="8"/>
        <v>0</v>
      </c>
    </row>
    <row r="242" spans="1:25" ht="18.75" thickBot="1">
      <c r="A242" s="131">
        <v>399</v>
      </c>
      <c r="B242" s="14"/>
      <c r="C242" s="44">
        <v>3302</v>
      </c>
      <c r="D242" s="393" t="s">
        <v>345</v>
      </c>
      <c r="E242" s="691">
        <f t="shared" si="44"/>
        <v>0</v>
      </c>
      <c r="F242" s="135">
        <f t="shared" si="44"/>
        <v>0</v>
      </c>
      <c r="G242" s="135">
        <f t="shared" si="44"/>
        <v>0</v>
      </c>
      <c r="H242" s="652">
        <f t="shared" si="44"/>
        <v>0</v>
      </c>
      <c r="I242" s="135">
        <f t="shared" si="44"/>
        <v>0</v>
      </c>
      <c r="J242" s="102">
        <f t="shared" si="3"/>
      </c>
      <c r="K242" s="129"/>
      <c r="L242" s="210">
        <f t="shared" si="45"/>
        <v>0</v>
      </c>
      <c r="M242" s="215">
        <f t="shared" si="45"/>
        <v>0</v>
      </c>
      <c r="N242" s="215">
        <f t="shared" si="45"/>
        <v>0</v>
      </c>
      <c r="O242" s="215">
        <f t="shared" si="45"/>
        <v>0</v>
      </c>
      <c r="P242" s="129"/>
      <c r="Q242" s="210">
        <f t="shared" si="46"/>
        <v>0</v>
      </c>
      <c r="R242" s="210">
        <f t="shared" si="46"/>
        <v>0</v>
      </c>
      <c r="S242" s="210">
        <f t="shared" si="46"/>
        <v>0</v>
      </c>
      <c r="T242" s="210">
        <f t="shared" si="46"/>
        <v>0</v>
      </c>
      <c r="U242" s="210">
        <f t="shared" si="46"/>
        <v>0</v>
      </c>
      <c r="V242" s="210">
        <f t="shared" si="46"/>
        <v>0</v>
      </c>
      <c r="W242" s="210">
        <f t="shared" si="46"/>
        <v>0</v>
      </c>
      <c r="X242" s="207">
        <f t="shared" si="8"/>
        <v>0</v>
      </c>
      <c r="Y242" s="132"/>
    </row>
    <row r="243" spans="1:24" ht="18.75" thickBot="1">
      <c r="A243" s="131">
        <v>400</v>
      </c>
      <c r="B243" s="14"/>
      <c r="C243" s="44">
        <v>3303</v>
      </c>
      <c r="D243" s="219" t="s">
        <v>346</v>
      </c>
      <c r="E243" s="691">
        <f t="shared" si="44"/>
        <v>0</v>
      </c>
      <c r="F243" s="135">
        <f t="shared" si="44"/>
        <v>0</v>
      </c>
      <c r="G243" s="135">
        <f t="shared" si="44"/>
        <v>0</v>
      </c>
      <c r="H243" s="652">
        <f t="shared" si="44"/>
        <v>0</v>
      </c>
      <c r="I243" s="135">
        <f t="shared" si="44"/>
        <v>0</v>
      </c>
      <c r="J243" s="102">
        <f t="shared" si="3"/>
      </c>
      <c r="K243" s="129"/>
      <c r="L243" s="210">
        <f t="shared" si="45"/>
        <v>0</v>
      </c>
      <c r="M243" s="215">
        <f t="shared" si="45"/>
        <v>0</v>
      </c>
      <c r="N243" s="215">
        <f t="shared" si="45"/>
        <v>0</v>
      </c>
      <c r="O243" s="215">
        <f t="shared" si="45"/>
        <v>0</v>
      </c>
      <c r="P243" s="129"/>
      <c r="Q243" s="210">
        <f t="shared" si="46"/>
        <v>0</v>
      </c>
      <c r="R243" s="210">
        <f t="shared" si="46"/>
        <v>0</v>
      </c>
      <c r="S243" s="210">
        <f t="shared" si="46"/>
        <v>0</v>
      </c>
      <c r="T243" s="210">
        <f t="shared" si="46"/>
        <v>0</v>
      </c>
      <c r="U243" s="210">
        <f t="shared" si="46"/>
        <v>0</v>
      </c>
      <c r="V243" s="210">
        <f t="shared" si="46"/>
        <v>0</v>
      </c>
      <c r="W243" s="210">
        <f t="shared" si="46"/>
        <v>0</v>
      </c>
      <c r="X243" s="207">
        <f t="shared" si="8"/>
        <v>0</v>
      </c>
    </row>
    <row r="244" spans="1:24" ht="18.75" thickBot="1">
      <c r="A244" s="131">
        <v>401</v>
      </c>
      <c r="B244" s="14"/>
      <c r="C244" s="42">
        <v>3304</v>
      </c>
      <c r="D244" s="394" t="s">
        <v>347</v>
      </c>
      <c r="E244" s="691">
        <f t="shared" si="44"/>
        <v>0</v>
      </c>
      <c r="F244" s="135">
        <f t="shared" si="44"/>
        <v>0</v>
      </c>
      <c r="G244" s="135">
        <f t="shared" si="44"/>
        <v>0</v>
      </c>
      <c r="H244" s="652">
        <f t="shared" si="44"/>
        <v>0</v>
      </c>
      <c r="I244" s="135">
        <f t="shared" si="44"/>
        <v>0</v>
      </c>
      <c r="J244" s="102">
        <f t="shared" si="3"/>
      </c>
      <c r="K244" s="129"/>
      <c r="L244" s="210">
        <f t="shared" si="45"/>
        <v>0</v>
      </c>
      <c r="M244" s="215">
        <f t="shared" si="45"/>
        <v>0</v>
      </c>
      <c r="N244" s="215">
        <f t="shared" si="45"/>
        <v>0</v>
      </c>
      <c r="O244" s="215">
        <f t="shared" si="45"/>
        <v>0</v>
      </c>
      <c r="P244" s="129"/>
      <c r="Q244" s="210">
        <f t="shared" si="46"/>
        <v>0</v>
      </c>
      <c r="R244" s="210">
        <f t="shared" si="46"/>
        <v>0</v>
      </c>
      <c r="S244" s="210">
        <f t="shared" si="46"/>
        <v>0</v>
      </c>
      <c r="T244" s="210">
        <f t="shared" si="46"/>
        <v>0</v>
      </c>
      <c r="U244" s="210">
        <f t="shared" si="46"/>
        <v>0</v>
      </c>
      <c r="V244" s="210">
        <f t="shared" si="46"/>
        <v>0</v>
      </c>
      <c r="W244" s="210">
        <f t="shared" si="46"/>
        <v>0</v>
      </c>
      <c r="X244" s="207">
        <f t="shared" si="8"/>
        <v>0</v>
      </c>
    </row>
    <row r="245" spans="1:24" ht="30.75" thickBot="1">
      <c r="A245" s="131">
        <v>402</v>
      </c>
      <c r="B245" s="14"/>
      <c r="C245" s="13">
        <v>3305</v>
      </c>
      <c r="D245" s="395" t="s">
        <v>348</v>
      </c>
      <c r="E245" s="691">
        <f t="shared" si="44"/>
        <v>0</v>
      </c>
      <c r="F245" s="135">
        <f t="shared" si="44"/>
        <v>0</v>
      </c>
      <c r="G245" s="135">
        <f t="shared" si="44"/>
        <v>0</v>
      </c>
      <c r="H245" s="652">
        <f t="shared" si="44"/>
        <v>0</v>
      </c>
      <c r="I245" s="135">
        <f t="shared" si="44"/>
        <v>0</v>
      </c>
      <c r="J245" s="102">
        <f t="shared" si="3"/>
      </c>
      <c r="K245" s="129"/>
      <c r="L245" s="210">
        <f t="shared" si="45"/>
        <v>0</v>
      </c>
      <c r="M245" s="215">
        <f t="shared" si="45"/>
        <v>0</v>
      </c>
      <c r="N245" s="215">
        <f t="shared" si="45"/>
        <v>0</v>
      </c>
      <c r="O245" s="215">
        <f t="shared" si="45"/>
        <v>0</v>
      </c>
      <c r="P245" s="129"/>
      <c r="Q245" s="210">
        <f t="shared" si="46"/>
        <v>0</v>
      </c>
      <c r="R245" s="210">
        <f t="shared" si="46"/>
        <v>0</v>
      </c>
      <c r="S245" s="210">
        <f t="shared" si="46"/>
        <v>0</v>
      </c>
      <c r="T245" s="210">
        <f t="shared" si="46"/>
        <v>0</v>
      </c>
      <c r="U245" s="210">
        <f t="shared" si="46"/>
        <v>0</v>
      </c>
      <c r="V245" s="210">
        <f t="shared" si="46"/>
        <v>0</v>
      </c>
      <c r="W245" s="210">
        <f t="shared" si="46"/>
        <v>0</v>
      </c>
      <c r="X245" s="207">
        <f aca="true" t="shared" si="47" ref="X245:X289">T245-U245-V245-W245</f>
        <v>0</v>
      </c>
    </row>
    <row r="246" spans="1:25" s="132" customFormat="1" ht="18.75" thickBot="1">
      <c r="A246" s="226">
        <v>404</v>
      </c>
      <c r="B246" s="14"/>
      <c r="C246" s="13">
        <v>3306</v>
      </c>
      <c r="D246" s="395" t="s">
        <v>349</v>
      </c>
      <c r="E246" s="691">
        <f t="shared" si="44"/>
        <v>0</v>
      </c>
      <c r="F246" s="135">
        <f t="shared" si="44"/>
        <v>0</v>
      </c>
      <c r="G246" s="135">
        <f t="shared" si="44"/>
        <v>0</v>
      </c>
      <c r="H246" s="652">
        <f t="shared" si="44"/>
        <v>0</v>
      </c>
      <c r="I246" s="135">
        <f t="shared" si="44"/>
        <v>0</v>
      </c>
      <c r="J246" s="102">
        <f aca="true" t="shared" si="48" ref="J246:J289">(IF(OR($E246&lt;&gt;0,$F246&lt;&gt;0,$G246&lt;&gt;0,$H246&lt;&gt;0,$I246&lt;&gt;0),$J$2,""))</f>
      </c>
      <c r="K246" s="129"/>
      <c r="L246" s="210">
        <f t="shared" si="45"/>
        <v>0</v>
      </c>
      <c r="M246" s="215">
        <f t="shared" si="45"/>
        <v>0</v>
      </c>
      <c r="N246" s="215">
        <f t="shared" si="45"/>
        <v>0</v>
      </c>
      <c r="O246" s="215">
        <f t="shared" si="45"/>
        <v>0</v>
      </c>
      <c r="P246" s="129"/>
      <c r="Q246" s="210">
        <f t="shared" si="46"/>
        <v>0</v>
      </c>
      <c r="R246" s="210">
        <f t="shared" si="46"/>
        <v>0</v>
      </c>
      <c r="S246" s="210">
        <f t="shared" si="46"/>
        <v>0</v>
      </c>
      <c r="T246" s="210">
        <f t="shared" si="46"/>
        <v>0</v>
      </c>
      <c r="U246" s="210">
        <f t="shared" si="46"/>
        <v>0</v>
      </c>
      <c r="V246" s="210">
        <f t="shared" si="46"/>
        <v>0</v>
      </c>
      <c r="W246" s="210">
        <f t="shared" si="46"/>
        <v>0</v>
      </c>
      <c r="X246" s="207">
        <f t="shared" si="47"/>
        <v>0</v>
      </c>
      <c r="Y246" s="96"/>
    </row>
    <row r="247" spans="1:25" s="132" customFormat="1" ht="18.75" thickBot="1">
      <c r="A247" s="226">
        <v>404</v>
      </c>
      <c r="B247" s="10">
        <v>3900</v>
      </c>
      <c r="C247" s="784" t="s">
        <v>350</v>
      </c>
      <c r="D247" s="784"/>
      <c r="E247" s="691">
        <f aca="true" t="shared" si="49" ref="E247:I250">SUMIF($B$595:$B$12301,$B247,E$595:E$12301)</f>
        <v>0</v>
      </c>
      <c r="F247" s="211">
        <f t="shared" si="49"/>
        <v>0</v>
      </c>
      <c r="G247" s="211">
        <f t="shared" si="49"/>
        <v>0</v>
      </c>
      <c r="H247" s="654">
        <f t="shared" si="49"/>
        <v>0</v>
      </c>
      <c r="I247" s="211">
        <f t="shared" si="49"/>
        <v>0</v>
      </c>
      <c r="J247" s="102">
        <f t="shared" si="48"/>
      </c>
      <c r="K247" s="129"/>
      <c r="L247" s="212">
        <f aca="true" t="shared" si="50" ref="L247:O250">SUMIF($B$595:$B$12301,$B247,L$595:L$12301)</f>
        <v>0</v>
      </c>
      <c r="M247" s="213">
        <f t="shared" si="50"/>
        <v>0</v>
      </c>
      <c r="N247" s="213">
        <f t="shared" si="50"/>
        <v>0</v>
      </c>
      <c r="O247" s="213">
        <f t="shared" si="50"/>
        <v>0</v>
      </c>
      <c r="P247" s="129"/>
      <c r="Q247" s="212">
        <f aca="true" t="shared" si="51" ref="Q247:W250">SUMIF($B$595:$B$12301,$B247,Q$595:Q$12301)</f>
        <v>0</v>
      </c>
      <c r="R247" s="212">
        <f t="shared" si="51"/>
        <v>0</v>
      </c>
      <c r="S247" s="212">
        <f t="shared" si="51"/>
        <v>0</v>
      </c>
      <c r="T247" s="212">
        <f t="shared" si="51"/>
        <v>0</v>
      </c>
      <c r="U247" s="212">
        <f t="shared" si="51"/>
        <v>0</v>
      </c>
      <c r="V247" s="212">
        <f t="shared" si="51"/>
        <v>0</v>
      </c>
      <c r="W247" s="212">
        <f t="shared" si="51"/>
        <v>0</v>
      </c>
      <c r="X247" s="207">
        <f t="shared" si="47"/>
        <v>0</v>
      </c>
      <c r="Y247" s="96"/>
    </row>
    <row r="248" spans="1:24" s="132" customFormat="1" ht="18.75" thickBot="1">
      <c r="A248" s="147">
        <v>440</v>
      </c>
      <c r="B248" s="10">
        <v>4000</v>
      </c>
      <c r="C248" s="784" t="s">
        <v>351</v>
      </c>
      <c r="D248" s="784"/>
      <c r="E248" s="691">
        <f t="shared" si="49"/>
        <v>0</v>
      </c>
      <c r="F248" s="211">
        <f t="shared" si="49"/>
        <v>0</v>
      </c>
      <c r="G248" s="211">
        <f t="shared" si="49"/>
        <v>0</v>
      </c>
      <c r="H248" s="654">
        <f t="shared" si="49"/>
        <v>0</v>
      </c>
      <c r="I248" s="211">
        <f t="shared" si="49"/>
        <v>0</v>
      </c>
      <c r="J248" s="102">
        <f t="shared" si="48"/>
      </c>
      <c r="K248" s="129"/>
      <c r="L248" s="212">
        <f t="shared" si="50"/>
        <v>0</v>
      </c>
      <c r="M248" s="213">
        <f t="shared" si="50"/>
        <v>0</v>
      </c>
      <c r="N248" s="213">
        <f t="shared" si="50"/>
        <v>0</v>
      </c>
      <c r="O248" s="213">
        <f t="shared" si="50"/>
        <v>0</v>
      </c>
      <c r="P248" s="129"/>
      <c r="Q248" s="214">
        <f t="shared" si="51"/>
        <v>0</v>
      </c>
      <c r="R248" s="214">
        <f t="shared" si="51"/>
        <v>0</v>
      </c>
      <c r="S248" s="214">
        <f t="shared" si="51"/>
        <v>0</v>
      </c>
      <c r="T248" s="214">
        <f t="shared" si="51"/>
        <v>0</v>
      </c>
      <c r="U248" s="214">
        <f t="shared" si="51"/>
        <v>0</v>
      </c>
      <c r="V248" s="214">
        <f t="shared" si="51"/>
        <v>0</v>
      </c>
      <c r="W248" s="214">
        <f t="shared" si="51"/>
        <v>0</v>
      </c>
      <c r="X248" s="207">
        <f t="shared" si="47"/>
        <v>0</v>
      </c>
    </row>
    <row r="249" spans="1:24" s="132" customFormat="1" ht="18.75" thickBot="1">
      <c r="A249" s="147">
        <v>450</v>
      </c>
      <c r="B249" s="10">
        <v>4100</v>
      </c>
      <c r="C249" s="784" t="s">
        <v>352</v>
      </c>
      <c r="D249" s="784"/>
      <c r="E249" s="691">
        <f t="shared" si="49"/>
        <v>0</v>
      </c>
      <c r="F249" s="211">
        <f t="shared" si="49"/>
        <v>0</v>
      </c>
      <c r="G249" s="211">
        <f t="shared" si="49"/>
        <v>0</v>
      </c>
      <c r="H249" s="654">
        <f t="shared" si="49"/>
        <v>0</v>
      </c>
      <c r="I249" s="211">
        <f t="shared" si="49"/>
        <v>0</v>
      </c>
      <c r="J249" s="102">
        <f t="shared" si="48"/>
      </c>
      <c r="K249" s="129"/>
      <c r="L249" s="214">
        <f t="shared" si="50"/>
        <v>0</v>
      </c>
      <c r="M249" s="225">
        <f t="shared" si="50"/>
        <v>0</v>
      </c>
      <c r="N249" s="225">
        <f t="shared" si="50"/>
        <v>0</v>
      </c>
      <c r="O249" s="225">
        <f t="shared" si="50"/>
        <v>0</v>
      </c>
      <c r="P249" s="129"/>
      <c r="Q249" s="214">
        <f t="shared" si="51"/>
        <v>0</v>
      </c>
      <c r="R249" s="214">
        <f t="shared" si="51"/>
        <v>0</v>
      </c>
      <c r="S249" s="214">
        <f t="shared" si="51"/>
        <v>0</v>
      </c>
      <c r="T249" s="214">
        <f t="shared" si="51"/>
        <v>0</v>
      </c>
      <c r="U249" s="214">
        <f t="shared" si="51"/>
        <v>0</v>
      </c>
      <c r="V249" s="214">
        <f t="shared" si="51"/>
        <v>0</v>
      </c>
      <c r="W249" s="214">
        <f t="shared" si="51"/>
        <v>0</v>
      </c>
      <c r="X249" s="207">
        <f t="shared" si="47"/>
        <v>0</v>
      </c>
    </row>
    <row r="250" spans="1:24" s="132" customFormat="1" ht="18.75" thickBot="1">
      <c r="A250" s="147">
        <v>495</v>
      </c>
      <c r="B250" s="10">
        <v>4200</v>
      </c>
      <c r="C250" s="780" t="s">
        <v>353</v>
      </c>
      <c r="D250" s="780"/>
      <c r="E250" s="691">
        <f t="shared" si="49"/>
        <v>0</v>
      </c>
      <c r="F250" s="211">
        <f t="shared" si="49"/>
        <v>0</v>
      </c>
      <c r="G250" s="211">
        <f t="shared" si="49"/>
        <v>0</v>
      </c>
      <c r="H250" s="654">
        <f t="shared" si="49"/>
        <v>0</v>
      </c>
      <c r="I250" s="211">
        <f t="shared" si="49"/>
        <v>0</v>
      </c>
      <c r="J250" s="102">
        <f t="shared" si="48"/>
      </c>
      <c r="K250" s="129"/>
      <c r="L250" s="212">
        <f t="shared" si="50"/>
        <v>0</v>
      </c>
      <c r="M250" s="213">
        <f t="shared" si="50"/>
        <v>0</v>
      </c>
      <c r="N250" s="213">
        <f t="shared" si="50"/>
        <v>0</v>
      </c>
      <c r="O250" s="213">
        <f t="shared" si="50"/>
        <v>0</v>
      </c>
      <c r="P250" s="129"/>
      <c r="Q250" s="212">
        <f t="shared" si="51"/>
        <v>0</v>
      </c>
      <c r="R250" s="212">
        <f t="shared" si="51"/>
        <v>0</v>
      </c>
      <c r="S250" s="212">
        <f t="shared" si="51"/>
        <v>0</v>
      </c>
      <c r="T250" s="212">
        <f t="shared" si="51"/>
        <v>0</v>
      </c>
      <c r="U250" s="212">
        <f t="shared" si="51"/>
        <v>0</v>
      </c>
      <c r="V250" s="212">
        <f t="shared" si="51"/>
        <v>0</v>
      </c>
      <c r="W250" s="212">
        <f t="shared" si="51"/>
        <v>0</v>
      </c>
      <c r="X250" s="207">
        <f t="shared" si="47"/>
        <v>0</v>
      </c>
    </row>
    <row r="251" spans="1:25" ht="18.75" thickBot="1">
      <c r="A251" s="148">
        <v>500</v>
      </c>
      <c r="B251" s="49"/>
      <c r="C251" s="15">
        <v>4201</v>
      </c>
      <c r="D251" s="8" t="s">
        <v>354</v>
      </c>
      <c r="E251" s="691">
        <f aca="true" t="shared" si="52" ref="E251:I256">SUMIF($C$595:$C$12301,$C251,E$595:E$12301)</f>
        <v>0</v>
      </c>
      <c r="F251" s="135">
        <f t="shared" si="52"/>
        <v>0</v>
      </c>
      <c r="G251" s="135">
        <f t="shared" si="52"/>
        <v>0</v>
      </c>
      <c r="H251" s="652">
        <f t="shared" si="52"/>
        <v>0</v>
      </c>
      <c r="I251" s="135">
        <f t="shared" si="52"/>
        <v>0</v>
      </c>
      <c r="J251" s="102">
        <f t="shared" si="48"/>
      </c>
      <c r="K251" s="129"/>
      <c r="L251" s="208">
        <f aca="true" t="shared" si="53" ref="L251:O256">SUMIF($C$595:$C$12301,$C251,L$595:L$12301)</f>
        <v>0</v>
      </c>
      <c r="M251" s="209">
        <f t="shared" si="53"/>
        <v>0</v>
      </c>
      <c r="N251" s="209">
        <f t="shared" si="53"/>
        <v>0</v>
      </c>
      <c r="O251" s="209">
        <f t="shared" si="53"/>
        <v>0</v>
      </c>
      <c r="P251" s="129"/>
      <c r="Q251" s="208">
        <f aca="true" t="shared" si="54" ref="Q251:W256">SUMIF($C$595:$C$12301,$C251,Q$595:Q$12301)</f>
        <v>0</v>
      </c>
      <c r="R251" s="208">
        <f t="shared" si="54"/>
        <v>0</v>
      </c>
      <c r="S251" s="208">
        <f t="shared" si="54"/>
        <v>0</v>
      </c>
      <c r="T251" s="208">
        <f t="shared" si="54"/>
        <v>0</v>
      </c>
      <c r="U251" s="208">
        <f t="shared" si="54"/>
        <v>0</v>
      </c>
      <c r="V251" s="208">
        <f t="shared" si="54"/>
        <v>0</v>
      </c>
      <c r="W251" s="208">
        <f t="shared" si="54"/>
        <v>0</v>
      </c>
      <c r="X251" s="207">
        <f t="shared" si="47"/>
        <v>0</v>
      </c>
      <c r="Y251" s="132"/>
    </row>
    <row r="252" spans="1:25" ht="18.75" thickBot="1">
      <c r="A252" s="148">
        <v>505</v>
      </c>
      <c r="B252" s="49"/>
      <c r="C252" s="7">
        <v>4202</v>
      </c>
      <c r="D252" s="9" t="s">
        <v>355</v>
      </c>
      <c r="E252" s="691">
        <f t="shared" si="52"/>
        <v>0</v>
      </c>
      <c r="F252" s="135">
        <f t="shared" si="52"/>
        <v>0</v>
      </c>
      <c r="G252" s="135">
        <f t="shared" si="52"/>
        <v>0</v>
      </c>
      <c r="H252" s="652">
        <f t="shared" si="52"/>
        <v>0</v>
      </c>
      <c r="I252" s="135">
        <f t="shared" si="52"/>
        <v>0</v>
      </c>
      <c r="J252" s="102">
        <f t="shared" si="48"/>
      </c>
      <c r="K252" s="129"/>
      <c r="L252" s="208">
        <f t="shared" si="53"/>
        <v>0</v>
      </c>
      <c r="M252" s="209">
        <f t="shared" si="53"/>
        <v>0</v>
      </c>
      <c r="N252" s="209">
        <f t="shared" si="53"/>
        <v>0</v>
      </c>
      <c r="O252" s="209">
        <f t="shared" si="53"/>
        <v>0</v>
      </c>
      <c r="P252" s="129"/>
      <c r="Q252" s="208">
        <f t="shared" si="54"/>
        <v>0</v>
      </c>
      <c r="R252" s="208">
        <f t="shared" si="54"/>
        <v>0</v>
      </c>
      <c r="S252" s="208">
        <f t="shared" si="54"/>
        <v>0</v>
      </c>
      <c r="T252" s="208">
        <f t="shared" si="54"/>
        <v>0</v>
      </c>
      <c r="U252" s="208">
        <f t="shared" si="54"/>
        <v>0</v>
      </c>
      <c r="V252" s="208">
        <f t="shared" si="54"/>
        <v>0</v>
      </c>
      <c r="W252" s="208">
        <f t="shared" si="54"/>
        <v>0</v>
      </c>
      <c r="X252" s="207">
        <f t="shared" si="47"/>
        <v>0</v>
      </c>
      <c r="Y252" s="132"/>
    </row>
    <row r="253" spans="1:24" ht="18.75" thickBot="1">
      <c r="A253" s="148">
        <v>510</v>
      </c>
      <c r="B253" s="49"/>
      <c r="C253" s="7">
        <v>4214</v>
      </c>
      <c r="D253" s="9" t="s">
        <v>356</v>
      </c>
      <c r="E253" s="691">
        <f t="shared" si="52"/>
        <v>0</v>
      </c>
      <c r="F253" s="135">
        <f t="shared" si="52"/>
        <v>0</v>
      </c>
      <c r="G253" s="135">
        <f t="shared" si="52"/>
        <v>0</v>
      </c>
      <c r="H253" s="652">
        <f t="shared" si="52"/>
        <v>0</v>
      </c>
      <c r="I253" s="135">
        <f t="shared" si="52"/>
        <v>0</v>
      </c>
      <c r="J253" s="102">
        <f t="shared" si="48"/>
      </c>
      <c r="K253" s="129"/>
      <c r="L253" s="208">
        <f t="shared" si="53"/>
        <v>0</v>
      </c>
      <c r="M253" s="209">
        <f t="shared" si="53"/>
        <v>0</v>
      </c>
      <c r="N253" s="209">
        <f t="shared" si="53"/>
        <v>0</v>
      </c>
      <c r="O253" s="209">
        <f t="shared" si="53"/>
        <v>0</v>
      </c>
      <c r="P253" s="129"/>
      <c r="Q253" s="208">
        <f t="shared" si="54"/>
        <v>0</v>
      </c>
      <c r="R253" s="208">
        <f t="shared" si="54"/>
        <v>0</v>
      </c>
      <c r="S253" s="208">
        <f t="shared" si="54"/>
        <v>0</v>
      </c>
      <c r="T253" s="208">
        <f t="shared" si="54"/>
        <v>0</v>
      </c>
      <c r="U253" s="208">
        <f t="shared" si="54"/>
        <v>0</v>
      </c>
      <c r="V253" s="208">
        <f t="shared" si="54"/>
        <v>0</v>
      </c>
      <c r="W253" s="208">
        <f t="shared" si="54"/>
        <v>0</v>
      </c>
      <c r="X253" s="207">
        <f t="shared" si="47"/>
        <v>0</v>
      </c>
    </row>
    <row r="254" spans="1:24" ht="18.75" thickBot="1">
      <c r="A254" s="148">
        <v>515</v>
      </c>
      <c r="B254" s="49"/>
      <c r="C254" s="7">
        <v>4217</v>
      </c>
      <c r="D254" s="9" t="s">
        <v>357</v>
      </c>
      <c r="E254" s="691">
        <f t="shared" si="52"/>
        <v>0</v>
      </c>
      <c r="F254" s="135">
        <f t="shared" si="52"/>
        <v>0</v>
      </c>
      <c r="G254" s="135">
        <f t="shared" si="52"/>
        <v>0</v>
      </c>
      <c r="H254" s="652">
        <f t="shared" si="52"/>
        <v>0</v>
      </c>
      <c r="I254" s="135">
        <f t="shared" si="52"/>
        <v>0</v>
      </c>
      <c r="J254" s="102">
        <f t="shared" si="48"/>
      </c>
      <c r="K254" s="129"/>
      <c r="L254" s="208">
        <f t="shared" si="53"/>
        <v>0</v>
      </c>
      <c r="M254" s="209">
        <f t="shared" si="53"/>
        <v>0</v>
      </c>
      <c r="N254" s="209">
        <f t="shared" si="53"/>
        <v>0</v>
      </c>
      <c r="O254" s="209">
        <f t="shared" si="53"/>
        <v>0</v>
      </c>
      <c r="P254" s="129"/>
      <c r="Q254" s="208">
        <f t="shared" si="54"/>
        <v>0</v>
      </c>
      <c r="R254" s="208">
        <f t="shared" si="54"/>
        <v>0</v>
      </c>
      <c r="S254" s="208">
        <f t="shared" si="54"/>
        <v>0</v>
      </c>
      <c r="T254" s="208">
        <f t="shared" si="54"/>
        <v>0</v>
      </c>
      <c r="U254" s="208">
        <f t="shared" si="54"/>
        <v>0</v>
      </c>
      <c r="V254" s="208">
        <f t="shared" si="54"/>
        <v>0</v>
      </c>
      <c r="W254" s="208">
        <f t="shared" si="54"/>
        <v>0</v>
      </c>
      <c r="X254" s="207">
        <f t="shared" si="47"/>
        <v>0</v>
      </c>
    </row>
    <row r="255" spans="1:24" ht="32.25" thickBot="1">
      <c r="A255" s="148">
        <v>520</v>
      </c>
      <c r="B255" s="49"/>
      <c r="C255" s="7">
        <v>4218</v>
      </c>
      <c r="D255" s="16" t="s">
        <v>358</v>
      </c>
      <c r="E255" s="691">
        <f t="shared" si="52"/>
        <v>0</v>
      </c>
      <c r="F255" s="135">
        <f t="shared" si="52"/>
        <v>0</v>
      </c>
      <c r="G255" s="135">
        <f t="shared" si="52"/>
        <v>0</v>
      </c>
      <c r="H255" s="652">
        <f t="shared" si="52"/>
        <v>0</v>
      </c>
      <c r="I255" s="135">
        <f t="shared" si="52"/>
        <v>0</v>
      </c>
      <c r="J255" s="102">
        <f t="shared" si="48"/>
      </c>
      <c r="K255" s="129"/>
      <c r="L255" s="208">
        <f t="shared" si="53"/>
        <v>0</v>
      </c>
      <c r="M255" s="209">
        <f t="shared" si="53"/>
        <v>0</v>
      </c>
      <c r="N255" s="209">
        <f t="shared" si="53"/>
        <v>0</v>
      </c>
      <c r="O255" s="209">
        <f t="shared" si="53"/>
        <v>0</v>
      </c>
      <c r="P255" s="129"/>
      <c r="Q255" s="208">
        <f t="shared" si="54"/>
        <v>0</v>
      </c>
      <c r="R255" s="208">
        <f t="shared" si="54"/>
        <v>0</v>
      </c>
      <c r="S255" s="208">
        <f t="shared" si="54"/>
        <v>0</v>
      </c>
      <c r="T255" s="208">
        <f t="shared" si="54"/>
        <v>0</v>
      </c>
      <c r="U255" s="208">
        <f t="shared" si="54"/>
        <v>0</v>
      </c>
      <c r="V255" s="208">
        <f t="shared" si="54"/>
        <v>0</v>
      </c>
      <c r="W255" s="208">
        <f t="shared" si="54"/>
        <v>0</v>
      </c>
      <c r="X255" s="207">
        <f t="shared" si="47"/>
        <v>0</v>
      </c>
    </row>
    <row r="256" spans="1:24" ht="18.75" thickBot="1">
      <c r="A256" s="148">
        <v>525</v>
      </c>
      <c r="B256" s="49"/>
      <c r="C256" s="7">
        <v>4219</v>
      </c>
      <c r="D256" s="29" t="s">
        <v>359</v>
      </c>
      <c r="E256" s="691">
        <f t="shared" si="52"/>
        <v>0</v>
      </c>
      <c r="F256" s="135">
        <f t="shared" si="52"/>
        <v>0</v>
      </c>
      <c r="G256" s="135">
        <f t="shared" si="52"/>
        <v>0</v>
      </c>
      <c r="H256" s="652">
        <f t="shared" si="52"/>
        <v>0</v>
      </c>
      <c r="I256" s="135">
        <f t="shared" si="52"/>
        <v>0</v>
      </c>
      <c r="J256" s="102">
        <f t="shared" si="48"/>
      </c>
      <c r="K256" s="129"/>
      <c r="L256" s="208">
        <f t="shared" si="53"/>
        <v>0</v>
      </c>
      <c r="M256" s="209">
        <f t="shared" si="53"/>
        <v>0</v>
      </c>
      <c r="N256" s="209">
        <f t="shared" si="53"/>
        <v>0</v>
      </c>
      <c r="O256" s="209">
        <f t="shared" si="53"/>
        <v>0</v>
      </c>
      <c r="P256" s="129"/>
      <c r="Q256" s="208">
        <f t="shared" si="54"/>
        <v>0</v>
      </c>
      <c r="R256" s="208">
        <f t="shared" si="54"/>
        <v>0</v>
      </c>
      <c r="S256" s="208">
        <f t="shared" si="54"/>
        <v>0</v>
      </c>
      <c r="T256" s="208">
        <f t="shared" si="54"/>
        <v>0</v>
      </c>
      <c r="U256" s="208">
        <f t="shared" si="54"/>
        <v>0</v>
      </c>
      <c r="V256" s="208">
        <f t="shared" si="54"/>
        <v>0</v>
      </c>
      <c r="W256" s="208">
        <f t="shared" si="54"/>
        <v>0</v>
      </c>
      <c r="X256" s="207">
        <f t="shared" si="47"/>
        <v>0</v>
      </c>
    </row>
    <row r="257" spans="1:25" s="132" customFormat="1" ht="18.75" thickBot="1">
      <c r="A257" s="147">
        <v>635</v>
      </c>
      <c r="B257" s="10">
        <v>4300</v>
      </c>
      <c r="C257" s="740" t="s">
        <v>360</v>
      </c>
      <c r="D257" s="740"/>
      <c r="E257" s="691">
        <f>SUMIF($B$595:$B$12301,$B257,E$595:E$12301)</f>
        <v>0</v>
      </c>
      <c r="F257" s="211">
        <f>SUMIF($B$595:$B$12301,$B257,F$595:F$12301)</f>
        <v>0</v>
      </c>
      <c r="G257" s="211">
        <f>SUMIF($B$595:$B$12301,$B257,G$595:G$12301)</f>
        <v>0</v>
      </c>
      <c r="H257" s="654">
        <f>SUMIF($B$595:$B$12301,$B257,H$595:H$12301)</f>
        <v>0</v>
      </c>
      <c r="I257" s="211">
        <f>SUMIF($B$595:$B$12301,$B257,I$595:I$12301)</f>
        <v>0</v>
      </c>
      <c r="J257" s="102">
        <f t="shared" si="48"/>
      </c>
      <c r="K257" s="129"/>
      <c r="L257" s="212">
        <f>SUMIF($B$595:$B$12301,$B257,L$595:L$12301)</f>
        <v>0</v>
      </c>
      <c r="M257" s="213">
        <f>SUMIF($B$595:$B$12301,$B257,M$595:M$12301)</f>
        <v>0</v>
      </c>
      <c r="N257" s="213">
        <f>SUMIF($B$595:$B$12301,$B257,N$595:N$12301)</f>
        <v>0</v>
      </c>
      <c r="O257" s="213">
        <f>SUMIF($B$595:$B$12301,$B257,O$595:O$12301)</f>
        <v>0</v>
      </c>
      <c r="P257" s="129"/>
      <c r="Q257" s="212">
        <f aca="true" t="shared" si="55" ref="Q257:W257">SUMIF($B$595:$B$12301,$B257,Q$595:Q$12301)</f>
        <v>0</v>
      </c>
      <c r="R257" s="212">
        <f t="shared" si="55"/>
        <v>0</v>
      </c>
      <c r="S257" s="212">
        <f t="shared" si="55"/>
        <v>0</v>
      </c>
      <c r="T257" s="212">
        <f t="shared" si="55"/>
        <v>0</v>
      </c>
      <c r="U257" s="212">
        <f t="shared" si="55"/>
        <v>0</v>
      </c>
      <c r="V257" s="212">
        <f t="shared" si="55"/>
        <v>0</v>
      </c>
      <c r="W257" s="212">
        <f t="shared" si="55"/>
        <v>0</v>
      </c>
      <c r="X257" s="207">
        <f t="shared" si="47"/>
        <v>0</v>
      </c>
      <c r="Y257" s="96"/>
    </row>
    <row r="258" spans="1:24" ht="18.75" thickBot="1">
      <c r="A258" s="148">
        <v>640</v>
      </c>
      <c r="B258" s="49"/>
      <c r="C258" s="15">
        <v>4301</v>
      </c>
      <c r="D258" s="39" t="s">
        <v>361</v>
      </c>
      <c r="E258" s="691">
        <f aca="true" t="shared" si="56" ref="E258:I260">SUMIF($C$595:$C$12301,$C258,E$595:E$12301)</f>
        <v>0</v>
      </c>
      <c r="F258" s="135">
        <f t="shared" si="56"/>
        <v>0</v>
      </c>
      <c r="G258" s="135">
        <f t="shared" si="56"/>
        <v>0</v>
      </c>
      <c r="H258" s="652">
        <f t="shared" si="56"/>
        <v>0</v>
      </c>
      <c r="I258" s="135">
        <f t="shared" si="56"/>
        <v>0</v>
      </c>
      <c r="J258" s="102">
        <f t="shared" si="48"/>
      </c>
      <c r="K258" s="129"/>
      <c r="L258" s="208">
        <f aca="true" t="shared" si="57" ref="L258:O260">SUMIF($C$595:$C$12301,$C258,L$595:L$12301)</f>
        <v>0</v>
      </c>
      <c r="M258" s="209">
        <f t="shared" si="57"/>
        <v>0</v>
      </c>
      <c r="N258" s="209">
        <f t="shared" si="57"/>
        <v>0</v>
      </c>
      <c r="O258" s="209">
        <f t="shared" si="57"/>
        <v>0</v>
      </c>
      <c r="P258" s="129"/>
      <c r="Q258" s="208">
        <f aca="true" t="shared" si="58" ref="Q258:W260">SUMIF($C$595:$C$12301,$C258,Q$595:Q$12301)</f>
        <v>0</v>
      </c>
      <c r="R258" s="208">
        <f t="shared" si="58"/>
        <v>0</v>
      </c>
      <c r="S258" s="208">
        <f t="shared" si="58"/>
        <v>0</v>
      </c>
      <c r="T258" s="208">
        <f t="shared" si="58"/>
        <v>0</v>
      </c>
      <c r="U258" s="208">
        <f t="shared" si="58"/>
        <v>0</v>
      </c>
      <c r="V258" s="208">
        <f t="shared" si="58"/>
        <v>0</v>
      </c>
      <c r="W258" s="208">
        <f t="shared" si="58"/>
        <v>0</v>
      </c>
      <c r="X258" s="207">
        <f t="shared" si="47"/>
        <v>0</v>
      </c>
    </row>
    <row r="259" spans="1:25" ht="20.25" customHeight="1" thickBot="1">
      <c r="A259" s="148">
        <v>645</v>
      </c>
      <c r="B259" s="49"/>
      <c r="C259" s="7">
        <v>4302</v>
      </c>
      <c r="D259" s="9" t="s">
        <v>362</v>
      </c>
      <c r="E259" s="691">
        <f t="shared" si="56"/>
        <v>0</v>
      </c>
      <c r="F259" s="135">
        <f t="shared" si="56"/>
        <v>0</v>
      </c>
      <c r="G259" s="135">
        <f t="shared" si="56"/>
        <v>0</v>
      </c>
      <c r="H259" s="652">
        <f t="shared" si="56"/>
        <v>0</v>
      </c>
      <c r="I259" s="135">
        <f t="shared" si="56"/>
        <v>0</v>
      </c>
      <c r="J259" s="102">
        <f t="shared" si="48"/>
      </c>
      <c r="K259" s="129"/>
      <c r="L259" s="208">
        <f t="shared" si="57"/>
        <v>0</v>
      </c>
      <c r="M259" s="209">
        <f t="shared" si="57"/>
        <v>0</v>
      </c>
      <c r="N259" s="209">
        <f t="shared" si="57"/>
        <v>0</v>
      </c>
      <c r="O259" s="209">
        <f t="shared" si="57"/>
        <v>0</v>
      </c>
      <c r="P259" s="129"/>
      <c r="Q259" s="208">
        <f t="shared" si="58"/>
        <v>0</v>
      </c>
      <c r="R259" s="208">
        <f t="shared" si="58"/>
        <v>0</v>
      </c>
      <c r="S259" s="208">
        <f t="shared" si="58"/>
        <v>0</v>
      </c>
      <c r="T259" s="208">
        <f t="shared" si="58"/>
        <v>0</v>
      </c>
      <c r="U259" s="208">
        <f t="shared" si="58"/>
        <v>0</v>
      </c>
      <c r="V259" s="208">
        <f t="shared" si="58"/>
        <v>0</v>
      </c>
      <c r="W259" s="208">
        <f t="shared" si="58"/>
        <v>0</v>
      </c>
      <c r="X259" s="207">
        <f t="shared" si="47"/>
        <v>0</v>
      </c>
      <c r="Y259" s="132"/>
    </row>
    <row r="260" spans="1:24" ht="18.75" thickBot="1">
      <c r="A260" s="148">
        <v>650</v>
      </c>
      <c r="B260" s="49"/>
      <c r="C260" s="13">
        <v>4309</v>
      </c>
      <c r="D260" s="19" t="s">
        <v>363</v>
      </c>
      <c r="E260" s="691">
        <f t="shared" si="56"/>
        <v>0</v>
      </c>
      <c r="F260" s="135">
        <f t="shared" si="56"/>
        <v>0</v>
      </c>
      <c r="G260" s="135">
        <f t="shared" si="56"/>
        <v>0</v>
      </c>
      <c r="H260" s="652">
        <f t="shared" si="56"/>
        <v>0</v>
      </c>
      <c r="I260" s="135">
        <f t="shared" si="56"/>
        <v>0</v>
      </c>
      <c r="J260" s="102">
        <f t="shared" si="48"/>
      </c>
      <c r="K260" s="129"/>
      <c r="L260" s="208">
        <f t="shared" si="57"/>
        <v>0</v>
      </c>
      <c r="M260" s="209">
        <f t="shared" si="57"/>
        <v>0</v>
      </c>
      <c r="N260" s="209">
        <f t="shared" si="57"/>
        <v>0</v>
      </c>
      <c r="O260" s="209">
        <f t="shared" si="57"/>
        <v>0</v>
      </c>
      <c r="P260" s="129"/>
      <c r="Q260" s="208">
        <f t="shared" si="58"/>
        <v>0</v>
      </c>
      <c r="R260" s="208">
        <f t="shared" si="58"/>
        <v>0</v>
      </c>
      <c r="S260" s="208">
        <f t="shared" si="58"/>
        <v>0</v>
      </c>
      <c r="T260" s="208">
        <f t="shared" si="58"/>
        <v>0</v>
      </c>
      <c r="U260" s="208">
        <f t="shared" si="58"/>
        <v>0</v>
      </c>
      <c r="V260" s="208">
        <f t="shared" si="58"/>
        <v>0</v>
      </c>
      <c r="W260" s="208">
        <f t="shared" si="58"/>
        <v>0</v>
      </c>
      <c r="X260" s="207">
        <f t="shared" si="47"/>
        <v>0</v>
      </c>
    </row>
    <row r="261" spans="1:25" s="132" customFormat="1" ht="18.75" thickBot="1">
      <c r="A261" s="147">
        <v>655</v>
      </c>
      <c r="B261" s="10">
        <v>4400</v>
      </c>
      <c r="C261" s="781" t="s">
        <v>364</v>
      </c>
      <c r="D261" s="781"/>
      <c r="E261" s="691">
        <f aca="true" t="shared" si="59" ref="E261:I264">SUMIF($B$595:$B$12301,$B261,E$595:E$12301)</f>
        <v>0</v>
      </c>
      <c r="F261" s="211">
        <f t="shared" si="59"/>
        <v>0</v>
      </c>
      <c r="G261" s="211">
        <f t="shared" si="59"/>
        <v>0</v>
      </c>
      <c r="H261" s="654">
        <f t="shared" si="59"/>
        <v>0</v>
      </c>
      <c r="I261" s="211">
        <f t="shared" si="59"/>
        <v>0</v>
      </c>
      <c r="J261" s="102">
        <f t="shared" si="48"/>
      </c>
      <c r="K261" s="129"/>
      <c r="L261" s="212">
        <f aca="true" t="shared" si="60" ref="L261:O264">SUMIF($B$595:$B$12301,$B261,L$595:L$12301)</f>
        <v>0</v>
      </c>
      <c r="M261" s="213">
        <f t="shared" si="60"/>
        <v>0</v>
      </c>
      <c r="N261" s="213">
        <f t="shared" si="60"/>
        <v>0</v>
      </c>
      <c r="O261" s="213">
        <f t="shared" si="60"/>
        <v>0</v>
      </c>
      <c r="P261" s="129"/>
      <c r="Q261" s="212">
        <f aca="true" t="shared" si="61" ref="Q261:W264">SUMIF($B$595:$B$12301,$B261,Q$595:Q$12301)</f>
        <v>0</v>
      </c>
      <c r="R261" s="212">
        <f t="shared" si="61"/>
        <v>0</v>
      </c>
      <c r="S261" s="212">
        <f t="shared" si="61"/>
        <v>0</v>
      </c>
      <c r="T261" s="212">
        <f t="shared" si="61"/>
        <v>0</v>
      </c>
      <c r="U261" s="212">
        <f t="shared" si="61"/>
        <v>0</v>
      </c>
      <c r="V261" s="212">
        <f t="shared" si="61"/>
        <v>0</v>
      </c>
      <c r="W261" s="212">
        <f t="shared" si="61"/>
        <v>0</v>
      </c>
      <c r="X261" s="207">
        <f t="shared" si="47"/>
        <v>0</v>
      </c>
      <c r="Y261" s="96"/>
    </row>
    <row r="262" spans="1:25" s="132" customFormat="1" ht="18.75" thickBot="1">
      <c r="A262" s="147">
        <v>665</v>
      </c>
      <c r="B262" s="10">
        <v>4500</v>
      </c>
      <c r="C262" s="784" t="s">
        <v>1149</v>
      </c>
      <c r="D262" s="784"/>
      <c r="E262" s="691">
        <f t="shared" si="59"/>
        <v>0</v>
      </c>
      <c r="F262" s="211">
        <f t="shared" si="59"/>
        <v>0</v>
      </c>
      <c r="G262" s="211">
        <f t="shared" si="59"/>
        <v>0</v>
      </c>
      <c r="H262" s="654">
        <f t="shared" si="59"/>
        <v>0</v>
      </c>
      <c r="I262" s="211">
        <f t="shared" si="59"/>
        <v>0</v>
      </c>
      <c r="J262" s="102">
        <f t="shared" si="48"/>
      </c>
      <c r="K262" s="129"/>
      <c r="L262" s="212">
        <f t="shared" si="60"/>
        <v>0</v>
      </c>
      <c r="M262" s="213">
        <f t="shared" si="60"/>
        <v>0</v>
      </c>
      <c r="N262" s="213">
        <f t="shared" si="60"/>
        <v>0</v>
      </c>
      <c r="O262" s="213">
        <f t="shared" si="60"/>
        <v>0</v>
      </c>
      <c r="P262" s="129"/>
      <c r="Q262" s="212">
        <f t="shared" si="61"/>
        <v>0</v>
      </c>
      <c r="R262" s="212">
        <f t="shared" si="61"/>
        <v>0</v>
      </c>
      <c r="S262" s="212">
        <f t="shared" si="61"/>
        <v>0</v>
      </c>
      <c r="T262" s="212">
        <f t="shared" si="61"/>
        <v>0</v>
      </c>
      <c r="U262" s="212">
        <f t="shared" si="61"/>
        <v>0</v>
      </c>
      <c r="V262" s="212">
        <f t="shared" si="61"/>
        <v>0</v>
      </c>
      <c r="W262" s="212">
        <f t="shared" si="61"/>
        <v>0</v>
      </c>
      <c r="X262" s="207">
        <f t="shared" si="47"/>
        <v>0</v>
      </c>
      <c r="Y262" s="96"/>
    </row>
    <row r="263" spans="1:24" s="132" customFormat="1" ht="18.75" customHeight="1" thickBot="1">
      <c r="A263" s="147">
        <v>675</v>
      </c>
      <c r="B263" s="10">
        <v>4600</v>
      </c>
      <c r="C263" s="782" t="s">
        <v>365</v>
      </c>
      <c r="D263" s="783"/>
      <c r="E263" s="691">
        <f t="shared" si="59"/>
        <v>0</v>
      </c>
      <c r="F263" s="211">
        <f t="shared" si="59"/>
        <v>0</v>
      </c>
      <c r="G263" s="211">
        <f t="shared" si="59"/>
        <v>0</v>
      </c>
      <c r="H263" s="654">
        <f t="shared" si="59"/>
        <v>0</v>
      </c>
      <c r="I263" s="211">
        <f t="shared" si="59"/>
        <v>0</v>
      </c>
      <c r="J263" s="102">
        <f t="shared" si="48"/>
      </c>
      <c r="K263" s="129"/>
      <c r="L263" s="212">
        <f t="shared" si="60"/>
        <v>0</v>
      </c>
      <c r="M263" s="213">
        <f t="shared" si="60"/>
        <v>0</v>
      </c>
      <c r="N263" s="213">
        <f t="shared" si="60"/>
        <v>0</v>
      </c>
      <c r="O263" s="213">
        <f t="shared" si="60"/>
        <v>0</v>
      </c>
      <c r="P263" s="129"/>
      <c r="Q263" s="212">
        <f t="shared" si="61"/>
        <v>0</v>
      </c>
      <c r="R263" s="212">
        <f t="shared" si="61"/>
        <v>0</v>
      </c>
      <c r="S263" s="212">
        <f t="shared" si="61"/>
        <v>0</v>
      </c>
      <c r="T263" s="212">
        <f t="shared" si="61"/>
        <v>0</v>
      </c>
      <c r="U263" s="212">
        <f t="shared" si="61"/>
        <v>0</v>
      </c>
      <c r="V263" s="212">
        <f t="shared" si="61"/>
        <v>0</v>
      </c>
      <c r="W263" s="212">
        <f t="shared" si="61"/>
        <v>0</v>
      </c>
      <c r="X263" s="207">
        <f t="shared" si="47"/>
        <v>0</v>
      </c>
    </row>
    <row r="264" spans="1:24" s="132" customFormat="1" ht="18.75" thickBot="1">
      <c r="A264" s="147">
        <v>685</v>
      </c>
      <c r="B264" s="10">
        <v>4900</v>
      </c>
      <c r="C264" s="780" t="s">
        <v>398</v>
      </c>
      <c r="D264" s="780"/>
      <c r="E264" s="691">
        <f t="shared" si="59"/>
        <v>0</v>
      </c>
      <c r="F264" s="211">
        <f t="shared" si="59"/>
        <v>0</v>
      </c>
      <c r="G264" s="211">
        <f t="shared" si="59"/>
        <v>0</v>
      </c>
      <c r="H264" s="654">
        <f t="shared" si="59"/>
        <v>0</v>
      </c>
      <c r="I264" s="211">
        <f t="shared" si="59"/>
        <v>0</v>
      </c>
      <c r="J264" s="102">
        <f t="shared" si="48"/>
      </c>
      <c r="K264" s="129"/>
      <c r="L264" s="214">
        <f t="shared" si="60"/>
        <v>0</v>
      </c>
      <c r="M264" s="225">
        <f t="shared" si="60"/>
        <v>0</v>
      </c>
      <c r="N264" s="225">
        <f t="shared" si="60"/>
        <v>0</v>
      </c>
      <c r="O264" s="225">
        <f t="shared" si="60"/>
        <v>0</v>
      </c>
      <c r="P264" s="129"/>
      <c r="Q264" s="214">
        <f t="shared" si="61"/>
        <v>0</v>
      </c>
      <c r="R264" s="214">
        <f t="shared" si="61"/>
        <v>0</v>
      </c>
      <c r="S264" s="214">
        <f t="shared" si="61"/>
        <v>0</v>
      </c>
      <c r="T264" s="214">
        <f t="shared" si="61"/>
        <v>0</v>
      </c>
      <c r="U264" s="214">
        <f t="shared" si="61"/>
        <v>0</v>
      </c>
      <c r="V264" s="214">
        <f t="shared" si="61"/>
        <v>0</v>
      </c>
      <c r="W264" s="214">
        <f t="shared" si="61"/>
        <v>0</v>
      </c>
      <c r="X264" s="207">
        <f t="shared" si="47"/>
        <v>0</v>
      </c>
    </row>
    <row r="265" spans="1:25" ht="18.75" thickBot="1">
      <c r="A265" s="148">
        <v>690</v>
      </c>
      <c r="B265" s="49"/>
      <c r="C265" s="15">
        <v>4901</v>
      </c>
      <c r="D265" s="50" t="s">
        <v>399</v>
      </c>
      <c r="E265" s="691">
        <f aca="true" t="shared" si="62" ref="E265:I266">SUMIF($C$595:$C$12301,$C265,E$595:E$12301)</f>
        <v>0</v>
      </c>
      <c r="F265" s="135">
        <f t="shared" si="62"/>
        <v>0</v>
      </c>
      <c r="G265" s="135">
        <f t="shared" si="62"/>
        <v>0</v>
      </c>
      <c r="H265" s="652">
        <f t="shared" si="62"/>
        <v>0</v>
      </c>
      <c r="I265" s="135">
        <f t="shared" si="62"/>
        <v>0</v>
      </c>
      <c r="J265" s="102">
        <f t="shared" si="48"/>
      </c>
      <c r="K265" s="129"/>
      <c r="L265" s="210">
        <f aca="true" t="shared" si="63" ref="L265:O266">SUMIF($C$595:$C$12301,$C265,L$595:L$12301)</f>
        <v>0</v>
      </c>
      <c r="M265" s="215">
        <f t="shared" si="63"/>
        <v>0</v>
      </c>
      <c r="N265" s="215">
        <f t="shared" si="63"/>
        <v>0</v>
      </c>
      <c r="O265" s="215">
        <f t="shared" si="63"/>
        <v>0</v>
      </c>
      <c r="P265" s="129"/>
      <c r="Q265" s="210">
        <f aca="true" t="shared" si="64" ref="Q265:W266">SUMIF($C$595:$C$12301,$C265,Q$595:Q$12301)</f>
        <v>0</v>
      </c>
      <c r="R265" s="210">
        <f t="shared" si="64"/>
        <v>0</v>
      </c>
      <c r="S265" s="210">
        <f t="shared" si="64"/>
        <v>0</v>
      </c>
      <c r="T265" s="210">
        <f t="shared" si="64"/>
        <v>0</v>
      </c>
      <c r="U265" s="210">
        <f t="shared" si="64"/>
        <v>0</v>
      </c>
      <c r="V265" s="210">
        <f t="shared" si="64"/>
        <v>0</v>
      </c>
      <c r="W265" s="210">
        <f t="shared" si="64"/>
        <v>0</v>
      </c>
      <c r="X265" s="207">
        <f t="shared" si="47"/>
        <v>0</v>
      </c>
      <c r="Y265" s="132"/>
    </row>
    <row r="266" spans="1:25" ht="18.75" thickBot="1">
      <c r="A266" s="148">
        <v>695</v>
      </c>
      <c r="B266" s="49"/>
      <c r="C266" s="13">
        <v>4902</v>
      </c>
      <c r="D266" s="19" t="s">
        <v>400</v>
      </c>
      <c r="E266" s="691">
        <f t="shared" si="62"/>
        <v>0</v>
      </c>
      <c r="F266" s="135">
        <f t="shared" si="62"/>
        <v>0</v>
      </c>
      <c r="G266" s="135">
        <f t="shared" si="62"/>
        <v>0</v>
      </c>
      <c r="H266" s="652">
        <f t="shared" si="62"/>
        <v>0</v>
      </c>
      <c r="I266" s="135">
        <f t="shared" si="62"/>
        <v>0</v>
      </c>
      <c r="J266" s="102">
        <f t="shared" si="48"/>
      </c>
      <c r="K266" s="129"/>
      <c r="L266" s="210">
        <f t="shared" si="63"/>
        <v>0</v>
      </c>
      <c r="M266" s="215">
        <f t="shared" si="63"/>
        <v>0</v>
      </c>
      <c r="N266" s="215">
        <f t="shared" si="63"/>
        <v>0</v>
      </c>
      <c r="O266" s="215">
        <f t="shared" si="63"/>
        <v>0</v>
      </c>
      <c r="P266" s="129"/>
      <c r="Q266" s="210">
        <f t="shared" si="64"/>
        <v>0</v>
      </c>
      <c r="R266" s="210">
        <f t="shared" si="64"/>
        <v>0</v>
      </c>
      <c r="S266" s="210">
        <f t="shared" si="64"/>
        <v>0</v>
      </c>
      <c r="T266" s="210">
        <f t="shared" si="64"/>
        <v>0</v>
      </c>
      <c r="U266" s="210">
        <f t="shared" si="64"/>
        <v>0</v>
      </c>
      <c r="V266" s="210">
        <f t="shared" si="64"/>
        <v>0</v>
      </c>
      <c r="W266" s="210">
        <f t="shared" si="64"/>
        <v>0</v>
      </c>
      <c r="X266" s="207">
        <f t="shared" si="47"/>
        <v>0</v>
      </c>
      <c r="Y266" s="132"/>
    </row>
    <row r="267" spans="1:25" s="229" customFormat="1" ht="18.75" thickBot="1">
      <c r="A267" s="147">
        <v>700</v>
      </c>
      <c r="B267" s="51">
        <v>5100</v>
      </c>
      <c r="C267" s="779" t="s">
        <v>366</v>
      </c>
      <c r="D267" s="779"/>
      <c r="E267" s="691">
        <f aca="true" t="shared" si="65" ref="E267:I268">SUMIF($B$595:$B$12301,$B267,E$595:E$12301)</f>
        <v>0</v>
      </c>
      <c r="F267" s="211">
        <f t="shared" si="65"/>
        <v>0</v>
      </c>
      <c r="G267" s="211">
        <f t="shared" si="65"/>
        <v>0</v>
      </c>
      <c r="H267" s="654">
        <f t="shared" si="65"/>
        <v>0</v>
      </c>
      <c r="I267" s="211">
        <f t="shared" si="65"/>
        <v>0</v>
      </c>
      <c r="J267" s="102">
        <f t="shared" si="48"/>
      </c>
      <c r="K267" s="129"/>
      <c r="L267" s="227">
        <f aca="true" t="shared" si="66" ref="L267:O268">SUMIF($B$595:$B$12301,$B267,L$595:L$12301)</f>
        <v>0</v>
      </c>
      <c r="M267" s="228">
        <f t="shared" si="66"/>
        <v>0</v>
      </c>
      <c r="N267" s="228">
        <f t="shared" si="66"/>
        <v>0</v>
      </c>
      <c r="O267" s="228">
        <f t="shared" si="66"/>
        <v>0</v>
      </c>
      <c r="P267" s="129"/>
      <c r="Q267" s="227">
        <f aca="true" t="shared" si="67" ref="Q267:W268">SUMIF($B$595:$B$12301,$B267,Q$595:Q$12301)</f>
        <v>0</v>
      </c>
      <c r="R267" s="227">
        <f t="shared" si="67"/>
        <v>0</v>
      </c>
      <c r="S267" s="227">
        <f t="shared" si="67"/>
        <v>0</v>
      </c>
      <c r="T267" s="227">
        <f t="shared" si="67"/>
        <v>0</v>
      </c>
      <c r="U267" s="227">
        <f t="shared" si="67"/>
        <v>0</v>
      </c>
      <c r="V267" s="227">
        <f t="shared" si="67"/>
        <v>0</v>
      </c>
      <c r="W267" s="227">
        <f t="shared" si="67"/>
        <v>0</v>
      </c>
      <c r="X267" s="207">
        <f t="shared" si="47"/>
        <v>0</v>
      </c>
      <c r="Y267" s="96"/>
    </row>
    <row r="268" spans="1:25" s="229" customFormat="1" ht="18.75" thickBot="1">
      <c r="A268" s="147">
        <v>710</v>
      </c>
      <c r="B268" s="51">
        <v>5200</v>
      </c>
      <c r="C268" s="777" t="s">
        <v>367</v>
      </c>
      <c r="D268" s="777"/>
      <c r="E268" s="691">
        <f t="shared" si="65"/>
        <v>0</v>
      </c>
      <c r="F268" s="211">
        <f t="shared" si="65"/>
        <v>0</v>
      </c>
      <c r="G268" s="211">
        <f t="shared" si="65"/>
        <v>0</v>
      </c>
      <c r="H268" s="654">
        <f t="shared" si="65"/>
        <v>0</v>
      </c>
      <c r="I268" s="211">
        <f t="shared" si="65"/>
        <v>0</v>
      </c>
      <c r="J268" s="102">
        <f t="shared" si="48"/>
      </c>
      <c r="K268" s="129"/>
      <c r="L268" s="227">
        <f t="shared" si="66"/>
        <v>0</v>
      </c>
      <c r="M268" s="228">
        <f t="shared" si="66"/>
        <v>0</v>
      </c>
      <c r="N268" s="228">
        <f t="shared" si="66"/>
        <v>0</v>
      </c>
      <c r="O268" s="228">
        <f t="shared" si="66"/>
        <v>0</v>
      </c>
      <c r="P268" s="129"/>
      <c r="Q268" s="227">
        <f t="shared" si="67"/>
        <v>0</v>
      </c>
      <c r="R268" s="227">
        <f t="shared" si="67"/>
        <v>0</v>
      </c>
      <c r="S268" s="227">
        <f t="shared" si="67"/>
        <v>0</v>
      </c>
      <c r="T268" s="227">
        <f t="shared" si="67"/>
        <v>0</v>
      </c>
      <c r="U268" s="227">
        <f t="shared" si="67"/>
        <v>0</v>
      </c>
      <c r="V268" s="227">
        <f t="shared" si="67"/>
        <v>0</v>
      </c>
      <c r="W268" s="227">
        <f t="shared" si="67"/>
        <v>0</v>
      </c>
      <c r="X268" s="207">
        <f t="shared" si="47"/>
        <v>0</v>
      </c>
      <c r="Y268" s="96"/>
    </row>
    <row r="269" spans="1:25" s="232" customFormat="1" ht="18.75" thickBot="1">
      <c r="A269" s="148">
        <v>715</v>
      </c>
      <c r="B269" s="52"/>
      <c r="C269" s="53">
        <v>5201</v>
      </c>
      <c r="D269" s="54" t="s">
        <v>368</v>
      </c>
      <c r="E269" s="691">
        <f aca="true" t="shared" si="68" ref="E269:I275">SUMIF($C$595:$C$12301,$C269,E$595:E$12301)</f>
        <v>0</v>
      </c>
      <c r="F269" s="135">
        <f t="shared" si="68"/>
        <v>0</v>
      </c>
      <c r="G269" s="135">
        <f t="shared" si="68"/>
        <v>0</v>
      </c>
      <c r="H269" s="652">
        <f t="shared" si="68"/>
        <v>0</v>
      </c>
      <c r="I269" s="135">
        <f t="shared" si="68"/>
        <v>0</v>
      </c>
      <c r="J269" s="102">
        <f t="shared" si="48"/>
      </c>
      <c r="K269" s="129"/>
      <c r="L269" s="230">
        <f aca="true" t="shared" si="69" ref="L269:O275">SUMIF($C$595:$C$12301,$C269,L$595:L$12301)</f>
        <v>0</v>
      </c>
      <c r="M269" s="231">
        <f t="shared" si="69"/>
        <v>0</v>
      </c>
      <c r="N269" s="231">
        <f t="shared" si="69"/>
        <v>0</v>
      </c>
      <c r="O269" s="231">
        <f t="shared" si="69"/>
        <v>0</v>
      </c>
      <c r="P269" s="129"/>
      <c r="Q269" s="230">
        <f aca="true" t="shared" si="70" ref="Q269:W275">SUMIF($C$595:$C$12301,$C269,Q$595:Q$12301)</f>
        <v>0</v>
      </c>
      <c r="R269" s="230">
        <f t="shared" si="70"/>
        <v>0</v>
      </c>
      <c r="S269" s="230">
        <f t="shared" si="70"/>
        <v>0</v>
      </c>
      <c r="T269" s="230">
        <f t="shared" si="70"/>
        <v>0</v>
      </c>
      <c r="U269" s="230">
        <f t="shared" si="70"/>
        <v>0</v>
      </c>
      <c r="V269" s="230">
        <f t="shared" si="70"/>
        <v>0</v>
      </c>
      <c r="W269" s="230">
        <f t="shared" si="70"/>
        <v>0</v>
      </c>
      <c r="X269" s="207">
        <f t="shared" si="47"/>
        <v>0</v>
      </c>
      <c r="Y269" s="229"/>
    </row>
    <row r="270" spans="1:25" s="232" customFormat="1" ht="18.75" thickBot="1">
      <c r="A270" s="148">
        <v>720</v>
      </c>
      <c r="B270" s="52"/>
      <c r="C270" s="55">
        <v>5202</v>
      </c>
      <c r="D270" s="56" t="s">
        <v>369</v>
      </c>
      <c r="E270" s="691">
        <f t="shared" si="68"/>
        <v>0</v>
      </c>
      <c r="F270" s="135">
        <f t="shared" si="68"/>
        <v>0</v>
      </c>
      <c r="G270" s="135">
        <f t="shared" si="68"/>
        <v>0</v>
      </c>
      <c r="H270" s="652">
        <f t="shared" si="68"/>
        <v>0</v>
      </c>
      <c r="I270" s="135">
        <f t="shared" si="68"/>
        <v>0</v>
      </c>
      <c r="J270" s="102">
        <f t="shared" si="48"/>
      </c>
      <c r="K270" s="129"/>
      <c r="L270" s="230">
        <f t="shared" si="69"/>
        <v>0</v>
      </c>
      <c r="M270" s="231">
        <f t="shared" si="69"/>
        <v>0</v>
      </c>
      <c r="N270" s="231">
        <f t="shared" si="69"/>
        <v>0</v>
      </c>
      <c r="O270" s="231">
        <f t="shared" si="69"/>
        <v>0</v>
      </c>
      <c r="P270" s="129"/>
      <c r="Q270" s="230">
        <f t="shared" si="70"/>
        <v>0</v>
      </c>
      <c r="R270" s="230">
        <f t="shared" si="70"/>
        <v>0</v>
      </c>
      <c r="S270" s="230">
        <f t="shared" si="70"/>
        <v>0</v>
      </c>
      <c r="T270" s="230">
        <f t="shared" si="70"/>
        <v>0</v>
      </c>
      <c r="U270" s="230">
        <f t="shared" si="70"/>
        <v>0</v>
      </c>
      <c r="V270" s="230">
        <f t="shared" si="70"/>
        <v>0</v>
      </c>
      <c r="W270" s="230">
        <f t="shared" si="70"/>
        <v>0</v>
      </c>
      <c r="X270" s="207">
        <f t="shared" si="47"/>
        <v>0</v>
      </c>
      <c r="Y270" s="229"/>
    </row>
    <row r="271" spans="1:24" s="232" customFormat="1" ht="18.75" thickBot="1">
      <c r="A271" s="148">
        <v>725</v>
      </c>
      <c r="B271" s="52"/>
      <c r="C271" s="55">
        <v>5203</v>
      </c>
      <c r="D271" s="56" t="s">
        <v>1025</v>
      </c>
      <c r="E271" s="691">
        <f t="shared" si="68"/>
        <v>0</v>
      </c>
      <c r="F271" s="135">
        <f t="shared" si="68"/>
        <v>0</v>
      </c>
      <c r="G271" s="135">
        <f t="shared" si="68"/>
        <v>0</v>
      </c>
      <c r="H271" s="652">
        <f t="shared" si="68"/>
        <v>0</v>
      </c>
      <c r="I271" s="135">
        <f t="shared" si="68"/>
        <v>0</v>
      </c>
      <c r="J271" s="102">
        <f t="shared" si="48"/>
      </c>
      <c r="K271" s="129"/>
      <c r="L271" s="230">
        <f t="shared" si="69"/>
        <v>0</v>
      </c>
      <c r="M271" s="231">
        <f t="shared" si="69"/>
        <v>0</v>
      </c>
      <c r="N271" s="231">
        <f t="shared" si="69"/>
        <v>0</v>
      </c>
      <c r="O271" s="231">
        <f t="shared" si="69"/>
        <v>0</v>
      </c>
      <c r="P271" s="129"/>
      <c r="Q271" s="230">
        <f t="shared" si="70"/>
        <v>0</v>
      </c>
      <c r="R271" s="230">
        <f t="shared" si="70"/>
        <v>0</v>
      </c>
      <c r="S271" s="230">
        <f t="shared" si="70"/>
        <v>0</v>
      </c>
      <c r="T271" s="230">
        <f t="shared" si="70"/>
        <v>0</v>
      </c>
      <c r="U271" s="230">
        <f t="shared" si="70"/>
        <v>0</v>
      </c>
      <c r="V271" s="230">
        <f t="shared" si="70"/>
        <v>0</v>
      </c>
      <c r="W271" s="230">
        <f t="shared" si="70"/>
        <v>0</v>
      </c>
      <c r="X271" s="207">
        <f t="shared" si="47"/>
        <v>0</v>
      </c>
    </row>
    <row r="272" spans="1:24" s="232" customFormat="1" ht="18.75" thickBot="1">
      <c r="A272" s="148">
        <v>730</v>
      </c>
      <c r="B272" s="52"/>
      <c r="C272" s="55">
        <v>5204</v>
      </c>
      <c r="D272" s="56" t="s">
        <v>1026</v>
      </c>
      <c r="E272" s="691">
        <f t="shared" si="68"/>
        <v>0</v>
      </c>
      <c r="F272" s="135">
        <f t="shared" si="68"/>
        <v>0</v>
      </c>
      <c r="G272" s="135">
        <f t="shared" si="68"/>
        <v>0</v>
      </c>
      <c r="H272" s="652">
        <f t="shared" si="68"/>
        <v>0</v>
      </c>
      <c r="I272" s="135">
        <f t="shared" si="68"/>
        <v>0</v>
      </c>
      <c r="J272" s="102">
        <f t="shared" si="48"/>
      </c>
      <c r="K272" s="129"/>
      <c r="L272" s="230">
        <f t="shared" si="69"/>
        <v>0</v>
      </c>
      <c r="M272" s="231">
        <f t="shared" si="69"/>
        <v>0</v>
      </c>
      <c r="N272" s="231">
        <f t="shared" si="69"/>
        <v>0</v>
      </c>
      <c r="O272" s="231">
        <f t="shared" si="69"/>
        <v>0</v>
      </c>
      <c r="P272" s="129"/>
      <c r="Q272" s="230">
        <f t="shared" si="70"/>
        <v>0</v>
      </c>
      <c r="R272" s="230">
        <f t="shared" si="70"/>
        <v>0</v>
      </c>
      <c r="S272" s="230">
        <f t="shared" si="70"/>
        <v>0</v>
      </c>
      <c r="T272" s="230">
        <f t="shared" si="70"/>
        <v>0</v>
      </c>
      <c r="U272" s="230">
        <f t="shared" si="70"/>
        <v>0</v>
      </c>
      <c r="V272" s="230">
        <f t="shared" si="70"/>
        <v>0</v>
      </c>
      <c r="W272" s="230">
        <f t="shared" si="70"/>
        <v>0</v>
      </c>
      <c r="X272" s="207">
        <f t="shared" si="47"/>
        <v>0</v>
      </c>
    </row>
    <row r="273" spans="1:24" s="232" customFormat="1" ht="18.75" thickBot="1">
      <c r="A273" s="148">
        <v>735</v>
      </c>
      <c r="B273" s="52"/>
      <c r="C273" s="55">
        <v>5205</v>
      </c>
      <c r="D273" s="56" t="s">
        <v>1027</v>
      </c>
      <c r="E273" s="691">
        <f t="shared" si="68"/>
        <v>0</v>
      </c>
      <c r="F273" s="135">
        <f t="shared" si="68"/>
        <v>0</v>
      </c>
      <c r="G273" s="135">
        <f t="shared" si="68"/>
        <v>0</v>
      </c>
      <c r="H273" s="652">
        <f t="shared" si="68"/>
        <v>0</v>
      </c>
      <c r="I273" s="135">
        <f t="shared" si="68"/>
        <v>0</v>
      </c>
      <c r="J273" s="102">
        <f t="shared" si="48"/>
      </c>
      <c r="K273" s="129"/>
      <c r="L273" s="230">
        <f t="shared" si="69"/>
        <v>0</v>
      </c>
      <c r="M273" s="231">
        <f t="shared" si="69"/>
        <v>0</v>
      </c>
      <c r="N273" s="231">
        <f t="shared" si="69"/>
        <v>0</v>
      </c>
      <c r="O273" s="231">
        <f t="shared" si="69"/>
        <v>0</v>
      </c>
      <c r="P273" s="129"/>
      <c r="Q273" s="230">
        <f t="shared" si="70"/>
        <v>0</v>
      </c>
      <c r="R273" s="230">
        <f t="shared" si="70"/>
        <v>0</v>
      </c>
      <c r="S273" s="230">
        <f t="shared" si="70"/>
        <v>0</v>
      </c>
      <c r="T273" s="230">
        <f t="shared" si="70"/>
        <v>0</v>
      </c>
      <c r="U273" s="230">
        <f t="shared" si="70"/>
        <v>0</v>
      </c>
      <c r="V273" s="230">
        <f t="shared" si="70"/>
        <v>0</v>
      </c>
      <c r="W273" s="230">
        <f t="shared" si="70"/>
        <v>0</v>
      </c>
      <c r="X273" s="207">
        <f t="shared" si="47"/>
        <v>0</v>
      </c>
    </row>
    <row r="274" spans="1:24" s="232" customFormat="1" ht="18.75" thickBot="1">
      <c r="A274" s="148">
        <v>740</v>
      </c>
      <c r="B274" s="52"/>
      <c r="C274" s="55">
        <v>5206</v>
      </c>
      <c r="D274" s="56" t="s">
        <v>1028</v>
      </c>
      <c r="E274" s="691">
        <f t="shared" si="68"/>
        <v>0</v>
      </c>
      <c r="F274" s="135">
        <f t="shared" si="68"/>
        <v>0</v>
      </c>
      <c r="G274" s="135">
        <f t="shared" si="68"/>
        <v>0</v>
      </c>
      <c r="H274" s="652">
        <f t="shared" si="68"/>
        <v>0</v>
      </c>
      <c r="I274" s="135">
        <f t="shared" si="68"/>
        <v>0</v>
      </c>
      <c r="J274" s="102">
        <f t="shared" si="48"/>
      </c>
      <c r="K274" s="129"/>
      <c r="L274" s="230">
        <f t="shared" si="69"/>
        <v>0</v>
      </c>
      <c r="M274" s="231">
        <f t="shared" si="69"/>
        <v>0</v>
      </c>
      <c r="N274" s="231">
        <f t="shared" si="69"/>
        <v>0</v>
      </c>
      <c r="O274" s="231">
        <f t="shared" si="69"/>
        <v>0</v>
      </c>
      <c r="P274" s="129"/>
      <c r="Q274" s="230">
        <f t="shared" si="70"/>
        <v>0</v>
      </c>
      <c r="R274" s="230">
        <f t="shared" si="70"/>
        <v>0</v>
      </c>
      <c r="S274" s="230">
        <f t="shared" si="70"/>
        <v>0</v>
      </c>
      <c r="T274" s="230">
        <f t="shared" si="70"/>
        <v>0</v>
      </c>
      <c r="U274" s="230">
        <f t="shared" si="70"/>
        <v>0</v>
      </c>
      <c r="V274" s="230">
        <f t="shared" si="70"/>
        <v>0</v>
      </c>
      <c r="W274" s="230">
        <f t="shared" si="70"/>
        <v>0</v>
      </c>
      <c r="X274" s="207">
        <f t="shared" si="47"/>
        <v>0</v>
      </c>
    </row>
    <row r="275" spans="1:24" s="232" customFormat="1" ht="18.75" thickBot="1">
      <c r="A275" s="148">
        <v>745</v>
      </c>
      <c r="B275" s="52"/>
      <c r="C275" s="57">
        <v>5219</v>
      </c>
      <c r="D275" s="58" t="s">
        <v>1029</v>
      </c>
      <c r="E275" s="691">
        <f t="shared" si="68"/>
        <v>0</v>
      </c>
      <c r="F275" s="135">
        <f t="shared" si="68"/>
        <v>0</v>
      </c>
      <c r="G275" s="135">
        <f t="shared" si="68"/>
        <v>0</v>
      </c>
      <c r="H275" s="652">
        <f t="shared" si="68"/>
        <v>0</v>
      </c>
      <c r="I275" s="135">
        <f t="shared" si="68"/>
        <v>0</v>
      </c>
      <c r="J275" s="102">
        <f t="shared" si="48"/>
      </c>
      <c r="K275" s="129"/>
      <c r="L275" s="230">
        <f t="shared" si="69"/>
        <v>0</v>
      </c>
      <c r="M275" s="231">
        <f t="shared" si="69"/>
        <v>0</v>
      </c>
      <c r="N275" s="231">
        <f t="shared" si="69"/>
        <v>0</v>
      </c>
      <c r="O275" s="231">
        <f t="shared" si="69"/>
        <v>0</v>
      </c>
      <c r="P275" s="129"/>
      <c r="Q275" s="230">
        <f t="shared" si="70"/>
        <v>0</v>
      </c>
      <c r="R275" s="230">
        <f t="shared" si="70"/>
        <v>0</v>
      </c>
      <c r="S275" s="230">
        <f t="shared" si="70"/>
        <v>0</v>
      </c>
      <c r="T275" s="230">
        <f t="shared" si="70"/>
        <v>0</v>
      </c>
      <c r="U275" s="230">
        <f t="shared" si="70"/>
        <v>0</v>
      </c>
      <c r="V275" s="230">
        <f t="shared" si="70"/>
        <v>0</v>
      </c>
      <c r="W275" s="230">
        <f t="shared" si="70"/>
        <v>0</v>
      </c>
      <c r="X275" s="207">
        <f t="shared" si="47"/>
        <v>0</v>
      </c>
    </row>
    <row r="276" spans="1:25" s="229" customFormat="1" ht="18.75" thickBot="1">
      <c r="A276" s="147">
        <v>750</v>
      </c>
      <c r="B276" s="51">
        <v>5300</v>
      </c>
      <c r="C276" s="778" t="s">
        <v>1030</v>
      </c>
      <c r="D276" s="778"/>
      <c r="E276" s="691">
        <f>SUMIF($B$595:$B$12301,$B276,E$595:E$12301)</f>
        <v>0</v>
      </c>
      <c r="F276" s="211">
        <f>SUMIF($B$595:$B$12301,$B276,F$595:F$12301)</f>
        <v>0</v>
      </c>
      <c r="G276" s="211">
        <f>SUMIF($B$595:$B$12301,$B276,G$595:G$12301)</f>
        <v>0</v>
      </c>
      <c r="H276" s="654">
        <f>SUMIF($B$595:$B$12301,$B276,H$595:H$12301)</f>
        <v>0</v>
      </c>
      <c r="I276" s="211">
        <f>SUMIF($B$595:$B$12301,$B276,I$595:I$12301)</f>
        <v>0</v>
      </c>
      <c r="J276" s="102">
        <f t="shared" si="48"/>
      </c>
      <c r="K276" s="129"/>
      <c r="L276" s="227">
        <f>SUMIF($B$595:$B$12301,$B276,L$595:L$12301)</f>
        <v>0</v>
      </c>
      <c r="M276" s="228">
        <f>SUMIF($B$595:$B$12301,$B276,M$595:M$12301)</f>
        <v>0</v>
      </c>
      <c r="N276" s="228">
        <f>SUMIF($B$595:$B$12301,$B276,N$595:N$12301)</f>
        <v>0</v>
      </c>
      <c r="O276" s="228">
        <f>SUMIF($B$595:$B$12301,$B276,O$595:O$12301)</f>
        <v>0</v>
      </c>
      <c r="P276" s="129"/>
      <c r="Q276" s="227">
        <f aca="true" t="shared" si="71" ref="Q276:W276">SUMIF($B$595:$B$12301,$B276,Q$595:Q$12301)</f>
        <v>0</v>
      </c>
      <c r="R276" s="227">
        <f t="shared" si="71"/>
        <v>0</v>
      </c>
      <c r="S276" s="227">
        <f t="shared" si="71"/>
        <v>0</v>
      </c>
      <c r="T276" s="227">
        <f t="shared" si="71"/>
        <v>0</v>
      </c>
      <c r="U276" s="227">
        <f t="shared" si="71"/>
        <v>0</v>
      </c>
      <c r="V276" s="227">
        <f t="shared" si="71"/>
        <v>0</v>
      </c>
      <c r="W276" s="227">
        <f t="shared" si="71"/>
        <v>0</v>
      </c>
      <c r="X276" s="207">
        <f t="shared" si="47"/>
        <v>0</v>
      </c>
      <c r="Y276" s="232"/>
    </row>
    <row r="277" spans="1:24" s="232" customFormat="1" ht="18.75" thickBot="1">
      <c r="A277" s="148">
        <v>755</v>
      </c>
      <c r="B277" s="52"/>
      <c r="C277" s="53">
        <v>5301</v>
      </c>
      <c r="D277" s="54" t="s">
        <v>481</v>
      </c>
      <c r="E277" s="691">
        <f aca="true" t="shared" si="72" ref="E277:I278">SUMIF($C$595:$C$12301,$C277,E$595:E$12301)</f>
        <v>0</v>
      </c>
      <c r="F277" s="135">
        <f t="shared" si="72"/>
        <v>0</v>
      </c>
      <c r="G277" s="135">
        <f t="shared" si="72"/>
        <v>0</v>
      </c>
      <c r="H277" s="652">
        <f t="shared" si="72"/>
        <v>0</v>
      </c>
      <c r="I277" s="135">
        <f t="shared" si="72"/>
        <v>0</v>
      </c>
      <c r="J277" s="102">
        <f t="shared" si="48"/>
      </c>
      <c r="K277" s="129"/>
      <c r="L277" s="230">
        <f aca="true" t="shared" si="73" ref="L277:O278">SUMIF($C$595:$C$12301,$C277,L$595:L$12301)</f>
        <v>0</v>
      </c>
      <c r="M277" s="231">
        <f t="shared" si="73"/>
        <v>0</v>
      </c>
      <c r="N277" s="231">
        <f t="shared" si="73"/>
        <v>0</v>
      </c>
      <c r="O277" s="231">
        <f t="shared" si="73"/>
        <v>0</v>
      </c>
      <c r="P277" s="129"/>
      <c r="Q277" s="230">
        <f aca="true" t="shared" si="74" ref="Q277:W278">SUMIF($C$595:$C$12301,$C277,Q$595:Q$12301)</f>
        <v>0</v>
      </c>
      <c r="R277" s="230">
        <f t="shared" si="74"/>
        <v>0</v>
      </c>
      <c r="S277" s="230">
        <f t="shared" si="74"/>
        <v>0</v>
      </c>
      <c r="T277" s="230">
        <f t="shared" si="74"/>
        <v>0</v>
      </c>
      <c r="U277" s="230">
        <f t="shared" si="74"/>
        <v>0</v>
      </c>
      <c r="V277" s="230">
        <f t="shared" si="74"/>
        <v>0</v>
      </c>
      <c r="W277" s="230">
        <f t="shared" si="74"/>
        <v>0</v>
      </c>
      <c r="X277" s="207">
        <f t="shared" si="47"/>
        <v>0</v>
      </c>
    </row>
    <row r="278" spans="1:25" s="232" customFormat="1" ht="18.75" thickBot="1">
      <c r="A278" s="148">
        <v>760</v>
      </c>
      <c r="B278" s="52"/>
      <c r="C278" s="57">
        <v>5309</v>
      </c>
      <c r="D278" s="58" t="s">
        <v>1031</v>
      </c>
      <c r="E278" s="691">
        <f t="shared" si="72"/>
        <v>0</v>
      </c>
      <c r="F278" s="135">
        <f t="shared" si="72"/>
        <v>0</v>
      </c>
      <c r="G278" s="135">
        <f t="shared" si="72"/>
        <v>0</v>
      </c>
      <c r="H278" s="652">
        <f t="shared" si="72"/>
        <v>0</v>
      </c>
      <c r="I278" s="135">
        <f t="shared" si="72"/>
        <v>0</v>
      </c>
      <c r="J278" s="102">
        <f t="shared" si="48"/>
      </c>
      <c r="K278" s="129"/>
      <c r="L278" s="230">
        <f t="shared" si="73"/>
        <v>0</v>
      </c>
      <c r="M278" s="231">
        <f t="shared" si="73"/>
        <v>0</v>
      </c>
      <c r="N278" s="231">
        <f t="shared" si="73"/>
        <v>0</v>
      </c>
      <c r="O278" s="231">
        <f t="shared" si="73"/>
        <v>0</v>
      </c>
      <c r="P278" s="129"/>
      <c r="Q278" s="230">
        <f t="shared" si="74"/>
        <v>0</v>
      </c>
      <c r="R278" s="230">
        <f t="shared" si="74"/>
        <v>0</v>
      </c>
      <c r="S278" s="230">
        <f t="shared" si="74"/>
        <v>0</v>
      </c>
      <c r="T278" s="230">
        <f t="shared" si="74"/>
        <v>0</v>
      </c>
      <c r="U278" s="230">
        <f t="shared" si="74"/>
        <v>0</v>
      </c>
      <c r="V278" s="230">
        <f t="shared" si="74"/>
        <v>0</v>
      </c>
      <c r="W278" s="230">
        <f t="shared" si="74"/>
        <v>0</v>
      </c>
      <c r="X278" s="207">
        <f t="shared" si="47"/>
        <v>0</v>
      </c>
      <c r="Y278" s="229"/>
    </row>
    <row r="279" spans="1:25" s="229" customFormat="1" ht="18.75" thickBot="1">
      <c r="A279" s="147">
        <v>765</v>
      </c>
      <c r="B279" s="51">
        <v>5400</v>
      </c>
      <c r="C279" s="779" t="s">
        <v>1122</v>
      </c>
      <c r="D279" s="779"/>
      <c r="E279" s="691">
        <f aca="true" t="shared" si="75" ref="E279:I280">SUMIF($B$595:$B$12301,$B279,E$595:E$12301)</f>
        <v>0</v>
      </c>
      <c r="F279" s="211">
        <f t="shared" si="75"/>
        <v>0</v>
      </c>
      <c r="G279" s="211">
        <f t="shared" si="75"/>
        <v>0</v>
      </c>
      <c r="H279" s="654">
        <f t="shared" si="75"/>
        <v>0</v>
      </c>
      <c r="I279" s="211">
        <f t="shared" si="75"/>
        <v>0</v>
      </c>
      <c r="J279" s="102">
        <f t="shared" si="48"/>
      </c>
      <c r="K279" s="129"/>
      <c r="L279" s="227">
        <f aca="true" t="shared" si="76" ref="L279:O280">SUMIF($B$595:$B$12301,$B279,L$595:L$12301)</f>
        <v>0</v>
      </c>
      <c r="M279" s="228">
        <f t="shared" si="76"/>
        <v>0</v>
      </c>
      <c r="N279" s="228">
        <f t="shared" si="76"/>
        <v>0</v>
      </c>
      <c r="O279" s="228">
        <f t="shared" si="76"/>
        <v>0</v>
      </c>
      <c r="P279" s="129"/>
      <c r="Q279" s="227">
        <f aca="true" t="shared" si="77" ref="Q279:W280">SUMIF($B$595:$B$12301,$B279,Q$595:Q$12301)</f>
        <v>0</v>
      </c>
      <c r="R279" s="227">
        <f t="shared" si="77"/>
        <v>0</v>
      </c>
      <c r="S279" s="227">
        <f t="shared" si="77"/>
        <v>0</v>
      </c>
      <c r="T279" s="227">
        <f t="shared" si="77"/>
        <v>0</v>
      </c>
      <c r="U279" s="227">
        <f t="shared" si="77"/>
        <v>0</v>
      </c>
      <c r="V279" s="227">
        <f t="shared" si="77"/>
        <v>0</v>
      </c>
      <c r="W279" s="227">
        <f t="shared" si="77"/>
        <v>0</v>
      </c>
      <c r="X279" s="207">
        <f t="shared" si="47"/>
        <v>0</v>
      </c>
      <c r="Y279" s="232"/>
    </row>
    <row r="280" spans="1:25" s="132" customFormat="1" ht="18.75" thickBot="1">
      <c r="A280" s="147">
        <v>775</v>
      </c>
      <c r="B280" s="10">
        <v>5500</v>
      </c>
      <c r="C280" s="780" t="s">
        <v>1123</v>
      </c>
      <c r="D280" s="780"/>
      <c r="E280" s="691">
        <f t="shared" si="75"/>
        <v>0</v>
      </c>
      <c r="F280" s="211">
        <f t="shared" si="75"/>
        <v>0</v>
      </c>
      <c r="G280" s="211">
        <f t="shared" si="75"/>
        <v>0</v>
      </c>
      <c r="H280" s="654">
        <f t="shared" si="75"/>
        <v>0</v>
      </c>
      <c r="I280" s="211">
        <f t="shared" si="75"/>
        <v>0</v>
      </c>
      <c r="J280" s="102">
        <f t="shared" si="48"/>
      </c>
      <c r="K280" s="129"/>
      <c r="L280" s="212">
        <f t="shared" si="76"/>
        <v>0</v>
      </c>
      <c r="M280" s="213">
        <f t="shared" si="76"/>
        <v>0</v>
      </c>
      <c r="N280" s="213">
        <f t="shared" si="76"/>
        <v>0</v>
      </c>
      <c r="O280" s="213">
        <f t="shared" si="76"/>
        <v>0</v>
      </c>
      <c r="P280" s="129"/>
      <c r="Q280" s="212">
        <f t="shared" si="77"/>
        <v>0</v>
      </c>
      <c r="R280" s="212">
        <f t="shared" si="77"/>
        <v>0</v>
      </c>
      <c r="S280" s="212">
        <f t="shared" si="77"/>
        <v>0</v>
      </c>
      <c r="T280" s="212">
        <f t="shared" si="77"/>
        <v>0</v>
      </c>
      <c r="U280" s="212">
        <f t="shared" si="77"/>
        <v>0</v>
      </c>
      <c r="V280" s="212">
        <f t="shared" si="77"/>
        <v>0</v>
      </c>
      <c r="W280" s="212">
        <f t="shared" si="77"/>
        <v>0</v>
      </c>
      <c r="X280" s="207">
        <f t="shared" si="47"/>
        <v>0</v>
      </c>
      <c r="Y280" s="232"/>
    </row>
    <row r="281" spans="1:25" ht="18.75" thickBot="1">
      <c r="A281" s="148">
        <v>780</v>
      </c>
      <c r="B281" s="49"/>
      <c r="C281" s="15">
        <v>5501</v>
      </c>
      <c r="D281" s="39" t="s">
        <v>1124</v>
      </c>
      <c r="E281" s="691">
        <f aca="true" t="shared" si="78" ref="E281:I284">SUMIF($C$595:$C$12301,$C281,E$595:E$12301)</f>
        <v>0</v>
      </c>
      <c r="F281" s="135">
        <f t="shared" si="78"/>
        <v>0</v>
      </c>
      <c r="G281" s="135">
        <f t="shared" si="78"/>
        <v>0</v>
      </c>
      <c r="H281" s="652">
        <f t="shared" si="78"/>
        <v>0</v>
      </c>
      <c r="I281" s="135">
        <f t="shared" si="78"/>
        <v>0</v>
      </c>
      <c r="J281" s="102">
        <f t="shared" si="48"/>
      </c>
      <c r="K281" s="129"/>
      <c r="L281" s="208">
        <f aca="true" t="shared" si="79" ref="L281:O284">SUMIF($C$595:$C$12301,$C281,L$595:L$12301)</f>
        <v>0</v>
      </c>
      <c r="M281" s="209">
        <f t="shared" si="79"/>
        <v>0</v>
      </c>
      <c r="N281" s="209">
        <f t="shared" si="79"/>
        <v>0</v>
      </c>
      <c r="O281" s="209">
        <f t="shared" si="79"/>
        <v>0</v>
      </c>
      <c r="P281" s="129"/>
      <c r="Q281" s="208">
        <f aca="true" t="shared" si="80" ref="Q281:W284">SUMIF($C$595:$C$12301,$C281,Q$595:Q$12301)</f>
        <v>0</v>
      </c>
      <c r="R281" s="208">
        <f t="shared" si="80"/>
        <v>0</v>
      </c>
      <c r="S281" s="208">
        <f t="shared" si="80"/>
        <v>0</v>
      </c>
      <c r="T281" s="208">
        <f t="shared" si="80"/>
        <v>0</v>
      </c>
      <c r="U281" s="208">
        <f t="shared" si="80"/>
        <v>0</v>
      </c>
      <c r="V281" s="208">
        <f t="shared" si="80"/>
        <v>0</v>
      </c>
      <c r="W281" s="208">
        <f t="shared" si="80"/>
        <v>0</v>
      </c>
      <c r="X281" s="207">
        <f t="shared" si="47"/>
        <v>0</v>
      </c>
      <c r="Y281" s="229"/>
    </row>
    <row r="282" spans="1:25" ht="18.75" thickBot="1">
      <c r="A282" s="148">
        <v>785</v>
      </c>
      <c r="B282" s="49"/>
      <c r="C282" s="7">
        <v>5502</v>
      </c>
      <c r="D282" s="16" t="s">
        <v>1125</v>
      </c>
      <c r="E282" s="691">
        <f t="shared" si="78"/>
        <v>0</v>
      </c>
      <c r="F282" s="135">
        <f t="shared" si="78"/>
        <v>0</v>
      </c>
      <c r="G282" s="135">
        <f t="shared" si="78"/>
        <v>0</v>
      </c>
      <c r="H282" s="652">
        <f t="shared" si="78"/>
        <v>0</v>
      </c>
      <c r="I282" s="135">
        <f t="shared" si="78"/>
        <v>0</v>
      </c>
      <c r="J282" s="102">
        <f t="shared" si="48"/>
      </c>
      <c r="K282" s="129"/>
      <c r="L282" s="208">
        <f t="shared" si="79"/>
        <v>0</v>
      </c>
      <c r="M282" s="209">
        <f t="shared" si="79"/>
        <v>0</v>
      </c>
      <c r="N282" s="209">
        <f t="shared" si="79"/>
        <v>0</v>
      </c>
      <c r="O282" s="209">
        <f t="shared" si="79"/>
        <v>0</v>
      </c>
      <c r="P282" s="129"/>
      <c r="Q282" s="208">
        <f t="shared" si="80"/>
        <v>0</v>
      </c>
      <c r="R282" s="208">
        <f t="shared" si="80"/>
        <v>0</v>
      </c>
      <c r="S282" s="208">
        <f t="shared" si="80"/>
        <v>0</v>
      </c>
      <c r="T282" s="208">
        <f t="shared" si="80"/>
        <v>0</v>
      </c>
      <c r="U282" s="208">
        <f t="shared" si="80"/>
        <v>0</v>
      </c>
      <c r="V282" s="208">
        <f t="shared" si="80"/>
        <v>0</v>
      </c>
      <c r="W282" s="208">
        <f t="shared" si="80"/>
        <v>0</v>
      </c>
      <c r="X282" s="207">
        <f t="shared" si="47"/>
        <v>0</v>
      </c>
      <c r="Y282" s="132"/>
    </row>
    <row r="283" spans="1:24" ht="23.25" customHeight="1" thickBot="1">
      <c r="A283" s="148">
        <v>790</v>
      </c>
      <c r="B283" s="49"/>
      <c r="C283" s="7">
        <v>5503</v>
      </c>
      <c r="D283" s="9" t="s">
        <v>1126</v>
      </c>
      <c r="E283" s="691">
        <f t="shared" si="78"/>
        <v>0</v>
      </c>
      <c r="F283" s="135">
        <f t="shared" si="78"/>
        <v>0</v>
      </c>
      <c r="G283" s="135">
        <f t="shared" si="78"/>
        <v>0</v>
      </c>
      <c r="H283" s="652">
        <f t="shared" si="78"/>
        <v>0</v>
      </c>
      <c r="I283" s="135">
        <f t="shared" si="78"/>
        <v>0</v>
      </c>
      <c r="J283" s="102">
        <f t="shared" si="48"/>
      </c>
      <c r="K283" s="129"/>
      <c r="L283" s="208">
        <f t="shared" si="79"/>
        <v>0</v>
      </c>
      <c r="M283" s="209">
        <f t="shared" si="79"/>
        <v>0</v>
      </c>
      <c r="N283" s="209">
        <f t="shared" si="79"/>
        <v>0</v>
      </c>
      <c r="O283" s="209">
        <f t="shared" si="79"/>
        <v>0</v>
      </c>
      <c r="P283" s="129"/>
      <c r="Q283" s="208">
        <f t="shared" si="80"/>
        <v>0</v>
      </c>
      <c r="R283" s="208">
        <f t="shared" si="80"/>
        <v>0</v>
      </c>
      <c r="S283" s="208">
        <f t="shared" si="80"/>
        <v>0</v>
      </c>
      <c r="T283" s="208">
        <f t="shared" si="80"/>
        <v>0</v>
      </c>
      <c r="U283" s="208">
        <f t="shared" si="80"/>
        <v>0</v>
      </c>
      <c r="V283" s="208">
        <f t="shared" si="80"/>
        <v>0</v>
      </c>
      <c r="W283" s="208">
        <f t="shared" si="80"/>
        <v>0</v>
      </c>
      <c r="X283" s="207">
        <f t="shared" si="47"/>
        <v>0</v>
      </c>
    </row>
    <row r="284" spans="1:24" ht="18.75" thickBot="1">
      <c r="A284" s="148">
        <v>795</v>
      </c>
      <c r="B284" s="49"/>
      <c r="C284" s="13">
        <v>5504</v>
      </c>
      <c r="D284" s="17" t="s">
        <v>1127</v>
      </c>
      <c r="E284" s="691">
        <f t="shared" si="78"/>
        <v>0</v>
      </c>
      <c r="F284" s="135">
        <f t="shared" si="78"/>
        <v>0</v>
      </c>
      <c r="G284" s="135">
        <f t="shared" si="78"/>
        <v>0</v>
      </c>
      <c r="H284" s="652">
        <f t="shared" si="78"/>
        <v>0</v>
      </c>
      <c r="I284" s="135">
        <f t="shared" si="78"/>
        <v>0</v>
      </c>
      <c r="J284" s="102">
        <f t="shared" si="48"/>
      </c>
      <c r="K284" s="129"/>
      <c r="L284" s="208">
        <f t="shared" si="79"/>
        <v>0</v>
      </c>
      <c r="M284" s="209">
        <f t="shared" si="79"/>
        <v>0</v>
      </c>
      <c r="N284" s="209">
        <f t="shared" si="79"/>
        <v>0</v>
      </c>
      <c r="O284" s="209">
        <f t="shared" si="79"/>
        <v>0</v>
      </c>
      <c r="P284" s="129"/>
      <c r="Q284" s="208">
        <f t="shared" si="80"/>
        <v>0</v>
      </c>
      <c r="R284" s="208">
        <f t="shared" si="80"/>
        <v>0</v>
      </c>
      <c r="S284" s="208">
        <f t="shared" si="80"/>
        <v>0</v>
      </c>
      <c r="T284" s="208">
        <f t="shared" si="80"/>
        <v>0</v>
      </c>
      <c r="U284" s="208">
        <f t="shared" si="80"/>
        <v>0</v>
      </c>
      <c r="V284" s="208">
        <f t="shared" si="80"/>
        <v>0</v>
      </c>
      <c r="W284" s="208">
        <f t="shared" si="80"/>
        <v>0</v>
      </c>
      <c r="X284" s="207">
        <f t="shared" si="47"/>
        <v>0</v>
      </c>
    </row>
    <row r="285" spans="1:25" s="229" customFormat="1" ht="36.75" customHeight="1" thickBot="1">
      <c r="A285" s="147">
        <v>805</v>
      </c>
      <c r="B285" s="51">
        <v>5700</v>
      </c>
      <c r="C285" s="773" t="s">
        <v>1128</v>
      </c>
      <c r="D285" s="774"/>
      <c r="E285" s="691">
        <f>SUMIF($B$595:$B$12301,$B285,E$595:E$12301)</f>
        <v>0</v>
      </c>
      <c r="F285" s="211">
        <f>SUMIF($B$595:$B$12301,$B285,F$595:F$12301)</f>
        <v>0</v>
      </c>
      <c r="G285" s="211">
        <f>SUMIF($B$595:$B$12301,$B285,G$595:G$12301)</f>
        <v>0</v>
      </c>
      <c r="H285" s="654">
        <f>SUMIF($B$595:$B$12301,$B285,H$595:H$12301)</f>
        <v>0</v>
      </c>
      <c r="I285" s="211">
        <f>SUMIF($B$595:$B$12301,$B285,I$595:I$12301)</f>
        <v>0</v>
      </c>
      <c r="J285" s="102">
        <f t="shared" si="48"/>
      </c>
      <c r="K285" s="129"/>
      <c r="L285" s="227">
        <f>SUMIF($B$595:$B$12301,$B285,L$595:L$12301)</f>
        <v>0</v>
      </c>
      <c r="M285" s="228">
        <f>SUMIF($B$595:$B$12301,$B285,M$595:M$12301)</f>
        <v>0</v>
      </c>
      <c r="N285" s="228">
        <f>SUMIF($B$595:$B$12301,$B285,N$595:N$12301)</f>
        <v>0</v>
      </c>
      <c r="O285" s="228">
        <f>SUMIF($B$595:$B$12301,$B285,O$595:O$12301)</f>
        <v>0</v>
      </c>
      <c r="P285" s="129"/>
      <c r="Q285" s="227">
        <f aca="true" t="shared" si="81" ref="Q285:W285">SUMIF($B$595:$B$12301,$B285,Q$595:Q$12301)</f>
        <v>0</v>
      </c>
      <c r="R285" s="227">
        <f t="shared" si="81"/>
        <v>0</v>
      </c>
      <c r="S285" s="227">
        <f t="shared" si="81"/>
        <v>0</v>
      </c>
      <c r="T285" s="227">
        <f t="shared" si="81"/>
        <v>0</v>
      </c>
      <c r="U285" s="227">
        <f t="shared" si="81"/>
        <v>0</v>
      </c>
      <c r="V285" s="227">
        <f t="shared" si="81"/>
        <v>0</v>
      </c>
      <c r="W285" s="227">
        <f t="shared" si="81"/>
        <v>0</v>
      </c>
      <c r="X285" s="207">
        <f t="shared" si="47"/>
        <v>0</v>
      </c>
      <c r="Y285" s="96"/>
    </row>
    <row r="286" spans="1:25" s="232" customFormat="1" ht="18.75" thickBot="1">
      <c r="A286" s="148">
        <v>810</v>
      </c>
      <c r="B286" s="52"/>
      <c r="C286" s="53">
        <v>5701</v>
      </c>
      <c r="D286" s="54" t="s">
        <v>1129</v>
      </c>
      <c r="E286" s="691">
        <f aca="true" t="shared" si="82" ref="E286:I288">SUMIF($C$595:$C$12301,$C286,E$595:E$12301)</f>
        <v>0</v>
      </c>
      <c r="F286" s="135">
        <f t="shared" si="82"/>
        <v>0</v>
      </c>
      <c r="G286" s="135">
        <f t="shared" si="82"/>
        <v>0</v>
      </c>
      <c r="H286" s="652">
        <f t="shared" si="82"/>
        <v>0</v>
      </c>
      <c r="I286" s="135">
        <f t="shared" si="82"/>
        <v>0</v>
      </c>
      <c r="J286" s="102">
        <f t="shared" si="48"/>
      </c>
      <c r="K286" s="129"/>
      <c r="L286" s="230">
        <f aca="true" t="shared" si="83" ref="L286:O288">SUMIF($C$595:$C$12301,$C286,L$595:L$12301)</f>
        <v>0</v>
      </c>
      <c r="M286" s="231">
        <f t="shared" si="83"/>
        <v>0</v>
      </c>
      <c r="N286" s="231">
        <f t="shared" si="83"/>
        <v>0</v>
      </c>
      <c r="O286" s="231">
        <f t="shared" si="83"/>
        <v>0</v>
      </c>
      <c r="P286" s="129"/>
      <c r="Q286" s="230">
        <f aca="true" t="shared" si="84" ref="Q286:W288">SUMIF($C$595:$C$12301,$C286,Q$595:Q$12301)</f>
        <v>0</v>
      </c>
      <c r="R286" s="230">
        <f t="shared" si="84"/>
        <v>0</v>
      </c>
      <c r="S286" s="230">
        <f t="shared" si="84"/>
        <v>0</v>
      </c>
      <c r="T286" s="230">
        <f t="shared" si="84"/>
        <v>0</v>
      </c>
      <c r="U286" s="230">
        <f t="shared" si="84"/>
        <v>0</v>
      </c>
      <c r="V286" s="230">
        <f t="shared" si="84"/>
        <v>0</v>
      </c>
      <c r="W286" s="230">
        <f t="shared" si="84"/>
        <v>0</v>
      </c>
      <c r="X286" s="207">
        <f t="shared" si="47"/>
        <v>0</v>
      </c>
      <c r="Y286" s="96"/>
    </row>
    <row r="287" spans="1:25" s="232" customFormat="1" ht="18.75" thickBot="1">
      <c r="A287" s="148">
        <v>815</v>
      </c>
      <c r="B287" s="52"/>
      <c r="C287" s="55">
        <v>5702</v>
      </c>
      <c r="D287" s="56" t="s">
        <v>1130</v>
      </c>
      <c r="E287" s="691">
        <f t="shared" si="82"/>
        <v>0</v>
      </c>
      <c r="F287" s="135">
        <f t="shared" si="82"/>
        <v>0</v>
      </c>
      <c r="G287" s="135">
        <f t="shared" si="82"/>
        <v>0</v>
      </c>
      <c r="H287" s="652">
        <f t="shared" si="82"/>
        <v>0</v>
      </c>
      <c r="I287" s="135">
        <f t="shared" si="82"/>
        <v>0</v>
      </c>
      <c r="J287" s="102">
        <f t="shared" si="48"/>
      </c>
      <c r="K287" s="129"/>
      <c r="L287" s="230">
        <f t="shared" si="83"/>
        <v>0</v>
      </c>
      <c r="M287" s="231">
        <f t="shared" si="83"/>
        <v>0</v>
      </c>
      <c r="N287" s="231">
        <f t="shared" si="83"/>
        <v>0</v>
      </c>
      <c r="O287" s="231">
        <f t="shared" si="83"/>
        <v>0</v>
      </c>
      <c r="P287" s="129"/>
      <c r="Q287" s="230">
        <f t="shared" si="84"/>
        <v>0</v>
      </c>
      <c r="R287" s="230">
        <f t="shared" si="84"/>
        <v>0</v>
      </c>
      <c r="S287" s="230">
        <f t="shared" si="84"/>
        <v>0</v>
      </c>
      <c r="T287" s="230">
        <f t="shared" si="84"/>
        <v>0</v>
      </c>
      <c r="U287" s="230">
        <f t="shared" si="84"/>
        <v>0</v>
      </c>
      <c r="V287" s="230">
        <f t="shared" si="84"/>
        <v>0</v>
      </c>
      <c r="W287" s="230">
        <f t="shared" si="84"/>
        <v>0</v>
      </c>
      <c r="X287" s="207">
        <f t="shared" si="47"/>
        <v>0</v>
      </c>
      <c r="Y287" s="229"/>
    </row>
    <row r="288" spans="1:68" s="161" customFormat="1" ht="15.75" customHeight="1" thickBot="1">
      <c r="A288" s="154">
        <v>525</v>
      </c>
      <c r="B288" s="6"/>
      <c r="C288" s="59">
        <v>4071</v>
      </c>
      <c r="D288" s="396" t="s">
        <v>1131</v>
      </c>
      <c r="E288" s="691">
        <f t="shared" si="82"/>
        <v>0</v>
      </c>
      <c r="F288" s="135">
        <f t="shared" si="82"/>
        <v>0</v>
      </c>
      <c r="G288" s="135">
        <f t="shared" si="82"/>
        <v>0</v>
      </c>
      <c r="H288" s="652">
        <f t="shared" si="82"/>
        <v>0</v>
      </c>
      <c r="I288" s="135">
        <f t="shared" si="82"/>
        <v>0</v>
      </c>
      <c r="J288" s="102">
        <f t="shared" si="48"/>
      </c>
      <c r="K288" s="129"/>
      <c r="L288" s="233">
        <f t="shared" si="83"/>
        <v>0</v>
      </c>
      <c r="M288" s="234">
        <f t="shared" si="83"/>
        <v>0</v>
      </c>
      <c r="N288" s="234">
        <f t="shared" si="83"/>
        <v>0</v>
      </c>
      <c r="O288" s="234">
        <f t="shared" si="83"/>
        <v>0</v>
      </c>
      <c r="P288" s="129"/>
      <c r="Q288" s="233">
        <f t="shared" si="84"/>
        <v>0</v>
      </c>
      <c r="R288" s="233">
        <f t="shared" si="84"/>
        <v>0</v>
      </c>
      <c r="S288" s="233">
        <f t="shared" si="84"/>
        <v>0</v>
      </c>
      <c r="T288" s="233">
        <f t="shared" si="84"/>
        <v>0</v>
      </c>
      <c r="U288" s="233">
        <f t="shared" si="84"/>
        <v>0</v>
      </c>
      <c r="V288" s="233">
        <f t="shared" si="84"/>
        <v>0</v>
      </c>
      <c r="W288" s="233">
        <f t="shared" si="84"/>
        <v>0</v>
      </c>
      <c r="X288" s="207">
        <f t="shared" si="47"/>
        <v>0</v>
      </c>
      <c r="Y288" s="232"/>
      <c r="Z288" s="158"/>
      <c r="AA288" s="157"/>
      <c r="AB288" s="158"/>
      <c r="AC288" s="158"/>
      <c r="AD288" s="157"/>
      <c r="AE288" s="158"/>
      <c r="AF288" s="158"/>
      <c r="AG288" s="157"/>
      <c r="AH288" s="159"/>
      <c r="AI288" s="159"/>
      <c r="AJ288" s="155"/>
      <c r="AK288" s="158"/>
      <c r="AL288" s="158"/>
      <c r="AM288" s="157"/>
      <c r="AN288" s="158"/>
      <c r="AO288" s="158"/>
      <c r="AP288" s="157"/>
      <c r="AQ288" s="158"/>
      <c r="AR288" s="158"/>
      <c r="AS288" s="157"/>
      <c r="AT288" s="158"/>
      <c r="AU288" s="158"/>
      <c r="AV288" s="157"/>
      <c r="AW288" s="158"/>
      <c r="AX288" s="158"/>
      <c r="AY288" s="160"/>
      <c r="AZ288" s="158"/>
      <c r="BA288" s="158"/>
      <c r="BB288" s="157"/>
      <c r="BC288" s="158"/>
      <c r="BD288" s="158"/>
      <c r="BE288" s="157"/>
      <c r="BF288" s="158"/>
      <c r="BG288" s="157"/>
      <c r="BH288" s="160"/>
      <c r="BI288" s="157"/>
      <c r="BJ288" s="157"/>
      <c r="BK288" s="158"/>
      <c r="BL288" s="158"/>
      <c r="BM288" s="157"/>
      <c r="BN288" s="158"/>
      <c r="BP288" s="158"/>
    </row>
    <row r="289" spans="1:25" s="132" customFormat="1" ht="18.75" thickBot="1">
      <c r="A289" s="147">
        <v>820</v>
      </c>
      <c r="B289" s="236">
        <v>98</v>
      </c>
      <c r="C289" s="775" t="s">
        <v>1132</v>
      </c>
      <c r="D289" s="740"/>
      <c r="E289" s="691">
        <f>SUMIF($B$595:$B$12301,$B289,E$595:E$12301)</f>
        <v>0</v>
      </c>
      <c r="F289" s="211">
        <f>SUMIF($B$595:$B$12301,$B289,F$595:F$12301)</f>
        <v>0</v>
      </c>
      <c r="G289" s="211">
        <f>SUMIF($B$595:$B$12301,$B289,G$595:G$12301)</f>
        <v>0</v>
      </c>
      <c r="H289" s="654">
        <f>SUMIF($B$595:$B$12301,$B289,H$595:H$12301)</f>
        <v>0</v>
      </c>
      <c r="I289" s="211">
        <f>SUMIF($B$595:$B$12301,$B289,I$595:I$12301)</f>
        <v>0</v>
      </c>
      <c r="J289" s="102">
        <f t="shared" si="48"/>
      </c>
      <c r="K289" s="129"/>
      <c r="L289" s="212">
        <f>SUMIF($B$595:$B$12301,$B289,L$595:L$12301)</f>
        <v>0</v>
      </c>
      <c r="M289" s="213">
        <f>SUMIF($B$595:$B$12301,$B289,M$595:M$12301)</f>
        <v>0</v>
      </c>
      <c r="N289" s="213">
        <f>SUMIF($B$595:$B$12301,$B289,N$595:N$12301)</f>
        <v>0</v>
      </c>
      <c r="O289" s="213">
        <f>SUMIF($B$595:$B$12301,$B289,O$595:O$12301)</f>
        <v>0</v>
      </c>
      <c r="P289" s="129"/>
      <c r="Q289" s="212">
        <f aca="true" t="shared" si="85" ref="Q289:W289">SUMIF($B$595:$B$12301,$B289,Q$595:Q$12301)</f>
        <v>0</v>
      </c>
      <c r="R289" s="212">
        <f t="shared" si="85"/>
        <v>0</v>
      </c>
      <c r="S289" s="212">
        <f t="shared" si="85"/>
        <v>0</v>
      </c>
      <c r="T289" s="212">
        <f t="shared" si="85"/>
        <v>0</v>
      </c>
      <c r="U289" s="212">
        <f t="shared" si="85"/>
        <v>0</v>
      </c>
      <c r="V289" s="212">
        <f t="shared" si="85"/>
        <v>0</v>
      </c>
      <c r="W289" s="212">
        <f t="shared" si="85"/>
        <v>0</v>
      </c>
      <c r="X289" s="207">
        <f t="shared" si="47"/>
        <v>0</v>
      </c>
      <c r="Y289" s="158"/>
    </row>
    <row r="290" spans="1:25" ht="15.75">
      <c r="A290" s="148">
        <v>821</v>
      </c>
      <c r="B290" s="61"/>
      <c r="C290" s="237" t="s">
        <v>1133</v>
      </c>
      <c r="D290" s="238"/>
      <c r="E290" s="700"/>
      <c r="F290" s="313"/>
      <c r="G290" s="313"/>
      <c r="H290" s="655"/>
      <c r="I290" s="239"/>
      <c r="K290" s="129"/>
      <c r="L290" s="240"/>
      <c r="M290" s="241"/>
      <c r="N290" s="241"/>
      <c r="O290" s="241"/>
      <c r="P290" s="129"/>
      <c r="Q290" s="240"/>
      <c r="R290" s="240"/>
      <c r="S290" s="240"/>
      <c r="T290" s="240"/>
      <c r="U290" s="240"/>
      <c r="V290" s="240"/>
      <c r="W290" s="240"/>
      <c r="X290" s="242"/>
      <c r="Y290" s="232"/>
    </row>
    <row r="291" spans="1:25" ht="15.75">
      <c r="A291" s="148">
        <v>822</v>
      </c>
      <c r="B291" s="61"/>
      <c r="C291" s="243" t="s">
        <v>1134</v>
      </c>
      <c r="D291" s="235"/>
      <c r="E291" s="701"/>
      <c r="F291" s="301"/>
      <c r="G291" s="301"/>
      <c r="H291" s="656"/>
      <c r="I291" s="200"/>
      <c r="K291" s="129"/>
      <c r="L291" s="244"/>
      <c r="M291" s="245"/>
      <c r="N291" s="245"/>
      <c r="O291" s="245"/>
      <c r="P291" s="129"/>
      <c r="Q291" s="244"/>
      <c r="R291" s="244"/>
      <c r="S291" s="244"/>
      <c r="T291" s="244"/>
      <c r="U291" s="244"/>
      <c r="V291" s="244"/>
      <c r="W291" s="244"/>
      <c r="X291" s="246"/>
      <c r="Y291" s="132"/>
    </row>
    <row r="292" spans="1:24" ht="16.5" thickBot="1">
      <c r="A292" s="148">
        <v>823</v>
      </c>
      <c r="B292" s="62"/>
      <c r="C292" s="247" t="s">
        <v>1135</v>
      </c>
      <c r="D292" s="248"/>
      <c r="E292" s="702"/>
      <c r="F292" s="314"/>
      <c r="G292" s="314"/>
      <c r="H292" s="657"/>
      <c r="I292" s="202"/>
      <c r="K292" s="129"/>
      <c r="L292" s="249"/>
      <c r="M292" s="250"/>
      <c r="N292" s="250"/>
      <c r="O292" s="250"/>
      <c r="P292" s="129"/>
      <c r="Q292" s="249"/>
      <c r="R292" s="249"/>
      <c r="S292" s="249"/>
      <c r="T292" s="249"/>
      <c r="U292" s="249"/>
      <c r="V292" s="249"/>
      <c r="W292" s="249"/>
      <c r="X292" s="251"/>
    </row>
    <row r="293" spans="1:24" ht="18.75" thickBot="1">
      <c r="A293" s="148">
        <v>825</v>
      </c>
      <c r="B293" s="63"/>
      <c r="C293" s="32" t="s">
        <v>1357</v>
      </c>
      <c r="D293" s="64" t="s">
        <v>1136</v>
      </c>
      <c r="E293" s="694">
        <f>SUMIF($C$595:$C$12301,$C293,E$595:E$12301)</f>
        <v>0</v>
      </c>
      <c r="F293" s="252">
        <f>SUMIF($C$595:$C$12301,$C293,F$595:F$12301)</f>
        <v>0</v>
      </c>
      <c r="G293" s="252">
        <f>SUMIF($C$595:$C$12301,$C293,G$595:G$12301)</f>
        <v>0</v>
      </c>
      <c r="H293" s="658">
        <f>SUMIF($C$595:$C$12301,$C293,H$595:H$12301)</f>
        <v>0</v>
      </c>
      <c r="I293" s="252">
        <f>SUMIF($C$595:$C$12301,$C293,I$595:I$12301)</f>
        <v>0</v>
      </c>
      <c r="J293" s="102">
        <v>1</v>
      </c>
      <c r="L293" s="253">
        <f>SUMIF($C$595:$C$12301,$C293,L$595:L$12301)</f>
        <v>0</v>
      </c>
      <c r="M293" s="253">
        <f>SUMIF($C$595:$C$12301,$C293,M$595:M$12301)</f>
        <v>0</v>
      </c>
      <c r="N293" s="253">
        <f>SUMIF($C$595:$C$12301,$C293,N$595:N$12301)</f>
        <v>0</v>
      </c>
      <c r="O293" s="253">
        <f>SUMIF($C$595:$C$12301,$C293,O$595:O$12301)</f>
        <v>0</v>
      </c>
      <c r="P293" s="103"/>
      <c r="Q293" s="253">
        <f aca="true" t="shared" si="86" ref="Q293:W293">SUMIF($C$595:$C$12301,$C293,Q$595:Q$12301)</f>
        <v>0</v>
      </c>
      <c r="R293" s="253">
        <f t="shared" si="86"/>
        <v>0</v>
      </c>
      <c r="S293" s="253">
        <f t="shared" si="86"/>
        <v>0</v>
      </c>
      <c r="T293" s="253">
        <f t="shared" si="86"/>
        <v>0</v>
      </c>
      <c r="U293" s="253">
        <f t="shared" si="86"/>
        <v>0</v>
      </c>
      <c r="V293" s="253">
        <f t="shared" si="86"/>
        <v>0</v>
      </c>
      <c r="W293" s="253">
        <f t="shared" si="86"/>
        <v>0</v>
      </c>
      <c r="X293" s="207">
        <f>T293-U293-V293-W293</f>
        <v>0</v>
      </c>
    </row>
    <row r="294" spans="1:16" ht="13.5" customHeight="1">
      <c r="A294" s="148"/>
      <c r="B294" s="22"/>
      <c r="C294" s="65"/>
      <c r="J294" s="102">
        <v>1</v>
      </c>
      <c r="P294" s="104"/>
    </row>
    <row r="295" spans="1:23" ht="15">
      <c r="A295" s="148"/>
      <c r="C295" s="108"/>
      <c r="D295" s="109"/>
      <c r="E295" s="167"/>
      <c r="F295" s="167"/>
      <c r="G295" s="167"/>
      <c r="H295" s="646"/>
      <c r="I295" s="167"/>
      <c r="J295" s="102">
        <v>1</v>
      </c>
      <c r="L295" s="167"/>
      <c r="M295" s="167"/>
      <c r="N295" s="173"/>
      <c r="O295" s="173"/>
      <c r="P295" s="104"/>
      <c r="Q295" s="167"/>
      <c r="R295" s="167"/>
      <c r="S295" s="173"/>
      <c r="T295" s="173"/>
      <c r="U295" s="167"/>
      <c r="V295" s="173"/>
      <c r="W295" s="173"/>
    </row>
    <row r="296" spans="1:23" ht="15">
      <c r="A296" s="148"/>
      <c r="C296" s="108"/>
      <c r="D296" s="109"/>
      <c r="E296" s="167"/>
      <c r="F296" s="167"/>
      <c r="G296" s="167"/>
      <c r="H296" s="646"/>
      <c r="I296" s="167"/>
      <c r="J296" s="102">
        <v>1</v>
      </c>
      <c r="L296" s="167"/>
      <c r="M296" s="167"/>
      <c r="N296" s="173"/>
      <c r="O296" s="173"/>
      <c r="P296" s="104"/>
      <c r="Q296" s="167"/>
      <c r="R296" s="167"/>
      <c r="S296" s="173"/>
      <c r="T296" s="173"/>
      <c r="U296" s="167"/>
      <c r="V296" s="173"/>
      <c r="W296" s="173"/>
    </row>
    <row r="297" spans="1:23" ht="0.75" customHeight="1">
      <c r="A297" s="148"/>
      <c r="B297" s="599"/>
      <c r="C297" s="599"/>
      <c r="D297" s="600"/>
      <c r="E297" s="601"/>
      <c r="F297" s="601"/>
      <c r="G297" s="601"/>
      <c r="H297" s="610"/>
      <c r="I297" s="601"/>
      <c r="J297" s="599"/>
      <c r="L297" s="167"/>
      <c r="M297" s="167"/>
      <c r="N297" s="173"/>
      <c r="O297" s="173"/>
      <c r="P297" s="104"/>
      <c r="Q297" s="167"/>
      <c r="R297" s="167"/>
      <c r="S297" s="173"/>
      <c r="T297" s="173"/>
      <c r="U297" s="167"/>
      <c r="V297" s="173"/>
      <c r="W297" s="173"/>
    </row>
    <row r="298" spans="1:23" ht="0.75" customHeight="1">
      <c r="A298" s="148"/>
      <c r="B298" s="776"/>
      <c r="C298" s="768"/>
      <c r="D298" s="768"/>
      <c r="E298" s="601"/>
      <c r="F298" s="601"/>
      <c r="G298" s="601"/>
      <c r="H298" s="610"/>
      <c r="I298" s="601"/>
      <c r="J298" s="599"/>
      <c r="L298" s="167"/>
      <c r="M298" s="167"/>
      <c r="N298" s="173"/>
      <c r="O298" s="173"/>
      <c r="P298" s="104"/>
      <c r="Q298" s="167"/>
      <c r="R298" s="167"/>
      <c r="S298" s="173"/>
      <c r="T298" s="173"/>
      <c r="U298" s="167"/>
      <c r="V298" s="173"/>
      <c r="W298" s="173"/>
    </row>
    <row r="299" spans="1:23" ht="0.75" customHeight="1">
      <c r="A299" s="148"/>
      <c r="B299" s="599"/>
      <c r="C299" s="599"/>
      <c r="D299" s="600"/>
      <c r="E299" s="602"/>
      <c r="F299" s="602"/>
      <c r="G299" s="601"/>
      <c r="H299" s="610"/>
      <c r="I299" s="601"/>
      <c r="J299" s="599"/>
      <c r="L299" s="167"/>
      <c r="M299" s="167"/>
      <c r="N299" s="173"/>
      <c r="O299" s="173"/>
      <c r="P299" s="104"/>
      <c r="Q299" s="167"/>
      <c r="R299" s="167"/>
      <c r="S299" s="173"/>
      <c r="T299" s="173"/>
      <c r="U299" s="167"/>
      <c r="V299" s="173"/>
      <c r="W299" s="173"/>
    </row>
    <row r="300" spans="1:23" ht="0.75" customHeight="1">
      <c r="A300" s="148"/>
      <c r="B300" s="767"/>
      <c r="C300" s="768"/>
      <c r="D300" s="768"/>
      <c r="E300" s="603"/>
      <c r="F300" s="604"/>
      <c r="G300" s="601"/>
      <c r="H300" s="610"/>
      <c r="I300" s="601"/>
      <c r="J300" s="599"/>
      <c r="L300" s="167"/>
      <c r="M300" s="167"/>
      <c r="N300" s="173"/>
      <c r="O300" s="173"/>
      <c r="P300" s="104"/>
      <c r="Q300" s="167"/>
      <c r="R300" s="167"/>
      <c r="S300" s="173"/>
      <c r="T300" s="173"/>
      <c r="U300" s="167"/>
      <c r="V300" s="173"/>
      <c r="W300" s="173"/>
    </row>
    <row r="301" spans="1:23" ht="0.75" customHeight="1">
      <c r="A301" s="148"/>
      <c r="B301" s="605"/>
      <c r="C301" s="599"/>
      <c r="D301" s="600"/>
      <c r="E301" s="601"/>
      <c r="F301" s="606"/>
      <c r="G301" s="601"/>
      <c r="H301" s="610"/>
      <c r="I301" s="601"/>
      <c r="J301" s="599"/>
      <c r="L301" s="167"/>
      <c r="M301" s="167"/>
      <c r="N301" s="173"/>
      <c r="O301" s="173"/>
      <c r="P301" s="104"/>
      <c r="Q301" s="167"/>
      <c r="R301" s="167"/>
      <c r="S301" s="173"/>
      <c r="T301" s="173"/>
      <c r="U301" s="167"/>
      <c r="V301" s="173"/>
      <c r="W301" s="173"/>
    </row>
    <row r="302" spans="1:23" ht="0.75" customHeight="1">
      <c r="A302" s="148"/>
      <c r="B302" s="605"/>
      <c r="C302" s="599"/>
      <c r="D302" s="600"/>
      <c r="E302" s="607"/>
      <c r="F302" s="601"/>
      <c r="G302" s="601"/>
      <c r="H302" s="610"/>
      <c r="I302" s="601"/>
      <c r="J302" s="599"/>
      <c r="L302" s="167"/>
      <c r="M302" s="167"/>
      <c r="N302" s="173"/>
      <c r="O302" s="173"/>
      <c r="P302" s="104"/>
      <c r="Q302" s="167"/>
      <c r="R302" s="167"/>
      <c r="S302" s="173"/>
      <c r="T302" s="173"/>
      <c r="U302" s="167"/>
      <c r="V302" s="173"/>
      <c r="W302" s="173"/>
    </row>
    <row r="303" spans="1:23" ht="0.75" customHeight="1">
      <c r="A303" s="148"/>
      <c r="B303" s="767"/>
      <c r="C303" s="768"/>
      <c r="D303" s="768"/>
      <c r="E303" s="601"/>
      <c r="F303" s="608"/>
      <c r="G303" s="601"/>
      <c r="H303" s="610"/>
      <c r="I303" s="601"/>
      <c r="J303" s="599"/>
      <c r="L303" s="167"/>
      <c r="M303" s="167"/>
      <c r="N303" s="173"/>
      <c r="O303" s="173"/>
      <c r="P303" s="104"/>
      <c r="Q303" s="167"/>
      <c r="R303" s="167"/>
      <c r="S303" s="173"/>
      <c r="T303" s="173"/>
      <c r="U303" s="167"/>
      <c r="V303" s="173"/>
      <c r="W303" s="173"/>
    </row>
    <row r="304" spans="1:23" ht="0.75" customHeight="1">
      <c r="A304" s="148"/>
      <c r="B304" s="605"/>
      <c r="C304" s="599"/>
      <c r="D304" s="600"/>
      <c r="E304" s="607"/>
      <c r="F304" s="601"/>
      <c r="G304" s="601"/>
      <c r="H304" s="610"/>
      <c r="I304" s="601"/>
      <c r="J304" s="599"/>
      <c r="L304" s="167"/>
      <c r="M304" s="167"/>
      <c r="N304" s="173"/>
      <c r="O304" s="173"/>
      <c r="P304" s="104"/>
      <c r="Q304" s="167"/>
      <c r="R304" s="167"/>
      <c r="S304" s="173"/>
      <c r="T304" s="173"/>
      <c r="U304" s="167"/>
      <c r="V304" s="173"/>
      <c r="W304" s="173"/>
    </row>
    <row r="305" spans="1:23" ht="0.75" customHeight="1">
      <c r="A305" s="148"/>
      <c r="B305" s="605"/>
      <c r="C305" s="599"/>
      <c r="D305" s="609"/>
      <c r="E305" s="608"/>
      <c r="F305" s="610"/>
      <c r="G305" s="610"/>
      <c r="H305" s="610"/>
      <c r="I305" s="610"/>
      <c r="J305" s="599"/>
      <c r="N305" s="96"/>
      <c r="O305" s="96"/>
      <c r="P305" s="104"/>
      <c r="S305" s="96"/>
      <c r="T305" s="96"/>
      <c r="V305" s="96"/>
      <c r="W305" s="96"/>
    </row>
    <row r="306" spans="1:23" ht="0.75" customHeight="1">
      <c r="A306" s="148"/>
      <c r="B306" s="599"/>
      <c r="C306" s="599"/>
      <c r="D306" s="600"/>
      <c r="E306" s="601"/>
      <c r="F306" s="601"/>
      <c r="G306" s="601"/>
      <c r="H306" s="610"/>
      <c r="I306" s="601"/>
      <c r="J306" s="599"/>
      <c r="L306" s="167"/>
      <c r="M306" s="167"/>
      <c r="N306" s="173"/>
      <c r="O306" s="173"/>
      <c r="P306" s="104"/>
      <c r="Q306" s="167"/>
      <c r="R306" s="167"/>
      <c r="S306" s="173"/>
      <c r="T306" s="173"/>
      <c r="U306" s="167"/>
      <c r="V306" s="173"/>
      <c r="W306" s="173"/>
    </row>
    <row r="307" spans="1:23" ht="0.75" customHeight="1">
      <c r="A307" s="148"/>
      <c r="B307" s="611"/>
      <c r="C307" s="599"/>
      <c r="D307" s="612"/>
      <c r="E307" s="601"/>
      <c r="F307" s="607"/>
      <c r="G307" s="610"/>
      <c r="H307" s="610"/>
      <c r="I307" s="610"/>
      <c r="J307" s="599"/>
      <c r="N307" s="96"/>
      <c r="O307" s="96"/>
      <c r="P307" s="104"/>
      <c r="S307" s="96"/>
      <c r="T307" s="96"/>
      <c r="V307" s="96"/>
      <c r="W307" s="96"/>
    </row>
    <row r="308" spans="1:25" s="138" customFormat="1" ht="0.75" customHeight="1">
      <c r="A308" s="150"/>
      <c r="B308" s="613"/>
      <c r="C308" s="614"/>
      <c r="D308" s="615"/>
      <c r="E308" s="616"/>
      <c r="F308" s="616"/>
      <c r="G308" s="610"/>
      <c r="H308" s="610"/>
      <c r="I308" s="610"/>
      <c r="J308" s="599"/>
      <c r="K308" s="103"/>
      <c r="P308" s="104"/>
      <c r="Y308" s="96"/>
    </row>
    <row r="309" spans="1:25" s="138" customFormat="1" ht="0.75" customHeight="1">
      <c r="A309" s="150">
        <v>905</v>
      </c>
      <c r="B309" s="613"/>
      <c r="C309" s="614"/>
      <c r="D309" s="615"/>
      <c r="E309" s="617"/>
      <c r="F309" s="617"/>
      <c r="G309" s="610"/>
      <c r="H309" s="610"/>
      <c r="I309" s="610"/>
      <c r="J309" s="599"/>
      <c r="K309" s="129"/>
      <c r="P309" s="104"/>
      <c r="Y309" s="96"/>
    </row>
    <row r="310" spans="1:16" s="138" customFormat="1" ht="0.75" customHeight="1">
      <c r="A310" s="150">
        <v>906</v>
      </c>
      <c r="B310" s="613"/>
      <c r="C310" s="614"/>
      <c r="D310" s="615"/>
      <c r="E310" s="617"/>
      <c r="F310" s="617"/>
      <c r="G310" s="610"/>
      <c r="H310" s="610"/>
      <c r="I310" s="610"/>
      <c r="J310" s="599"/>
      <c r="K310" s="129"/>
      <c r="P310" s="104"/>
    </row>
    <row r="311" spans="1:16" s="138" customFormat="1" ht="0.75" customHeight="1">
      <c r="A311" s="150">
        <v>907</v>
      </c>
      <c r="B311" s="613"/>
      <c r="C311" s="614"/>
      <c r="D311" s="615"/>
      <c r="E311" s="617"/>
      <c r="F311" s="617"/>
      <c r="G311" s="610"/>
      <c r="H311" s="610"/>
      <c r="I311" s="610"/>
      <c r="J311" s="599"/>
      <c r="K311" s="129"/>
      <c r="P311" s="104"/>
    </row>
    <row r="312" spans="1:16" s="138" customFormat="1" ht="0.75" customHeight="1">
      <c r="A312" s="150">
        <v>910</v>
      </c>
      <c r="B312" s="613"/>
      <c r="C312" s="614"/>
      <c r="D312" s="615"/>
      <c r="E312" s="617"/>
      <c r="F312" s="617"/>
      <c r="G312" s="610"/>
      <c r="H312" s="610"/>
      <c r="I312" s="610"/>
      <c r="J312" s="599"/>
      <c r="K312" s="129"/>
      <c r="P312" s="104"/>
    </row>
    <row r="313" spans="1:16" s="138" customFormat="1" ht="0.75" customHeight="1">
      <c r="A313" s="150">
        <v>911</v>
      </c>
      <c r="B313" s="613"/>
      <c r="C313" s="614"/>
      <c r="D313" s="615"/>
      <c r="E313" s="617"/>
      <c r="F313" s="617"/>
      <c r="G313" s="610"/>
      <c r="H313" s="610"/>
      <c r="I313" s="610"/>
      <c r="J313" s="599"/>
      <c r="K313" s="129"/>
      <c r="P313" s="104"/>
    </row>
    <row r="314" spans="1:16" s="138" customFormat="1" ht="0.75" customHeight="1">
      <c r="A314" s="150">
        <v>912</v>
      </c>
      <c r="B314" s="613"/>
      <c r="C314" s="614"/>
      <c r="D314" s="615"/>
      <c r="E314" s="617"/>
      <c r="F314" s="617"/>
      <c r="G314" s="610"/>
      <c r="H314" s="610"/>
      <c r="I314" s="610"/>
      <c r="J314" s="599"/>
      <c r="K314" s="129"/>
      <c r="P314" s="104"/>
    </row>
    <row r="315" spans="1:16" s="138" customFormat="1" ht="0.75" customHeight="1">
      <c r="A315" s="150">
        <v>920</v>
      </c>
      <c r="B315" s="613"/>
      <c r="C315" s="614"/>
      <c r="D315" s="615"/>
      <c r="E315" s="618"/>
      <c r="F315" s="618"/>
      <c r="G315" s="610"/>
      <c r="H315" s="610"/>
      <c r="I315" s="610"/>
      <c r="J315" s="599"/>
      <c r="K315" s="129"/>
      <c r="P315" s="104"/>
    </row>
    <row r="316" spans="1:16" s="138" customFormat="1" ht="0.75" customHeight="1">
      <c r="A316" s="150">
        <v>921</v>
      </c>
      <c r="B316" s="613"/>
      <c r="C316" s="614"/>
      <c r="D316" s="615"/>
      <c r="E316" s="618"/>
      <c r="F316" s="618"/>
      <c r="G316" s="610"/>
      <c r="H316" s="610"/>
      <c r="I316" s="610"/>
      <c r="J316" s="599"/>
      <c r="K316" s="129"/>
      <c r="P316" s="104"/>
    </row>
    <row r="317" spans="1:16" s="138" customFormat="1" ht="0.75" customHeight="1">
      <c r="A317" s="150">
        <v>922</v>
      </c>
      <c r="B317" s="613"/>
      <c r="C317" s="614"/>
      <c r="D317" s="615"/>
      <c r="E317" s="618"/>
      <c r="F317" s="618"/>
      <c r="G317" s="610"/>
      <c r="H317" s="610"/>
      <c r="I317" s="610"/>
      <c r="J317" s="599"/>
      <c r="K317" s="129"/>
      <c r="P317" s="104"/>
    </row>
    <row r="318" spans="1:16" s="138" customFormat="1" ht="0.75" customHeight="1">
      <c r="A318" s="150">
        <v>930</v>
      </c>
      <c r="B318" s="613"/>
      <c r="C318" s="614"/>
      <c r="D318" s="615"/>
      <c r="E318" s="617"/>
      <c r="F318" s="617"/>
      <c r="G318" s="610"/>
      <c r="H318" s="610"/>
      <c r="I318" s="610"/>
      <c r="J318" s="599"/>
      <c r="K318" s="129"/>
      <c r="P318" s="104"/>
    </row>
    <row r="319" spans="1:16" s="138" customFormat="1" ht="0.75" customHeight="1">
      <c r="A319" s="150">
        <v>931</v>
      </c>
      <c r="B319" s="613"/>
      <c r="C319" s="614"/>
      <c r="D319" s="615"/>
      <c r="E319" s="617"/>
      <c r="F319" s="617"/>
      <c r="G319" s="610"/>
      <c r="H319" s="610"/>
      <c r="I319" s="610"/>
      <c r="J319" s="599"/>
      <c r="K319" s="129"/>
      <c r="P319" s="104"/>
    </row>
    <row r="320" spans="1:16" s="138" customFormat="1" ht="0.75" customHeight="1">
      <c r="A320" s="150">
        <v>932</v>
      </c>
      <c r="B320" s="613"/>
      <c r="C320" s="614"/>
      <c r="D320" s="615"/>
      <c r="E320" s="617"/>
      <c r="F320" s="617"/>
      <c r="G320" s="610"/>
      <c r="H320" s="610"/>
      <c r="I320" s="610"/>
      <c r="J320" s="599"/>
      <c r="K320" s="129"/>
      <c r="P320" s="104"/>
    </row>
    <row r="321" spans="1:16" s="138" customFormat="1" ht="0.75" customHeight="1">
      <c r="A321" s="149">
        <v>935</v>
      </c>
      <c r="B321" s="613"/>
      <c r="C321" s="614"/>
      <c r="D321" s="615"/>
      <c r="E321" s="617"/>
      <c r="F321" s="617"/>
      <c r="G321" s="610"/>
      <c r="H321" s="610"/>
      <c r="I321" s="610"/>
      <c r="J321" s="599"/>
      <c r="K321" s="129"/>
      <c r="P321" s="104"/>
    </row>
    <row r="322" spans="1:16" s="138" customFormat="1" ht="0.75" customHeight="1">
      <c r="A322" s="149">
        <v>940</v>
      </c>
      <c r="B322" s="613"/>
      <c r="C322" s="614"/>
      <c r="D322" s="615"/>
      <c r="E322" s="617"/>
      <c r="F322" s="617"/>
      <c r="G322" s="610"/>
      <c r="H322" s="610"/>
      <c r="I322" s="610"/>
      <c r="J322" s="599"/>
      <c r="K322" s="129"/>
      <c r="P322" s="104"/>
    </row>
    <row r="323" spans="1:16" s="138" customFormat="1" ht="0.75" customHeight="1">
      <c r="A323" s="149">
        <v>950</v>
      </c>
      <c r="B323" s="613"/>
      <c r="C323" s="614"/>
      <c r="D323" s="615"/>
      <c r="E323" s="617"/>
      <c r="F323" s="617"/>
      <c r="G323" s="610"/>
      <c r="H323" s="610"/>
      <c r="I323" s="610"/>
      <c r="J323" s="599"/>
      <c r="K323" s="129"/>
      <c r="P323" s="104"/>
    </row>
    <row r="324" spans="1:16" s="138" customFormat="1" ht="0.75" customHeight="1">
      <c r="A324" s="150">
        <v>953</v>
      </c>
      <c r="B324" s="613"/>
      <c r="C324" s="614"/>
      <c r="D324" s="615"/>
      <c r="E324" s="617"/>
      <c r="F324" s="617"/>
      <c r="G324" s="610"/>
      <c r="H324" s="610"/>
      <c r="I324" s="610"/>
      <c r="J324" s="599"/>
      <c r="K324" s="129"/>
      <c r="P324" s="104"/>
    </row>
    <row r="325" spans="1:16" s="138" customFormat="1" ht="0.75" customHeight="1">
      <c r="A325" s="150">
        <v>954</v>
      </c>
      <c r="B325" s="613"/>
      <c r="C325" s="614"/>
      <c r="D325" s="615"/>
      <c r="E325" s="617"/>
      <c r="F325" s="617"/>
      <c r="G325" s="610"/>
      <c r="H325" s="610"/>
      <c r="I325" s="610"/>
      <c r="J325" s="599"/>
      <c r="K325" s="129"/>
      <c r="P325" s="104"/>
    </row>
    <row r="326" spans="1:16" s="138" customFormat="1" ht="0.75" customHeight="1">
      <c r="A326" s="254">
        <v>955</v>
      </c>
      <c r="B326" s="613"/>
      <c r="C326" s="614"/>
      <c r="D326" s="615"/>
      <c r="E326" s="617"/>
      <c r="F326" s="617"/>
      <c r="G326" s="610"/>
      <c r="H326" s="610"/>
      <c r="I326" s="610"/>
      <c r="J326" s="599"/>
      <c r="K326" s="129"/>
      <c r="P326" s="104"/>
    </row>
    <row r="327" spans="1:16" s="138" customFormat="1" ht="0.75" customHeight="1">
      <c r="A327" s="254">
        <v>956</v>
      </c>
      <c r="B327" s="613"/>
      <c r="C327" s="614"/>
      <c r="D327" s="615"/>
      <c r="E327" s="617"/>
      <c r="F327" s="617"/>
      <c r="G327" s="610"/>
      <c r="H327" s="610"/>
      <c r="I327" s="610"/>
      <c r="J327" s="599"/>
      <c r="K327" s="129"/>
      <c r="P327" s="104"/>
    </row>
    <row r="328" spans="1:25" ht="0.75" customHeight="1">
      <c r="A328" s="163">
        <v>958</v>
      </c>
      <c r="B328" s="613"/>
      <c r="C328" s="614"/>
      <c r="D328" s="615"/>
      <c r="E328" s="617"/>
      <c r="F328" s="617"/>
      <c r="G328" s="610"/>
      <c r="H328" s="610"/>
      <c r="I328" s="610"/>
      <c r="J328" s="599"/>
      <c r="K328" s="129"/>
      <c r="N328" s="96"/>
      <c r="O328" s="96"/>
      <c r="P328" s="104"/>
      <c r="S328" s="96"/>
      <c r="T328" s="96"/>
      <c r="V328" s="96"/>
      <c r="W328" s="96"/>
      <c r="Y328" s="138"/>
    </row>
    <row r="329" spans="1:25" ht="0.75" customHeight="1">
      <c r="A329" s="163">
        <v>959</v>
      </c>
      <c r="B329" s="613"/>
      <c r="C329" s="614"/>
      <c r="D329" s="615"/>
      <c r="E329" s="617"/>
      <c r="F329" s="617"/>
      <c r="G329" s="610"/>
      <c r="H329" s="610"/>
      <c r="I329" s="610"/>
      <c r="J329" s="599"/>
      <c r="K329" s="129"/>
      <c r="N329" s="96"/>
      <c r="O329" s="96"/>
      <c r="P329" s="104"/>
      <c r="S329" s="96"/>
      <c r="T329" s="96"/>
      <c r="V329" s="96"/>
      <c r="W329" s="96"/>
      <c r="Y329" s="138"/>
    </row>
    <row r="330" spans="1:23" ht="0.75" customHeight="1">
      <c r="A330" s="163">
        <v>960</v>
      </c>
      <c r="B330" s="613"/>
      <c r="C330" s="614"/>
      <c r="D330" s="615"/>
      <c r="E330" s="617"/>
      <c r="F330" s="617"/>
      <c r="G330" s="610"/>
      <c r="H330" s="610"/>
      <c r="I330" s="610"/>
      <c r="J330" s="599"/>
      <c r="K330" s="129"/>
      <c r="N330" s="96"/>
      <c r="O330" s="96"/>
      <c r="P330" s="104"/>
      <c r="S330" s="96"/>
      <c r="T330" s="96"/>
      <c r="V330" s="96"/>
      <c r="W330" s="96"/>
    </row>
    <row r="331" spans="1:23" ht="0.75" customHeight="1">
      <c r="A331" s="163"/>
      <c r="B331" s="619"/>
      <c r="C331" s="620"/>
      <c r="D331" s="615"/>
      <c r="E331" s="621"/>
      <c r="F331" s="621"/>
      <c r="G331" s="610"/>
      <c r="H331" s="610"/>
      <c r="I331" s="610"/>
      <c r="J331" s="599"/>
      <c r="N331" s="96"/>
      <c r="O331" s="96"/>
      <c r="P331" s="104"/>
      <c r="S331" s="96"/>
      <c r="T331" s="96"/>
      <c r="V331" s="96"/>
      <c r="W331" s="96"/>
    </row>
    <row r="332" spans="1:23" ht="0.75" customHeight="1">
      <c r="A332" s="163"/>
      <c r="B332" s="769"/>
      <c r="C332" s="769"/>
      <c r="D332" s="769"/>
      <c r="E332" s="621"/>
      <c r="F332" s="621"/>
      <c r="G332" s="621"/>
      <c r="H332" s="610"/>
      <c r="I332" s="621"/>
      <c r="J332" s="599"/>
      <c r="L332" s="255"/>
      <c r="M332" s="255"/>
      <c r="N332" s="256"/>
      <c r="O332" s="256"/>
      <c r="P332" s="104"/>
      <c r="Q332" s="255"/>
      <c r="R332" s="255"/>
      <c r="S332" s="256"/>
      <c r="T332" s="256"/>
      <c r="U332" s="255"/>
      <c r="V332" s="256"/>
      <c r="W332" s="256"/>
    </row>
    <row r="333" spans="1:23" ht="0.75" customHeight="1">
      <c r="A333" s="163"/>
      <c r="B333" s="599"/>
      <c r="C333" s="599"/>
      <c r="D333" s="600"/>
      <c r="E333" s="601"/>
      <c r="F333" s="601"/>
      <c r="G333" s="601"/>
      <c r="H333" s="610"/>
      <c r="I333" s="601"/>
      <c r="J333" s="599"/>
      <c r="L333" s="167"/>
      <c r="M333" s="167"/>
      <c r="N333" s="173"/>
      <c r="O333" s="173"/>
      <c r="P333" s="104"/>
      <c r="Q333" s="167"/>
      <c r="R333" s="167"/>
      <c r="S333" s="173"/>
      <c r="T333" s="173"/>
      <c r="U333" s="167"/>
      <c r="V333" s="173"/>
      <c r="W333" s="173"/>
    </row>
    <row r="334" spans="1:23" ht="0.75" customHeight="1">
      <c r="A334" s="163"/>
      <c r="B334" s="599"/>
      <c r="C334" s="599"/>
      <c r="D334" s="600"/>
      <c r="E334" s="601"/>
      <c r="F334" s="601"/>
      <c r="G334" s="601"/>
      <c r="H334" s="610"/>
      <c r="I334" s="601"/>
      <c r="J334" s="599"/>
      <c r="L334" s="167"/>
      <c r="M334" s="167"/>
      <c r="N334" s="173"/>
      <c r="O334" s="173"/>
      <c r="P334" s="104"/>
      <c r="Q334" s="167"/>
      <c r="R334" s="167"/>
      <c r="S334" s="173"/>
      <c r="T334" s="173"/>
      <c r="U334" s="167"/>
      <c r="V334" s="173"/>
      <c r="W334" s="173"/>
    </row>
    <row r="335" spans="1:23" ht="19.5" customHeight="1">
      <c r="A335" s="163"/>
      <c r="C335" s="108"/>
      <c r="D335" s="109"/>
      <c r="E335" s="167"/>
      <c r="F335" s="167"/>
      <c r="G335" s="167"/>
      <c r="H335" s="646"/>
      <c r="I335" s="167"/>
      <c r="J335" s="102">
        <v>1</v>
      </c>
      <c r="L335" s="167"/>
      <c r="M335" s="167"/>
      <c r="N335" s="173"/>
      <c r="O335" s="173"/>
      <c r="P335" s="104"/>
      <c r="Q335" s="167"/>
      <c r="R335" s="167"/>
      <c r="S335" s="173"/>
      <c r="T335" s="173"/>
      <c r="U335" s="167"/>
      <c r="V335" s="173"/>
      <c r="W335" s="173"/>
    </row>
    <row r="336" spans="1:23" ht="39" customHeight="1">
      <c r="A336" s="163"/>
      <c r="B336" s="766" t="str">
        <f>$B$7</f>
        <v>МАКЕТ ЗА АКТУАЛИЗИРАНА БЮДЖЕТНА ПРОГНОЗА ЗА ПЕРИОДА 2016-2018 г. НА ПОСТЪПЛЕНИЯТА ОТ МЕСТНИ ПРИХОДИ  И НА РАЗХОДИТЕ ЗА МЕСТНИ ДЕЙНОСТИ</v>
      </c>
      <c r="C336" s="756"/>
      <c r="D336" s="756"/>
      <c r="E336" s="167"/>
      <c r="F336" s="167"/>
      <c r="G336" s="167"/>
      <c r="H336" s="646"/>
      <c r="I336" s="167"/>
      <c r="J336" s="102">
        <v>1</v>
      </c>
      <c r="L336" s="167"/>
      <c r="M336" s="167"/>
      <c r="N336" s="173"/>
      <c r="O336" s="173"/>
      <c r="P336" s="104"/>
      <c r="Q336" s="167"/>
      <c r="R336" s="167"/>
      <c r="S336" s="173"/>
      <c r="T336" s="173"/>
      <c r="U336" s="167"/>
      <c r="V336" s="173"/>
      <c r="W336" s="173"/>
    </row>
    <row r="337" spans="1:23" ht="15">
      <c r="A337" s="163"/>
      <c r="C337" s="108"/>
      <c r="D337" s="109"/>
      <c r="E337" s="168" t="s">
        <v>856</v>
      </c>
      <c r="F337" s="168" t="s">
        <v>1631</v>
      </c>
      <c r="G337" s="167"/>
      <c r="H337" s="646"/>
      <c r="I337" s="167"/>
      <c r="J337" s="102">
        <v>1</v>
      </c>
      <c r="L337" s="167"/>
      <c r="M337" s="167"/>
      <c r="N337" s="173"/>
      <c r="O337" s="173"/>
      <c r="P337" s="104"/>
      <c r="Q337" s="167"/>
      <c r="R337" s="167"/>
      <c r="S337" s="173"/>
      <c r="T337" s="173"/>
      <c r="U337" s="167"/>
      <c r="V337" s="173"/>
      <c r="W337" s="173"/>
    </row>
    <row r="338" spans="1:23" ht="38.25" customHeight="1">
      <c r="A338" s="163"/>
      <c r="B338" s="755">
        <f>$B$9</f>
        <v>0</v>
      </c>
      <c r="C338" s="756"/>
      <c r="D338" s="756"/>
      <c r="E338" s="169">
        <f>$E$9</f>
        <v>42005</v>
      </c>
      <c r="F338" s="170">
        <f>$F$9</f>
        <v>43465</v>
      </c>
      <c r="G338" s="167"/>
      <c r="H338" s="646"/>
      <c r="I338" s="167"/>
      <c r="J338" s="102">
        <v>1</v>
      </c>
      <c r="L338" s="167"/>
      <c r="M338" s="167"/>
      <c r="N338" s="173"/>
      <c r="O338" s="173"/>
      <c r="P338" s="104"/>
      <c r="Q338" s="167"/>
      <c r="R338" s="167"/>
      <c r="S338" s="173"/>
      <c r="T338" s="173"/>
      <c r="U338" s="167"/>
      <c r="V338" s="173"/>
      <c r="W338" s="173"/>
    </row>
    <row r="339" spans="1:23" ht="15">
      <c r="A339" s="163"/>
      <c r="B339" s="111" t="str">
        <f>$B$10</f>
        <v>(наименование на разпоредителя с бюджет)</v>
      </c>
      <c r="E339" s="167"/>
      <c r="F339" s="171">
        <f>$F$10</f>
        <v>2017</v>
      </c>
      <c r="G339" s="167"/>
      <c r="H339" s="646"/>
      <c r="I339" s="167"/>
      <c r="J339" s="102">
        <v>1</v>
      </c>
      <c r="L339" s="167"/>
      <c r="M339" s="167"/>
      <c r="N339" s="173"/>
      <c r="O339" s="173"/>
      <c r="P339" s="104"/>
      <c r="Q339" s="167"/>
      <c r="R339" s="167"/>
      <c r="S339" s="173"/>
      <c r="T339" s="173"/>
      <c r="U339" s="167"/>
      <c r="V339" s="173"/>
      <c r="W339" s="173"/>
    </row>
    <row r="340" spans="1:23" ht="15.75" thickBot="1">
      <c r="A340" s="163"/>
      <c r="B340" s="111"/>
      <c r="E340" s="172"/>
      <c r="F340" s="167"/>
      <c r="G340" s="167"/>
      <c r="H340" s="646"/>
      <c r="I340" s="167"/>
      <c r="J340" s="102">
        <v>1</v>
      </c>
      <c r="L340" s="167"/>
      <c r="M340" s="167"/>
      <c r="N340" s="173"/>
      <c r="O340" s="173"/>
      <c r="P340" s="104"/>
      <c r="Q340" s="167"/>
      <c r="R340" s="167"/>
      <c r="S340" s="173"/>
      <c r="T340" s="173"/>
      <c r="U340" s="167"/>
      <c r="V340" s="173"/>
      <c r="W340" s="173"/>
    </row>
    <row r="341" spans="1:23" ht="39.75" customHeight="1" thickBot="1" thickTop="1">
      <c r="A341" s="163"/>
      <c r="B341" s="755">
        <f>$B$12</f>
        <v>0</v>
      </c>
      <c r="C341" s="756"/>
      <c r="D341" s="756"/>
      <c r="E341" s="167" t="s">
        <v>857</v>
      </c>
      <c r="F341" s="174">
        <f>$F$12</f>
        <v>0</v>
      </c>
      <c r="G341" s="167"/>
      <c r="H341" s="646"/>
      <c r="I341" s="167"/>
      <c r="J341" s="102">
        <v>1</v>
      </c>
      <c r="L341" s="167"/>
      <c r="M341" s="167"/>
      <c r="N341" s="173"/>
      <c r="O341" s="173"/>
      <c r="P341" s="104"/>
      <c r="Q341" s="167"/>
      <c r="R341" s="167"/>
      <c r="S341" s="173"/>
      <c r="T341" s="173"/>
      <c r="U341" s="167"/>
      <c r="V341" s="173"/>
      <c r="W341" s="173"/>
    </row>
    <row r="342" spans="1:23" ht="15.75" thickTop="1">
      <c r="A342" s="163"/>
      <c r="B342" s="111" t="str">
        <f>$B$13</f>
        <v>(наименование на първостепенния разпоредител с бюджет)</v>
      </c>
      <c r="E342" s="172" t="s">
        <v>858</v>
      </c>
      <c r="F342" s="167"/>
      <c r="G342" s="167"/>
      <c r="H342" s="646"/>
      <c r="I342" s="167"/>
      <c r="J342" s="102">
        <v>1</v>
      </c>
      <c r="L342" s="167"/>
      <c r="M342" s="167"/>
      <c r="N342" s="173"/>
      <c r="O342" s="173"/>
      <c r="P342" s="104"/>
      <c r="Q342" s="167"/>
      <c r="R342" s="167"/>
      <c r="S342" s="173"/>
      <c r="T342" s="173"/>
      <c r="U342" s="167"/>
      <c r="V342" s="173"/>
      <c r="W342" s="173"/>
    </row>
    <row r="343" spans="1:23" ht="15" customHeight="1">
      <c r="A343" s="163"/>
      <c r="B343" s="111"/>
      <c r="D343" s="166"/>
      <c r="E343" s="166"/>
      <c r="F343" s="166"/>
      <c r="G343" s="166"/>
      <c r="H343" s="645"/>
      <c r="I343" s="166"/>
      <c r="J343" s="102">
        <v>1</v>
      </c>
      <c r="N343" s="96"/>
      <c r="O343" s="96"/>
      <c r="P343" s="104"/>
      <c r="S343" s="96"/>
      <c r="T343" s="96"/>
      <c r="V343" s="96"/>
      <c r="W343" s="96"/>
    </row>
    <row r="344" spans="1:23" ht="15.75" thickBot="1">
      <c r="A344" s="163"/>
      <c r="C344" s="108"/>
      <c r="D344" s="109"/>
      <c r="E344" s="167"/>
      <c r="F344" s="172"/>
      <c r="G344" s="172"/>
      <c r="H344" s="647"/>
      <c r="I344" s="172" t="s">
        <v>859</v>
      </c>
      <c r="J344" s="102">
        <v>1</v>
      </c>
      <c r="N344" s="96"/>
      <c r="O344" s="96"/>
      <c r="P344" s="104"/>
      <c r="S344" s="96"/>
      <c r="T344" s="96"/>
      <c r="V344" s="96"/>
      <c r="W344" s="96"/>
    </row>
    <row r="345" spans="1:23" ht="15.75" customHeight="1" thickBot="1">
      <c r="A345" s="163"/>
      <c r="B345" s="124"/>
      <c r="C345" s="315"/>
      <c r="D345" s="258" t="s">
        <v>1582</v>
      </c>
      <c r="E345" s="711" t="s">
        <v>861</v>
      </c>
      <c r="F345" s="677" t="s">
        <v>1632</v>
      </c>
      <c r="G345" s="677" t="s">
        <v>1633</v>
      </c>
      <c r="H345" s="677" t="s">
        <v>1634</v>
      </c>
      <c r="I345" s="677" t="s">
        <v>1634</v>
      </c>
      <c r="J345" s="102">
        <v>1</v>
      </c>
      <c r="N345" s="96"/>
      <c r="O345" s="96"/>
      <c r="P345" s="104"/>
      <c r="S345" s="96"/>
      <c r="T345" s="96"/>
      <c r="V345" s="96"/>
      <c r="W345" s="96"/>
    </row>
    <row r="346" spans="1:23" ht="63.75" customHeight="1" thickBot="1">
      <c r="A346" s="163"/>
      <c r="B346" s="259" t="s">
        <v>50</v>
      </c>
      <c r="C346" s="119" t="s">
        <v>862</v>
      </c>
      <c r="D346" s="4" t="s">
        <v>1111</v>
      </c>
      <c r="E346" s="695">
        <f>+E20</f>
        <v>2014</v>
      </c>
      <c r="F346" s="596">
        <f>+F20</f>
        <v>2015</v>
      </c>
      <c r="G346" s="596">
        <f>+G20</f>
        <v>2016</v>
      </c>
      <c r="H346" s="648">
        <f>+H20</f>
        <v>2017</v>
      </c>
      <c r="I346" s="598">
        <f>+I20</f>
        <v>2018</v>
      </c>
      <c r="J346" s="102">
        <v>1</v>
      </c>
      <c r="N346" s="96"/>
      <c r="O346" s="96"/>
      <c r="P346" s="104"/>
      <c r="S346" s="96"/>
      <c r="T346" s="96"/>
      <c r="V346" s="96"/>
      <c r="W346" s="96"/>
    </row>
    <row r="347" spans="1:23" ht="18.75" thickBot="1">
      <c r="A347" s="163">
        <v>1</v>
      </c>
      <c r="B347" s="261"/>
      <c r="C347" s="580"/>
      <c r="D347" s="580" t="s">
        <v>1112</v>
      </c>
      <c r="E347" s="696"/>
      <c r="F347" s="426"/>
      <c r="G347" s="426"/>
      <c r="H347" s="649"/>
      <c r="I347" s="426"/>
      <c r="J347" s="102">
        <v>1</v>
      </c>
      <c r="N347" s="96"/>
      <c r="O347" s="96"/>
      <c r="P347" s="104"/>
      <c r="S347" s="96"/>
      <c r="T347" s="96"/>
      <c r="V347" s="96"/>
      <c r="W347" s="96"/>
    </row>
    <row r="348" spans="1:23" ht="16.5" thickBot="1">
      <c r="A348" s="163">
        <v>2</v>
      </c>
      <c r="B348" s="263"/>
      <c r="C348" s="423"/>
      <c r="D348" s="66" t="s">
        <v>409</v>
      </c>
      <c r="E348" s="715"/>
      <c r="F348" s="397"/>
      <c r="G348" s="397"/>
      <c r="H348" s="660"/>
      <c r="I348" s="262"/>
      <c r="J348" s="102">
        <v>1</v>
      </c>
      <c r="N348" s="96"/>
      <c r="O348" s="96"/>
      <c r="P348" s="104"/>
      <c r="S348" s="96"/>
      <c r="T348" s="96"/>
      <c r="V348" s="96"/>
      <c r="W348" s="96"/>
    </row>
    <row r="349" spans="1:25" s="132" customFormat="1" ht="32.25" customHeight="1">
      <c r="A349" s="216">
        <v>5</v>
      </c>
      <c r="B349" s="34">
        <v>3000</v>
      </c>
      <c r="C349" s="771" t="s">
        <v>408</v>
      </c>
      <c r="D349" s="772"/>
      <c r="E349" s="703">
        <f>SUM(E350:E362)</f>
        <v>0</v>
      </c>
      <c r="F349" s="682">
        <f>SUM(F350:F362)</f>
        <v>0</v>
      </c>
      <c r="G349" s="419">
        <f>SUM(G350:G362)</f>
        <v>0</v>
      </c>
      <c r="H349" s="661">
        <f>SUM(H350:H362)</f>
        <v>0</v>
      </c>
      <c r="I349" s="419">
        <f>SUM(I350:I362)</f>
        <v>0</v>
      </c>
      <c r="J349" s="102">
        <f aca="true" t="shared" si="87" ref="J349:J412">(IF(OR($E349&lt;&gt;0,$F349&lt;&gt;0,$G349&lt;&gt;0,$H349&lt;&gt;0,$I349&lt;&gt;0),$J$2,""))</f>
      </c>
      <c r="K349" s="129"/>
      <c r="P349" s="104"/>
      <c r="Y349" s="96"/>
    </row>
    <row r="350" spans="1:23" ht="18.75" customHeight="1">
      <c r="A350" s="163">
        <v>10</v>
      </c>
      <c r="B350" s="14"/>
      <c r="C350" s="15">
        <v>3020</v>
      </c>
      <c r="D350" s="8" t="s">
        <v>410</v>
      </c>
      <c r="E350" s="691"/>
      <c r="F350" s="135"/>
      <c r="G350" s="418"/>
      <c r="H350" s="680"/>
      <c r="I350" s="418"/>
      <c r="J350" s="102">
        <f t="shared" si="87"/>
      </c>
      <c r="K350" s="129"/>
      <c r="N350" s="96"/>
      <c r="O350" s="96"/>
      <c r="P350" s="104"/>
      <c r="S350" s="96"/>
      <c r="T350" s="96"/>
      <c r="V350" s="96"/>
      <c r="W350" s="96"/>
    </row>
    <row r="351" spans="1:23" ht="15.75">
      <c r="A351" s="264">
        <v>20</v>
      </c>
      <c r="B351" s="14"/>
      <c r="C351" s="7">
        <v>3040</v>
      </c>
      <c r="D351" s="456" t="s">
        <v>411</v>
      </c>
      <c r="E351" s="691"/>
      <c r="F351" s="135"/>
      <c r="G351" s="418"/>
      <c r="H351" s="680"/>
      <c r="I351" s="418"/>
      <c r="J351" s="102">
        <f t="shared" si="87"/>
      </c>
      <c r="K351" s="129"/>
      <c r="N351" s="96"/>
      <c r="O351" s="96"/>
      <c r="P351" s="104"/>
      <c r="S351" s="96"/>
      <c r="T351" s="96"/>
      <c r="V351" s="96"/>
      <c r="W351" s="96"/>
    </row>
    <row r="352" spans="1:23" ht="15.75">
      <c r="A352" s="163">
        <v>25</v>
      </c>
      <c r="B352" s="14"/>
      <c r="C352" s="7">
        <v>3041</v>
      </c>
      <c r="D352" s="9" t="s">
        <v>733</v>
      </c>
      <c r="E352" s="691"/>
      <c r="F352" s="135"/>
      <c r="G352" s="418"/>
      <c r="H352" s="680"/>
      <c r="I352" s="418"/>
      <c r="J352" s="102">
        <f t="shared" si="87"/>
      </c>
      <c r="K352" s="129"/>
      <c r="N352" s="96"/>
      <c r="O352" s="96"/>
      <c r="P352" s="104"/>
      <c r="S352" s="96"/>
      <c r="T352" s="96"/>
      <c r="V352" s="96"/>
      <c r="W352" s="96"/>
    </row>
    <row r="353" spans="1:23" ht="31.5">
      <c r="A353" s="163">
        <v>30</v>
      </c>
      <c r="B353" s="6"/>
      <c r="C353" s="7">
        <v>3042</v>
      </c>
      <c r="D353" s="9" t="s">
        <v>734</v>
      </c>
      <c r="E353" s="691"/>
      <c r="F353" s="135"/>
      <c r="G353" s="418"/>
      <c r="H353" s="680"/>
      <c r="I353" s="418"/>
      <c r="J353" s="102">
        <f t="shared" si="87"/>
      </c>
      <c r="K353" s="129"/>
      <c r="N353" s="96"/>
      <c r="O353" s="96"/>
      <c r="P353" s="104"/>
      <c r="S353" s="96"/>
      <c r="T353" s="96"/>
      <c r="V353" s="96"/>
      <c r="W353" s="96"/>
    </row>
    <row r="354" spans="1:23" ht="15.75">
      <c r="A354" s="163">
        <v>35</v>
      </c>
      <c r="B354" s="6"/>
      <c r="C354" s="7">
        <v>3043</v>
      </c>
      <c r="D354" s="9" t="s">
        <v>412</v>
      </c>
      <c r="E354" s="691"/>
      <c r="F354" s="135"/>
      <c r="G354" s="418"/>
      <c r="H354" s="680"/>
      <c r="I354" s="418"/>
      <c r="J354" s="102">
        <f t="shared" si="87"/>
      </c>
      <c r="K354" s="129"/>
      <c r="N354" s="96"/>
      <c r="O354" s="96"/>
      <c r="P354" s="104"/>
      <c r="S354" s="96"/>
      <c r="T354" s="96"/>
      <c r="V354" s="96"/>
      <c r="W354" s="96"/>
    </row>
    <row r="355" spans="1:23" ht="15.75">
      <c r="A355" s="163">
        <v>36</v>
      </c>
      <c r="B355" s="6"/>
      <c r="C355" s="7">
        <v>3048</v>
      </c>
      <c r="D355" s="9" t="s">
        <v>413</v>
      </c>
      <c r="E355" s="691"/>
      <c r="F355" s="135"/>
      <c r="G355" s="418"/>
      <c r="H355" s="680"/>
      <c r="I355" s="418"/>
      <c r="J355" s="102">
        <f t="shared" si="87"/>
      </c>
      <c r="K355" s="129"/>
      <c r="N355" s="96"/>
      <c r="O355" s="96"/>
      <c r="P355" s="104"/>
      <c r="S355" s="96"/>
      <c r="T355" s="96"/>
      <c r="V355" s="96"/>
      <c r="W355" s="96"/>
    </row>
    <row r="356" spans="1:23" ht="15.75">
      <c r="A356" s="163">
        <v>45</v>
      </c>
      <c r="B356" s="6"/>
      <c r="C356" s="40">
        <v>3050</v>
      </c>
      <c r="D356" s="41" t="s">
        <v>414</v>
      </c>
      <c r="E356" s="691"/>
      <c r="F356" s="135"/>
      <c r="G356" s="418"/>
      <c r="H356" s="680"/>
      <c r="I356" s="418"/>
      <c r="J356" s="102">
        <f t="shared" si="87"/>
      </c>
      <c r="K356" s="129"/>
      <c r="N356" s="96"/>
      <c r="O356" s="96"/>
      <c r="P356" s="104"/>
      <c r="S356" s="96"/>
      <c r="T356" s="96"/>
      <c r="V356" s="96"/>
      <c r="W356" s="96"/>
    </row>
    <row r="357" spans="1:23" ht="15.75">
      <c r="A357" s="163">
        <v>50</v>
      </c>
      <c r="B357" s="6"/>
      <c r="C357" s="7">
        <v>3061</v>
      </c>
      <c r="D357" s="9" t="s">
        <v>415</v>
      </c>
      <c r="E357" s="691"/>
      <c r="F357" s="135"/>
      <c r="G357" s="418"/>
      <c r="H357" s="680"/>
      <c r="I357" s="418"/>
      <c r="J357" s="102">
        <f t="shared" si="87"/>
      </c>
      <c r="K357" s="129"/>
      <c r="N357" s="96"/>
      <c r="O357" s="96"/>
      <c r="P357" s="104"/>
      <c r="S357" s="96"/>
      <c r="T357" s="96"/>
      <c r="V357" s="96"/>
      <c r="W357" s="96"/>
    </row>
    <row r="358" spans="1:23" ht="15.75">
      <c r="A358" s="163">
        <v>60</v>
      </c>
      <c r="B358" s="6"/>
      <c r="C358" s="40">
        <v>3081</v>
      </c>
      <c r="D358" s="41" t="s">
        <v>416</v>
      </c>
      <c r="E358" s="691"/>
      <c r="F358" s="135"/>
      <c r="G358" s="418"/>
      <c r="H358" s="680"/>
      <c r="I358" s="418"/>
      <c r="J358" s="102">
        <f t="shared" si="87"/>
      </c>
      <c r="K358" s="129"/>
      <c r="N358" s="96"/>
      <c r="O358" s="96"/>
      <c r="P358" s="104"/>
      <c r="S358" s="96"/>
      <c r="T358" s="96"/>
      <c r="V358" s="96"/>
      <c r="W358" s="96"/>
    </row>
    <row r="359" spans="1:23" ht="15.75">
      <c r="A359" s="163"/>
      <c r="B359" s="6"/>
      <c r="C359" s="7" t="s">
        <v>1150</v>
      </c>
      <c r="D359" s="9" t="s">
        <v>417</v>
      </c>
      <c r="E359" s="691"/>
      <c r="F359" s="135"/>
      <c r="G359" s="418"/>
      <c r="H359" s="680"/>
      <c r="I359" s="418"/>
      <c r="J359" s="102">
        <f t="shared" si="87"/>
      </c>
      <c r="K359" s="129"/>
      <c r="N359" s="96"/>
      <c r="O359" s="96"/>
      <c r="P359" s="104"/>
      <c r="S359" s="96"/>
      <c r="T359" s="96"/>
      <c r="V359" s="96"/>
      <c r="W359" s="96"/>
    </row>
    <row r="360" spans="1:23" ht="15.75">
      <c r="A360" s="163">
        <v>65</v>
      </c>
      <c r="B360" s="6"/>
      <c r="C360" s="7">
        <v>3083</v>
      </c>
      <c r="D360" s="9" t="s">
        <v>418</v>
      </c>
      <c r="E360" s="691"/>
      <c r="F360" s="135"/>
      <c r="G360" s="418"/>
      <c r="H360" s="680"/>
      <c r="I360" s="418"/>
      <c r="J360" s="102">
        <f t="shared" si="87"/>
      </c>
      <c r="K360" s="129"/>
      <c r="N360" s="96"/>
      <c r="O360" s="96"/>
      <c r="P360" s="104"/>
      <c r="S360" s="96"/>
      <c r="T360" s="96"/>
      <c r="V360" s="96"/>
      <c r="W360" s="96"/>
    </row>
    <row r="361" spans="1:23" ht="15.75">
      <c r="A361" s="163">
        <v>65</v>
      </c>
      <c r="B361" s="6"/>
      <c r="C361" s="7">
        <v>3089</v>
      </c>
      <c r="D361" s="457" t="s">
        <v>419</v>
      </c>
      <c r="E361" s="691"/>
      <c r="F361" s="135"/>
      <c r="G361" s="418"/>
      <c r="H361" s="680"/>
      <c r="I361" s="418"/>
      <c r="J361" s="102">
        <f t="shared" si="87"/>
      </c>
      <c r="K361" s="129"/>
      <c r="N361" s="96"/>
      <c r="O361" s="96"/>
      <c r="P361" s="104"/>
      <c r="S361" s="96"/>
      <c r="T361" s="96"/>
      <c r="V361" s="96"/>
      <c r="W361" s="96"/>
    </row>
    <row r="362" spans="1:23" ht="15.75">
      <c r="A362" s="163">
        <v>65</v>
      </c>
      <c r="B362" s="6"/>
      <c r="C362" s="13">
        <v>3090</v>
      </c>
      <c r="D362" s="12" t="s">
        <v>482</v>
      </c>
      <c r="E362" s="691"/>
      <c r="F362" s="135"/>
      <c r="G362" s="418"/>
      <c r="H362" s="680"/>
      <c r="I362" s="418"/>
      <c r="J362" s="102">
        <f t="shared" si="87"/>
      </c>
      <c r="K362" s="129"/>
      <c r="N362" s="96"/>
      <c r="O362" s="96"/>
      <c r="P362" s="104"/>
      <c r="S362" s="96"/>
      <c r="T362" s="96"/>
      <c r="V362" s="96"/>
      <c r="W362" s="96"/>
    </row>
    <row r="363" spans="1:25" s="132" customFormat="1" ht="15.75">
      <c r="A363" s="216">
        <v>70</v>
      </c>
      <c r="B363" s="10">
        <v>3100</v>
      </c>
      <c r="C363" s="770" t="s">
        <v>420</v>
      </c>
      <c r="D363" s="770"/>
      <c r="E363" s="704">
        <f>SUM(E364:E370)</f>
        <v>0</v>
      </c>
      <c r="F363" s="398">
        <f>SUM(F364:F370)</f>
        <v>0</v>
      </c>
      <c r="G363" s="265">
        <f>SUM(G364:G370)</f>
        <v>0</v>
      </c>
      <c r="H363" s="662">
        <f>SUM(H364:H370)</f>
        <v>0</v>
      </c>
      <c r="I363" s="265">
        <f>SUM(I364:I370)</f>
        <v>0</v>
      </c>
      <c r="J363" s="102">
        <f t="shared" si="87"/>
      </c>
      <c r="K363" s="129"/>
      <c r="P363" s="104"/>
      <c r="Y363" s="96"/>
    </row>
    <row r="364" spans="1:23" ht="15.75">
      <c r="A364" s="266">
        <v>75</v>
      </c>
      <c r="B364" s="6"/>
      <c r="C364" s="15">
        <v>3110</v>
      </c>
      <c r="D364" s="8" t="s">
        <v>421</v>
      </c>
      <c r="E364" s="691"/>
      <c r="F364" s="135"/>
      <c r="G364" s="418"/>
      <c r="H364" s="680"/>
      <c r="I364" s="418"/>
      <c r="J364" s="102">
        <f t="shared" si="87"/>
      </c>
      <c r="K364" s="129"/>
      <c r="N364" s="96"/>
      <c r="O364" s="96"/>
      <c r="P364" s="104"/>
      <c r="S364" s="96"/>
      <c r="T364" s="96"/>
      <c r="V364" s="96"/>
      <c r="W364" s="96"/>
    </row>
    <row r="365" spans="1:25" ht="31.5">
      <c r="A365" s="148">
        <v>80</v>
      </c>
      <c r="B365" s="67"/>
      <c r="C365" s="40">
        <v>3111</v>
      </c>
      <c r="D365" s="68" t="s">
        <v>1113</v>
      </c>
      <c r="E365" s="691"/>
      <c r="F365" s="135"/>
      <c r="G365" s="418"/>
      <c r="H365" s="680"/>
      <c r="I365" s="418"/>
      <c r="J365" s="102">
        <f t="shared" si="87"/>
      </c>
      <c r="K365" s="129"/>
      <c r="N365" s="96"/>
      <c r="O365" s="96"/>
      <c r="P365" s="104"/>
      <c r="S365" s="96"/>
      <c r="T365" s="96"/>
      <c r="V365" s="96"/>
      <c r="W365" s="96"/>
      <c r="Y365" s="132"/>
    </row>
    <row r="366" spans="1:23" ht="31.5">
      <c r="A366" s="148">
        <v>85</v>
      </c>
      <c r="B366" s="67"/>
      <c r="C366" s="7">
        <v>3112</v>
      </c>
      <c r="D366" s="35" t="s">
        <v>1114</v>
      </c>
      <c r="E366" s="691"/>
      <c r="F366" s="378"/>
      <c r="G366" s="130"/>
      <c r="H366" s="640"/>
      <c r="I366" s="130"/>
      <c r="J366" s="102">
        <f t="shared" si="87"/>
      </c>
      <c r="K366" s="129"/>
      <c r="N366" s="96"/>
      <c r="O366" s="96"/>
      <c r="P366" s="104"/>
      <c r="S366" s="96"/>
      <c r="T366" s="96"/>
      <c r="V366" s="96"/>
      <c r="W366" s="96"/>
    </row>
    <row r="367" spans="1:23" ht="15.75">
      <c r="A367" s="148">
        <v>90</v>
      </c>
      <c r="B367" s="67"/>
      <c r="C367" s="7">
        <v>3113</v>
      </c>
      <c r="D367" s="35" t="s">
        <v>422</v>
      </c>
      <c r="E367" s="691"/>
      <c r="F367" s="378"/>
      <c r="G367" s="130"/>
      <c r="H367" s="640"/>
      <c r="I367" s="130"/>
      <c r="J367" s="102">
        <f t="shared" si="87"/>
      </c>
      <c r="K367" s="129"/>
      <c r="N367" s="96"/>
      <c r="O367" s="96"/>
      <c r="P367" s="104"/>
      <c r="S367" s="96"/>
      <c r="T367" s="96"/>
      <c r="V367" s="96"/>
      <c r="W367" s="96"/>
    </row>
    <row r="368" spans="1:23" ht="15.75">
      <c r="A368" s="148">
        <v>91</v>
      </c>
      <c r="B368" s="67"/>
      <c r="C368" s="7">
        <v>3118</v>
      </c>
      <c r="D368" s="69" t="s">
        <v>423</v>
      </c>
      <c r="E368" s="691"/>
      <c r="F368" s="399"/>
      <c r="G368" s="267"/>
      <c r="H368" s="663"/>
      <c r="I368" s="130"/>
      <c r="J368" s="102">
        <f t="shared" si="87"/>
      </c>
      <c r="K368" s="129"/>
      <c r="N368" s="96"/>
      <c r="O368" s="96"/>
      <c r="P368" s="104"/>
      <c r="S368" s="96"/>
      <c r="T368" s="96"/>
      <c r="V368" s="96"/>
      <c r="W368" s="96"/>
    </row>
    <row r="369" spans="1:23" ht="15.75">
      <c r="A369" s="148"/>
      <c r="B369" s="67"/>
      <c r="C369" s="7">
        <v>3128</v>
      </c>
      <c r="D369" s="69" t="s">
        <v>424</v>
      </c>
      <c r="E369" s="704"/>
      <c r="F369" s="399"/>
      <c r="G369" s="267"/>
      <c r="H369" s="663"/>
      <c r="I369" s="130"/>
      <c r="J369" s="102">
        <f t="shared" si="87"/>
      </c>
      <c r="K369" s="129"/>
      <c r="N369" s="96"/>
      <c r="O369" s="96"/>
      <c r="P369" s="104"/>
      <c r="S369" s="96"/>
      <c r="T369" s="96"/>
      <c r="V369" s="96"/>
      <c r="W369" s="96"/>
    </row>
    <row r="370" spans="1:23" ht="15.75">
      <c r="A370" s="148">
        <v>100</v>
      </c>
      <c r="B370" s="6"/>
      <c r="C370" s="7">
        <v>3120</v>
      </c>
      <c r="D370" s="29" t="s">
        <v>425</v>
      </c>
      <c r="E370" s="704"/>
      <c r="F370" s="399"/>
      <c r="G370" s="267"/>
      <c r="H370" s="663"/>
      <c r="I370" s="130"/>
      <c r="J370" s="102">
        <f t="shared" si="87"/>
      </c>
      <c r="K370" s="129"/>
      <c r="N370" s="96"/>
      <c r="O370" s="96"/>
      <c r="P370" s="104"/>
      <c r="S370" s="96"/>
      <c r="T370" s="96"/>
      <c r="V370" s="96"/>
      <c r="W370" s="96"/>
    </row>
    <row r="371" spans="1:25" s="132" customFormat="1" ht="32.25" customHeight="1">
      <c r="A371" s="147">
        <v>115</v>
      </c>
      <c r="B371" s="10">
        <v>3200</v>
      </c>
      <c r="C371" s="738" t="s">
        <v>483</v>
      </c>
      <c r="D371" s="739"/>
      <c r="E371" s="704">
        <f>SUM(E372:E375)</f>
        <v>0</v>
      </c>
      <c r="F371" s="398">
        <f>SUM(F372:F375)</f>
        <v>0</v>
      </c>
      <c r="G371" s="265">
        <f>SUM(G372:G375)</f>
        <v>0</v>
      </c>
      <c r="H371" s="662">
        <f>SUM(H372:H375)</f>
        <v>0</v>
      </c>
      <c r="I371" s="265">
        <f>SUM(I372:I375)</f>
        <v>0</v>
      </c>
      <c r="J371" s="102">
        <f t="shared" si="87"/>
      </c>
      <c r="K371" s="129"/>
      <c r="P371" s="104"/>
      <c r="Y371" s="96"/>
    </row>
    <row r="372" spans="1:23" ht="15.75">
      <c r="A372" s="147">
        <v>120</v>
      </c>
      <c r="B372" s="6"/>
      <c r="C372" s="15">
        <v>3210</v>
      </c>
      <c r="D372" s="18" t="s">
        <v>426</v>
      </c>
      <c r="E372" s="691"/>
      <c r="F372" s="135"/>
      <c r="G372" s="418"/>
      <c r="H372" s="680"/>
      <c r="I372" s="418"/>
      <c r="J372" s="102">
        <f t="shared" si="87"/>
      </c>
      <c r="K372" s="129"/>
      <c r="N372" s="96"/>
      <c r="O372" s="96"/>
      <c r="P372" s="104"/>
      <c r="S372" s="96"/>
      <c r="T372" s="96"/>
      <c r="V372" s="96"/>
      <c r="W372" s="96"/>
    </row>
    <row r="373" spans="1:25" ht="15.75">
      <c r="A373" s="148">
        <v>125</v>
      </c>
      <c r="B373" s="14"/>
      <c r="C373" s="44">
        <v>3220</v>
      </c>
      <c r="D373" s="46" t="s">
        <v>370</v>
      </c>
      <c r="E373" s="691"/>
      <c r="F373" s="135"/>
      <c r="G373" s="418"/>
      <c r="H373" s="680"/>
      <c r="I373" s="418"/>
      <c r="J373" s="102">
        <f t="shared" si="87"/>
      </c>
      <c r="K373" s="129"/>
      <c r="N373" s="96"/>
      <c r="O373" s="96"/>
      <c r="P373" s="104"/>
      <c r="S373" s="96"/>
      <c r="T373" s="96"/>
      <c r="V373" s="96"/>
      <c r="W373" s="96"/>
      <c r="Y373" s="132"/>
    </row>
    <row r="374" spans="1:23" ht="15.75">
      <c r="A374" s="148">
        <v>130</v>
      </c>
      <c r="B374" s="6"/>
      <c r="C374" s="7">
        <v>3230</v>
      </c>
      <c r="D374" s="35" t="s">
        <v>484</v>
      </c>
      <c r="E374" s="691"/>
      <c r="F374" s="135"/>
      <c r="G374" s="418"/>
      <c r="H374" s="680"/>
      <c r="I374" s="418"/>
      <c r="J374" s="102">
        <f t="shared" si="87"/>
      </c>
      <c r="K374" s="129"/>
      <c r="N374" s="96"/>
      <c r="O374" s="96"/>
      <c r="P374" s="104"/>
      <c r="S374" s="96"/>
      <c r="T374" s="96"/>
      <c r="V374" s="96"/>
      <c r="W374" s="96"/>
    </row>
    <row r="375" spans="1:23" ht="15.75">
      <c r="A375" s="163">
        <v>135</v>
      </c>
      <c r="B375" s="6"/>
      <c r="C375" s="7">
        <v>3240</v>
      </c>
      <c r="D375" s="35" t="s">
        <v>485</v>
      </c>
      <c r="E375" s="705"/>
      <c r="F375" s="239"/>
      <c r="G375" s="592"/>
      <c r="H375" s="681"/>
      <c r="I375" s="418"/>
      <c r="J375" s="102">
        <f t="shared" si="87"/>
      </c>
      <c r="K375" s="129"/>
      <c r="N375" s="96"/>
      <c r="O375" s="96"/>
      <c r="P375" s="104"/>
      <c r="S375" s="96"/>
      <c r="T375" s="96"/>
      <c r="V375" s="96"/>
      <c r="W375" s="96"/>
    </row>
    <row r="376" spans="1:25" s="132" customFormat="1" ht="32.25" customHeight="1">
      <c r="A376" s="216">
        <v>145</v>
      </c>
      <c r="B376" s="10">
        <v>6000</v>
      </c>
      <c r="C376" s="735" t="s">
        <v>371</v>
      </c>
      <c r="D376" s="736"/>
      <c r="E376" s="704">
        <f>SUM(E377:E378)</f>
        <v>0</v>
      </c>
      <c r="F376" s="590">
        <f>SUM(F377:F378)</f>
        <v>0</v>
      </c>
      <c r="G376" s="590">
        <f>SUM(G377:G378)</f>
        <v>0</v>
      </c>
      <c r="H376" s="664">
        <f>SUM(H377:H378)</f>
        <v>0</v>
      </c>
      <c r="I376" s="590">
        <f>SUM(I377:I378)</f>
        <v>0</v>
      </c>
      <c r="J376" s="102">
        <f t="shared" si="87"/>
      </c>
      <c r="K376" s="129"/>
      <c r="P376" s="104"/>
      <c r="Y376" s="96"/>
    </row>
    <row r="377" spans="1:23" ht="15.75">
      <c r="A377" s="163">
        <v>150</v>
      </c>
      <c r="B377" s="11"/>
      <c r="C377" s="15">
        <v>6001</v>
      </c>
      <c r="D377" s="8" t="s">
        <v>729</v>
      </c>
      <c r="E377" s="691"/>
      <c r="F377" s="135"/>
      <c r="G377" s="418"/>
      <c r="H377" s="680"/>
      <c r="I377" s="418"/>
      <c r="J377" s="102">
        <f t="shared" si="87"/>
      </c>
      <c r="K377" s="129"/>
      <c r="N377" s="96"/>
      <c r="O377" s="96"/>
      <c r="P377" s="104"/>
      <c r="S377" s="96"/>
      <c r="T377" s="96"/>
      <c r="V377" s="96"/>
      <c r="W377" s="96"/>
    </row>
    <row r="378" spans="1:25" ht="15.75">
      <c r="A378" s="163">
        <v>155</v>
      </c>
      <c r="B378" s="11"/>
      <c r="C378" s="13">
        <v>6002</v>
      </c>
      <c r="D378" s="17" t="s">
        <v>730</v>
      </c>
      <c r="E378" s="691"/>
      <c r="F378" s="135"/>
      <c r="G378" s="418"/>
      <c r="H378" s="680"/>
      <c r="I378" s="418"/>
      <c r="J378" s="102">
        <f t="shared" si="87"/>
      </c>
      <c r="K378" s="129"/>
      <c r="N378" s="96"/>
      <c r="O378" s="96"/>
      <c r="P378" s="104"/>
      <c r="S378" s="96"/>
      <c r="T378" s="96"/>
      <c r="V378" s="96"/>
      <c r="W378" s="96"/>
      <c r="Y378" s="132"/>
    </row>
    <row r="379" spans="1:25" s="132" customFormat="1" ht="15.75">
      <c r="A379" s="216">
        <v>160</v>
      </c>
      <c r="B379" s="10">
        <v>6100</v>
      </c>
      <c r="C379" s="737" t="s">
        <v>372</v>
      </c>
      <c r="D379" s="737"/>
      <c r="E379" s="704">
        <f>SUM(E380:E383)</f>
        <v>0</v>
      </c>
      <c r="F379" s="398">
        <f>SUM(F380:F383)</f>
        <v>0</v>
      </c>
      <c r="G379" s="265">
        <f>SUM(G380:G383)</f>
        <v>0</v>
      </c>
      <c r="H379" s="662">
        <f>SUM(H380:H383)</f>
        <v>0</v>
      </c>
      <c r="I379" s="265">
        <f>SUM(I380:I383)</f>
        <v>0</v>
      </c>
      <c r="J379" s="102">
        <f t="shared" si="87"/>
      </c>
      <c r="K379" s="129"/>
      <c r="P379" s="104"/>
      <c r="Y379" s="96"/>
    </row>
    <row r="380" spans="1:23" ht="15.75">
      <c r="A380" s="163">
        <v>165</v>
      </c>
      <c r="B380" s="11"/>
      <c r="C380" s="15">
        <v>6101</v>
      </c>
      <c r="D380" s="8" t="s">
        <v>1151</v>
      </c>
      <c r="E380" s="691"/>
      <c r="F380" s="378"/>
      <c r="G380" s="130"/>
      <c r="H380" s="640"/>
      <c r="I380" s="130"/>
      <c r="J380" s="102">
        <f t="shared" si="87"/>
      </c>
      <c r="K380" s="129"/>
      <c r="N380" s="96"/>
      <c r="O380" s="96"/>
      <c r="P380" s="104"/>
      <c r="S380" s="96"/>
      <c r="T380" s="96"/>
      <c r="V380" s="96"/>
      <c r="W380" s="96"/>
    </row>
    <row r="381" spans="1:25" ht="15.75">
      <c r="A381" s="163">
        <v>170</v>
      </c>
      <c r="B381" s="11"/>
      <c r="C381" s="7">
        <v>6102</v>
      </c>
      <c r="D381" s="16" t="s">
        <v>1152</v>
      </c>
      <c r="E381" s="691"/>
      <c r="F381" s="378"/>
      <c r="G381" s="130"/>
      <c r="H381" s="640"/>
      <c r="I381" s="130"/>
      <c r="J381" s="102">
        <f t="shared" si="87"/>
      </c>
      <c r="K381" s="129"/>
      <c r="N381" s="96"/>
      <c r="O381" s="96"/>
      <c r="P381" s="104"/>
      <c r="S381" s="96"/>
      <c r="T381" s="96"/>
      <c r="V381" s="96"/>
      <c r="W381" s="96"/>
      <c r="Y381" s="132"/>
    </row>
    <row r="382" spans="1:25" ht="15.75">
      <c r="A382" s="163"/>
      <c r="B382" s="11"/>
      <c r="C382" s="7">
        <v>6105</v>
      </c>
      <c r="D382" s="16" t="s">
        <v>1005</v>
      </c>
      <c r="E382" s="691"/>
      <c r="F382" s="378"/>
      <c r="G382" s="130"/>
      <c r="H382" s="640"/>
      <c r="I382" s="130"/>
      <c r="J382" s="102">
        <f t="shared" si="87"/>
      </c>
      <c r="K382" s="129"/>
      <c r="N382" s="96"/>
      <c r="O382" s="96"/>
      <c r="P382" s="104"/>
      <c r="S382" s="96"/>
      <c r="T382" s="96"/>
      <c r="V382" s="96"/>
      <c r="W382" s="96"/>
      <c r="Y382" s="132"/>
    </row>
    <row r="383" spans="1:23" ht="15.75">
      <c r="A383" s="163">
        <v>180</v>
      </c>
      <c r="B383" s="14"/>
      <c r="C383" s="13">
        <v>6109</v>
      </c>
      <c r="D383" s="17" t="s">
        <v>373</v>
      </c>
      <c r="E383" s="704"/>
      <c r="F383" s="399"/>
      <c r="G383" s="267"/>
      <c r="H383" s="663"/>
      <c r="I383" s="130"/>
      <c r="J383" s="102">
        <f t="shared" si="87"/>
      </c>
      <c r="K383" s="129"/>
      <c r="N383" s="96"/>
      <c r="O383" s="96"/>
      <c r="P383" s="104"/>
      <c r="S383" s="96"/>
      <c r="T383" s="96"/>
      <c r="V383" s="96"/>
      <c r="W383" s="96"/>
    </row>
    <row r="384" spans="1:25" s="132" customFormat="1" ht="32.25" customHeight="1">
      <c r="A384" s="147">
        <v>185</v>
      </c>
      <c r="B384" s="10">
        <v>6200</v>
      </c>
      <c r="C384" s="735" t="s">
        <v>374</v>
      </c>
      <c r="D384" s="736"/>
      <c r="E384" s="704">
        <f>SUM(E385:E386)</f>
        <v>0</v>
      </c>
      <c r="F384" s="590">
        <f>SUM(F385:F386)</f>
        <v>0</v>
      </c>
      <c r="G384" s="590">
        <f>SUM(G385:G386)</f>
        <v>0</v>
      </c>
      <c r="H384" s="664">
        <f>SUM(H385:H386)</f>
        <v>0</v>
      </c>
      <c r="I384" s="590">
        <f>SUM(I385:I386)</f>
        <v>0</v>
      </c>
      <c r="J384" s="102">
        <f t="shared" si="87"/>
      </c>
      <c r="K384" s="129"/>
      <c r="P384" s="104"/>
      <c r="Y384" s="96"/>
    </row>
    <row r="385" spans="1:23" ht="15.75">
      <c r="A385" s="148">
        <v>190</v>
      </c>
      <c r="B385" s="73"/>
      <c r="C385" s="15">
        <v>6201</v>
      </c>
      <c r="D385" s="429" t="s">
        <v>732</v>
      </c>
      <c r="E385" s="691"/>
      <c r="F385" s="378"/>
      <c r="G385" s="130"/>
      <c r="H385" s="640"/>
      <c r="I385" s="130"/>
      <c r="J385" s="102">
        <f t="shared" si="87"/>
      </c>
      <c r="K385" s="129"/>
      <c r="N385" s="96"/>
      <c r="O385" s="96"/>
      <c r="P385" s="104"/>
      <c r="S385" s="96"/>
      <c r="T385" s="96"/>
      <c r="V385" s="96"/>
      <c r="W385" s="96"/>
    </row>
    <row r="386" spans="1:25" ht="15.75">
      <c r="A386" s="148">
        <v>195</v>
      </c>
      <c r="B386" s="6"/>
      <c r="C386" s="13">
        <v>6202</v>
      </c>
      <c r="D386" s="430" t="s">
        <v>731</v>
      </c>
      <c r="E386" s="691"/>
      <c r="F386" s="378"/>
      <c r="G386" s="130"/>
      <c r="H386" s="640"/>
      <c r="I386" s="130"/>
      <c r="J386" s="102">
        <f t="shared" si="87"/>
      </c>
      <c r="K386" s="129"/>
      <c r="N386" s="96"/>
      <c r="O386" s="96"/>
      <c r="P386" s="104"/>
      <c r="S386" s="96"/>
      <c r="T386" s="96"/>
      <c r="V386" s="96"/>
      <c r="W386" s="96"/>
      <c r="Y386" s="132"/>
    </row>
    <row r="387" spans="1:25" s="132" customFormat="1" ht="21.75" customHeight="1">
      <c r="A387" s="147">
        <v>200</v>
      </c>
      <c r="B387" s="10">
        <v>6300</v>
      </c>
      <c r="C387" s="735" t="s">
        <v>375</v>
      </c>
      <c r="D387" s="736"/>
      <c r="E387" s="704">
        <f>SUM(E388:E389)</f>
        <v>0</v>
      </c>
      <c r="F387" s="590">
        <f>SUM(F388:F389)</f>
        <v>0</v>
      </c>
      <c r="G387" s="590">
        <f>SUM(G388:G389)</f>
        <v>0</v>
      </c>
      <c r="H387" s="664">
        <f>SUM(H388:H389)</f>
        <v>0</v>
      </c>
      <c r="I387" s="590">
        <f>SUM(I388:I389)</f>
        <v>0</v>
      </c>
      <c r="J387" s="102">
        <f t="shared" si="87"/>
      </c>
      <c r="K387" s="129"/>
      <c r="P387" s="104"/>
      <c r="Y387" s="96"/>
    </row>
    <row r="388" spans="1:23" ht="18.75" customHeight="1">
      <c r="A388" s="148">
        <v>205</v>
      </c>
      <c r="B388" s="6"/>
      <c r="C388" s="15">
        <v>6301</v>
      </c>
      <c r="D388" s="429" t="s">
        <v>732</v>
      </c>
      <c r="E388" s="691"/>
      <c r="F388" s="378"/>
      <c r="G388" s="130"/>
      <c r="H388" s="640"/>
      <c r="I388" s="130"/>
      <c r="J388" s="102">
        <f t="shared" si="87"/>
      </c>
      <c r="K388" s="129"/>
      <c r="N388" s="96"/>
      <c r="O388" s="96"/>
      <c r="P388" s="104"/>
      <c r="S388" s="96"/>
      <c r="T388" s="96"/>
      <c r="V388" s="96"/>
      <c r="W388" s="96"/>
    </row>
    <row r="389" spans="1:25" ht="20.25" customHeight="1">
      <c r="A389" s="163">
        <v>206</v>
      </c>
      <c r="B389" s="6"/>
      <c r="C389" s="13">
        <v>6302</v>
      </c>
      <c r="D389" s="430" t="s">
        <v>731</v>
      </c>
      <c r="E389" s="691"/>
      <c r="F389" s="378"/>
      <c r="G389" s="130"/>
      <c r="H389" s="640"/>
      <c r="I389" s="130"/>
      <c r="J389" s="102">
        <f t="shared" si="87"/>
      </c>
      <c r="K389" s="129"/>
      <c r="N389" s="96"/>
      <c r="O389" s="96"/>
      <c r="P389" s="104"/>
      <c r="S389" s="96"/>
      <c r="T389" s="96"/>
      <c r="V389" s="96"/>
      <c r="W389" s="96"/>
      <c r="Y389" s="132"/>
    </row>
    <row r="390" spans="1:25" s="269" customFormat="1" ht="30.75" customHeight="1">
      <c r="A390" s="151">
        <v>210</v>
      </c>
      <c r="B390" s="10">
        <v>6400</v>
      </c>
      <c r="C390" s="758" t="s">
        <v>376</v>
      </c>
      <c r="D390" s="758"/>
      <c r="E390" s="704">
        <f>SUM(E391:E392)</f>
        <v>0</v>
      </c>
      <c r="F390" s="590">
        <f>SUM(F391:F392)</f>
        <v>0</v>
      </c>
      <c r="G390" s="590">
        <f>SUM(G391:G392)</f>
        <v>0</v>
      </c>
      <c r="H390" s="664">
        <f>SUM(H391:H392)</f>
        <v>0</v>
      </c>
      <c r="I390" s="590">
        <f>SUM(I391:I392)</f>
        <v>0</v>
      </c>
      <c r="J390" s="102">
        <f t="shared" si="87"/>
      </c>
      <c r="K390" s="129"/>
      <c r="L390" s="153"/>
      <c r="M390" s="153"/>
      <c r="P390" s="104"/>
      <c r="Y390" s="96"/>
    </row>
    <row r="391" spans="1:25" s="161" customFormat="1" ht="15.75">
      <c r="A391" s="154">
        <v>211</v>
      </c>
      <c r="B391" s="14"/>
      <c r="C391" s="74">
        <v>6401</v>
      </c>
      <c r="D391" s="431" t="s">
        <v>732</v>
      </c>
      <c r="E391" s="691"/>
      <c r="F391" s="378"/>
      <c r="G391" s="130"/>
      <c r="H391" s="640"/>
      <c r="I391" s="130"/>
      <c r="J391" s="102">
        <f t="shared" si="87"/>
      </c>
      <c r="K391" s="129"/>
      <c r="L391" s="156"/>
      <c r="P391" s="104"/>
      <c r="Y391" s="96"/>
    </row>
    <row r="392" spans="1:25" s="161" customFormat="1" ht="15.75">
      <c r="A392" s="154">
        <v>212</v>
      </c>
      <c r="B392" s="14"/>
      <c r="C392" s="75">
        <v>6402</v>
      </c>
      <c r="D392" s="432" t="s">
        <v>731</v>
      </c>
      <c r="E392" s="691"/>
      <c r="F392" s="378"/>
      <c r="G392" s="130"/>
      <c r="H392" s="640"/>
      <c r="I392" s="130"/>
      <c r="J392" s="102">
        <f t="shared" si="87"/>
      </c>
      <c r="K392" s="129"/>
      <c r="L392" s="156"/>
      <c r="P392" s="104"/>
      <c r="Y392" s="269"/>
    </row>
    <row r="393" spans="1:25" s="269" customFormat="1" ht="15.75">
      <c r="A393" s="270">
        <v>213</v>
      </c>
      <c r="B393" s="10">
        <v>6500</v>
      </c>
      <c r="C393" s="76" t="s">
        <v>1117</v>
      </c>
      <c r="D393" s="77"/>
      <c r="E393" s="691"/>
      <c r="F393" s="380"/>
      <c r="G393" s="143"/>
      <c r="H393" s="641"/>
      <c r="I393" s="130"/>
      <c r="J393" s="102">
        <f t="shared" si="87"/>
      </c>
      <c r="K393" s="129"/>
      <c r="L393" s="153"/>
      <c r="M393" s="153"/>
      <c r="P393" s="104"/>
      <c r="Y393" s="161"/>
    </row>
    <row r="394" spans="1:25" s="132" customFormat="1" ht="21.75" customHeight="1">
      <c r="A394" s="147">
        <v>215</v>
      </c>
      <c r="B394" s="10">
        <v>6600</v>
      </c>
      <c r="C394" s="748" t="s">
        <v>1118</v>
      </c>
      <c r="D394" s="753"/>
      <c r="E394" s="704">
        <f>SUM(E395:E396)</f>
        <v>0</v>
      </c>
      <c r="F394" s="590">
        <f>SUM(F395:F396)</f>
        <v>0</v>
      </c>
      <c r="G394" s="590">
        <f>SUM(G395:G396)</f>
        <v>0</v>
      </c>
      <c r="H394" s="664">
        <f>SUM(H395:H396)</f>
        <v>0</v>
      </c>
      <c r="I394" s="590">
        <f>SUM(I395:I396)</f>
        <v>0</v>
      </c>
      <c r="J394" s="102">
        <f t="shared" si="87"/>
      </c>
      <c r="K394" s="129"/>
      <c r="P394" s="104"/>
      <c r="Y394" s="161"/>
    </row>
    <row r="395" spans="1:25" ht="15.75">
      <c r="A395" s="150">
        <v>220</v>
      </c>
      <c r="B395" s="6"/>
      <c r="C395" s="15">
        <v>6601</v>
      </c>
      <c r="D395" s="8" t="s">
        <v>377</v>
      </c>
      <c r="E395" s="691"/>
      <c r="F395" s="135"/>
      <c r="G395" s="418"/>
      <c r="H395" s="680"/>
      <c r="I395" s="418"/>
      <c r="J395" s="102">
        <f t="shared" si="87"/>
      </c>
      <c r="K395" s="129"/>
      <c r="N395" s="96"/>
      <c r="O395" s="96"/>
      <c r="P395" s="104"/>
      <c r="S395" s="96"/>
      <c r="T395" s="96"/>
      <c r="V395" s="96"/>
      <c r="W395" s="96"/>
      <c r="Y395" s="269"/>
    </row>
    <row r="396" spans="1:25" ht="15.75">
      <c r="A396" s="148">
        <v>225</v>
      </c>
      <c r="B396" s="6"/>
      <c r="C396" s="13">
        <v>6602</v>
      </c>
      <c r="D396" s="17" t="s">
        <v>378</v>
      </c>
      <c r="E396" s="691"/>
      <c r="F396" s="135"/>
      <c r="G396" s="418"/>
      <c r="H396" s="680"/>
      <c r="I396" s="418"/>
      <c r="J396" s="102">
        <f t="shared" si="87"/>
      </c>
      <c r="K396" s="129"/>
      <c r="N396" s="96"/>
      <c r="O396" s="96"/>
      <c r="P396" s="104"/>
      <c r="S396" s="96"/>
      <c r="T396" s="96"/>
      <c r="V396" s="96"/>
      <c r="W396" s="96"/>
      <c r="Y396" s="132"/>
    </row>
    <row r="397" spans="1:25" s="132" customFormat="1" ht="21.75" customHeight="1">
      <c r="A397" s="147">
        <v>215</v>
      </c>
      <c r="B397" s="10">
        <v>6700</v>
      </c>
      <c r="C397" s="748" t="s">
        <v>1153</v>
      </c>
      <c r="D397" s="753"/>
      <c r="E397" s="704">
        <f>SUM(E398:E399)</f>
        <v>0</v>
      </c>
      <c r="F397" s="590">
        <f>SUM(F398:F399)</f>
        <v>0</v>
      </c>
      <c r="G397" s="590">
        <f>SUM(G398:G399)</f>
        <v>0</v>
      </c>
      <c r="H397" s="664">
        <f>SUM(H398:H399)</f>
        <v>0</v>
      </c>
      <c r="I397" s="590">
        <f>SUM(I398:I399)</f>
        <v>0</v>
      </c>
      <c r="J397" s="102">
        <f t="shared" si="87"/>
      </c>
      <c r="K397" s="129"/>
      <c r="P397" s="104"/>
      <c r="Y397" s="96"/>
    </row>
    <row r="398" spans="1:23" ht="15.75">
      <c r="A398" s="150">
        <v>220</v>
      </c>
      <c r="B398" s="6"/>
      <c r="C398" s="15">
        <v>6701</v>
      </c>
      <c r="D398" s="8" t="s">
        <v>1154</v>
      </c>
      <c r="E398" s="691"/>
      <c r="F398" s="378"/>
      <c r="G398" s="130"/>
      <c r="H398" s="640"/>
      <c r="I398" s="130"/>
      <c r="J398" s="102">
        <f t="shared" si="87"/>
      </c>
      <c r="K398" s="129"/>
      <c r="N398" s="96"/>
      <c r="O398" s="96"/>
      <c r="P398" s="104"/>
      <c r="S398" s="96"/>
      <c r="T398" s="96"/>
      <c r="V398" s="96"/>
      <c r="W398" s="96"/>
    </row>
    <row r="399" spans="1:25" ht="15.75">
      <c r="A399" s="148">
        <v>225</v>
      </c>
      <c r="B399" s="6"/>
      <c r="C399" s="13">
        <v>6702</v>
      </c>
      <c r="D399" s="17" t="s">
        <v>486</v>
      </c>
      <c r="E399" s="691"/>
      <c r="F399" s="378"/>
      <c r="G399" s="130"/>
      <c r="H399" s="640"/>
      <c r="I399" s="130"/>
      <c r="J399" s="102">
        <f t="shared" si="87"/>
      </c>
      <c r="K399" s="129"/>
      <c r="N399" s="96"/>
      <c r="O399" s="96"/>
      <c r="P399" s="104"/>
      <c r="S399" s="96"/>
      <c r="T399" s="96"/>
      <c r="V399" s="96"/>
      <c r="W399" s="96"/>
      <c r="Y399" s="132"/>
    </row>
    <row r="400" spans="1:25" s="132" customFormat="1" ht="22.5" customHeight="1">
      <c r="A400" s="147">
        <v>230</v>
      </c>
      <c r="B400" s="10">
        <v>6900</v>
      </c>
      <c r="C400" s="748" t="s">
        <v>379</v>
      </c>
      <c r="D400" s="753"/>
      <c r="E400" s="704">
        <f>SUM(E401:E406)</f>
        <v>0</v>
      </c>
      <c r="F400" s="398">
        <f>SUM(F401:F406)</f>
        <v>0</v>
      </c>
      <c r="G400" s="265">
        <f>SUM(G401:G406)</f>
        <v>0</v>
      </c>
      <c r="H400" s="662">
        <f>SUM(H401:H406)</f>
        <v>0</v>
      </c>
      <c r="I400" s="265">
        <f>SUM(I401:I406)</f>
        <v>0</v>
      </c>
      <c r="J400" s="102">
        <f t="shared" si="87"/>
      </c>
      <c r="K400" s="129"/>
      <c r="P400" s="104"/>
      <c r="Y400" s="96"/>
    </row>
    <row r="401" spans="1:23" ht="15.75">
      <c r="A401" s="148">
        <v>235</v>
      </c>
      <c r="B401" s="24"/>
      <c r="C401" s="78">
        <v>6901</v>
      </c>
      <c r="D401" s="8" t="s">
        <v>1155</v>
      </c>
      <c r="E401" s="704"/>
      <c r="F401" s="595"/>
      <c r="G401" s="593"/>
      <c r="H401" s="683"/>
      <c r="I401" s="418"/>
      <c r="J401" s="102">
        <f t="shared" si="87"/>
      </c>
      <c r="K401" s="129"/>
      <c r="N401" s="96"/>
      <c r="O401" s="96"/>
      <c r="P401" s="104"/>
      <c r="S401" s="96"/>
      <c r="T401" s="96"/>
      <c r="V401" s="96"/>
      <c r="W401" s="96"/>
    </row>
    <row r="402" spans="1:25" ht="21" customHeight="1">
      <c r="A402" s="148">
        <v>240</v>
      </c>
      <c r="B402" s="24"/>
      <c r="C402" s="7">
        <v>6905</v>
      </c>
      <c r="D402" s="16" t="s">
        <v>1119</v>
      </c>
      <c r="E402" s="704"/>
      <c r="F402" s="595"/>
      <c r="G402" s="593"/>
      <c r="H402" s="683"/>
      <c r="I402" s="418"/>
      <c r="J402" s="102">
        <f t="shared" si="87"/>
      </c>
      <c r="K402" s="129"/>
      <c r="N402" s="96"/>
      <c r="O402" s="96"/>
      <c r="P402" s="104"/>
      <c r="S402" s="96"/>
      <c r="T402" s="96"/>
      <c r="V402" s="96"/>
      <c r="W402" s="96"/>
      <c r="Y402" s="132"/>
    </row>
    <row r="403" spans="1:23" ht="21" customHeight="1">
      <c r="A403" s="148">
        <v>240</v>
      </c>
      <c r="B403" s="24"/>
      <c r="C403" s="7">
        <v>6906</v>
      </c>
      <c r="D403" s="16" t="s">
        <v>173</v>
      </c>
      <c r="E403" s="704"/>
      <c r="F403" s="595"/>
      <c r="G403" s="593"/>
      <c r="H403" s="683"/>
      <c r="I403" s="418"/>
      <c r="J403" s="102">
        <f t="shared" si="87"/>
      </c>
      <c r="K403" s="129"/>
      <c r="N403" s="96"/>
      <c r="O403" s="96"/>
      <c r="P403" s="104"/>
      <c r="S403" s="96"/>
      <c r="T403" s="96"/>
      <c r="V403" s="96"/>
      <c r="W403" s="96"/>
    </row>
    <row r="404" spans="1:23" ht="30">
      <c r="A404" s="148">
        <v>245</v>
      </c>
      <c r="B404" s="24"/>
      <c r="C404" s="7">
        <v>6907</v>
      </c>
      <c r="D404" s="16" t="s">
        <v>1529</v>
      </c>
      <c r="E404" s="704"/>
      <c r="F404" s="595"/>
      <c r="G404" s="593"/>
      <c r="H404" s="683"/>
      <c r="I404" s="418"/>
      <c r="J404" s="102">
        <f t="shared" si="87"/>
      </c>
      <c r="K404" s="129"/>
      <c r="N404" s="96"/>
      <c r="O404" s="96"/>
      <c r="P404" s="104"/>
      <c r="S404" s="96"/>
      <c r="T404" s="96"/>
      <c r="V404" s="96"/>
      <c r="W404" s="96"/>
    </row>
    <row r="405" spans="1:23" ht="15.75">
      <c r="A405" s="148">
        <v>250</v>
      </c>
      <c r="B405" s="24"/>
      <c r="C405" s="7">
        <v>6908</v>
      </c>
      <c r="D405" s="16" t="s">
        <v>1156</v>
      </c>
      <c r="E405" s="704"/>
      <c r="F405" s="595"/>
      <c r="G405" s="593"/>
      <c r="H405" s="683"/>
      <c r="I405" s="418"/>
      <c r="J405" s="102">
        <f t="shared" si="87"/>
      </c>
      <c r="K405" s="129"/>
      <c r="N405" s="96"/>
      <c r="O405" s="96"/>
      <c r="P405" s="104"/>
      <c r="S405" s="96"/>
      <c r="T405" s="96"/>
      <c r="V405" s="96"/>
      <c r="W405" s="96"/>
    </row>
    <row r="406" spans="1:23" ht="16.5" thickBot="1">
      <c r="A406" s="148">
        <v>255</v>
      </c>
      <c r="B406" s="24"/>
      <c r="C406" s="13">
        <v>6909</v>
      </c>
      <c r="D406" s="17" t="s">
        <v>1157</v>
      </c>
      <c r="E406" s="706"/>
      <c r="F406" s="135"/>
      <c r="G406" s="418"/>
      <c r="H406" s="680"/>
      <c r="I406" s="418"/>
      <c r="J406" s="102">
        <f t="shared" si="87"/>
      </c>
      <c r="K406" s="129"/>
      <c r="N406" s="96"/>
      <c r="O406" s="96"/>
      <c r="P406" s="104"/>
      <c r="S406" s="96"/>
      <c r="T406" s="96"/>
      <c r="V406" s="96"/>
      <c r="W406" s="96"/>
    </row>
    <row r="407" spans="1:23" ht="16.5" thickBot="1">
      <c r="A407" s="163">
        <v>260</v>
      </c>
      <c r="B407" s="31"/>
      <c r="C407" s="32" t="s">
        <v>1357</v>
      </c>
      <c r="D407" s="70" t="s">
        <v>1115</v>
      </c>
      <c r="E407" s="707">
        <f>SUM(E349,E363,E371,E376,E379,E384,E387,E390,E393,E394,E397,E400)</f>
        <v>0</v>
      </c>
      <c r="F407" s="420">
        <f>SUM(F349,F363,F371,F376,F379,F384,F387,F390,F393,F394,F397,F400)</f>
        <v>0</v>
      </c>
      <c r="G407" s="420">
        <f>SUM(G349,G363,G371,G376,G379,G384,G387,G390,G393,G394,G397,G400)</f>
        <v>0</v>
      </c>
      <c r="H407" s="665">
        <f>SUM(H349,H363,H371,H376,H379,H384,H387,H390,H393,H394,H397,H400)</f>
        <v>0</v>
      </c>
      <c r="I407" s="420">
        <f>SUM(I349,I363,I371,I376,I379,I384,I387,I390,I393,I394,I397,I400)</f>
        <v>0</v>
      </c>
      <c r="J407" s="102">
        <f t="shared" si="87"/>
      </c>
      <c r="N407" s="96"/>
      <c r="O407" s="96"/>
      <c r="P407" s="104"/>
      <c r="S407" s="96"/>
      <c r="T407" s="96"/>
      <c r="V407" s="96"/>
      <c r="W407" s="96"/>
    </row>
    <row r="408" spans="1:23" ht="16.5" thickBot="1">
      <c r="A408" s="163">
        <v>261</v>
      </c>
      <c r="B408" s="71" t="s">
        <v>50</v>
      </c>
      <c r="C408" s="72" t="s">
        <v>862</v>
      </c>
      <c r="D408" s="268" t="s">
        <v>1116</v>
      </c>
      <c r="E408" s="708"/>
      <c r="F408" s="684"/>
      <c r="G408" s="684"/>
      <c r="H408" s="666"/>
      <c r="I408" s="421"/>
      <c r="J408" s="102">
        <v>1</v>
      </c>
      <c r="N408" s="96"/>
      <c r="O408" s="96"/>
      <c r="P408" s="104"/>
      <c r="S408" s="96"/>
      <c r="T408" s="96"/>
      <c r="V408" s="96"/>
      <c r="W408" s="96"/>
    </row>
    <row r="409" spans="1:23" ht="16.5" thickBot="1">
      <c r="A409" s="163">
        <v>262</v>
      </c>
      <c r="B409" s="80"/>
      <c r="C409" s="268"/>
      <c r="D409" s="79" t="s">
        <v>380</v>
      </c>
      <c r="E409" s="708"/>
      <c r="F409" s="684"/>
      <c r="G409" s="684"/>
      <c r="H409" s="666"/>
      <c r="I409" s="421"/>
      <c r="J409" s="102">
        <v>1</v>
      </c>
      <c r="N409" s="96"/>
      <c r="O409" s="96"/>
      <c r="P409" s="104"/>
      <c r="S409" s="96"/>
      <c r="T409" s="96"/>
      <c r="V409" s="96"/>
      <c r="W409" s="96"/>
    </row>
    <row r="410" spans="1:25" s="132" customFormat="1" ht="24" customHeight="1">
      <c r="A410" s="216">
        <v>265</v>
      </c>
      <c r="B410" s="10">
        <v>7400</v>
      </c>
      <c r="C410" s="761" t="s">
        <v>1531</v>
      </c>
      <c r="D410" s="762"/>
      <c r="E410" s="712"/>
      <c r="F410" s="400"/>
      <c r="G410" s="271"/>
      <c r="H410" s="667"/>
      <c r="I410" s="130"/>
      <c r="J410" s="102">
        <f t="shared" si="87"/>
      </c>
      <c r="K410" s="129"/>
      <c r="P410" s="104"/>
      <c r="Y410" s="96"/>
    </row>
    <row r="411" spans="1:25" s="132" customFormat="1" ht="15.75">
      <c r="A411" s="216">
        <v>275</v>
      </c>
      <c r="B411" s="10">
        <v>7500</v>
      </c>
      <c r="C411" s="763" t="s">
        <v>1158</v>
      </c>
      <c r="D411" s="763"/>
      <c r="E411" s="704"/>
      <c r="F411" s="401"/>
      <c r="G411" s="272"/>
      <c r="H411" s="668"/>
      <c r="I411" s="130"/>
      <c r="J411" s="102">
        <f t="shared" si="87"/>
      </c>
      <c r="K411" s="129"/>
      <c r="P411" s="104"/>
      <c r="Y411" s="96"/>
    </row>
    <row r="412" spans="1:16" s="132" customFormat="1" ht="30" customHeight="1">
      <c r="A412" s="147">
        <v>285</v>
      </c>
      <c r="B412" s="10">
        <v>7600</v>
      </c>
      <c r="C412" s="754" t="s">
        <v>381</v>
      </c>
      <c r="D412" s="754"/>
      <c r="E412" s="704"/>
      <c r="F412" s="401"/>
      <c r="G412" s="272"/>
      <c r="H412" s="668"/>
      <c r="I412" s="130"/>
      <c r="J412" s="102">
        <f t="shared" si="87"/>
      </c>
      <c r="K412" s="129"/>
      <c r="P412" s="104"/>
    </row>
    <row r="413" spans="1:16" s="132" customFormat="1" ht="24" customHeight="1">
      <c r="A413" s="147">
        <v>295</v>
      </c>
      <c r="B413" s="10">
        <v>7700</v>
      </c>
      <c r="C413" s="754" t="s">
        <v>1120</v>
      </c>
      <c r="D413" s="757"/>
      <c r="E413" s="704"/>
      <c r="F413" s="401"/>
      <c r="G413" s="272"/>
      <c r="H413" s="668"/>
      <c r="I413" s="130"/>
      <c r="J413" s="102">
        <f>(IF(OR($E413&lt;&gt;0,$F413&lt;&gt;0,$G413&lt;&gt;0,$H413&lt;&gt;0,$I413&lt;&gt;0),$J$2,""))</f>
      </c>
      <c r="K413" s="129"/>
      <c r="P413" s="104"/>
    </row>
    <row r="414" spans="1:16" s="132" customFormat="1" ht="32.25" customHeight="1">
      <c r="A414" s="147">
        <v>215</v>
      </c>
      <c r="B414" s="51">
        <v>7800</v>
      </c>
      <c r="C414" s="764" t="s">
        <v>735</v>
      </c>
      <c r="D414" s="765"/>
      <c r="E414" s="704">
        <f>SUM(E415:E416)</f>
        <v>0</v>
      </c>
      <c r="F414" s="590">
        <f>SUM(F415:F416)</f>
        <v>0</v>
      </c>
      <c r="G414" s="590">
        <f>SUM(G415:G416)</f>
        <v>0</v>
      </c>
      <c r="H414" s="664">
        <f>SUM(H415:H416)</f>
        <v>0</v>
      </c>
      <c r="I414" s="590">
        <f>SUM(I415:I416)</f>
        <v>0</v>
      </c>
      <c r="J414" s="102">
        <f>(IF(OR($E414&lt;&gt;0,$F414&lt;&gt;0,$G414&lt;&gt;0,$H414&lt;&gt;0,$I414&lt;&gt;0),$J$2,""))</f>
      </c>
      <c r="K414" s="129"/>
      <c r="P414" s="104"/>
    </row>
    <row r="415" spans="1:25" ht="15.75">
      <c r="A415" s="150">
        <v>220</v>
      </c>
      <c r="B415" s="6"/>
      <c r="C415" s="15">
        <v>7833</v>
      </c>
      <c r="D415" s="8" t="s">
        <v>1159</v>
      </c>
      <c r="E415" s="692"/>
      <c r="F415" s="588"/>
      <c r="G415" s="589"/>
      <c r="H415" s="669"/>
      <c r="I415" s="589"/>
      <c r="J415" s="102">
        <f>(IF(OR($E415&lt;&gt;0,$F415&lt;&gt;0,$G415&lt;&gt;0,$H415&lt;&gt;0,$I415&lt;&gt;0),$J$2,""))</f>
      </c>
      <c r="K415" s="129"/>
      <c r="N415" s="96"/>
      <c r="O415" s="96"/>
      <c r="P415" s="104"/>
      <c r="S415" s="96"/>
      <c r="T415" s="96"/>
      <c r="V415" s="96"/>
      <c r="W415" s="96"/>
      <c r="Y415" s="132"/>
    </row>
    <row r="416" spans="1:25" ht="30.75" thickBot="1">
      <c r="A416" s="148">
        <v>225</v>
      </c>
      <c r="B416" s="6"/>
      <c r="C416" s="13">
        <v>7888</v>
      </c>
      <c r="D416" s="17" t="s">
        <v>1160</v>
      </c>
      <c r="E416" s="706"/>
      <c r="F416" s="378"/>
      <c r="G416" s="130"/>
      <c r="H416" s="640"/>
      <c r="I416" s="130"/>
      <c r="J416" s="102">
        <f>(IF(OR($E416&lt;&gt;0,$F416&lt;&gt;0,$G416&lt;&gt;0,$H416&lt;&gt;0,$I416&lt;&gt;0),$J$2,""))</f>
      </c>
      <c r="K416" s="129"/>
      <c r="N416" s="96"/>
      <c r="O416" s="96"/>
      <c r="P416" s="104"/>
      <c r="S416" s="96"/>
      <c r="T416" s="96"/>
      <c r="V416" s="96"/>
      <c r="W416" s="96"/>
      <c r="Y416" s="132"/>
    </row>
    <row r="417" spans="1:23" ht="16.5" thickBot="1">
      <c r="A417" s="148">
        <v>315</v>
      </c>
      <c r="B417" s="31"/>
      <c r="C417" s="81" t="s">
        <v>1357</v>
      </c>
      <c r="D417" s="82" t="s">
        <v>1530</v>
      </c>
      <c r="E417" s="707">
        <f>SUM(E410,E411,E412,E413,E414)</f>
        <v>0</v>
      </c>
      <c r="F417" s="420">
        <f>SUM(F410,F411,F412,F413,F414)</f>
        <v>0</v>
      </c>
      <c r="G417" s="420">
        <f>SUM(G410,G411,G412,G413,G414)</f>
        <v>0</v>
      </c>
      <c r="H417" s="665">
        <f>SUM(H410,H411,H412,H413,H414)</f>
        <v>0</v>
      </c>
      <c r="I417" s="420">
        <f>SUM(I410,I411,I412,I413,I414)</f>
        <v>0</v>
      </c>
      <c r="J417" s="102">
        <v>1</v>
      </c>
      <c r="N417" s="96"/>
      <c r="O417" s="96"/>
      <c r="P417" s="104"/>
      <c r="S417" s="96"/>
      <c r="T417" s="96"/>
      <c r="V417" s="96"/>
      <c r="W417" s="96"/>
    </row>
    <row r="418" spans="1:23" ht="15" customHeight="1">
      <c r="A418" s="148"/>
      <c r="J418" s="102">
        <v>1</v>
      </c>
      <c r="N418" s="96"/>
      <c r="O418" s="96"/>
      <c r="P418" s="104"/>
      <c r="S418" s="96"/>
      <c r="T418" s="96"/>
      <c r="V418" s="96"/>
      <c r="W418" s="96"/>
    </row>
    <row r="419" spans="1:23" ht="15">
      <c r="A419" s="148"/>
      <c r="E419" s="167"/>
      <c r="F419" s="167"/>
      <c r="G419" s="167"/>
      <c r="H419" s="646"/>
      <c r="I419" s="167"/>
      <c r="J419" s="102">
        <v>1</v>
      </c>
      <c r="L419" s="167"/>
      <c r="M419" s="167"/>
      <c r="N419" s="173"/>
      <c r="O419" s="173"/>
      <c r="P419" s="104"/>
      <c r="Q419" s="167"/>
      <c r="R419" s="167"/>
      <c r="S419" s="173"/>
      <c r="T419" s="173"/>
      <c r="U419" s="167"/>
      <c r="V419" s="173"/>
      <c r="W419" s="173"/>
    </row>
    <row r="420" spans="1:23" ht="15">
      <c r="A420" s="148"/>
      <c r="C420" s="108"/>
      <c r="D420" s="109"/>
      <c r="E420" s="167"/>
      <c r="F420" s="167"/>
      <c r="G420" s="167"/>
      <c r="H420" s="646"/>
      <c r="I420" s="167"/>
      <c r="J420" s="102">
        <v>1</v>
      </c>
      <c r="L420" s="167"/>
      <c r="M420" s="167"/>
      <c r="N420" s="173"/>
      <c r="O420" s="173"/>
      <c r="P420" s="104"/>
      <c r="Q420" s="167"/>
      <c r="R420" s="167"/>
      <c r="S420" s="173"/>
      <c r="T420" s="173"/>
      <c r="U420" s="167"/>
      <c r="V420" s="173"/>
      <c r="W420" s="173"/>
    </row>
    <row r="421" spans="1:23" ht="39.75" customHeight="1">
      <c r="A421" s="148"/>
      <c r="B421" s="766" t="str">
        <f>$B$7</f>
        <v>МАКЕТ ЗА АКТУАЛИЗИРАНА БЮДЖЕТНА ПРОГНОЗА ЗА ПЕРИОДА 2016-2018 г. НА ПОСТЪПЛЕНИЯТА ОТ МЕСТНИ ПРИХОДИ  И НА РАЗХОДИТЕ ЗА МЕСТНИ ДЕЙНОСТИ</v>
      </c>
      <c r="C421" s="756"/>
      <c r="D421" s="756"/>
      <c r="E421" s="167"/>
      <c r="F421" s="167"/>
      <c r="G421" s="167"/>
      <c r="H421" s="646"/>
      <c r="I421" s="167"/>
      <c r="J421" s="102">
        <v>1</v>
      </c>
      <c r="L421" s="167"/>
      <c r="M421" s="167"/>
      <c r="N421" s="173"/>
      <c r="O421" s="173"/>
      <c r="P421" s="104"/>
      <c r="Q421" s="167"/>
      <c r="R421" s="167"/>
      <c r="S421" s="173"/>
      <c r="T421" s="173"/>
      <c r="U421" s="167"/>
      <c r="V421" s="173"/>
      <c r="W421" s="173"/>
    </row>
    <row r="422" spans="1:23" ht="15">
      <c r="A422" s="148"/>
      <c r="C422" s="108"/>
      <c r="D422" s="109"/>
      <c r="E422" s="168" t="s">
        <v>856</v>
      </c>
      <c r="F422" s="168" t="s">
        <v>1631</v>
      </c>
      <c r="G422" s="167"/>
      <c r="H422" s="646"/>
      <c r="I422" s="167"/>
      <c r="J422" s="102">
        <v>1</v>
      </c>
      <c r="L422" s="167"/>
      <c r="M422" s="167"/>
      <c r="N422" s="173"/>
      <c r="O422" s="173"/>
      <c r="P422" s="104"/>
      <c r="Q422" s="167"/>
      <c r="R422" s="167"/>
      <c r="S422" s="173"/>
      <c r="T422" s="173"/>
      <c r="U422" s="167"/>
      <c r="V422" s="173"/>
      <c r="W422" s="173"/>
    </row>
    <row r="423" spans="1:23" ht="38.25" customHeight="1">
      <c r="A423" s="148"/>
      <c r="B423" s="755">
        <f>$B$9</f>
        <v>0</v>
      </c>
      <c r="C423" s="756"/>
      <c r="D423" s="756"/>
      <c r="E423" s="169">
        <f>$E$9</f>
        <v>42005</v>
      </c>
      <c r="F423" s="170">
        <f>$F$9</f>
        <v>43465</v>
      </c>
      <c r="G423" s="167"/>
      <c r="H423" s="646"/>
      <c r="I423" s="167"/>
      <c r="J423" s="102">
        <v>1</v>
      </c>
      <c r="L423" s="167"/>
      <c r="M423" s="167"/>
      <c r="N423" s="173"/>
      <c r="O423" s="173"/>
      <c r="P423" s="104"/>
      <c r="Q423" s="167"/>
      <c r="R423" s="167"/>
      <c r="S423" s="173"/>
      <c r="T423" s="173"/>
      <c r="U423" s="167"/>
      <c r="V423" s="173"/>
      <c r="W423" s="173"/>
    </row>
    <row r="424" spans="1:23" ht="15">
      <c r="A424" s="148"/>
      <c r="B424" s="111" t="str">
        <f>$B$10</f>
        <v>(наименование на разпоредителя с бюджет)</v>
      </c>
      <c r="E424" s="167"/>
      <c r="F424" s="171">
        <f>$F$10</f>
        <v>2017</v>
      </c>
      <c r="G424" s="167"/>
      <c r="H424" s="646"/>
      <c r="I424" s="167"/>
      <c r="J424" s="102">
        <v>1</v>
      </c>
      <c r="L424" s="167"/>
      <c r="M424" s="167"/>
      <c r="N424" s="173"/>
      <c r="O424" s="173"/>
      <c r="P424" s="104"/>
      <c r="Q424" s="167"/>
      <c r="R424" s="167"/>
      <c r="S424" s="173"/>
      <c r="T424" s="173"/>
      <c r="U424" s="167"/>
      <c r="V424" s="173"/>
      <c r="W424" s="173"/>
    </row>
    <row r="425" spans="1:23" ht="15.75" thickBot="1">
      <c r="A425" s="148"/>
      <c r="B425" s="111"/>
      <c r="E425" s="172"/>
      <c r="F425" s="167"/>
      <c r="G425" s="167"/>
      <c r="H425" s="646"/>
      <c r="I425" s="167"/>
      <c r="J425" s="102">
        <v>1</v>
      </c>
      <c r="L425" s="167"/>
      <c r="M425" s="167"/>
      <c r="N425" s="173"/>
      <c r="O425" s="173"/>
      <c r="P425" s="104"/>
      <c r="Q425" s="167"/>
      <c r="R425" s="167"/>
      <c r="S425" s="173"/>
      <c r="T425" s="173"/>
      <c r="U425" s="167"/>
      <c r="V425" s="173"/>
      <c r="W425" s="173"/>
    </row>
    <row r="426" spans="1:23" ht="39.75" customHeight="1" thickBot="1" thickTop="1">
      <c r="A426" s="148"/>
      <c r="B426" s="755">
        <f>$B$12</f>
        <v>0</v>
      </c>
      <c r="C426" s="756"/>
      <c r="D426" s="756"/>
      <c r="E426" s="167" t="s">
        <v>857</v>
      </c>
      <c r="F426" s="174">
        <f>$F$12</f>
        <v>0</v>
      </c>
      <c r="G426" s="167"/>
      <c r="H426" s="646"/>
      <c r="I426" s="167"/>
      <c r="J426" s="102">
        <v>1</v>
      </c>
      <c r="L426" s="167"/>
      <c r="M426" s="167"/>
      <c r="N426" s="173"/>
      <c r="O426" s="173"/>
      <c r="P426" s="104"/>
      <c r="Q426" s="167"/>
      <c r="R426" s="167"/>
      <c r="S426" s="173"/>
      <c r="T426" s="173"/>
      <c r="U426" s="167"/>
      <c r="V426" s="173"/>
      <c r="W426" s="173"/>
    </row>
    <row r="427" spans="1:23" ht="15.75" thickTop="1">
      <c r="A427" s="148"/>
      <c r="B427" s="111" t="str">
        <f>$B$13</f>
        <v>(наименование на първостепенния разпоредител с бюджет)</v>
      </c>
      <c r="E427" s="172" t="s">
        <v>858</v>
      </c>
      <c r="F427" s="167"/>
      <c r="G427" s="167"/>
      <c r="H427" s="646"/>
      <c r="I427" s="167"/>
      <c r="J427" s="102">
        <v>1</v>
      </c>
      <c r="L427" s="167"/>
      <c r="M427" s="167"/>
      <c r="N427" s="173"/>
      <c r="O427" s="173"/>
      <c r="P427" s="104"/>
      <c r="Q427" s="167"/>
      <c r="R427" s="167"/>
      <c r="S427" s="173"/>
      <c r="T427" s="173"/>
      <c r="U427" s="167"/>
      <c r="V427" s="173"/>
      <c r="W427" s="173"/>
    </row>
    <row r="428" spans="1:23" ht="15">
      <c r="A428" s="148"/>
      <c r="B428" s="111"/>
      <c r="D428" s="166"/>
      <c r="E428" s="166"/>
      <c r="F428" s="166"/>
      <c r="G428" s="166"/>
      <c r="H428" s="645"/>
      <c r="I428" s="166"/>
      <c r="J428" s="102">
        <v>1</v>
      </c>
      <c r="N428" s="96"/>
      <c r="O428" s="96"/>
      <c r="P428" s="104"/>
      <c r="S428" s="96"/>
      <c r="T428" s="96"/>
      <c r="V428" s="96"/>
      <c r="W428" s="96"/>
    </row>
    <row r="429" spans="1:23" ht="15.75" thickBot="1">
      <c r="A429" s="148"/>
      <c r="C429" s="108"/>
      <c r="D429" s="109"/>
      <c r="E429" s="167"/>
      <c r="F429" s="172"/>
      <c r="G429" s="172"/>
      <c r="H429" s="647"/>
      <c r="I429" s="172" t="s">
        <v>859</v>
      </c>
      <c r="J429" s="102">
        <v>1</v>
      </c>
      <c r="N429" s="96"/>
      <c r="O429" s="96"/>
      <c r="P429" s="104"/>
      <c r="S429" s="96"/>
      <c r="T429" s="96"/>
      <c r="V429" s="96"/>
      <c r="W429" s="96"/>
    </row>
    <row r="430" spans="1:23" ht="16.5" customHeight="1" thickBot="1">
      <c r="A430" s="148"/>
      <c r="B430" s="273"/>
      <c r="C430" s="274"/>
      <c r="D430" s="579" t="s">
        <v>1600</v>
      </c>
      <c r="E430" s="711" t="s">
        <v>861</v>
      </c>
      <c r="F430" s="677" t="s">
        <v>1632</v>
      </c>
      <c r="G430" s="677" t="s">
        <v>1633</v>
      </c>
      <c r="H430" s="677" t="s">
        <v>1634</v>
      </c>
      <c r="I430" s="677" t="s">
        <v>1634</v>
      </c>
      <c r="J430" s="102">
        <v>1</v>
      </c>
      <c r="N430" s="96"/>
      <c r="O430" s="96"/>
      <c r="P430" s="104"/>
      <c r="S430" s="96"/>
      <c r="T430" s="96"/>
      <c r="V430" s="96"/>
      <c r="W430" s="96"/>
    </row>
    <row r="431" spans="1:23" ht="30.75" thickBot="1">
      <c r="A431" s="148"/>
      <c r="B431" s="275"/>
      <c r="C431" s="275"/>
      <c r="D431" s="185" t="s">
        <v>1532</v>
      </c>
      <c r="E431" s="709">
        <f>+E20</f>
        <v>2014</v>
      </c>
      <c r="F431" s="596">
        <f>+F20</f>
        <v>2015</v>
      </c>
      <c r="G431" s="596">
        <f>+G20</f>
        <v>2016</v>
      </c>
      <c r="H431" s="648">
        <f>+H20</f>
        <v>2017</v>
      </c>
      <c r="I431" s="674">
        <f>+I20</f>
        <v>2018</v>
      </c>
      <c r="J431" s="102">
        <v>1</v>
      </c>
      <c r="N431" s="96"/>
      <c r="O431" s="96"/>
      <c r="P431" s="104"/>
      <c r="S431" s="96"/>
      <c r="T431" s="96"/>
      <c r="V431" s="96"/>
      <c r="W431" s="96"/>
    </row>
    <row r="432" spans="1:23" ht="18.75" thickBot="1">
      <c r="A432" s="148"/>
      <c r="B432" s="276"/>
      <c r="C432" s="125"/>
      <c r="D432" s="277" t="s">
        <v>1533</v>
      </c>
      <c r="E432" s="696"/>
      <c r="F432" s="426"/>
      <c r="G432" s="426"/>
      <c r="H432" s="649"/>
      <c r="I432" s="426"/>
      <c r="J432" s="102">
        <v>1</v>
      </c>
      <c r="N432" s="96"/>
      <c r="O432" s="96"/>
      <c r="P432" s="104"/>
      <c r="S432" s="96"/>
      <c r="T432" s="96"/>
      <c r="V432" s="96"/>
      <c r="W432" s="96"/>
    </row>
    <row r="433" spans="1:23" ht="15.75" thickBot="1">
      <c r="A433" s="148"/>
      <c r="B433" s="260"/>
      <c r="C433" s="278"/>
      <c r="D433" s="279" t="s">
        <v>1357</v>
      </c>
      <c r="E433" s="710">
        <f>+E164-E293+E407+E417</f>
        <v>0</v>
      </c>
      <c r="F433" s="675">
        <f>+F164-F293+F407+F417</f>
        <v>0</v>
      </c>
      <c r="G433" s="675">
        <f>+G164-G293+G407+G417</f>
        <v>0</v>
      </c>
      <c r="H433" s="676">
        <f>+H164-H293+H407+H417</f>
        <v>0</v>
      </c>
      <c r="I433" s="675">
        <f>+I164-I293+I407+I417</f>
        <v>0</v>
      </c>
      <c r="J433" s="102">
        <v>1</v>
      </c>
      <c r="N433" s="96"/>
      <c r="O433" s="96"/>
      <c r="P433" s="104"/>
      <c r="S433" s="96"/>
      <c r="T433" s="96"/>
      <c r="V433" s="96"/>
      <c r="W433" s="96"/>
    </row>
    <row r="434" spans="1:23" ht="15">
      <c r="A434" s="148"/>
      <c r="B434" s="108"/>
      <c r="C434" s="280"/>
      <c r="D434" s="281"/>
      <c r="E434" s="282"/>
      <c r="F434" s="282"/>
      <c r="G434" s="282"/>
      <c r="H434" s="659"/>
      <c r="I434" s="282"/>
      <c r="J434" s="102">
        <v>1</v>
      </c>
      <c r="N434" s="96"/>
      <c r="O434" s="96"/>
      <c r="P434" s="104"/>
      <c r="S434" s="96"/>
      <c r="T434" s="96"/>
      <c r="V434" s="96"/>
      <c r="W434" s="96"/>
    </row>
    <row r="435" spans="1:23" ht="15">
      <c r="A435" s="148"/>
      <c r="E435" s="167"/>
      <c r="F435" s="167"/>
      <c r="G435" s="167"/>
      <c r="H435" s="646"/>
      <c r="I435" s="167"/>
      <c r="J435" s="102">
        <v>1</v>
      </c>
      <c r="N435" s="96"/>
      <c r="O435" s="96"/>
      <c r="P435" s="104"/>
      <c r="S435" s="96"/>
      <c r="T435" s="96"/>
      <c r="V435" s="96"/>
      <c r="W435" s="96"/>
    </row>
    <row r="436" spans="1:23" ht="15">
      <c r="A436" s="148"/>
      <c r="C436" s="108"/>
      <c r="D436" s="109"/>
      <c r="E436" s="167"/>
      <c r="F436" s="167"/>
      <c r="G436" s="167"/>
      <c r="H436" s="646"/>
      <c r="I436" s="167"/>
      <c r="J436" s="102">
        <v>1</v>
      </c>
      <c r="N436" s="96"/>
      <c r="O436" s="96"/>
      <c r="P436" s="104"/>
      <c r="S436" s="96"/>
      <c r="T436" s="96"/>
      <c r="V436" s="96"/>
      <c r="W436" s="96"/>
    </row>
    <row r="437" spans="1:23" ht="39" customHeight="1">
      <c r="A437" s="148"/>
      <c r="B437" s="766" t="str">
        <f>$B$7</f>
        <v>МАКЕТ ЗА АКТУАЛИЗИРАНА БЮДЖЕТНА ПРОГНОЗА ЗА ПЕРИОДА 2016-2018 г. НА ПОСТЪПЛЕНИЯТА ОТ МЕСТНИ ПРИХОДИ  И НА РАЗХОДИТЕ ЗА МЕСТНИ ДЕЙНОСТИ</v>
      </c>
      <c r="C437" s="756"/>
      <c r="D437" s="756"/>
      <c r="E437" s="167"/>
      <c r="F437" s="167"/>
      <c r="G437" s="167"/>
      <c r="H437" s="646"/>
      <c r="I437" s="167"/>
      <c r="J437" s="102">
        <v>1</v>
      </c>
      <c r="L437" s="167"/>
      <c r="M437" s="167"/>
      <c r="N437" s="173"/>
      <c r="O437" s="173"/>
      <c r="P437" s="104"/>
      <c r="Q437" s="167"/>
      <c r="R437" s="167"/>
      <c r="S437" s="173"/>
      <c r="T437" s="173"/>
      <c r="U437" s="167"/>
      <c r="V437" s="173"/>
      <c r="W437" s="173"/>
    </row>
    <row r="438" spans="1:23" ht="15">
      <c r="A438" s="148"/>
      <c r="C438" s="108"/>
      <c r="D438" s="109"/>
      <c r="E438" s="168" t="s">
        <v>856</v>
      </c>
      <c r="F438" s="168" t="s">
        <v>1631</v>
      </c>
      <c r="G438" s="167"/>
      <c r="H438" s="646"/>
      <c r="I438" s="167"/>
      <c r="J438" s="102">
        <v>1</v>
      </c>
      <c r="L438" s="167"/>
      <c r="M438" s="167"/>
      <c r="N438" s="173"/>
      <c r="O438" s="173"/>
      <c r="P438" s="104"/>
      <c r="Q438" s="167"/>
      <c r="R438" s="167"/>
      <c r="S438" s="173"/>
      <c r="T438" s="173"/>
      <c r="U438" s="167"/>
      <c r="V438" s="173"/>
      <c r="W438" s="173"/>
    </row>
    <row r="439" spans="1:23" ht="38.25" customHeight="1">
      <c r="A439" s="148"/>
      <c r="B439" s="755">
        <f>$B$9</f>
        <v>0</v>
      </c>
      <c r="C439" s="756"/>
      <c r="D439" s="756"/>
      <c r="E439" s="169">
        <f>$E$9</f>
        <v>42005</v>
      </c>
      <c r="F439" s="170">
        <f>$F$9</f>
        <v>43465</v>
      </c>
      <c r="G439" s="167"/>
      <c r="H439" s="646"/>
      <c r="I439" s="167"/>
      <c r="J439" s="102">
        <v>1</v>
      </c>
      <c r="L439" s="167"/>
      <c r="M439" s="167"/>
      <c r="N439" s="173"/>
      <c r="O439" s="173"/>
      <c r="P439" s="104"/>
      <c r="Q439" s="167"/>
      <c r="R439" s="167"/>
      <c r="S439" s="173"/>
      <c r="T439" s="173"/>
      <c r="U439" s="167"/>
      <c r="V439" s="173"/>
      <c r="W439" s="173"/>
    </row>
    <row r="440" spans="1:23" ht="15">
      <c r="A440" s="148"/>
      <c r="B440" s="111" t="str">
        <f>$B$10</f>
        <v>(наименование на разпоредителя с бюджет)</v>
      </c>
      <c r="E440" s="167"/>
      <c r="F440" s="171">
        <f>$F$10</f>
        <v>2017</v>
      </c>
      <c r="G440" s="167"/>
      <c r="H440" s="646"/>
      <c r="I440" s="167"/>
      <c r="J440" s="102">
        <v>1</v>
      </c>
      <c r="L440" s="167"/>
      <c r="M440" s="167"/>
      <c r="N440" s="173"/>
      <c r="O440" s="173"/>
      <c r="P440" s="104"/>
      <c r="Q440" s="167"/>
      <c r="R440" s="167"/>
      <c r="S440" s="173"/>
      <c r="T440" s="173"/>
      <c r="U440" s="167"/>
      <c r="V440" s="173"/>
      <c r="W440" s="173"/>
    </row>
    <row r="441" spans="1:23" ht="15.75" thickBot="1">
      <c r="A441" s="148"/>
      <c r="B441" s="111"/>
      <c r="E441" s="172"/>
      <c r="F441" s="167"/>
      <c r="G441" s="167"/>
      <c r="H441" s="646"/>
      <c r="I441" s="167"/>
      <c r="J441" s="102">
        <v>1</v>
      </c>
      <c r="L441" s="167"/>
      <c r="M441" s="167"/>
      <c r="N441" s="173"/>
      <c r="O441" s="173"/>
      <c r="P441" s="104"/>
      <c r="Q441" s="167"/>
      <c r="R441" s="167"/>
      <c r="S441" s="173"/>
      <c r="T441" s="173"/>
      <c r="U441" s="167"/>
      <c r="V441" s="173"/>
      <c r="W441" s="173"/>
    </row>
    <row r="442" spans="1:23" ht="38.25" customHeight="1" thickBot="1" thickTop="1">
      <c r="A442" s="148"/>
      <c r="B442" s="755">
        <f>$B$12</f>
        <v>0</v>
      </c>
      <c r="C442" s="756"/>
      <c r="D442" s="756"/>
      <c r="E442" s="167" t="s">
        <v>857</v>
      </c>
      <c r="F442" s="174">
        <f>$F$12</f>
        <v>0</v>
      </c>
      <c r="G442" s="167"/>
      <c r="H442" s="646"/>
      <c r="I442" s="167"/>
      <c r="J442" s="102">
        <v>1</v>
      </c>
      <c r="L442" s="167"/>
      <c r="M442" s="167"/>
      <c r="N442" s="173"/>
      <c r="O442" s="173"/>
      <c r="P442" s="104"/>
      <c r="Q442" s="167"/>
      <c r="R442" s="167"/>
      <c r="S442" s="173"/>
      <c r="T442" s="173"/>
      <c r="U442" s="167"/>
      <c r="V442" s="173"/>
      <c r="W442" s="173"/>
    </row>
    <row r="443" spans="1:23" ht="15.75" thickTop="1">
      <c r="A443" s="148"/>
      <c r="B443" s="111" t="str">
        <f>$B$13</f>
        <v>(наименование на първостепенния разпоредител с бюджет)</v>
      </c>
      <c r="E443" s="172" t="s">
        <v>858</v>
      </c>
      <c r="F443" s="167"/>
      <c r="G443" s="167"/>
      <c r="H443" s="646"/>
      <c r="I443" s="167"/>
      <c r="J443" s="102">
        <v>1</v>
      </c>
      <c r="L443" s="167"/>
      <c r="M443" s="167"/>
      <c r="N443" s="173"/>
      <c r="O443" s="173"/>
      <c r="P443" s="104"/>
      <c r="Q443" s="167"/>
      <c r="R443" s="167"/>
      <c r="S443" s="173"/>
      <c r="T443" s="173"/>
      <c r="U443" s="167"/>
      <c r="V443" s="173"/>
      <c r="W443" s="173"/>
    </row>
    <row r="444" spans="1:23" ht="15">
      <c r="A444" s="148"/>
      <c r="B444" s="111"/>
      <c r="D444" s="166"/>
      <c r="E444" s="166"/>
      <c r="F444" s="166"/>
      <c r="G444" s="166"/>
      <c r="H444" s="645"/>
      <c r="I444" s="166"/>
      <c r="J444" s="102">
        <v>1</v>
      </c>
      <c r="N444" s="96"/>
      <c r="O444" s="96"/>
      <c r="S444" s="96"/>
      <c r="T444" s="96"/>
      <c r="V444" s="96"/>
      <c r="W444" s="96"/>
    </row>
    <row r="445" spans="1:23" ht="15.75" thickBot="1">
      <c r="A445" s="148"/>
      <c r="C445" s="108"/>
      <c r="D445" s="109"/>
      <c r="E445" s="167"/>
      <c r="F445" s="172"/>
      <c r="G445" s="172"/>
      <c r="H445" s="647"/>
      <c r="I445" s="172" t="s">
        <v>859</v>
      </c>
      <c r="J445" s="102">
        <v>1</v>
      </c>
      <c r="N445" s="96"/>
      <c r="O445" s="96"/>
      <c r="S445" s="96"/>
      <c r="T445" s="96"/>
      <c r="V445" s="96"/>
      <c r="W445" s="96"/>
    </row>
    <row r="446" spans="1:23" ht="19.5" customHeight="1" thickBot="1">
      <c r="A446" s="148"/>
      <c r="B446" s="283"/>
      <c r="C446" s="283"/>
      <c r="D446" s="575" t="s">
        <v>1137</v>
      </c>
      <c r="E446" s="711" t="s">
        <v>861</v>
      </c>
      <c r="F446" s="685" t="s">
        <v>1632</v>
      </c>
      <c r="G446" s="685" t="s">
        <v>1633</v>
      </c>
      <c r="H446" s="685" t="s">
        <v>1634</v>
      </c>
      <c r="I446" s="685" t="s">
        <v>1634</v>
      </c>
      <c r="J446" s="102">
        <v>1</v>
      </c>
      <c r="N446" s="96"/>
      <c r="O446" s="96"/>
      <c r="S446" s="96"/>
      <c r="T446" s="96"/>
      <c r="V446" s="96"/>
      <c r="W446" s="96"/>
    </row>
    <row r="447" spans="1:23" ht="60" customHeight="1" thickBot="1">
      <c r="A447" s="148"/>
      <c r="B447" s="71" t="s">
        <v>50</v>
      </c>
      <c r="C447" s="72" t="s">
        <v>862</v>
      </c>
      <c r="D447" s="4" t="s">
        <v>1111</v>
      </c>
      <c r="E447" s="709">
        <f>+E20</f>
        <v>2014</v>
      </c>
      <c r="F447" s="596">
        <f>+F20</f>
        <v>2015</v>
      </c>
      <c r="G447" s="596">
        <f>+G20</f>
        <v>2016</v>
      </c>
      <c r="H447" s="648">
        <f>+H20</f>
        <v>2017</v>
      </c>
      <c r="I447" s="674">
        <f>+I20</f>
        <v>2018</v>
      </c>
      <c r="J447" s="102">
        <v>1</v>
      </c>
      <c r="N447" s="96"/>
      <c r="O447" s="96"/>
      <c r="S447" s="96"/>
      <c r="T447" s="96"/>
      <c r="V447" s="96"/>
      <c r="W447" s="96"/>
    </row>
    <row r="448" spans="1:23" ht="18.75" thickBot="1">
      <c r="A448" s="148">
        <v>1</v>
      </c>
      <c r="B448" s="578"/>
      <c r="C448" s="578"/>
      <c r="D448" s="188" t="s">
        <v>1138</v>
      </c>
      <c r="E448" s="696"/>
      <c r="F448" s="426"/>
      <c r="G448" s="426"/>
      <c r="H448" s="649"/>
      <c r="I448" s="426"/>
      <c r="J448" s="102">
        <v>1</v>
      </c>
      <c r="N448" s="96"/>
      <c r="O448" s="96"/>
      <c r="S448" s="96"/>
      <c r="T448" s="96"/>
      <c r="V448" s="96"/>
      <c r="W448" s="96"/>
    </row>
    <row r="449" spans="1:25" s="132" customFormat="1" ht="18.75" customHeight="1">
      <c r="A449" s="147">
        <v>5</v>
      </c>
      <c r="B449" s="34">
        <v>7000</v>
      </c>
      <c r="C449" s="759" t="s">
        <v>1534</v>
      </c>
      <c r="D449" s="760"/>
      <c r="E449" s="712">
        <f>SUM(E450:E452)</f>
        <v>0</v>
      </c>
      <c r="F449" s="411">
        <f>SUM(F450:F452)</f>
        <v>0</v>
      </c>
      <c r="G449" s="340">
        <f>SUM(G450:G452)</f>
        <v>0</v>
      </c>
      <c r="H449" s="670">
        <f>SUM(H450:H452)</f>
        <v>0</v>
      </c>
      <c r="I449" s="340">
        <f>SUM(I450:I452)</f>
        <v>0</v>
      </c>
      <c r="J449" s="102">
        <f aca="true" t="shared" si="88" ref="J449:J512">(IF(OR($E449&lt;&gt;0,$F449&lt;&gt;0,$G449&lt;&gt;0,$H449&lt;&gt;0,$I449&lt;&gt;0),$J$2,""))</f>
      </c>
      <c r="K449" s="129"/>
      <c r="P449" s="285"/>
      <c r="Y449" s="96"/>
    </row>
    <row r="450" spans="1:23" ht="31.5">
      <c r="A450" s="148">
        <v>10</v>
      </c>
      <c r="B450" s="49"/>
      <c r="C450" s="15">
        <v>7001</v>
      </c>
      <c r="D450" s="39" t="s">
        <v>1121</v>
      </c>
      <c r="E450" s="691"/>
      <c r="F450" s="378"/>
      <c r="G450" s="130"/>
      <c r="H450" s="640"/>
      <c r="I450" s="130"/>
      <c r="J450" s="102">
        <f t="shared" si="88"/>
      </c>
      <c r="K450" s="129"/>
      <c r="N450" s="96"/>
      <c r="O450" s="96"/>
      <c r="S450" s="96"/>
      <c r="T450" s="96"/>
      <c r="V450" s="96"/>
      <c r="W450" s="96"/>
    </row>
    <row r="451" spans="1:25" ht="15.75">
      <c r="A451" s="149">
        <v>20</v>
      </c>
      <c r="B451" s="49"/>
      <c r="C451" s="7">
        <v>7003</v>
      </c>
      <c r="D451" s="16" t="s">
        <v>1535</v>
      </c>
      <c r="E451" s="691"/>
      <c r="F451" s="378"/>
      <c r="G451" s="130"/>
      <c r="H451" s="640"/>
      <c r="I451" s="130"/>
      <c r="J451" s="102">
        <f t="shared" si="88"/>
      </c>
      <c r="K451" s="129"/>
      <c r="N451" s="96"/>
      <c r="O451" s="96"/>
      <c r="S451" s="96"/>
      <c r="T451" s="96"/>
      <c r="V451" s="96"/>
      <c r="W451" s="96"/>
      <c r="Y451" s="132"/>
    </row>
    <row r="452" spans="1:23" ht="31.5">
      <c r="A452" s="149">
        <v>25</v>
      </c>
      <c r="B452" s="49"/>
      <c r="C452" s="13">
        <v>7010</v>
      </c>
      <c r="D452" s="19" t="s">
        <v>1536</v>
      </c>
      <c r="E452" s="691"/>
      <c r="F452" s="378"/>
      <c r="G452" s="130"/>
      <c r="H452" s="640"/>
      <c r="I452" s="130"/>
      <c r="J452" s="102">
        <f t="shared" si="88"/>
      </c>
      <c r="K452" s="129"/>
      <c r="N452" s="96"/>
      <c r="O452" s="96"/>
      <c r="S452" s="96"/>
      <c r="T452" s="96"/>
      <c r="V452" s="96"/>
      <c r="W452" s="96"/>
    </row>
    <row r="453" spans="1:25" s="132" customFormat="1" ht="15.75">
      <c r="A453" s="147">
        <v>30</v>
      </c>
      <c r="B453" s="10">
        <v>7100</v>
      </c>
      <c r="C453" s="740" t="s">
        <v>1537</v>
      </c>
      <c r="D453" s="740"/>
      <c r="E453" s="704">
        <f>+E454+E455</f>
        <v>0</v>
      </c>
      <c r="F453" s="398">
        <f>+F454+F455</f>
        <v>0</v>
      </c>
      <c r="G453" s="265">
        <f>+G454+G455</f>
        <v>0</v>
      </c>
      <c r="H453" s="662">
        <f>+H454+H455</f>
        <v>0</v>
      </c>
      <c r="I453" s="265">
        <f>+I454+I455</f>
        <v>0</v>
      </c>
      <c r="J453" s="102">
        <f t="shared" si="88"/>
      </c>
      <c r="K453" s="129"/>
      <c r="P453" s="285"/>
      <c r="Y453" s="96"/>
    </row>
    <row r="454" spans="1:23" ht="15.75">
      <c r="A454" s="148">
        <v>35</v>
      </c>
      <c r="B454" s="49"/>
      <c r="C454" s="15">
        <v>7101</v>
      </c>
      <c r="D454" s="50" t="s">
        <v>1538</v>
      </c>
      <c r="E454" s="691"/>
      <c r="F454" s="378"/>
      <c r="G454" s="130"/>
      <c r="H454" s="640"/>
      <c r="I454" s="130"/>
      <c r="J454" s="102">
        <f t="shared" si="88"/>
      </c>
      <c r="K454" s="129"/>
      <c r="N454" s="96"/>
      <c r="O454" s="96"/>
      <c r="S454" s="96"/>
      <c r="T454" s="96"/>
      <c r="V454" s="96"/>
      <c r="W454" s="96"/>
    </row>
    <row r="455" spans="1:25" ht="15.75">
      <c r="A455" s="148">
        <v>40</v>
      </c>
      <c r="B455" s="49"/>
      <c r="C455" s="13">
        <v>7102</v>
      </c>
      <c r="D455" s="19" t="s">
        <v>1539</v>
      </c>
      <c r="E455" s="691"/>
      <c r="F455" s="378"/>
      <c r="G455" s="130"/>
      <c r="H455" s="640"/>
      <c r="I455" s="130"/>
      <c r="J455" s="102">
        <f t="shared" si="88"/>
      </c>
      <c r="K455" s="129"/>
      <c r="N455" s="96"/>
      <c r="O455" s="96"/>
      <c r="S455" s="96"/>
      <c r="T455" s="96"/>
      <c r="V455" s="96"/>
      <c r="W455" s="96"/>
      <c r="Y455" s="132"/>
    </row>
    <row r="456" spans="1:25" s="132" customFormat="1" ht="15.75">
      <c r="A456" s="147">
        <v>45</v>
      </c>
      <c r="B456" s="10">
        <v>7200</v>
      </c>
      <c r="C456" s="740" t="s">
        <v>1540</v>
      </c>
      <c r="D456" s="740"/>
      <c r="E456" s="704">
        <f>+E457+E458</f>
        <v>0</v>
      </c>
      <c r="F456" s="398">
        <f>+F457+F458</f>
        <v>0</v>
      </c>
      <c r="G456" s="265">
        <f>+G457+G458</f>
        <v>0</v>
      </c>
      <c r="H456" s="662">
        <f>+H457+H458</f>
        <v>0</v>
      </c>
      <c r="I456" s="265">
        <f>+I457+I458</f>
        <v>0</v>
      </c>
      <c r="J456" s="102">
        <f t="shared" si="88"/>
      </c>
      <c r="K456" s="129"/>
      <c r="P456" s="285"/>
      <c r="Y456" s="96"/>
    </row>
    <row r="457" spans="1:23" ht="15.75">
      <c r="A457" s="148">
        <v>50</v>
      </c>
      <c r="B457" s="49"/>
      <c r="C457" s="15">
        <v>7201</v>
      </c>
      <c r="D457" s="50" t="s">
        <v>1541</v>
      </c>
      <c r="E457" s="691"/>
      <c r="F457" s="378"/>
      <c r="G457" s="130"/>
      <c r="H457" s="640"/>
      <c r="I457" s="130"/>
      <c r="J457" s="102">
        <f t="shared" si="88"/>
      </c>
      <c r="K457" s="129"/>
      <c r="N457" s="96"/>
      <c r="O457" s="96"/>
      <c r="S457" s="96"/>
      <c r="T457" s="96"/>
      <c r="V457" s="96"/>
      <c r="W457" s="96"/>
    </row>
    <row r="458" spans="1:25" ht="15.75">
      <c r="A458" s="148">
        <v>55</v>
      </c>
      <c r="B458" s="49"/>
      <c r="C458" s="13">
        <v>7202</v>
      </c>
      <c r="D458" s="19" t="s">
        <v>1542</v>
      </c>
      <c r="E458" s="691"/>
      <c r="F458" s="378"/>
      <c r="G458" s="130"/>
      <c r="H458" s="640"/>
      <c r="I458" s="130"/>
      <c r="J458" s="102">
        <f t="shared" si="88"/>
      </c>
      <c r="K458" s="129"/>
      <c r="N458" s="96"/>
      <c r="O458" s="96"/>
      <c r="S458" s="96"/>
      <c r="T458" s="96"/>
      <c r="V458" s="96"/>
      <c r="W458" s="96"/>
      <c r="Y458" s="132"/>
    </row>
    <row r="459" spans="1:25" s="132" customFormat="1" ht="15.75">
      <c r="A459" s="147">
        <v>60</v>
      </c>
      <c r="B459" s="10">
        <v>7300</v>
      </c>
      <c r="C459" s="745" t="s">
        <v>1543</v>
      </c>
      <c r="D459" s="736"/>
      <c r="E459" s="704">
        <f>SUM(E460:E465)</f>
        <v>0</v>
      </c>
      <c r="F459" s="398">
        <f>SUM(F460:F465)</f>
        <v>0</v>
      </c>
      <c r="G459" s="265">
        <f>SUM(G460:G465)</f>
        <v>0</v>
      </c>
      <c r="H459" s="662">
        <f>SUM(H460:H465)</f>
        <v>0</v>
      </c>
      <c r="I459" s="265">
        <f>SUM(I460:I465)</f>
        <v>0</v>
      </c>
      <c r="J459" s="102">
        <f t="shared" si="88"/>
      </c>
      <c r="K459" s="129"/>
      <c r="P459" s="285"/>
      <c r="Y459" s="96"/>
    </row>
    <row r="460" spans="1:23" ht="15.75">
      <c r="A460" s="148">
        <v>65</v>
      </c>
      <c r="B460" s="6"/>
      <c r="C460" s="15">
        <v>7320</v>
      </c>
      <c r="D460" s="218" t="s">
        <v>1544</v>
      </c>
      <c r="E460" s="704"/>
      <c r="F460" s="399"/>
      <c r="G460" s="267"/>
      <c r="H460" s="663"/>
      <c r="I460" s="130"/>
      <c r="J460" s="102">
        <f t="shared" si="88"/>
      </c>
      <c r="K460" s="129"/>
      <c r="N460" s="96"/>
      <c r="O460" s="96"/>
      <c r="S460" s="96"/>
      <c r="T460" s="96"/>
      <c r="V460" s="96"/>
      <c r="W460" s="96"/>
    </row>
    <row r="461" spans="1:25" ht="31.5">
      <c r="A461" s="148">
        <v>85</v>
      </c>
      <c r="B461" s="6"/>
      <c r="C461" s="44">
        <v>7369</v>
      </c>
      <c r="D461" s="219" t="s">
        <v>1545</v>
      </c>
      <c r="E461" s="704"/>
      <c r="F461" s="399"/>
      <c r="G461" s="267"/>
      <c r="H461" s="663"/>
      <c r="I461" s="130"/>
      <c r="J461" s="102">
        <f t="shared" si="88"/>
      </c>
      <c r="K461" s="129"/>
      <c r="N461" s="96"/>
      <c r="O461" s="96"/>
      <c r="S461" s="96"/>
      <c r="T461" s="96"/>
      <c r="V461" s="96"/>
      <c r="W461" s="96"/>
      <c r="Y461" s="132"/>
    </row>
    <row r="462" spans="1:23" ht="31.5">
      <c r="A462" s="148">
        <v>90</v>
      </c>
      <c r="B462" s="6"/>
      <c r="C462" s="42">
        <v>7370</v>
      </c>
      <c r="D462" s="220" t="s">
        <v>1546</v>
      </c>
      <c r="E462" s="704"/>
      <c r="F462" s="399"/>
      <c r="G462" s="267"/>
      <c r="H462" s="663"/>
      <c r="I462" s="130"/>
      <c r="J462" s="102">
        <f t="shared" si="88"/>
      </c>
      <c r="K462" s="129"/>
      <c r="N462" s="96"/>
      <c r="O462" s="96"/>
      <c r="S462" s="96"/>
      <c r="T462" s="96"/>
      <c r="V462" s="96"/>
      <c r="W462" s="96"/>
    </row>
    <row r="463" spans="1:23" ht="15.75">
      <c r="A463" s="148">
        <v>95</v>
      </c>
      <c r="B463" s="6"/>
      <c r="C463" s="7">
        <v>7391</v>
      </c>
      <c r="D463" s="35" t="s">
        <v>1547</v>
      </c>
      <c r="E463" s="691"/>
      <c r="F463" s="378"/>
      <c r="G463" s="130"/>
      <c r="H463" s="640"/>
      <c r="I463" s="130"/>
      <c r="J463" s="102">
        <f t="shared" si="88"/>
      </c>
      <c r="K463" s="129"/>
      <c r="N463" s="96"/>
      <c r="O463" s="96"/>
      <c r="S463" s="96"/>
      <c r="T463" s="96"/>
      <c r="V463" s="96"/>
      <c r="W463" s="96"/>
    </row>
    <row r="464" spans="1:23" ht="15.75">
      <c r="A464" s="148">
        <v>100</v>
      </c>
      <c r="B464" s="6"/>
      <c r="C464" s="7">
        <v>7392</v>
      </c>
      <c r="D464" s="35" t="s">
        <v>1548</v>
      </c>
      <c r="E464" s="691"/>
      <c r="F464" s="378"/>
      <c r="G464" s="130"/>
      <c r="H464" s="640"/>
      <c r="I464" s="130"/>
      <c r="J464" s="102">
        <f t="shared" si="88"/>
      </c>
      <c r="K464" s="129"/>
      <c r="N464" s="96"/>
      <c r="O464" s="96"/>
      <c r="S464" s="96"/>
      <c r="T464" s="96"/>
      <c r="V464" s="96"/>
      <c r="W464" s="96"/>
    </row>
    <row r="465" spans="1:23" ht="15.75">
      <c r="A465" s="148">
        <v>105</v>
      </c>
      <c r="B465" s="6"/>
      <c r="C465" s="13">
        <v>7393</v>
      </c>
      <c r="D465" s="12" t="s">
        <v>1549</v>
      </c>
      <c r="E465" s="691"/>
      <c r="F465" s="378"/>
      <c r="G465" s="130"/>
      <c r="H465" s="640"/>
      <c r="I465" s="130"/>
      <c r="J465" s="102">
        <f t="shared" si="88"/>
      </c>
      <c r="K465" s="129"/>
      <c r="N465" s="96"/>
      <c r="O465" s="96"/>
      <c r="S465" s="96"/>
      <c r="T465" s="96"/>
      <c r="V465" s="96"/>
      <c r="W465" s="96"/>
    </row>
    <row r="466" spans="1:58" s="269" customFormat="1" ht="15.75">
      <c r="A466" s="151">
        <v>110</v>
      </c>
      <c r="B466" s="10">
        <v>7900</v>
      </c>
      <c r="C466" s="741" t="s">
        <v>1550</v>
      </c>
      <c r="D466" s="742"/>
      <c r="E466" s="691">
        <f>+E467+E468</f>
        <v>0</v>
      </c>
      <c r="F466" s="211">
        <f>+F467+F468</f>
        <v>0</v>
      </c>
      <c r="G466" s="137">
        <f>+G467+G468</f>
        <v>0</v>
      </c>
      <c r="H466" s="639">
        <f>+H467+H468</f>
        <v>0</v>
      </c>
      <c r="I466" s="137">
        <f>+I467+I468</f>
        <v>0</v>
      </c>
      <c r="J466" s="102">
        <f t="shared" si="88"/>
      </c>
      <c r="K466" s="129"/>
      <c r="L466" s="286"/>
      <c r="M466" s="286"/>
      <c r="N466" s="287"/>
      <c r="O466" s="286"/>
      <c r="P466" s="286"/>
      <c r="Q466" s="287"/>
      <c r="R466" s="286"/>
      <c r="S466" s="286"/>
      <c r="T466" s="287"/>
      <c r="U466" s="286"/>
      <c r="V466" s="286"/>
      <c r="W466" s="287"/>
      <c r="X466" s="286"/>
      <c r="Y466" s="96"/>
      <c r="Z466" s="152"/>
      <c r="AA466" s="286"/>
      <c r="AB466" s="286"/>
      <c r="AC466" s="287"/>
      <c r="AD466" s="286"/>
      <c r="AE466" s="286"/>
      <c r="AF466" s="287"/>
      <c r="AG466" s="288"/>
      <c r="AH466" s="288"/>
      <c r="AI466" s="289"/>
      <c r="AJ466" s="288"/>
      <c r="AK466" s="288"/>
      <c r="AL466" s="289"/>
      <c r="AM466" s="288"/>
      <c r="AN466" s="288"/>
      <c r="AO466" s="290"/>
      <c r="AP466" s="288"/>
      <c r="AQ466" s="288"/>
      <c r="AR466" s="289"/>
      <c r="AS466" s="288"/>
      <c r="AT466" s="288"/>
      <c r="AU466" s="289"/>
      <c r="AV466" s="288"/>
      <c r="AW466" s="289"/>
      <c r="AX466" s="290"/>
      <c r="AY466" s="289"/>
      <c r="AZ466" s="289"/>
      <c r="BA466" s="288"/>
      <c r="BB466" s="288"/>
      <c r="BC466" s="289"/>
      <c r="BD466" s="288"/>
      <c r="BF466" s="288"/>
    </row>
    <row r="467" spans="1:244" s="296" customFormat="1" ht="15.75">
      <c r="A467" s="291">
        <v>115</v>
      </c>
      <c r="B467" s="6"/>
      <c r="C467" s="83">
        <v>7901</v>
      </c>
      <c r="D467" s="402" t="s">
        <v>1551</v>
      </c>
      <c r="E467" s="691"/>
      <c r="F467" s="378"/>
      <c r="G467" s="130"/>
      <c r="H467" s="640"/>
      <c r="I467" s="130"/>
      <c r="J467" s="102">
        <f t="shared" si="88"/>
      </c>
      <c r="K467" s="129"/>
      <c r="L467" s="292"/>
      <c r="M467" s="293"/>
      <c r="N467" s="292"/>
      <c r="O467" s="292"/>
      <c r="P467" s="293"/>
      <c r="Q467" s="292"/>
      <c r="R467" s="292"/>
      <c r="S467" s="293"/>
      <c r="T467" s="292"/>
      <c r="U467" s="292"/>
      <c r="V467" s="293"/>
      <c r="W467" s="292"/>
      <c r="X467" s="292"/>
      <c r="Y467" s="96"/>
      <c r="Z467" s="292"/>
      <c r="AA467" s="292"/>
      <c r="AB467" s="293"/>
      <c r="AC467" s="292"/>
      <c r="AD467" s="292"/>
      <c r="AE467" s="293"/>
      <c r="AF467" s="292"/>
      <c r="AG467" s="292"/>
      <c r="AH467" s="293"/>
      <c r="AI467" s="292"/>
      <c r="AJ467" s="292"/>
      <c r="AK467" s="293"/>
      <c r="AL467" s="292"/>
      <c r="AM467" s="292"/>
      <c r="AN467" s="294"/>
      <c r="AO467" s="292"/>
      <c r="AP467" s="292"/>
      <c r="AQ467" s="293"/>
      <c r="AR467" s="292"/>
      <c r="AS467" s="292"/>
      <c r="AT467" s="293"/>
      <c r="AU467" s="292"/>
      <c r="AV467" s="293"/>
      <c r="AW467" s="294"/>
      <c r="AX467" s="293"/>
      <c r="AY467" s="293"/>
      <c r="AZ467" s="292"/>
      <c r="BA467" s="292"/>
      <c r="BB467" s="293"/>
      <c r="BC467" s="292"/>
      <c r="BD467" s="295"/>
      <c r="BE467" s="292"/>
      <c r="BF467" s="295"/>
      <c r="BG467" s="295"/>
      <c r="BH467" s="295"/>
      <c r="BI467" s="295"/>
      <c r="BJ467" s="295"/>
      <c r="BK467" s="295"/>
      <c r="BL467" s="295"/>
      <c r="BM467" s="295"/>
      <c r="BN467" s="295"/>
      <c r="BO467" s="295"/>
      <c r="BP467" s="295"/>
      <c r="BQ467" s="295"/>
      <c r="BR467" s="295"/>
      <c r="BS467" s="295"/>
      <c r="BT467" s="295"/>
      <c r="BU467" s="295"/>
      <c r="BV467" s="295"/>
      <c r="BW467" s="295"/>
      <c r="BX467" s="295"/>
      <c r="BY467" s="295"/>
      <c r="BZ467" s="295"/>
      <c r="CA467" s="295"/>
      <c r="CB467" s="295"/>
      <c r="CC467" s="295"/>
      <c r="CD467" s="295"/>
      <c r="CE467" s="295"/>
      <c r="CF467" s="295"/>
      <c r="CG467" s="295"/>
      <c r="CH467" s="295"/>
      <c r="CI467" s="295"/>
      <c r="CJ467" s="295"/>
      <c r="CK467" s="295"/>
      <c r="CL467" s="295"/>
      <c r="CM467" s="295"/>
      <c r="CN467" s="295"/>
      <c r="CO467" s="295"/>
      <c r="CP467" s="295"/>
      <c r="CQ467" s="295"/>
      <c r="CR467" s="295"/>
      <c r="CS467" s="295"/>
      <c r="CT467" s="295"/>
      <c r="CU467" s="295"/>
      <c r="CV467" s="295"/>
      <c r="CW467" s="295"/>
      <c r="CX467" s="295"/>
      <c r="CY467" s="295"/>
      <c r="CZ467" s="295"/>
      <c r="DA467" s="295"/>
      <c r="DB467" s="295"/>
      <c r="DC467" s="295"/>
      <c r="DD467" s="295"/>
      <c r="DE467" s="295"/>
      <c r="DF467" s="295"/>
      <c r="DG467" s="295"/>
      <c r="DH467" s="295"/>
      <c r="DI467" s="295"/>
      <c r="DJ467" s="295"/>
      <c r="DK467" s="295"/>
      <c r="DL467" s="295"/>
      <c r="DM467" s="295"/>
      <c r="DN467" s="295"/>
      <c r="DO467" s="295"/>
      <c r="DP467" s="295"/>
      <c r="DQ467" s="295"/>
      <c r="DR467" s="295"/>
      <c r="DS467" s="295"/>
      <c r="DT467" s="295"/>
      <c r="DU467" s="295"/>
      <c r="DV467" s="295"/>
      <c r="DW467" s="295"/>
      <c r="DX467" s="295"/>
      <c r="DY467" s="295"/>
      <c r="DZ467" s="295"/>
      <c r="EA467" s="295"/>
      <c r="EB467" s="295"/>
      <c r="EC467" s="295"/>
      <c r="ED467" s="295"/>
      <c r="EE467" s="295"/>
      <c r="EF467" s="295"/>
      <c r="EG467" s="295"/>
      <c r="EH467" s="295"/>
      <c r="EI467" s="295"/>
      <c r="EJ467" s="295"/>
      <c r="EK467" s="295"/>
      <c r="EL467" s="295"/>
      <c r="EM467" s="295"/>
      <c r="EN467" s="295"/>
      <c r="EO467" s="295"/>
      <c r="EP467" s="295"/>
      <c r="EQ467" s="295"/>
      <c r="ER467" s="295"/>
      <c r="ES467" s="295"/>
      <c r="ET467" s="295"/>
      <c r="EU467" s="295"/>
      <c r="EV467" s="295"/>
      <c r="EW467" s="295"/>
      <c r="EX467" s="295"/>
      <c r="EY467" s="295"/>
      <c r="EZ467" s="295"/>
      <c r="FA467" s="295"/>
      <c r="FB467" s="295"/>
      <c r="FC467" s="295"/>
      <c r="FD467" s="295"/>
      <c r="FE467" s="295"/>
      <c r="FF467" s="295"/>
      <c r="FG467" s="295"/>
      <c r="FH467" s="295"/>
      <c r="FI467" s="295"/>
      <c r="FJ467" s="295"/>
      <c r="FK467" s="295"/>
      <c r="FL467" s="295"/>
      <c r="FM467" s="295"/>
      <c r="FN467" s="295"/>
      <c r="FO467" s="295"/>
      <c r="FP467" s="295"/>
      <c r="FQ467" s="295"/>
      <c r="FR467" s="295"/>
      <c r="FS467" s="295"/>
      <c r="FT467" s="295"/>
      <c r="FU467" s="295"/>
      <c r="FV467" s="295"/>
      <c r="FW467" s="295"/>
      <c r="FX467" s="295"/>
      <c r="FY467" s="295"/>
      <c r="FZ467" s="295"/>
      <c r="GA467" s="295"/>
      <c r="GB467" s="295"/>
      <c r="GC467" s="295"/>
      <c r="GD467" s="295"/>
      <c r="GE467" s="295"/>
      <c r="GF467" s="295"/>
      <c r="GG467" s="295"/>
      <c r="GH467" s="295"/>
      <c r="GI467" s="295"/>
      <c r="GJ467" s="295"/>
      <c r="GK467" s="295"/>
      <c r="GL467" s="295"/>
      <c r="GM467" s="295"/>
      <c r="GN467" s="295"/>
      <c r="GO467" s="295"/>
      <c r="GP467" s="295"/>
      <c r="GQ467" s="295"/>
      <c r="GR467" s="295"/>
      <c r="GS467" s="295"/>
      <c r="GT467" s="295"/>
      <c r="GU467" s="295"/>
      <c r="GV467" s="295"/>
      <c r="GW467" s="295"/>
      <c r="GX467" s="295"/>
      <c r="GY467" s="295"/>
      <c r="GZ467" s="295"/>
      <c r="HA467" s="295"/>
      <c r="HB467" s="295"/>
      <c r="HC467" s="295"/>
      <c r="HD467" s="295"/>
      <c r="HE467" s="295"/>
      <c r="HF467" s="295"/>
      <c r="HG467" s="295"/>
      <c r="HH467" s="295"/>
      <c r="HI467" s="295"/>
      <c r="HJ467" s="295"/>
      <c r="HK467" s="295"/>
      <c r="HL467" s="295"/>
      <c r="HM467" s="295"/>
      <c r="HN467" s="295"/>
      <c r="HO467" s="295"/>
      <c r="HP467" s="295"/>
      <c r="HQ467" s="295"/>
      <c r="HR467" s="295"/>
      <c r="HS467" s="295"/>
      <c r="HT467" s="295"/>
      <c r="HU467" s="295"/>
      <c r="HV467" s="295"/>
      <c r="HW467" s="295"/>
      <c r="HX467" s="295"/>
      <c r="HY467" s="295"/>
      <c r="HZ467" s="295"/>
      <c r="IA467" s="295"/>
      <c r="IB467" s="295"/>
      <c r="IC467" s="295"/>
      <c r="ID467" s="295"/>
      <c r="IE467" s="295"/>
      <c r="IF467" s="295"/>
      <c r="IG467" s="295"/>
      <c r="IH467" s="295"/>
      <c r="II467" s="295"/>
      <c r="IJ467" s="295"/>
    </row>
    <row r="468" spans="1:244" s="296" customFormat="1" ht="15.75">
      <c r="A468" s="291">
        <v>120</v>
      </c>
      <c r="B468" s="6"/>
      <c r="C468" s="84">
        <v>7902</v>
      </c>
      <c r="D468" s="403" t="s">
        <v>1552</v>
      </c>
      <c r="E468" s="691"/>
      <c r="F468" s="378"/>
      <c r="G468" s="130"/>
      <c r="H468" s="640"/>
      <c r="I468" s="130"/>
      <c r="J468" s="102">
        <f t="shared" si="88"/>
      </c>
      <c r="K468" s="129"/>
      <c r="L468" s="292"/>
      <c r="M468" s="293"/>
      <c r="N468" s="292"/>
      <c r="O468" s="292"/>
      <c r="P468" s="293"/>
      <c r="Q468" s="292"/>
      <c r="R468" s="292"/>
      <c r="S468" s="293"/>
      <c r="T468" s="292"/>
      <c r="U468" s="292"/>
      <c r="V468" s="293"/>
      <c r="W468" s="292"/>
      <c r="X468" s="292"/>
      <c r="Y468" s="286"/>
      <c r="Z468" s="292"/>
      <c r="AA468" s="292"/>
      <c r="AB468" s="293"/>
      <c r="AC468" s="292"/>
      <c r="AD468" s="292"/>
      <c r="AE468" s="293"/>
      <c r="AF468" s="292"/>
      <c r="AG468" s="292"/>
      <c r="AH468" s="293"/>
      <c r="AI468" s="292"/>
      <c r="AJ468" s="292"/>
      <c r="AK468" s="293"/>
      <c r="AL468" s="292"/>
      <c r="AM468" s="292"/>
      <c r="AN468" s="294"/>
      <c r="AO468" s="292"/>
      <c r="AP468" s="292"/>
      <c r="AQ468" s="293"/>
      <c r="AR468" s="292"/>
      <c r="AS468" s="292"/>
      <c r="AT468" s="293"/>
      <c r="AU468" s="292"/>
      <c r="AV468" s="293"/>
      <c r="AW468" s="294"/>
      <c r="AX468" s="293"/>
      <c r="AY468" s="293"/>
      <c r="AZ468" s="292"/>
      <c r="BA468" s="292"/>
      <c r="BB468" s="293"/>
      <c r="BC468" s="292"/>
      <c r="BD468" s="295"/>
      <c r="BE468" s="292"/>
      <c r="BF468" s="295"/>
      <c r="BG468" s="295"/>
      <c r="BH468" s="295"/>
      <c r="BI468" s="295"/>
      <c r="BJ468" s="295"/>
      <c r="BK468" s="295"/>
      <c r="BL468" s="295"/>
      <c r="BM468" s="295"/>
      <c r="BN468" s="295"/>
      <c r="BO468" s="295"/>
      <c r="BP468" s="295"/>
      <c r="BQ468" s="295"/>
      <c r="BR468" s="295"/>
      <c r="BS468" s="295"/>
      <c r="BT468" s="295"/>
      <c r="BU468" s="295"/>
      <c r="BV468" s="295"/>
      <c r="BW468" s="295"/>
      <c r="BX468" s="295"/>
      <c r="BY468" s="295"/>
      <c r="BZ468" s="295"/>
      <c r="CA468" s="295"/>
      <c r="CB468" s="295"/>
      <c r="CC468" s="295"/>
      <c r="CD468" s="295"/>
      <c r="CE468" s="295"/>
      <c r="CF468" s="295"/>
      <c r="CG468" s="295"/>
      <c r="CH468" s="295"/>
      <c r="CI468" s="295"/>
      <c r="CJ468" s="295"/>
      <c r="CK468" s="295"/>
      <c r="CL468" s="295"/>
      <c r="CM468" s="295"/>
      <c r="CN468" s="295"/>
      <c r="CO468" s="295"/>
      <c r="CP468" s="295"/>
      <c r="CQ468" s="295"/>
      <c r="CR468" s="295"/>
      <c r="CS468" s="295"/>
      <c r="CT468" s="295"/>
      <c r="CU468" s="295"/>
      <c r="CV468" s="295"/>
      <c r="CW468" s="295"/>
      <c r="CX468" s="295"/>
      <c r="CY468" s="295"/>
      <c r="CZ468" s="295"/>
      <c r="DA468" s="295"/>
      <c r="DB468" s="295"/>
      <c r="DC468" s="295"/>
      <c r="DD468" s="295"/>
      <c r="DE468" s="295"/>
      <c r="DF468" s="295"/>
      <c r="DG468" s="295"/>
      <c r="DH468" s="295"/>
      <c r="DI468" s="295"/>
      <c r="DJ468" s="295"/>
      <c r="DK468" s="295"/>
      <c r="DL468" s="295"/>
      <c r="DM468" s="295"/>
      <c r="DN468" s="295"/>
      <c r="DO468" s="295"/>
      <c r="DP468" s="295"/>
      <c r="DQ468" s="295"/>
      <c r="DR468" s="295"/>
      <c r="DS468" s="295"/>
      <c r="DT468" s="295"/>
      <c r="DU468" s="295"/>
      <c r="DV468" s="295"/>
      <c r="DW468" s="295"/>
      <c r="DX468" s="295"/>
      <c r="DY468" s="295"/>
      <c r="DZ468" s="295"/>
      <c r="EA468" s="295"/>
      <c r="EB468" s="295"/>
      <c r="EC468" s="295"/>
      <c r="ED468" s="295"/>
      <c r="EE468" s="295"/>
      <c r="EF468" s="295"/>
      <c r="EG468" s="295"/>
      <c r="EH468" s="295"/>
      <c r="EI468" s="295"/>
      <c r="EJ468" s="295"/>
      <c r="EK468" s="295"/>
      <c r="EL468" s="295"/>
      <c r="EM468" s="295"/>
      <c r="EN468" s="295"/>
      <c r="EO468" s="295"/>
      <c r="EP468" s="295"/>
      <c r="EQ468" s="295"/>
      <c r="ER468" s="295"/>
      <c r="ES468" s="295"/>
      <c r="ET468" s="295"/>
      <c r="EU468" s="295"/>
      <c r="EV468" s="295"/>
      <c r="EW468" s="295"/>
      <c r="EX468" s="295"/>
      <c r="EY468" s="295"/>
      <c r="EZ468" s="295"/>
      <c r="FA468" s="295"/>
      <c r="FB468" s="295"/>
      <c r="FC468" s="295"/>
      <c r="FD468" s="295"/>
      <c r="FE468" s="295"/>
      <c r="FF468" s="295"/>
      <c r="FG468" s="295"/>
      <c r="FH468" s="295"/>
      <c r="FI468" s="295"/>
      <c r="FJ468" s="295"/>
      <c r="FK468" s="295"/>
      <c r="FL468" s="295"/>
      <c r="FM468" s="295"/>
      <c r="FN468" s="295"/>
      <c r="FO468" s="295"/>
      <c r="FP468" s="295"/>
      <c r="FQ468" s="295"/>
      <c r="FR468" s="295"/>
      <c r="FS468" s="295"/>
      <c r="FT468" s="295"/>
      <c r="FU468" s="295"/>
      <c r="FV468" s="295"/>
      <c r="FW468" s="295"/>
      <c r="FX468" s="295"/>
      <c r="FY468" s="295"/>
      <c r="FZ468" s="295"/>
      <c r="GA468" s="295"/>
      <c r="GB468" s="295"/>
      <c r="GC468" s="295"/>
      <c r="GD468" s="295"/>
      <c r="GE468" s="295"/>
      <c r="GF468" s="295"/>
      <c r="GG468" s="295"/>
      <c r="GH468" s="295"/>
      <c r="GI468" s="295"/>
      <c r="GJ468" s="295"/>
      <c r="GK468" s="295"/>
      <c r="GL468" s="295"/>
      <c r="GM468" s="295"/>
      <c r="GN468" s="295"/>
      <c r="GO468" s="295"/>
      <c r="GP468" s="295"/>
      <c r="GQ468" s="295"/>
      <c r="GR468" s="295"/>
      <c r="GS468" s="295"/>
      <c r="GT468" s="295"/>
      <c r="GU468" s="295"/>
      <c r="GV468" s="295"/>
      <c r="GW468" s="295"/>
      <c r="GX468" s="295"/>
      <c r="GY468" s="295"/>
      <c r="GZ468" s="295"/>
      <c r="HA468" s="295"/>
      <c r="HB468" s="295"/>
      <c r="HC468" s="295"/>
      <c r="HD468" s="295"/>
      <c r="HE468" s="295"/>
      <c r="HF468" s="295"/>
      <c r="HG468" s="295"/>
      <c r="HH468" s="295"/>
      <c r="HI468" s="295"/>
      <c r="HJ468" s="295"/>
      <c r="HK468" s="295"/>
      <c r="HL468" s="295"/>
      <c r="HM468" s="295"/>
      <c r="HN468" s="295"/>
      <c r="HO468" s="295"/>
      <c r="HP468" s="295"/>
      <c r="HQ468" s="295"/>
      <c r="HR468" s="295"/>
      <c r="HS468" s="295"/>
      <c r="HT468" s="295"/>
      <c r="HU468" s="295"/>
      <c r="HV468" s="295"/>
      <c r="HW468" s="295"/>
      <c r="HX468" s="295"/>
      <c r="HY468" s="295"/>
      <c r="HZ468" s="295"/>
      <c r="IA468" s="295"/>
      <c r="IB468" s="295"/>
      <c r="IC468" s="295"/>
      <c r="ID468" s="295"/>
      <c r="IE468" s="295"/>
      <c r="IF468" s="295"/>
      <c r="IG468" s="295"/>
      <c r="IH468" s="295"/>
      <c r="II468" s="295"/>
      <c r="IJ468" s="295"/>
    </row>
    <row r="469" spans="1:25" s="132" customFormat="1" ht="15.75">
      <c r="A469" s="147">
        <v>125</v>
      </c>
      <c r="B469" s="10">
        <v>8000</v>
      </c>
      <c r="C469" s="737" t="s">
        <v>1553</v>
      </c>
      <c r="D469" s="737"/>
      <c r="E469" s="704">
        <f>SUM(E470:E484)</f>
        <v>0</v>
      </c>
      <c r="F469" s="398">
        <f>SUM(F470:F484)</f>
        <v>0</v>
      </c>
      <c r="G469" s="265">
        <f>SUM(G470:G484)</f>
        <v>0</v>
      </c>
      <c r="H469" s="662">
        <f>SUM(H470:H484)</f>
        <v>0</v>
      </c>
      <c r="I469" s="265">
        <f>SUM(I470:I484)</f>
        <v>0</v>
      </c>
      <c r="J469" s="102">
        <f t="shared" si="88"/>
      </c>
      <c r="K469" s="129"/>
      <c r="P469" s="285"/>
      <c r="Y469" s="294"/>
    </row>
    <row r="470" spans="1:25" ht="15.75">
      <c r="A470" s="148">
        <v>130</v>
      </c>
      <c r="B470" s="11"/>
      <c r="C470" s="15">
        <v>8011</v>
      </c>
      <c r="D470" s="8" t="s">
        <v>1554</v>
      </c>
      <c r="E470" s="691"/>
      <c r="F470" s="378"/>
      <c r="G470" s="130"/>
      <c r="H470" s="640"/>
      <c r="I470" s="130"/>
      <c r="J470" s="102">
        <f t="shared" si="88"/>
      </c>
      <c r="K470" s="129"/>
      <c r="N470" s="96"/>
      <c r="O470" s="96"/>
      <c r="S470" s="96"/>
      <c r="T470" s="96"/>
      <c r="V470" s="96"/>
      <c r="W470" s="96"/>
      <c r="Y470" s="294"/>
    </row>
    <row r="471" spans="1:25" ht="15.75">
      <c r="A471" s="148">
        <v>135</v>
      </c>
      <c r="B471" s="11"/>
      <c r="C471" s="7">
        <v>8012</v>
      </c>
      <c r="D471" s="9" t="s">
        <v>1555</v>
      </c>
      <c r="E471" s="691"/>
      <c r="F471" s="378"/>
      <c r="G471" s="130"/>
      <c r="H471" s="640"/>
      <c r="I471" s="130"/>
      <c r="J471" s="102">
        <f t="shared" si="88"/>
      </c>
      <c r="K471" s="129"/>
      <c r="N471" s="96"/>
      <c r="O471" s="96"/>
      <c r="S471" s="96"/>
      <c r="T471" s="96"/>
      <c r="V471" s="96"/>
      <c r="W471" s="96"/>
      <c r="Y471" s="132"/>
    </row>
    <row r="472" spans="1:23" ht="29.25" customHeight="1">
      <c r="A472" s="148">
        <v>140</v>
      </c>
      <c r="B472" s="11"/>
      <c r="C472" s="7">
        <v>8017</v>
      </c>
      <c r="D472" s="9" t="s">
        <v>1556</v>
      </c>
      <c r="E472" s="691"/>
      <c r="F472" s="378"/>
      <c r="G472" s="130"/>
      <c r="H472" s="640"/>
      <c r="I472" s="130"/>
      <c r="J472" s="102">
        <f t="shared" si="88"/>
      </c>
      <c r="K472" s="129"/>
      <c r="N472" s="96"/>
      <c r="O472" s="96"/>
      <c r="S472" s="96"/>
      <c r="T472" s="96"/>
      <c r="V472" s="96"/>
      <c r="W472" s="96"/>
    </row>
    <row r="473" spans="1:23" ht="15.75">
      <c r="A473" s="148">
        <v>145</v>
      </c>
      <c r="B473" s="11"/>
      <c r="C473" s="44">
        <v>8018</v>
      </c>
      <c r="D473" s="85" t="s">
        <v>1557</v>
      </c>
      <c r="E473" s="691"/>
      <c r="F473" s="378"/>
      <c r="G473" s="130"/>
      <c r="H473" s="640"/>
      <c r="I473" s="130"/>
      <c r="J473" s="102">
        <f t="shared" si="88"/>
      </c>
      <c r="K473" s="129"/>
      <c r="N473" s="96"/>
      <c r="O473" s="96"/>
      <c r="S473" s="96"/>
      <c r="T473" s="96"/>
      <c r="V473" s="96"/>
      <c r="W473" s="96"/>
    </row>
    <row r="474" spans="1:23" ht="15.75">
      <c r="A474" s="148">
        <v>150</v>
      </c>
      <c r="B474" s="11"/>
      <c r="C474" s="40">
        <v>8031</v>
      </c>
      <c r="D474" s="41" t="s">
        <v>1558</v>
      </c>
      <c r="E474" s="691"/>
      <c r="F474" s="378"/>
      <c r="G474" s="130"/>
      <c r="H474" s="640"/>
      <c r="I474" s="130"/>
      <c r="J474" s="102">
        <f t="shared" si="88"/>
      </c>
      <c r="K474" s="129"/>
      <c r="N474" s="96"/>
      <c r="O474" s="96"/>
      <c r="S474" s="96"/>
      <c r="T474" s="96"/>
      <c r="V474" s="96"/>
      <c r="W474" s="96"/>
    </row>
    <row r="475" spans="1:23" ht="15.75">
      <c r="A475" s="148">
        <v>155</v>
      </c>
      <c r="B475" s="11"/>
      <c r="C475" s="7">
        <v>8032</v>
      </c>
      <c r="D475" s="9" t="s">
        <v>1559</v>
      </c>
      <c r="E475" s="691"/>
      <c r="F475" s="378"/>
      <c r="G475" s="130"/>
      <c r="H475" s="640"/>
      <c r="I475" s="130"/>
      <c r="J475" s="102">
        <f t="shared" si="88"/>
      </c>
      <c r="K475" s="129"/>
      <c r="N475" s="96"/>
      <c r="O475" s="96"/>
      <c r="S475" s="96"/>
      <c r="T475" s="96"/>
      <c r="V475" s="96"/>
      <c r="W475" s="96"/>
    </row>
    <row r="476" spans="1:23" ht="24.75" customHeight="1">
      <c r="A476" s="148">
        <v>175</v>
      </c>
      <c r="B476" s="11"/>
      <c r="C476" s="7">
        <v>8037</v>
      </c>
      <c r="D476" s="9" t="s">
        <v>1560</v>
      </c>
      <c r="E476" s="691"/>
      <c r="F476" s="378"/>
      <c r="G476" s="130"/>
      <c r="H476" s="640"/>
      <c r="I476" s="130"/>
      <c r="J476" s="102">
        <f t="shared" si="88"/>
      </c>
      <c r="K476" s="129"/>
      <c r="N476" s="96"/>
      <c r="O476" s="96"/>
      <c r="S476" s="96"/>
      <c r="T476" s="96"/>
      <c r="V476" s="96"/>
      <c r="W476" s="96"/>
    </row>
    <row r="477" spans="1:23" ht="15.75">
      <c r="A477" s="148">
        <v>180</v>
      </c>
      <c r="B477" s="11"/>
      <c r="C477" s="44">
        <v>8038</v>
      </c>
      <c r="D477" s="85" t="s">
        <v>427</v>
      </c>
      <c r="E477" s="691"/>
      <c r="F477" s="378"/>
      <c r="G477" s="130"/>
      <c r="H477" s="640"/>
      <c r="I477" s="130"/>
      <c r="J477" s="102">
        <f t="shared" si="88"/>
      </c>
      <c r="K477" s="129"/>
      <c r="N477" s="96"/>
      <c r="O477" s="96"/>
      <c r="S477" s="96"/>
      <c r="T477" s="96"/>
      <c r="V477" s="96"/>
      <c r="W477" s="96"/>
    </row>
    <row r="478" spans="1:23" ht="15.75">
      <c r="A478" s="148">
        <v>185</v>
      </c>
      <c r="B478" s="11"/>
      <c r="C478" s="40">
        <v>8051</v>
      </c>
      <c r="D478" s="41" t="s">
        <v>428</v>
      </c>
      <c r="E478" s="691"/>
      <c r="F478" s="378"/>
      <c r="G478" s="130"/>
      <c r="H478" s="640"/>
      <c r="I478" s="130"/>
      <c r="J478" s="102">
        <f t="shared" si="88"/>
      </c>
      <c r="K478" s="129"/>
      <c r="N478" s="96"/>
      <c r="O478" s="96"/>
      <c r="S478" s="96"/>
      <c r="T478" s="96"/>
      <c r="V478" s="96"/>
      <c r="W478" s="96"/>
    </row>
    <row r="479" spans="1:23" ht="15.75">
      <c r="A479" s="148">
        <v>190</v>
      </c>
      <c r="B479" s="11"/>
      <c r="C479" s="7">
        <v>8052</v>
      </c>
      <c r="D479" s="9" t="s">
        <v>429</v>
      </c>
      <c r="E479" s="691"/>
      <c r="F479" s="378"/>
      <c r="G479" s="130"/>
      <c r="H479" s="640"/>
      <c r="I479" s="130"/>
      <c r="J479" s="102">
        <f t="shared" si="88"/>
      </c>
      <c r="K479" s="129"/>
      <c r="N479" s="96"/>
      <c r="O479" s="96"/>
      <c r="S479" s="96"/>
      <c r="T479" s="96"/>
      <c r="V479" s="96"/>
      <c r="W479" s="96"/>
    </row>
    <row r="480" spans="1:23" ht="31.5">
      <c r="A480" s="148">
        <v>195</v>
      </c>
      <c r="B480" s="11"/>
      <c r="C480" s="7">
        <v>8057</v>
      </c>
      <c r="D480" s="9" t="s">
        <v>430</v>
      </c>
      <c r="E480" s="691"/>
      <c r="F480" s="378"/>
      <c r="G480" s="130"/>
      <c r="H480" s="640"/>
      <c r="I480" s="130"/>
      <c r="J480" s="102">
        <f t="shared" si="88"/>
      </c>
      <c r="K480" s="129"/>
      <c r="N480" s="96"/>
      <c r="O480" s="96"/>
      <c r="S480" s="96"/>
      <c r="T480" s="96"/>
      <c r="V480" s="96"/>
      <c r="W480" s="96"/>
    </row>
    <row r="481" spans="1:23" ht="15.75">
      <c r="A481" s="148">
        <v>200</v>
      </c>
      <c r="B481" s="11"/>
      <c r="C481" s="44">
        <v>8058</v>
      </c>
      <c r="D481" s="85" t="s">
        <v>431</v>
      </c>
      <c r="E481" s="691"/>
      <c r="F481" s="378"/>
      <c r="G481" s="130"/>
      <c r="H481" s="640"/>
      <c r="I481" s="130"/>
      <c r="J481" s="102">
        <f t="shared" si="88"/>
      </c>
      <c r="K481" s="129"/>
      <c r="N481" s="96"/>
      <c r="O481" s="96"/>
      <c r="S481" s="96"/>
      <c r="T481" s="96"/>
      <c r="V481" s="96"/>
      <c r="W481" s="96"/>
    </row>
    <row r="482" spans="1:23" ht="15.75">
      <c r="A482" s="148">
        <v>205</v>
      </c>
      <c r="B482" s="11"/>
      <c r="C482" s="42">
        <v>8080</v>
      </c>
      <c r="D482" s="86" t="s">
        <v>126</v>
      </c>
      <c r="E482" s="691"/>
      <c r="F482" s="378"/>
      <c r="G482" s="130"/>
      <c r="H482" s="640"/>
      <c r="I482" s="130"/>
      <c r="J482" s="102">
        <f t="shared" si="88"/>
      </c>
      <c r="K482" s="129"/>
      <c r="N482" s="96"/>
      <c r="O482" s="96"/>
      <c r="S482" s="96"/>
      <c r="T482" s="96"/>
      <c r="V482" s="96"/>
      <c r="W482" s="96"/>
    </row>
    <row r="483" spans="1:23" ht="15.75">
      <c r="A483" s="148">
        <v>210</v>
      </c>
      <c r="B483" s="11"/>
      <c r="C483" s="7">
        <v>8097</v>
      </c>
      <c r="D483" s="35" t="s">
        <v>432</v>
      </c>
      <c r="E483" s="691"/>
      <c r="F483" s="378"/>
      <c r="G483" s="130"/>
      <c r="H483" s="640"/>
      <c r="I483" s="130"/>
      <c r="J483" s="102">
        <f t="shared" si="88"/>
      </c>
      <c r="K483" s="129"/>
      <c r="N483" s="96"/>
      <c r="O483" s="96"/>
      <c r="S483" s="96"/>
      <c r="T483" s="96"/>
      <c r="V483" s="96"/>
      <c r="W483" s="96"/>
    </row>
    <row r="484" spans="1:23" ht="15.75">
      <c r="A484" s="148">
        <v>215</v>
      </c>
      <c r="B484" s="11"/>
      <c r="C484" s="13">
        <v>8098</v>
      </c>
      <c r="D484" s="26" t="s">
        <v>433</v>
      </c>
      <c r="E484" s="691"/>
      <c r="F484" s="378"/>
      <c r="G484" s="130"/>
      <c r="H484" s="640"/>
      <c r="I484" s="130"/>
      <c r="J484" s="102">
        <f t="shared" si="88"/>
      </c>
      <c r="K484" s="129"/>
      <c r="N484" s="96"/>
      <c r="O484" s="96"/>
      <c r="S484" s="96"/>
      <c r="T484" s="96"/>
      <c r="V484" s="96"/>
      <c r="W484" s="96"/>
    </row>
    <row r="485" spans="1:25" s="132" customFormat="1" ht="33" customHeight="1">
      <c r="A485" s="147">
        <v>220</v>
      </c>
      <c r="B485" s="10">
        <v>8100</v>
      </c>
      <c r="C485" s="738" t="s">
        <v>434</v>
      </c>
      <c r="D485" s="739"/>
      <c r="E485" s="704">
        <f>SUM(E486:E489)</f>
        <v>0</v>
      </c>
      <c r="F485" s="398">
        <f>SUM(F486:F489)</f>
        <v>0</v>
      </c>
      <c r="G485" s="265">
        <f>SUM(G486:G489)</f>
        <v>0</v>
      </c>
      <c r="H485" s="662">
        <f>SUM(H486:H489)</f>
        <v>0</v>
      </c>
      <c r="I485" s="265">
        <f>SUM(I486:I489)</f>
        <v>0</v>
      </c>
      <c r="J485" s="102">
        <f t="shared" si="88"/>
      </c>
      <c r="K485" s="129"/>
      <c r="P485" s="285"/>
      <c r="Y485" s="96"/>
    </row>
    <row r="486" spans="1:23" ht="31.5">
      <c r="A486" s="148">
        <v>225</v>
      </c>
      <c r="B486" s="6"/>
      <c r="C486" s="15">
        <v>8111</v>
      </c>
      <c r="D486" s="18" t="s">
        <v>435</v>
      </c>
      <c r="E486" s="691"/>
      <c r="F486" s="378"/>
      <c r="G486" s="130"/>
      <c r="H486" s="640"/>
      <c r="I486" s="130"/>
      <c r="J486" s="102">
        <f t="shared" si="88"/>
      </c>
      <c r="K486" s="129"/>
      <c r="N486" s="96"/>
      <c r="O486" s="96"/>
      <c r="S486" s="96"/>
      <c r="T486" s="96"/>
      <c r="V486" s="96"/>
      <c r="W486" s="96"/>
    </row>
    <row r="487" spans="1:25" ht="31.5">
      <c r="A487" s="148">
        <v>230</v>
      </c>
      <c r="B487" s="6"/>
      <c r="C487" s="44">
        <v>8112</v>
      </c>
      <c r="D487" s="46" t="s">
        <v>436</v>
      </c>
      <c r="E487" s="691"/>
      <c r="F487" s="378"/>
      <c r="G487" s="130"/>
      <c r="H487" s="640"/>
      <c r="I487" s="130"/>
      <c r="J487" s="102">
        <f t="shared" si="88"/>
      </c>
      <c r="K487" s="129"/>
      <c r="N487" s="96"/>
      <c r="O487" s="96"/>
      <c r="S487" s="96"/>
      <c r="T487" s="96"/>
      <c r="V487" s="96"/>
      <c r="W487" s="96"/>
      <c r="Y487" s="132"/>
    </row>
    <row r="488" spans="1:23" ht="31.5">
      <c r="A488" s="148">
        <v>235</v>
      </c>
      <c r="B488" s="14"/>
      <c r="C488" s="7">
        <v>8121</v>
      </c>
      <c r="D488" s="35" t="s">
        <v>437</v>
      </c>
      <c r="E488" s="691"/>
      <c r="F488" s="378"/>
      <c r="G488" s="130"/>
      <c r="H488" s="640"/>
      <c r="I488" s="130"/>
      <c r="J488" s="102">
        <f t="shared" si="88"/>
      </c>
      <c r="K488" s="129"/>
      <c r="N488" s="96"/>
      <c r="O488" s="96"/>
      <c r="S488" s="96"/>
      <c r="T488" s="96"/>
      <c r="V488" s="96"/>
      <c r="W488" s="96"/>
    </row>
    <row r="489" spans="1:23" ht="31.5">
      <c r="A489" s="148">
        <v>240</v>
      </c>
      <c r="B489" s="6"/>
      <c r="C489" s="13">
        <v>8122</v>
      </c>
      <c r="D489" s="26" t="s">
        <v>26</v>
      </c>
      <c r="E489" s="691"/>
      <c r="F489" s="378"/>
      <c r="G489" s="130"/>
      <c r="H489" s="640"/>
      <c r="I489" s="130"/>
      <c r="J489" s="102">
        <f t="shared" si="88"/>
      </c>
      <c r="K489" s="129"/>
      <c r="N489" s="96"/>
      <c r="O489" s="96"/>
      <c r="S489" s="96"/>
      <c r="T489" s="96"/>
      <c r="V489" s="96"/>
      <c r="W489" s="96"/>
    </row>
    <row r="490" spans="1:25" s="132" customFormat="1" ht="23.25" customHeight="1">
      <c r="A490" s="147">
        <v>245</v>
      </c>
      <c r="B490" s="10">
        <v>8200</v>
      </c>
      <c r="C490" s="743" t="s">
        <v>27</v>
      </c>
      <c r="D490" s="744"/>
      <c r="E490" s="691"/>
      <c r="F490" s="380"/>
      <c r="G490" s="143"/>
      <c r="H490" s="641"/>
      <c r="I490" s="130"/>
      <c r="J490" s="102">
        <f t="shared" si="88"/>
      </c>
      <c r="K490" s="129"/>
      <c r="P490" s="285"/>
      <c r="Y490" s="96"/>
    </row>
    <row r="491" spans="1:25" s="132" customFormat="1" ht="15.75">
      <c r="A491" s="147">
        <v>255</v>
      </c>
      <c r="B491" s="10">
        <v>8300</v>
      </c>
      <c r="C491" s="746" t="s">
        <v>28</v>
      </c>
      <c r="D491" s="746"/>
      <c r="E491" s="704">
        <f>SUM(E492:E499)</f>
        <v>0</v>
      </c>
      <c r="F491" s="398">
        <f>SUM(F492:F499)</f>
        <v>0</v>
      </c>
      <c r="G491" s="265">
        <f>SUM(G492:G499)</f>
        <v>0</v>
      </c>
      <c r="H491" s="662">
        <f>SUM(H492:H499)</f>
        <v>0</v>
      </c>
      <c r="I491" s="265">
        <f>SUM(I492:I499)</f>
        <v>0</v>
      </c>
      <c r="J491" s="102">
        <f t="shared" si="88"/>
      </c>
      <c r="K491" s="129"/>
      <c r="P491" s="285"/>
      <c r="Y491" s="96"/>
    </row>
    <row r="492" spans="1:25" ht="18.75" customHeight="1">
      <c r="A492" s="149">
        <v>260</v>
      </c>
      <c r="B492" s="14"/>
      <c r="C492" s="15">
        <v>8311</v>
      </c>
      <c r="D492" s="18" t="s">
        <v>29</v>
      </c>
      <c r="E492" s="691"/>
      <c r="F492" s="378"/>
      <c r="G492" s="130"/>
      <c r="H492" s="640"/>
      <c r="I492" s="130"/>
      <c r="J492" s="102">
        <f t="shared" si="88"/>
      </c>
      <c r="K492" s="129"/>
      <c r="N492" s="96"/>
      <c r="O492" s="96"/>
      <c r="S492" s="96"/>
      <c r="T492" s="96"/>
      <c r="V492" s="96"/>
      <c r="W492" s="96"/>
      <c r="Y492" s="132"/>
    </row>
    <row r="493" spans="1:25" ht="18.75" customHeight="1">
      <c r="A493" s="149">
        <v>261</v>
      </c>
      <c r="B493" s="6"/>
      <c r="C493" s="44">
        <v>8312</v>
      </c>
      <c r="D493" s="46" t="s">
        <v>30</v>
      </c>
      <c r="E493" s="691"/>
      <c r="F493" s="378"/>
      <c r="G493" s="130"/>
      <c r="H493" s="640"/>
      <c r="I493" s="130"/>
      <c r="J493" s="102">
        <f t="shared" si="88"/>
      </c>
      <c r="K493" s="129"/>
      <c r="N493" s="96"/>
      <c r="O493" s="96"/>
      <c r="S493" s="96"/>
      <c r="T493" s="96"/>
      <c r="V493" s="96"/>
      <c r="W493" s="96"/>
      <c r="Y493" s="132"/>
    </row>
    <row r="494" spans="1:23" ht="18.75" customHeight="1">
      <c r="A494" s="149">
        <v>262</v>
      </c>
      <c r="B494" s="6"/>
      <c r="C494" s="7">
        <v>8321</v>
      </c>
      <c r="D494" s="35" t="s">
        <v>31</v>
      </c>
      <c r="E494" s="691"/>
      <c r="F494" s="378"/>
      <c r="G494" s="130"/>
      <c r="H494" s="640"/>
      <c r="I494" s="130"/>
      <c r="J494" s="102">
        <f t="shared" si="88"/>
      </c>
      <c r="K494" s="129"/>
      <c r="N494" s="96"/>
      <c r="O494" s="96"/>
      <c r="S494" s="96"/>
      <c r="T494" s="96"/>
      <c r="V494" s="96"/>
      <c r="W494" s="96"/>
    </row>
    <row r="495" spans="1:23" ht="18.75" customHeight="1">
      <c r="A495" s="149">
        <v>263</v>
      </c>
      <c r="B495" s="6"/>
      <c r="C495" s="13">
        <v>8322</v>
      </c>
      <c r="D495" s="26" t="s">
        <v>32</v>
      </c>
      <c r="E495" s="691"/>
      <c r="F495" s="378"/>
      <c r="G495" s="130"/>
      <c r="H495" s="640"/>
      <c r="I495" s="130"/>
      <c r="J495" s="102">
        <f t="shared" si="88"/>
      </c>
      <c r="K495" s="129"/>
      <c r="N495" s="96"/>
      <c r="O495" s="96"/>
      <c r="S495" s="96"/>
      <c r="T495" s="96"/>
      <c r="V495" s="96"/>
      <c r="W495" s="96"/>
    </row>
    <row r="496" spans="1:23" ht="18.75" customHeight="1">
      <c r="A496" s="149">
        <v>264</v>
      </c>
      <c r="B496" s="14"/>
      <c r="C496" s="15">
        <v>8371</v>
      </c>
      <c r="D496" s="18" t="s">
        <v>33</v>
      </c>
      <c r="E496" s="691"/>
      <c r="F496" s="378"/>
      <c r="G496" s="130"/>
      <c r="H496" s="640"/>
      <c r="I496" s="130"/>
      <c r="J496" s="102">
        <f t="shared" si="88"/>
      </c>
      <c r="K496" s="129"/>
      <c r="N496" s="96"/>
      <c r="O496" s="96"/>
      <c r="S496" s="96"/>
      <c r="T496" s="96"/>
      <c r="V496" s="96"/>
      <c r="W496" s="96"/>
    </row>
    <row r="497" spans="1:23" ht="18.75" customHeight="1">
      <c r="A497" s="149">
        <v>265</v>
      </c>
      <c r="B497" s="6"/>
      <c r="C497" s="44">
        <v>8372</v>
      </c>
      <c r="D497" s="46" t="s">
        <v>34</v>
      </c>
      <c r="E497" s="691"/>
      <c r="F497" s="378"/>
      <c r="G497" s="130"/>
      <c r="H497" s="640"/>
      <c r="I497" s="130"/>
      <c r="J497" s="102">
        <f t="shared" si="88"/>
      </c>
      <c r="K497" s="129"/>
      <c r="N497" s="96"/>
      <c r="O497" s="96"/>
      <c r="S497" s="96"/>
      <c r="T497" s="96"/>
      <c r="V497" s="96"/>
      <c r="W497" s="96"/>
    </row>
    <row r="498" spans="1:23" ht="18.75" customHeight="1">
      <c r="A498" s="149">
        <v>266</v>
      </c>
      <c r="B498" s="6"/>
      <c r="C498" s="7">
        <v>8381</v>
      </c>
      <c r="D498" s="35" t="s">
        <v>35</v>
      </c>
      <c r="E498" s="691"/>
      <c r="F498" s="378"/>
      <c r="G498" s="130"/>
      <c r="H498" s="640"/>
      <c r="I498" s="130"/>
      <c r="J498" s="102">
        <f t="shared" si="88"/>
      </c>
      <c r="K498" s="129"/>
      <c r="N498" s="96"/>
      <c r="O498" s="96"/>
      <c r="S498" s="96"/>
      <c r="T498" s="96"/>
      <c r="V498" s="96"/>
      <c r="W498" s="96"/>
    </row>
    <row r="499" spans="1:23" ht="18.75" customHeight="1">
      <c r="A499" s="149">
        <v>267</v>
      </c>
      <c r="B499" s="6"/>
      <c r="C499" s="13">
        <v>8382</v>
      </c>
      <c r="D499" s="26" t="s">
        <v>36</v>
      </c>
      <c r="E499" s="691"/>
      <c r="F499" s="378"/>
      <c r="G499" s="130"/>
      <c r="H499" s="640"/>
      <c r="I499" s="130"/>
      <c r="J499" s="102">
        <f t="shared" si="88"/>
      </c>
      <c r="K499" s="129"/>
      <c r="N499" s="96"/>
      <c r="O499" s="96"/>
      <c r="S499" s="96"/>
      <c r="T499" s="96"/>
      <c r="V499" s="96"/>
      <c r="W499" s="96"/>
    </row>
    <row r="500" spans="1:25" s="132" customFormat="1" ht="15.75">
      <c r="A500" s="147">
        <v>295</v>
      </c>
      <c r="B500" s="10">
        <v>8500</v>
      </c>
      <c r="C500" s="737" t="s">
        <v>37</v>
      </c>
      <c r="D500" s="737"/>
      <c r="E500" s="704">
        <f>SUM(E501:E503)</f>
        <v>0</v>
      </c>
      <c r="F500" s="398">
        <f>SUM(F501:F503)</f>
        <v>0</v>
      </c>
      <c r="G500" s="265">
        <f>SUM(G501:G503)</f>
        <v>0</v>
      </c>
      <c r="H500" s="662">
        <f>SUM(H501:H503)</f>
        <v>0</v>
      </c>
      <c r="I500" s="265">
        <f>SUM(I501:I503)</f>
        <v>0</v>
      </c>
      <c r="J500" s="102">
        <f t="shared" si="88"/>
      </c>
      <c r="K500" s="129"/>
      <c r="P500" s="285"/>
      <c r="Y500" s="96"/>
    </row>
    <row r="501" spans="1:23" ht="15.75">
      <c r="A501" s="148">
        <v>300</v>
      </c>
      <c r="B501" s="6"/>
      <c r="C501" s="15">
        <v>8501</v>
      </c>
      <c r="D501" s="8" t="s">
        <v>38</v>
      </c>
      <c r="E501" s="691"/>
      <c r="F501" s="378"/>
      <c r="G501" s="130"/>
      <c r="H501" s="640"/>
      <c r="I501" s="130"/>
      <c r="J501" s="102">
        <f t="shared" si="88"/>
      </c>
      <c r="K501" s="129"/>
      <c r="N501" s="96"/>
      <c r="O501" s="96"/>
      <c r="S501" s="96"/>
      <c r="T501" s="96"/>
      <c r="V501" s="96"/>
      <c r="W501" s="96"/>
    </row>
    <row r="502" spans="1:25" ht="15.75">
      <c r="A502" s="148">
        <v>305</v>
      </c>
      <c r="B502" s="6"/>
      <c r="C502" s="7">
        <v>8502</v>
      </c>
      <c r="D502" s="9" t="s">
        <v>39</v>
      </c>
      <c r="E502" s="691"/>
      <c r="F502" s="378"/>
      <c r="G502" s="130"/>
      <c r="H502" s="640"/>
      <c r="I502" s="130"/>
      <c r="J502" s="102">
        <f t="shared" si="88"/>
      </c>
      <c r="K502" s="129"/>
      <c r="N502" s="96"/>
      <c r="O502" s="96"/>
      <c r="S502" s="96"/>
      <c r="T502" s="96"/>
      <c r="V502" s="96"/>
      <c r="W502" s="96"/>
      <c r="Y502" s="132"/>
    </row>
    <row r="503" spans="1:23" ht="15.75">
      <c r="A503" s="148">
        <v>310</v>
      </c>
      <c r="B503" s="6"/>
      <c r="C503" s="13">
        <v>8504</v>
      </c>
      <c r="D503" s="26" t="s">
        <v>40</v>
      </c>
      <c r="E503" s="691"/>
      <c r="F503" s="378"/>
      <c r="G503" s="130"/>
      <c r="H503" s="640"/>
      <c r="I503" s="130"/>
      <c r="J503" s="102">
        <f t="shared" si="88"/>
      </c>
      <c r="K503" s="129"/>
      <c r="N503" s="96"/>
      <c r="O503" s="96"/>
      <c r="S503" s="96"/>
      <c r="T503" s="96"/>
      <c r="V503" s="96"/>
      <c r="W503" s="96"/>
    </row>
    <row r="504" spans="1:25" s="132" customFormat="1" ht="15.75">
      <c r="A504" s="147">
        <v>315</v>
      </c>
      <c r="B504" s="10">
        <v>8600</v>
      </c>
      <c r="C504" s="737" t="s">
        <v>41</v>
      </c>
      <c r="D504" s="737"/>
      <c r="E504" s="704">
        <f>SUM(E505:E508)</f>
        <v>0</v>
      </c>
      <c r="F504" s="398">
        <f>SUM(F505:F508)</f>
        <v>0</v>
      </c>
      <c r="G504" s="265">
        <f>SUM(G505:G508)</f>
        <v>0</v>
      </c>
      <c r="H504" s="662">
        <f>SUM(H505:H508)</f>
        <v>0</v>
      </c>
      <c r="I504" s="265">
        <f>SUM(I505:I508)</f>
        <v>0</v>
      </c>
      <c r="J504" s="102">
        <f t="shared" si="88"/>
      </c>
      <c r="K504" s="129"/>
      <c r="P504" s="285"/>
      <c r="Y504" s="96"/>
    </row>
    <row r="505" spans="1:23" ht="15.75">
      <c r="A505" s="148">
        <v>320</v>
      </c>
      <c r="B505" s="6"/>
      <c r="C505" s="15">
        <v>8611</v>
      </c>
      <c r="D505" s="8" t="s">
        <v>42</v>
      </c>
      <c r="E505" s="691"/>
      <c r="F505" s="378"/>
      <c r="G505" s="130"/>
      <c r="H505" s="640"/>
      <c r="I505" s="130"/>
      <c r="J505" s="102">
        <f t="shared" si="88"/>
      </c>
      <c r="K505" s="129"/>
      <c r="N505" s="96"/>
      <c r="O505" s="96"/>
      <c r="S505" s="96"/>
      <c r="T505" s="96"/>
      <c r="V505" s="96"/>
      <c r="W505" s="96"/>
    </row>
    <row r="506" spans="1:25" ht="15.75">
      <c r="A506" s="148">
        <v>325</v>
      </c>
      <c r="B506" s="6"/>
      <c r="C506" s="40">
        <v>8621</v>
      </c>
      <c r="D506" s="41" t="s">
        <v>43</v>
      </c>
      <c r="E506" s="691"/>
      <c r="F506" s="378"/>
      <c r="G506" s="130"/>
      <c r="H506" s="640"/>
      <c r="I506" s="130"/>
      <c r="J506" s="102">
        <f t="shared" si="88"/>
      </c>
      <c r="K506" s="129"/>
      <c r="N506" s="96"/>
      <c r="O506" s="96"/>
      <c r="S506" s="96"/>
      <c r="T506" s="96"/>
      <c r="V506" s="96"/>
      <c r="W506" s="96"/>
      <c r="Y506" s="132"/>
    </row>
    <row r="507" spans="1:23" ht="31.5">
      <c r="A507" s="148">
        <v>330</v>
      </c>
      <c r="B507" s="6"/>
      <c r="C507" s="7">
        <v>8623</v>
      </c>
      <c r="D507" s="9" t="s">
        <v>44</v>
      </c>
      <c r="E507" s="691"/>
      <c r="F507" s="378"/>
      <c r="G507" s="130"/>
      <c r="H507" s="640"/>
      <c r="I507" s="130"/>
      <c r="J507" s="102">
        <f t="shared" si="88"/>
      </c>
      <c r="K507" s="129"/>
      <c r="N507" s="96"/>
      <c r="O507" s="96"/>
      <c r="S507" s="96"/>
      <c r="T507" s="96"/>
      <c r="V507" s="96"/>
      <c r="W507" s="96"/>
    </row>
    <row r="508" spans="1:23" ht="15.75">
      <c r="A508" s="148">
        <v>340</v>
      </c>
      <c r="B508" s="6"/>
      <c r="C508" s="87">
        <v>8640</v>
      </c>
      <c r="D508" s="88" t="s">
        <v>871</v>
      </c>
      <c r="E508" s="691"/>
      <c r="F508" s="378"/>
      <c r="G508" s="130"/>
      <c r="H508" s="640"/>
      <c r="I508" s="130"/>
      <c r="J508" s="102">
        <f t="shared" si="88"/>
      </c>
      <c r="K508" s="129"/>
      <c r="N508" s="96"/>
      <c r="O508" s="96"/>
      <c r="S508" s="96"/>
      <c r="T508" s="96"/>
      <c r="V508" s="96"/>
      <c r="W508" s="96"/>
    </row>
    <row r="509" spans="1:25" s="132" customFormat="1" ht="15.75">
      <c r="A509" s="147">
        <v>295</v>
      </c>
      <c r="B509" s="10">
        <v>8700</v>
      </c>
      <c r="C509" s="737" t="s">
        <v>200</v>
      </c>
      <c r="D509" s="737"/>
      <c r="E509" s="704">
        <f>SUM(E510:E511)</f>
        <v>0</v>
      </c>
      <c r="F509" s="398">
        <f>SUM(F510:F511)</f>
        <v>0</v>
      </c>
      <c r="G509" s="265">
        <f>SUM(G510:G511)</f>
        <v>0</v>
      </c>
      <c r="H509" s="662">
        <f>SUM(H510:H511)</f>
        <v>0</v>
      </c>
      <c r="I509" s="265">
        <f>SUM(I510:I511)</f>
        <v>0</v>
      </c>
      <c r="J509" s="102">
        <f t="shared" si="88"/>
      </c>
      <c r="K509" s="129"/>
      <c r="P509" s="285"/>
      <c r="Y509" s="96"/>
    </row>
    <row r="510" spans="1:23" ht="15.75">
      <c r="A510" s="148">
        <v>300</v>
      </c>
      <c r="B510" s="6"/>
      <c r="C510" s="15">
        <v>8733</v>
      </c>
      <c r="D510" s="8" t="s">
        <v>438</v>
      </c>
      <c r="E510" s="691"/>
      <c r="F510" s="378"/>
      <c r="G510" s="130"/>
      <c r="H510" s="640"/>
      <c r="I510" s="130"/>
      <c r="J510" s="102">
        <f t="shared" si="88"/>
      </c>
      <c r="K510" s="129"/>
      <c r="N510" s="96"/>
      <c r="O510" s="96"/>
      <c r="S510" s="96"/>
      <c r="T510" s="96"/>
      <c r="V510" s="96"/>
      <c r="W510" s="96"/>
    </row>
    <row r="511" spans="1:23" ht="15.75">
      <c r="A511" s="148">
        <v>310</v>
      </c>
      <c r="B511" s="6"/>
      <c r="C511" s="13">
        <v>8766</v>
      </c>
      <c r="D511" s="26" t="s">
        <v>439</v>
      </c>
      <c r="E511" s="691"/>
      <c r="F511" s="378"/>
      <c r="G511" s="130"/>
      <c r="H511" s="640"/>
      <c r="I511" s="130"/>
      <c r="J511" s="102">
        <f t="shared" si="88"/>
      </c>
      <c r="K511" s="129"/>
      <c r="N511" s="96"/>
      <c r="O511" s="96"/>
      <c r="S511" s="96"/>
      <c r="T511" s="96"/>
      <c r="V511" s="96"/>
      <c r="W511" s="96"/>
    </row>
    <row r="512" spans="1:25" s="132" customFormat="1" ht="31.5" customHeight="1">
      <c r="A512" s="147">
        <v>355</v>
      </c>
      <c r="B512" s="10">
        <v>8800</v>
      </c>
      <c r="C512" s="738" t="s">
        <v>201</v>
      </c>
      <c r="D512" s="739"/>
      <c r="E512" s="704">
        <f>SUM(E513:E518)</f>
        <v>0</v>
      </c>
      <c r="F512" s="398">
        <f>SUM(F513:F518)</f>
        <v>0</v>
      </c>
      <c r="G512" s="265">
        <f>SUM(G513:G518)</f>
        <v>0</v>
      </c>
      <c r="H512" s="662">
        <f>SUM(H513:H518)</f>
        <v>0</v>
      </c>
      <c r="I512" s="265">
        <f>SUM(I513:I518)</f>
        <v>0</v>
      </c>
      <c r="J512" s="102">
        <f t="shared" si="88"/>
      </c>
      <c r="K512" s="129"/>
      <c r="P512" s="285"/>
      <c r="Y512" s="96"/>
    </row>
    <row r="513" spans="1:23" ht="15.75">
      <c r="A513" s="148">
        <v>360</v>
      </c>
      <c r="B513" s="6"/>
      <c r="C513" s="15">
        <v>8801</v>
      </c>
      <c r="D513" s="8" t="s">
        <v>444</v>
      </c>
      <c r="E513" s="704"/>
      <c r="F513" s="399"/>
      <c r="G513" s="267"/>
      <c r="H513" s="663"/>
      <c r="I513" s="130"/>
      <c r="J513" s="102">
        <f aca="true" t="shared" si="89" ref="J513:J576">(IF(OR($E513&lt;&gt;0,$F513&lt;&gt;0,$G513&lt;&gt;0,$H513&lt;&gt;0,$I513&lt;&gt;0),$J$2,""))</f>
      </c>
      <c r="K513" s="129"/>
      <c r="N513" s="96"/>
      <c r="O513" s="96"/>
      <c r="S513" s="96"/>
      <c r="T513" s="96"/>
      <c r="V513" s="96"/>
      <c r="W513" s="96"/>
    </row>
    <row r="514" spans="1:25" ht="30">
      <c r="A514" s="148">
        <v>365</v>
      </c>
      <c r="B514" s="6"/>
      <c r="C514" s="7">
        <v>8802</v>
      </c>
      <c r="D514" s="9" t="s">
        <v>445</v>
      </c>
      <c r="E514" s="704"/>
      <c r="F514" s="399"/>
      <c r="G514" s="267"/>
      <c r="H514" s="663"/>
      <c r="I514" s="130"/>
      <c r="J514" s="102">
        <f t="shared" si="89"/>
      </c>
      <c r="K514" s="129"/>
      <c r="N514" s="96"/>
      <c r="O514" s="96"/>
      <c r="S514" s="96"/>
      <c r="T514" s="96"/>
      <c r="V514" s="96"/>
      <c r="W514" s="96"/>
      <c r="Y514" s="132"/>
    </row>
    <row r="515" spans="1:25" ht="30">
      <c r="A515" s="148">
        <v>365</v>
      </c>
      <c r="B515" s="6"/>
      <c r="C515" s="7">
        <v>8803</v>
      </c>
      <c r="D515" s="9" t="s">
        <v>1583</v>
      </c>
      <c r="E515" s="704"/>
      <c r="F515" s="399"/>
      <c r="G515" s="267"/>
      <c r="H515" s="663"/>
      <c r="I515" s="130"/>
      <c r="J515" s="102">
        <f t="shared" si="89"/>
      </c>
      <c r="K515" s="129"/>
      <c r="N515" s="96"/>
      <c r="O515" s="96"/>
      <c r="S515" s="96"/>
      <c r="T515" s="96"/>
      <c r="V515" s="96"/>
      <c r="W515" s="96"/>
      <c r="Y515" s="132"/>
    </row>
    <row r="516" spans="1:23" ht="15.75">
      <c r="A516" s="148">
        <v>370</v>
      </c>
      <c r="B516" s="6"/>
      <c r="C516" s="7">
        <v>8804</v>
      </c>
      <c r="D516" s="9" t="s">
        <v>441</v>
      </c>
      <c r="E516" s="704"/>
      <c r="F516" s="399"/>
      <c r="G516" s="267"/>
      <c r="H516" s="663"/>
      <c r="I516" s="130"/>
      <c r="J516" s="102">
        <f t="shared" si="89"/>
      </c>
      <c r="K516" s="129"/>
      <c r="N516" s="96"/>
      <c r="O516" s="96"/>
      <c r="S516" s="96"/>
      <c r="T516" s="96"/>
      <c r="V516" s="96"/>
      <c r="W516" s="96"/>
    </row>
    <row r="517" spans="1:25" ht="30">
      <c r="A517" s="148">
        <v>365</v>
      </c>
      <c r="B517" s="6"/>
      <c r="C517" s="7" t="s">
        <v>440</v>
      </c>
      <c r="D517" s="458" t="s">
        <v>442</v>
      </c>
      <c r="E517" s="704"/>
      <c r="F517" s="399"/>
      <c r="G517" s="267"/>
      <c r="H517" s="663"/>
      <c r="I517" s="130"/>
      <c r="J517" s="102">
        <f t="shared" si="89"/>
      </c>
      <c r="K517" s="129"/>
      <c r="N517" s="96"/>
      <c r="O517" s="96"/>
      <c r="S517" s="96"/>
      <c r="T517" s="96"/>
      <c r="V517" s="96"/>
      <c r="W517" s="96"/>
      <c r="Y517" s="132"/>
    </row>
    <row r="518" spans="1:23" ht="15.75">
      <c r="A518" s="148">
        <v>370</v>
      </c>
      <c r="B518" s="6"/>
      <c r="C518" s="13">
        <v>8809</v>
      </c>
      <c r="D518" s="12" t="s">
        <v>443</v>
      </c>
      <c r="E518" s="704"/>
      <c r="F518" s="399"/>
      <c r="G518" s="267"/>
      <c r="H518" s="663"/>
      <c r="I518" s="130"/>
      <c r="J518" s="102">
        <f t="shared" si="89"/>
      </c>
      <c r="K518" s="129"/>
      <c r="N518" s="96"/>
      <c r="O518" s="96"/>
      <c r="S518" s="96"/>
      <c r="T518" s="96"/>
      <c r="V518" s="96"/>
      <c r="W518" s="96"/>
    </row>
    <row r="519" spans="1:25" s="132" customFormat="1" ht="24" customHeight="1">
      <c r="A519" s="147">
        <v>375</v>
      </c>
      <c r="B519" s="10">
        <v>8900</v>
      </c>
      <c r="C519" s="735" t="s">
        <v>487</v>
      </c>
      <c r="D519" s="736"/>
      <c r="E519" s="704">
        <f>SUM(E520:E522)</f>
        <v>0</v>
      </c>
      <c r="F519" s="398">
        <f>SUM(F520:F522)</f>
        <v>0</v>
      </c>
      <c r="G519" s="265">
        <f>SUM(G520:G522)</f>
        <v>0</v>
      </c>
      <c r="H519" s="662">
        <f>SUM(H520:H522)</f>
        <v>0</v>
      </c>
      <c r="I519" s="265">
        <f>SUM(I520:I522)</f>
        <v>0</v>
      </c>
      <c r="J519" s="102">
        <f t="shared" si="89"/>
      </c>
      <c r="K519" s="129"/>
      <c r="P519" s="285"/>
      <c r="Y519" s="96"/>
    </row>
    <row r="520" spans="1:23" ht="15.75">
      <c r="A520" s="148">
        <v>380</v>
      </c>
      <c r="B520" s="24"/>
      <c r="C520" s="15">
        <v>8901</v>
      </c>
      <c r="D520" s="8" t="s">
        <v>1584</v>
      </c>
      <c r="E520" s="704"/>
      <c r="F520" s="409"/>
      <c r="G520" s="89"/>
      <c r="H520" s="671"/>
      <c r="I520" s="130"/>
      <c r="J520" s="102">
        <f t="shared" si="89"/>
      </c>
      <c r="K520" s="129"/>
      <c r="N520" s="96"/>
      <c r="O520" s="96"/>
      <c r="S520" s="96"/>
      <c r="T520" s="96"/>
      <c r="V520" s="96"/>
      <c r="W520" s="96"/>
    </row>
    <row r="521" spans="1:25" ht="30">
      <c r="A521" s="148">
        <v>385</v>
      </c>
      <c r="B521" s="24"/>
      <c r="C521" s="7">
        <v>8902</v>
      </c>
      <c r="D521" s="9" t="s">
        <v>1585</v>
      </c>
      <c r="E521" s="704"/>
      <c r="F521" s="409"/>
      <c r="G521" s="89"/>
      <c r="H521" s="671"/>
      <c r="I521" s="130"/>
      <c r="J521" s="102">
        <f t="shared" si="89"/>
      </c>
      <c r="K521" s="129"/>
      <c r="N521" s="96"/>
      <c r="O521" s="96"/>
      <c r="S521" s="96"/>
      <c r="T521" s="96"/>
      <c r="V521" s="96"/>
      <c r="W521" s="96"/>
      <c r="Y521" s="132"/>
    </row>
    <row r="522" spans="1:23" ht="30">
      <c r="A522" s="148">
        <v>390</v>
      </c>
      <c r="B522" s="24"/>
      <c r="C522" s="13">
        <v>8903</v>
      </c>
      <c r="D522" s="12" t="s">
        <v>1161</v>
      </c>
      <c r="E522" s="704"/>
      <c r="F522" s="409"/>
      <c r="G522" s="89"/>
      <c r="H522" s="671"/>
      <c r="I522" s="130"/>
      <c r="J522" s="102">
        <f t="shared" si="89"/>
      </c>
      <c r="K522" s="129"/>
      <c r="N522" s="96"/>
      <c r="O522" s="96"/>
      <c r="S522" s="96"/>
      <c r="T522" s="96"/>
      <c r="V522" s="96"/>
      <c r="W522" s="96"/>
    </row>
    <row r="523" spans="1:25" s="132" customFormat="1" ht="15.75">
      <c r="A523" s="147">
        <v>395</v>
      </c>
      <c r="B523" s="10">
        <v>9000</v>
      </c>
      <c r="C523" s="747" t="s">
        <v>872</v>
      </c>
      <c r="D523" s="747"/>
      <c r="E523" s="691"/>
      <c r="F523" s="380"/>
      <c r="G523" s="143"/>
      <c r="H523" s="641"/>
      <c r="I523" s="130"/>
      <c r="J523" s="102">
        <f t="shared" si="89"/>
      </c>
      <c r="K523" s="129"/>
      <c r="P523" s="285"/>
      <c r="Y523" s="96"/>
    </row>
    <row r="524" spans="1:25" s="132" customFormat="1" ht="33" customHeight="1">
      <c r="A524" s="147">
        <v>405</v>
      </c>
      <c r="B524" s="10">
        <v>9100</v>
      </c>
      <c r="C524" s="748" t="s">
        <v>1586</v>
      </c>
      <c r="D524" s="748"/>
      <c r="E524" s="704">
        <f>SUM(E525:E528)</f>
        <v>0</v>
      </c>
      <c r="F524" s="398">
        <f>SUM(F525:F528)</f>
        <v>0</v>
      </c>
      <c r="G524" s="265">
        <f>SUM(G525:G528)</f>
        <v>0</v>
      </c>
      <c r="H524" s="662">
        <f>SUM(H525:H528)</f>
        <v>0</v>
      </c>
      <c r="I524" s="265">
        <f>SUM(I525:I528)</f>
        <v>0</v>
      </c>
      <c r="J524" s="102">
        <f t="shared" si="89"/>
      </c>
      <c r="K524" s="129"/>
      <c r="P524" s="285"/>
      <c r="Y524" s="96"/>
    </row>
    <row r="525" spans="1:25" ht="15.75">
      <c r="A525" s="148">
        <v>410</v>
      </c>
      <c r="B525" s="6"/>
      <c r="C525" s="15">
        <v>9111</v>
      </c>
      <c r="D525" s="18" t="s">
        <v>873</v>
      </c>
      <c r="E525" s="691"/>
      <c r="F525" s="378"/>
      <c r="G525" s="130"/>
      <c r="H525" s="640"/>
      <c r="I525" s="130"/>
      <c r="J525" s="102">
        <f t="shared" si="89"/>
      </c>
      <c r="K525" s="129"/>
      <c r="N525" s="96"/>
      <c r="O525" s="96"/>
      <c r="S525" s="96"/>
      <c r="T525" s="96"/>
      <c r="V525" s="96"/>
      <c r="W525" s="96"/>
      <c r="Y525" s="132"/>
    </row>
    <row r="526" spans="1:25" ht="15.75">
      <c r="A526" s="148">
        <v>415</v>
      </c>
      <c r="B526" s="6"/>
      <c r="C526" s="7">
        <v>9112</v>
      </c>
      <c r="D526" s="35" t="s">
        <v>874</v>
      </c>
      <c r="E526" s="691"/>
      <c r="F526" s="378"/>
      <c r="G526" s="130"/>
      <c r="H526" s="640"/>
      <c r="I526" s="130"/>
      <c r="J526" s="102">
        <f t="shared" si="89"/>
      </c>
      <c r="K526" s="129"/>
      <c r="N526" s="96"/>
      <c r="O526" s="96"/>
      <c r="S526" s="96"/>
      <c r="T526" s="96"/>
      <c r="V526" s="96"/>
      <c r="W526" s="96"/>
      <c r="Y526" s="132"/>
    </row>
    <row r="527" spans="1:23" ht="15.75">
      <c r="A527" s="148">
        <v>420</v>
      </c>
      <c r="B527" s="6"/>
      <c r="C527" s="7">
        <v>9121</v>
      </c>
      <c r="D527" s="35" t="s">
        <v>875</v>
      </c>
      <c r="E527" s="691"/>
      <c r="F527" s="378"/>
      <c r="G527" s="130"/>
      <c r="H527" s="640"/>
      <c r="I527" s="130"/>
      <c r="J527" s="102">
        <f t="shared" si="89"/>
      </c>
      <c r="K527" s="129"/>
      <c r="N527" s="96"/>
      <c r="O527" s="96"/>
      <c r="S527" s="96"/>
      <c r="T527" s="96"/>
      <c r="V527" s="96"/>
      <c r="W527" s="96"/>
    </row>
    <row r="528" spans="1:23" ht="15.75">
      <c r="A528" s="148">
        <v>425</v>
      </c>
      <c r="B528" s="6"/>
      <c r="C528" s="13">
        <v>9122</v>
      </c>
      <c r="D528" s="26" t="s">
        <v>876</v>
      </c>
      <c r="E528" s="691"/>
      <c r="F528" s="378"/>
      <c r="G528" s="130"/>
      <c r="H528" s="640"/>
      <c r="I528" s="130"/>
      <c r="J528" s="102">
        <f t="shared" si="89"/>
      </c>
      <c r="K528" s="129"/>
      <c r="N528" s="96"/>
      <c r="O528" s="96"/>
      <c r="S528" s="96"/>
      <c r="T528" s="96"/>
      <c r="V528" s="96"/>
      <c r="W528" s="96"/>
    </row>
    <row r="529" spans="1:25" s="132" customFormat="1" ht="31.5" customHeight="1">
      <c r="A529" s="147">
        <v>430</v>
      </c>
      <c r="B529" s="10">
        <v>9200</v>
      </c>
      <c r="C529" s="751" t="s">
        <v>877</v>
      </c>
      <c r="D529" s="739"/>
      <c r="E529" s="704">
        <f>+E530+E531</f>
        <v>0</v>
      </c>
      <c r="F529" s="398">
        <f>+F530+F531</f>
        <v>0</v>
      </c>
      <c r="G529" s="265">
        <f>+G530+G531</f>
        <v>0</v>
      </c>
      <c r="H529" s="662">
        <f>+H530+H531</f>
        <v>0</v>
      </c>
      <c r="I529" s="265">
        <f>+I530+I531</f>
        <v>0</v>
      </c>
      <c r="J529" s="102">
        <f t="shared" si="89"/>
      </c>
      <c r="K529" s="129"/>
      <c r="P529" s="285"/>
      <c r="Y529" s="96"/>
    </row>
    <row r="530" spans="1:23" ht="15.75">
      <c r="A530" s="148">
        <v>435</v>
      </c>
      <c r="B530" s="6"/>
      <c r="C530" s="15">
        <v>9201</v>
      </c>
      <c r="D530" s="8" t="s">
        <v>878</v>
      </c>
      <c r="E530" s="704"/>
      <c r="F530" s="399"/>
      <c r="G530" s="267"/>
      <c r="H530" s="663"/>
      <c r="I530" s="130"/>
      <c r="J530" s="102">
        <f t="shared" si="89"/>
      </c>
      <c r="K530" s="129"/>
      <c r="N530" s="96"/>
      <c r="O530" s="96"/>
      <c r="S530" s="96"/>
      <c r="T530" s="96"/>
      <c r="V530" s="96"/>
      <c r="W530" s="96"/>
    </row>
    <row r="531" spans="1:25" ht="15.75">
      <c r="A531" s="163">
        <v>440</v>
      </c>
      <c r="B531" s="6"/>
      <c r="C531" s="13">
        <v>9202</v>
      </c>
      <c r="D531" s="12" t="s">
        <v>879</v>
      </c>
      <c r="E531" s="704"/>
      <c r="F531" s="399"/>
      <c r="G531" s="267"/>
      <c r="H531" s="663"/>
      <c r="I531" s="130"/>
      <c r="J531" s="102">
        <f t="shared" si="89"/>
      </c>
      <c r="K531" s="129"/>
      <c r="N531" s="96"/>
      <c r="O531" s="96"/>
      <c r="S531" s="96"/>
      <c r="T531" s="96"/>
      <c r="V531" s="96"/>
      <c r="W531" s="96"/>
      <c r="Y531" s="132"/>
    </row>
    <row r="532" spans="1:25" s="132" customFormat="1" ht="15.75">
      <c r="A532" s="216">
        <v>445</v>
      </c>
      <c r="B532" s="10">
        <v>9300</v>
      </c>
      <c r="C532" s="737" t="s">
        <v>880</v>
      </c>
      <c r="D532" s="737"/>
      <c r="E532" s="704">
        <f>SUM(E533:E553)</f>
        <v>0</v>
      </c>
      <c r="F532" s="398">
        <f>SUM(F533:F553)</f>
        <v>0</v>
      </c>
      <c r="G532" s="265">
        <f>SUM(G533:G553)</f>
        <v>0</v>
      </c>
      <c r="H532" s="662">
        <f>SUM(H533:H553)</f>
        <v>0</v>
      </c>
      <c r="I532" s="265">
        <f>SUM(I533:I553)</f>
        <v>0</v>
      </c>
      <c r="J532" s="102">
        <f t="shared" si="89"/>
      </c>
      <c r="K532" s="129"/>
      <c r="P532" s="285"/>
      <c r="Y532" s="96"/>
    </row>
    <row r="533" spans="1:23" ht="15.75">
      <c r="A533" s="163">
        <v>450</v>
      </c>
      <c r="B533" s="6"/>
      <c r="C533" s="15">
        <v>9301</v>
      </c>
      <c r="D533" s="18" t="s">
        <v>1587</v>
      </c>
      <c r="E533" s="704"/>
      <c r="F533" s="399"/>
      <c r="G533" s="267"/>
      <c r="H533" s="663"/>
      <c r="I533" s="130"/>
      <c r="J533" s="102">
        <f t="shared" si="89"/>
      </c>
      <c r="K533" s="129"/>
      <c r="N533" s="96"/>
      <c r="O533" s="96"/>
      <c r="S533" s="96"/>
      <c r="T533" s="96"/>
      <c r="V533" s="96"/>
      <c r="W533" s="96"/>
    </row>
    <row r="534" spans="1:23" ht="30.75" customHeight="1">
      <c r="A534" s="163">
        <v>450</v>
      </c>
      <c r="B534" s="6"/>
      <c r="C534" s="7">
        <v>9310</v>
      </c>
      <c r="D534" s="459" t="s">
        <v>881</v>
      </c>
      <c r="E534" s="704"/>
      <c r="F534" s="399"/>
      <c r="G534" s="267"/>
      <c r="H534" s="663"/>
      <c r="I534" s="130"/>
      <c r="J534" s="102">
        <f t="shared" si="89"/>
      </c>
      <c r="K534" s="129"/>
      <c r="N534" s="96"/>
      <c r="O534" s="96"/>
      <c r="S534" s="96"/>
      <c r="T534" s="96"/>
      <c r="V534" s="96"/>
      <c r="W534" s="96"/>
    </row>
    <row r="535" spans="1:25" s="161" customFormat="1" ht="15.75">
      <c r="A535" s="291">
        <v>451</v>
      </c>
      <c r="B535" s="6"/>
      <c r="C535" s="90">
        <v>9317</v>
      </c>
      <c r="D535" s="404" t="s">
        <v>1588</v>
      </c>
      <c r="E535" s="704"/>
      <c r="F535" s="399"/>
      <c r="G535" s="267"/>
      <c r="H535" s="663"/>
      <c r="I535" s="130"/>
      <c r="J535" s="102">
        <f t="shared" si="89"/>
      </c>
      <c r="K535" s="129"/>
      <c r="Y535" s="132"/>
    </row>
    <row r="536" spans="1:25" s="161" customFormat="1" ht="15.75">
      <c r="A536" s="291">
        <v>452</v>
      </c>
      <c r="B536" s="6"/>
      <c r="C536" s="90">
        <v>9318</v>
      </c>
      <c r="D536" s="404" t="s">
        <v>1589</v>
      </c>
      <c r="E536" s="704"/>
      <c r="F536" s="399"/>
      <c r="G536" s="267"/>
      <c r="H536" s="663"/>
      <c r="I536" s="130"/>
      <c r="J536" s="102">
        <f t="shared" si="89"/>
      </c>
      <c r="K536" s="129"/>
      <c r="Y536" s="96"/>
    </row>
    <row r="537" spans="1:25" ht="31.5">
      <c r="A537" s="264">
        <v>456</v>
      </c>
      <c r="B537" s="6"/>
      <c r="C537" s="7">
        <v>9321</v>
      </c>
      <c r="D537" s="29" t="s">
        <v>882</v>
      </c>
      <c r="E537" s="704"/>
      <c r="F537" s="399"/>
      <c r="G537" s="267"/>
      <c r="H537" s="663"/>
      <c r="I537" s="130"/>
      <c r="J537" s="102">
        <f t="shared" si="89"/>
      </c>
      <c r="K537" s="129"/>
      <c r="N537" s="96"/>
      <c r="O537" s="96"/>
      <c r="S537" s="96"/>
      <c r="T537" s="96"/>
      <c r="V537" s="96"/>
      <c r="W537" s="96"/>
      <c r="Y537" s="161"/>
    </row>
    <row r="538" spans="1:25" ht="31.5">
      <c r="A538" s="264">
        <v>457</v>
      </c>
      <c r="B538" s="6"/>
      <c r="C538" s="7">
        <v>9322</v>
      </c>
      <c r="D538" s="29" t="s">
        <v>1601</v>
      </c>
      <c r="E538" s="704"/>
      <c r="F538" s="399"/>
      <c r="G538" s="267"/>
      <c r="H538" s="663"/>
      <c r="I538" s="130"/>
      <c r="J538" s="102">
        <f t="shared" si="89"/>
      </c>
      <c r="K538" s="129"/>
      <c r="N538" s="96"/>
      <c r="O538" s="96"/>
      <c r="S538" s="96"/>
      <c r="T538" s="96"/>
      <c r="V538" s="96"/>
      <c r="W538" s="96"/>
      <c r="Y538" s="161"/>
    </row>
    <row r="539" spans="1:23" ht="31.5">
      <c r="A539" s="264">
        <v>458</v>
      </c>
      <c r="B539" s="6"/>
      <c r="C539" s="7">
        <v>9323</v>
      </c>
      <c r="D539" s="29" t="s">
        <v>1602</v>
      </c>
      <c r="E539" s="704"/>
      <c r="F539" s="399"/>
      <c r="G539" s="267"/>
      <c r="H539" s="663"/>
      <c r="I539" s="130"/>
      <c r="J539" s="102">
        <f t="shared" si="89"/>
      </c>
      <c r="K539" s="129"/>
      <c r="N539" s="96"/>
      <c r="O539" s="96"/>
      <c r="S539" s="96"/>
      <c r="T539" s="96"/>
      <c r="V539" s="96"/>
      <c r="W539" s="96"/>
    </row>
    <row r="540" spans="1:23" ht="31.5">
      <c r="A540" s="264">
        <v>459</v>
      </c>
      <c r="B540" s="6"/>
      <c r="C540" s="7">
        <v>9324</v>
      </c>
      <c r="D540" s="29" t="s">
        <v>1603</v>
      </c>
      <c r="E540" s="704"/>
      <c r="F540" s="399"/>
      <c r="G540" s="267"/>
      <c r="H540" s="663"/>
      <c r="I540" s="130"/>
      <c r="J540" s="102">
        <f t="shared" si="89"/>
      </c>
      <c r="K540" s="129"/>
      <c r="N540" s="96"/>
      <c r="O540" s="96"/>
      <c r="S540" s="96"/>
      <c r="T540" s="96"/>
      <c r="V540" s="96"/>
      <c r="W540" s="96"/>
    </row>
    <row r="541" spans="1:23" ht="15.75">
      <c r="A541" s="264">
        <v>460</v>
      </c>
      <c r="B541" s="6"/>
      <c r="C541" s="7">
        <v>9325</v>
      </c>
      <c r="D541" s="29" t="s">
        <v>1604</v>
      </c>
      <c r="E541" s="704"/>
      <c r="F541" s="399"/>
      <c r="G541" s="267"/>
      <c r="H541" s="663"/>
      <c r="I541" s="130"/>
      <c r="J541" s="102">
        <f t="shared" si="89"/>
      </c>
      <c r="K541" s="129"/>
      <c r="N541" s="96"/>
      <c r="O541" s="96"/>
      <c r="S541" s="96"/>
      <c r="T541" s="96"/>
      <c r="V541" s="96"/>
      <c r="W541" s="96"/>
    </row>
    <row r="542" spans="1:23" ht="15.75">
      <c r="A542" s="264">
        <v>461</v>
      </c>
      <c r="B542" s="6"/>
      <c r="C542" s="7">
        <v>9326</v>
      </c>
      <c r="D542" s="29" t="s">
        <v>1605</v>
      </c>
      <c r="E542" s="704"/>
      <c r="F542" s="399"/>
      <c r="G542" s="267"/>
      <c r="H542" s="663"/>
      <c r="I542" s="130"/>
      <c r="J542" s="102">
        <f t="shared" si="89"/>
      </c>
      <c r="K542" s="129"/>
      <c r="N542" s="96"/>
      <c r="O542" s="96"/>
      <c r="S542" s="96"/>
      <c r="T542" s="96"/>
      <c r="V542" s="96"/>
      <c r="W542" s="96"/>
    </row>
    <row r="543" spans="1:23" ht="30.75" customHeight="1">
      <c r="A543" s="163"/>
      <c r="B543" s="6"/>
      <c r="C543" s="7">
        <v>9327</v>
      </c>
      <c r="D543" s="29" t="s">
        <v>1606</v>
      </c>
      <c r="E543" s="704"/>
      <c r="F543" s="399"/>
      <c r="G543" s="267"/>
      <c r="H543" s="663"/>
      <c r="I543" s="130"/>
      <c r="J543" s="102">
        <f t="shared" si="89"/>
      </c>
      <c r="K543" s="129"/>
      <c r="N543" s="96"/>
      <c r="O543" s="96"/>
      <c r="S543" s="96"/>
      <c r="T543" s="96"/>
      <c r="V543" s="96"/>
      <c r="W543" s="96"/>
    </row>
    <row r="544" spans="1:23" ht="15.75">
      <c r="A544" s="163"/>
      <c r="B544" s="6"/>
      <c r="C544" s="7">
        <v>9328</v>
      </c>
      <c r="D544" s="29" t="s">
        <v>1607</v>
      </c>
      <c r="E544" s="704"/>
      <c r="F544" s="399"/>
      <c r="G544" s="267"/>
      <c r="H544" s="663"/>
      <c r="I544" s="130"/>
      <c r="J544" s="102">
        <f t="shared" si="89"/>
      </c>
      <c r="K544" s="129"/>
      <c r="N544" s="96"/>
      <c r="O544" s="96"/>
      <c r="S544" s="96"/>
      <c r="T544" s="96"/>
      <c r="V544" s="96"/>
      <c r="W544" s="96"/>
    </row>
    <row r="545" spans="1:23" ht="30">
      <c r="A545" s="264">
        <v>462</v>
      </c>
      <c r="B545" s="6"/>
      <c r="C545" s="7">
        <v>9330</v>
      </c>
      <c r="D545" s="9" t="s">
        <v>1608</v>
      </c>
      <c r="E545" s="704"/>
      <c r="F545" s="399"/>
      <c r="G545" s="267"/>
      <c r="H545" s="663"/>
      <c r="I545" s="130"/>
      <c r="J545" s="102">
        <f t="shared" si="89"/>
      </c>
      <c r="K545" s="129"/>
      <c r="N545" s="96"/>
      <c r="O545" s="96"/>
      <c r="S545" s="96"/>
      <c r="T545" s="96"/>
      <c r="V545" s="96"/>
      <c r="W545" s="96"/>
    </row>
    <row r="546" spans="1:23" ht="31.5">
      <c r="A546" s="163"/>
      <c r="B546" s="6"/>
      <c r="C546" s="7">
        <v>9336</v>
      </c>
      <c r="D546" s="29" t="s">
        <v>1590</v>
      </c>
      <c r="E546" s="704"/>
      <c r="F546" s="399"/>
      <c r="G546" s="267"/>
      <c r="H546" s="663"/>
      <c r="I546" s="130"/>
      <c r="J546" s="102">
        <f t="shared" si="89"/>
      </c>
      <c r="K546" s="129"/>
      <c r="N546" s="96"/>
      <c r="O546" s="96"/>
      <c r="S546" s="96"/>
      <c r="T546" s="96"/>
      <c r="V546" s="96"/>
      <c r="W546" s="96"/>
    </row>
    <row r="547" spans="1:23" ht="30">
      <c r="A547" s="264">
        <v>462</v>
      </c>
      <c r="B547" s="6"/>
      <c r="C547" s="7">
        <v>9337</v>
      </c>
      <c r="D547" s="9" t="s">
        <v>1591</v>
      </c>
      <c r="E547" s="704"/>
      <c r="F547" s="399"/>
      <c r="G547" s="267"/>
      <c r="H547" s="663"/>
      <c r="I547" s="130"/>
      <c r="J547" s="102">
        <f t="shared" si="89"/>
      </c>
      <c r="K547" s="129"/>
      <c r="N547" s="96"/>
      <c r="O547" s="96"/>
      <c r="S547" s="96"/>
      <c r="T547" s="96"/>
      <c r="V547" s="96"/>
      <c r="W547" s="96"/>
    </row>
    <row r="548" spans="1:23" ht="15.75">
      <c r="A548" s="163"/>
      <c r="B548" s="6"/>
      <c r="C548" s="7">
        <v>9338</v>
      </c>
      <c r="D548" s="29" t="s">
        <v>1162</v>
      </c>
      <c r="E548" s="704"/>
      <c r="F548" s="399"/>
      <c r="G548" s="267"/>
      <c r="H548" s="663"/>
      <c r="I548" s="130"/>
      <c r="J548" s="102">
        <f t="shared" si="89"/>
      </c>
      <c r="K548" s="129"/>
      <c r="N548" s="96"/>
      <c r="O548" s="96"/>
      <c r="S548" s="96"/>
      <c r="T548" s="96"/>
      <c r="V548" s="96"/>
      <c r="W548" s="96"/>
    </row>
    <row r="549" spans="1:23" ht="15.75">
      <c r="A549" s="264">
        <v>462</v>
      </c>
      <c r="B549" s="6"/>
      <c r="C549" s="7">
        <v>9339</v>
      </c>
      <c r="D549" s="9" t="s">
        <v>1163</v>
      </c>
      <c r="E549" s="704"/>
      <c r="F549" s="399"/>
      <c r="G549" s="267"/>
      <c r="H549" s="663"/>
      <c r="I549" s="130"/>
      <c r="J549" s="102">
        <f t="shared" si="89"/>
      </c>
      <c r="K549" s="129"/>
      <c r="N549" s="96"/>
      <c r="O549" s="96"/>
      <c r="S549" s="96"/>
      <c r="T549" s="96"/>
      <c r="V549" s="96"/>
      <c r="W549" s="96"/>
    </row>
    <row r="550" spans="1:23" ht="15.75">
      <c r="A550" s="163"/>
      <c r="B550" s="6"/>
      <c r="C550" s="7">
        <v>9355</v>
      </c>
      <c r="D550" s="29" t="s">
        <v>1592</v>
      </c>
      <c r="E550" s="704"/>
      <c r="F550" s="595"/>
      <c r="G550" s="593"/>
      <c r="H550" s="683"/>
      <c r="I550" s="418"/>
      <c r="J550" s="102">
        <f t="shared" si="89"/>
      </c>
      <c r="K550" s="129"/>
      <c r="N550" s="96"/>
      <c r="O550" s="96"/>
      <c r="S550" s="96"/>
      <c r="T550" s="96"/>
      <c r="V550" s="96"/>
      <c r="W550" s="96"/>
    </row>
    <row r="551" spans="1:23" ht="15.75">
      <c r="A551" s="264">
        <v>462</v>
      </c>
      <c r="B551" s="6"/>
      <c r="C551" s="7">
        <v>9356</v>
      </c>
      <c r="D551" s="9" t="s">
        <v>1593</v>
      </c>
      <c r="E551" s="704"/>
      <c r="F551" s="595"/>
      <c r="G551" s="593"/>
      <c r="H551" s="683"/>
      <c r="I551" s="418"/>
      <c r="J551" s="102">
        <f t="shared" si="89"/>
      </c>
      <c r="K551" s="129"/>
      <c r="N551" s="96"/>
      <c r="O551" s="96"/>
      <c r="S551" s="96"/>
      <c r="T551" s="96"/>
      <c r="V551" s="96"/>
      <c r="W551" s="96"/>
    </row>
    <row r="552" spans="1:23" ht="15.75">
      <c r="A552" s="264">
        <v>462</v>
      </c>
      <c r="B552" s="6"/>
      <c r="C552" s="7">
        <v>9395</v>
      </c>
      <c r="D552" s="9" t="s">
        <v>1594</v>
      </c>
      <c r="E552" s="704"/>
      <c r="F552" s="399"/>
      <c r="G552" s="267"/>
      <c r="H552" s="663"/>
      <c r="I552" s="130"/>
      <c r="J552" s="102">
        <f t="shared" si="89"/>
      </c>
      <c r="K552" s="129"/>
      <c r="N552" s="96"/>
      <c r="O552" s="96"/>
      <c r="S552" s="96"/>
      <c r="T552" s="96"/>
      <c r="V552" s="96"/>
      <c r="W552" s="96"/>
    </row>
    <row r="553" spans="1:23" ht="31.5">
      <c r="A553" s="163">
        <v>465</v>
      </c>
      <c r="B553" s="6"/>
      <c r="C553" s="13">
        <v>9396</v>
      </c>
      <c r="D553" s="26" t="s">
        <v>1595</v>
      </c>
      <c r="E553" s="704"/>
      <c r="F553" s="399"/>
      <c r="G553" s="267"/>
      <c r="H553" s="663"/>
      <c r="I553" s="130"/>
      <c r="J553" s="102">
        <f t="shared" si="89"/>
      </c>
      <c r="K553" s="129"/>
      <c r="N553" s="96"/>
      <c r="O553" s="96"/>
      <c r="S553" s="96"/>
      <c r="T553" s="96"/>
      <c r="V553" s="96"/>
      <c r="W553" s="96"/>
    </row>
    <row r="554" spans="1:25" s="132" customFormat="1" ht="31.5" customHeight="1">
      <c r="A554" s="216">
        <v>470</v>
      </c>
      <c r="B554" s="10">
        <v>9500</v>
      </c>
      <c r="C554" s="751" t="s">
        <v>1609</v>
      </c>
      <c r="D554" s="751"/>
      <c r="E554" s="704">
        <f>SUM(E555:E573)</f>
        <v>0</v>
      </c>
      <c r="F554" s="398">
        <f>SUM(F555:F573)</f>
        <v>0</v>
      </c>
      <c r="G554" s="265">
        <f>SUM(G555:G573)</f>
        <v>0</v>
      </c>
      <c r="H554" s="662">
        <f>SUM(H555:H573)</f>
        <v>0</v>
      </c>
      <c r="I554" s="265">
        <f>SUM(I555:I573)</f>
        <v>0</v>
      </c>
      <c r="J554" s="102">
        <f t="shared" si="89"/>
      </c>
      <c r="K554" s="129"/>
      <c r="P554" s="285"/>
      <c r="Y554" s="96"/>
    </row>
    <row r="555" spans="1:23" ht="15.75">
      <c r="A555" s="163">
        <v>475</v>
      </c>
      <c r="B555" s="6"/>
      <c r="C555" s="15">
        <v>9501</v>
      </c>
      <c r="D555" s="18" t="s">
        <v>1610</v>
      </c>
      <c r="E555" s="691"/>
      <c r="F555" s="378"/>
      <c r="G555" s="130"/>
      <c r="H555" s="640"/>
      <c r="I555" s="130"/>
      <c r="J555" s="102">
        <f t="shared" si="89"/>
      </c>
      <c r="K555" s="129"/>
      <c r="N555" s="96"/>
      <c r="O555" s="96"/>
      <c r="S555" s="96"/>
      <c r="T555" s="96"/>
      <c r="V555" s="96"/>
      <c r="W555" s="96"/>
    </row>
    <row r="556" spans="1:25" ht="34.5" customHeight="1">
      <c r="A556" s="163">
        <v>480</v>
      </c>
      <c r="B556" s="6"/>
      <c r="C556" s="7">
        <v>9502</v>
      </c>
      <c r="D556" s="35" t="s">
        <v>1611</v>
      </c>
      <c r="E556" s="691"/>
      <c r="F556" s="378"/>
      <c r="G556" s="130"/>
      <c r="H556" s="640"/>
      <c r="I556" s="130"/>
      <c r="J556" s="102">
        <f t="shared" si="89"/>
      </c>
      <c r="K556" s="129"/>
      <c r="N556" s="96"/>
      <c r="O556" s="96"/>
      <c r="S556" s="96"/>
      <c r="T556" s="96"/>
      <c r="V556" s="96"/>
      <c r="W556" s="96"/>
      <c r="Y556" s="132"/>
    </row>
    <row r="557" spans="1:23" ht="15.75">
      <c r="A557" s="163">
        <v>485</v>
      </c>
      <c r="B557" s="6"/>
      <c r="C557" s="7">
        <v>9503</v>
      </c>
      <c r="D557" s="35" t="s">
        <v>1672</v>
      </c>
      <c r="E557" s="691"/>
      <c r="F557" s="378"/>
      <c r="G557" s="130"/>
      <c r="H557" s="640"/>
      <c r="I557" s="130"/>
      <c r="J557" s="102">
        <f t="shared" si="89"/>
      </c>
      <c r="K557" s="129"/>
      <c r="N557" s="96"/>
      <c r="O557" s="96"/>
      <c r="S557" s="96"/>
      <c r="T557" s="96"/>
      <c r="V557" s="96"/>
      <c r="W557" s="96"/>
    </row>
    <row r="558" spans="1:23" ht="31.5">
      <c r="A558" s="163">
        <v>490</v>
      </c>
      <c r="B558" s="6"/>
      <c r="C558" s="7">
        <v>9504</v>
      </c>
      <c r="D558" s="35" t="s">
        <v>1673</v>
      </c>
      <c r="E558" s="691"/>
      <c r="F558" s="378"/>
      <c r="G558" s="130"/>
      <c r="H558" s="640"/>
      <c r="I558" s="130"/>
      <c r="J558" s="102">
        <f t="shared" si="89"/>
      </c>
      <c r="K558" s="129"/>
      <c r="N558" s="96"/>
      <c r="O558" s="96"/>
      <c r="S558" s="96"/>
      <c r="T558" s="96"/>
      <c r="V558" s="96"/>
      <c r="W558" s="96"/>
    </row>
    <row r="559" spans="1:23" ht="15.75">
      <c r="A559" s="163">
        <v>495</v>
      </c>
      <c r="B559" s="6"/>
      <c r="C559" s="7">
        <v>9505</v>
      </c>
      <c r="D559" s="35" t="s">
        <v>1612</v>
      </c>
      <c r="E559" s="691"/>
      <c r="F559" s="378"/>
      <c r="G559" s="130"/>
      <c r="H559" s="640"/>
      <c r="I559" s="130"/>
      <c r="J559" s="102">
        <f t="shared" si="89"/>
      </c>
      <c r="K559" s="129"/>
      <c r="N559" s="96"/>
      <c r="O559" s="96"/>
      <c r="S559" s="96"/>
      <c r="T559" s="96"/>
      <c r="V559" s="96"/>
      <c r="W559" s="96"/>
    </row>
    <row r="560" spans="1:23" ht="15.75">
      <c r="A560" s="163">
        <v>500</v>
      </c>
      <c r="B560" s="6"/>
      <c r="C560" s="7">
        <v>9506</v>
      </c>
      <c r="D560" s="35" t="s">
        <v>1613</v>
      </c>
      <c r="E560" s="691"/>
      <c r="F560" s="378"/>
      <c r="G560" s="130"/>
      <c r="H560" s="640"/>
      <c r="I560" s="130"/>
      <c r="J560" s="102">
        <f t="shared" si="89"/>
      </c>
      <c r="K560" s="129"/>
      <c r="N560" s="96"/>
      <c r="O560" s="96"/>
      <c r="S560" s="96"/>
      <c r="T560" s="96"/>
      <c r="V560" s="96"/>
      <c r="W560" s="96"/>
    </row>
    <row r="561" spans="1:23" ht="15.75">
      <c r="A561" s="163">
        <v>505</v>
      </c>
      <c r="B561" s="6"/>
      <c r="C561" s="7">
        <v>9507</v>
      </c>
      <c r="D561" s="35" t="s">
        <v>1614</v>
      </c>
      <c r="E561" s="691"/>
      <c r="F561" s="378"/>
      <c r="G561" s="130"/>
      <c r="H561" s="640"/>
      <c r="I561" s="130"/>
      <c r="J561" s="102">
        <f t="shared" si="89"/>
      </c>
      <c r="K561" s="129"/>
      <c r="N561" s="96"/>
      <c r="O561" s="96"/>
      <c r="S561" s="96"/>
      <c r="T561" s="96"/>
      <c r="V561" s="96"/>
      <c r="W561" s="96"/>
    </row>
    <row r="562" spans="1:23" ht="15.75">
      <c r="A562" s="163">
        <v>510</v>
      </c>
      <c r="B562" s="6"/>
      <c r="C562" s="7">
        <v>9508</v>
      </c>
      <c r="D562" s="35" t="s">
        <v>1615</v>
      </c>
      <c r="E562" s="691"/>
      <c r="F562" s="378"/>
      <c r="G562" s="130"/>
      <c r="H562" s="640"/>
      <c r="I562" s="130"/>
      <c r="J562" s="102">
        <f t="shared" si="89"/>
      </c>
      <c r="K562" s="129"/>
      <c r="N562" s="96"/>
      <c r="O562" s="96"/>
      <c r="S562" s="96"/>
      <c r="T562" s="96"/>
      <c r="V562" s="96"/>
      <c r="W562" s="96"/>
    </row>
    <row r="563" spans="1:23" ht="15.75">
      <c r="A563" s="163">
        <v>515</v>
      </c>
      <c r="B563" s="6"/>
      <c r="C563" s="7">
        <v>9509</v>
      </c>
      <c r="D563" s="35" t="s">
        <v>1674</v>
      </c>
      <c r="E563" s="691"/>
      <c r="F563" s="378"/>
      <c r="G563" s="130"/>
      <c r="H563" s="640"/>
      <c r="I563" s="130"/>
      <c r="J563" s="102">
        <f t="shared" si="89"/>
      </c>
      <c r="K563" s="129"/>
      <c r="N563" s="96"/>
      <c r="O563" s="96"/>
      <c r="S563" s="96"/>
      <c r="T563" s="96"/>
      <c r="V563" s="96"/>
      <c r="W563" s="96"/>
    </row>
    <row r="564" spans="1:23" ht="31.5">
      <c r="A564" s="163">
        <v>520</v>
      </c>
      <c r="B564" s="6"/>
      <c r="C564" s="7">
        <v>9510</v>
      </c>
      <c r="D564" s="35" t="s">
        <v>1675</v>
      </c>
      <c r="E564" s="691"/>
      <c r="F564" s="378"/>
      <c r="G564" s="130"/>
      <c r="H564" s="640"/>
      <c r="I564" s="130"/>
      <c r="J564" s="102">
        <f t="shared" si="89"/>
      </c>
      <c r="K564" s="129"/>
      <c r="N564" s="96"/>
      <c r="O564" s="96"/>
      <c r="S564" s="96"/>
      <c r="T564" s="96"/>
      <c r="V564" s="96"/>
      <c r="W564" s="96"/>
    </row>
    <row r="565" spans="1:23" ht="15.75">
      <c r="A565" s="163">
        <v>525</v>
      </c>
      <c r="B565" s="6"/>
      <c r="C565" s="7">
        <v>9511</v>
      </c>
      <c r="D565" s="35" t="s">
        <v>1616</v>
      </c>
      <c r="E565" s="691"/>
      <c r="F565" s="378"/>
      <c r="G565" s="130"/>
      <c r="H565" s="640"/>
      <c r="I565" s="130"/>
      <c r="J565" s="102">
        <f t="shared" si="89"/>
      </c>
      <c r="K565" s="129"/>
      <c r="N565" s="96"/>
      <c r="O565" s="96"/>
      <c r="S565" s="96"/>
      <c r="T565" s="96"/>
      <c r="V565" s="96"/>
      <c r="W565" s="96"/>
    </row>
    <row r="566" spans="1:23" ht="15.75">
      <c r="A566" s="163">
        <v>530</v>
      </c>
      <c r="B566" s="6"/>
      <c r="C566" s="7">
        <v>9512</v>
      </c>
      <c r="D566" s="35" t="s">
        <v>1617</v>
      </c>
      <c r="E566" s="691"/>
      <c r="F566" s="378"/>
      <c r="G566" s="130"/>
      <c r="H566" s="640"/>
      <c r="I566" s="130"/>
      <c r="J566" s="102">
        <f t="shared" si="89"/>
      </c>
      <c r="K566" s="129"/>
      <c r="N566" s="96"/>
      <c r="O566" s="96"/>
      <c r="S566" s="96"/>
      <c r="T566" s="96"/>
      <c r="V566" s="96"/>
      <c r="W566" s="96"/>
    </row>
    <row r="567" spans="1:23" ht="15.75">
      <c r="A567" s="163">
        <v>535</v>
      </c>
      <c r="B567" s="6"/>
      <c r="C567" s="7">
        <v>9513</v>
      </c>
      <c r="D567" s="9" t="s">
        <v>1618</v>
      </c>
      <c r="E567" s="704"/>
      <c r="F567" s="399"/>
      <c r="G567" s="267"/>
      <c r="H567" s="663"/>
      <c r="I567" s="130"/>
      <c r="J567" s="102">
        <f t="shared" si="89"/>
      </c>
      <c r="K567" s="129"/>
      <c r="N567" s="96"/>
      <c r="O567" s="96"/>
      <c r="S567" s="96"/>
      <c r="T567" s="96"/>
      <c r="V567" s="96"/>
      <c r="W567" s="96"/>
    </row>
    <row r="568" spans="1:23" ht="31.5">
      <c r="A568" s="163">
        <v>540</v>
      </c>
      <c r="B568" s="6"/>
      <c r="C568" s="91">
        <v>9514</v>
      </c>
      <c r="D568" s="92" t="s">
        <v>1619</v>
      </c>
      <c r="E568" s="704"/>
      <c r="F568" s="399"/>
      <c r="G568" s="267"/>
      <c r="H568" s="663"/>
      <c r="I568" s="130"/>
      <c r="J568" s="102">
        <f t="shared" si="89"/>
      </c>
      <c r="K568" s="129"/>
      <c r="N568" s="96"/>
      <c r="O568" s="96"/>
      <c r="S568" s="96"/>
      <c r="T568" s="96"/>
      <c r="V568" s="96"/>
      <c r="W568" s="96"/>
    </row>
    <row r="569" spans="1:23" ht="31.5">
      <c r="A569" s="163">
        <v>545</v>
      </c>
      <c r="B569" s="6"/>
      <c r="C569" s="7">
        <v>9521</v>
      </c>
      <c r="D569" s="35" t="s">
        <v>1620</v>
      </c>
      <c r="E569" s="691"/>
      <c r="F569" s="378"/>
      <c r="G569" s="130"/>
      <c r="H569" s="640"/>
      <c r="I569" s="130"/>
      <c r="J569" s="102">
        <f t="shared" si="89"/>
      </c>
      <c r="K569" s="129"/>
      <c r="N569" s="96"/>
      <c r="O569" s="96"/>
      <c r="S569" s="96"/>
      <c r="T569" s="96"/>
      <c r="V569" s="96"/>
      <c r="W569" s="96"/>
    </row>
    <row r="570" spans="1:23" ht="15.75">
      <c r="A570" s="163">
        <v>550</v>
      </c>
      <c r="B570" s="6"/>
      <c r="C570" s="7">
        <v>9522</v>
      </c>
      <c r="D570" s="29" t="s">
        <v>1621</v>
      </c>
      <c r="E570" s="691"/>
      <c r="F570" s="378"/>
      <c r="G570" s="130"/>
      <c r="H570" s="640"/>
      <c r="I570" s="130"/>
      <c r="J570" s="102">
        <f t="shared" si="89"/>
      </c>
      <c r="K570" s="129"/>
      <c r="N570" s="96"/>
      <c r="O570" s="96"/>
      <c r="S570" s="96"/>
      <c r="T570" s="96"/>
      <c r="V570" s="96"/>
      <c r="W570" s="96"/>
    </row>
    <row r="571" spans="1:23" ht="15.75">
      <c r="A571" s="163">
        <v>555</v>
      </c>
      <c r="B571" s="6"/>
      <c r="C571" s="7">
        <v>9528</v>
      </c>
      <c r="D571" s="29" t="s">
        <v>1622</v>
      </c>
      <c r="E571" s="691"/>
      <c r="F571" s="378"/>
      <c r="G571" s="130"/>
      <c r="H571" s="640"/>
      <c r="I571" s="130"/>
      <c r="J571" s="102">
        <f t="shared" si="89"/>
      </c>
      <c r="K571" s="129"/>
      <c r="N571" s="96"/>
      <c r="O571" s="96"/>
      <c r="S571" s="96"/>
      <c r="T571" s="96"/>
      <c r="V571" s="96"/>
      <c r="W571" s="96"/>
    </row>
    <row r="572" spans="1:23" ht="31.5">
      <c r="A572" s="163">
        <v>560</v>
      </c>
      <c r="B572" s="6"/>
      <c r="C572" s="13">
        <v>9529</v>
      </c>
      <c r="D572" s="26" t="s">
        <v>1623</v>
      </c>
      <c r="E572" s="691"/>
      <c r="F572" s="378"/>
      <c r="G572" s="130"/>
      <c r="H572" s="640"/>
      <c r="I572" s="130"/>
      <c r="J572" s="102">
        <f t="shared" si="89"/>
      </c>
      <c r="K572" s="129"/>
      <c r="N572" s="96"/>
      <c r="O572" s="96"/>
      <c r="S572" s="96"/>
      <c r="T572" s="96"/>
      <c r="V572" s="96"/>
      <c r="W572" s="96"/>
    </row>
    <row r="573" spans="1:23" ht="31.5">
      <c r="A573" s="163">
        <v>561</v>
      </c>
      <c r="B573" s="6"/>
      <c r="C573" s="13">
        <v>9549</v>
      </c>
      <c r="D573" s="26" t="s">
        <v>1624</v>
      </c>
      <c r="E573" s="691"/>
      <c r="F573" s="378"/>
      <c r="G573" s="130"/>
      <c r="H573" s="640"/>
      <c r="I573" s="130"/>
      <c r="J573" s="102">
        <f t="shared" si="89"/>
      </c>
      <c r="K573" s="129"/>
      <c r="N573" s="96"/>
      <c r="O573" s="96"/>
      <c r="S573" s="96"/>
      <c r="T573" s="96"/>
      <c r="V573" s="96"/>
      <c r="W573" s="96"/>
    </row>
    <row r="574" spans="1:25" s="132" customFormat="1" ht="24.75" customHeight="1">
      <c r="A574" s="216">
        <v>565</v>
      </c>
      <c r="B574" s="10">
        <v>9600</v>
      </c>
      <c r="C574" s="752" t="s">
        <v>1625</v>
      </c>
      <c r="D574" s="744"/>
      <c r="E574" s="704">
        <f>SUM(E575:E578)</f>
        <v>0</v>
      </c>
      <c r="F574" s="398">
        <f>SUM(F575:F578)</f>
        <v>0</v>
      </c>
      <c r="G574" s="265">
        <f>SUM(G575:G578)</f>
        <v>0</v>
      </c>
      <c r="H574" s="662">
        <f>SUM(H575:H578)</f>
        <v>0</v>
      </c>
      <c r="I574" s="265">
        <f>SUM(I575:I578)</f>
        <v>0</v>
      </c>
      <c r="J574" s="102">
        <f t="shared" si="89"/>
      </c>
      <c r="K574" s="129"/>
      <c r="P574" s="285"/>
      <c r="Y574" s="96"/>
    </row>
    <row r="575" spans="1:25" s="138" customFormat="1" ht="36.75" customHeight="1">
      <c r="A575" s="254">
        <v>566</v>
      </c>
      <c r="B575" s="14"/>
      <c r="C575" s="74">
        <v>9601</v>
      </c>
      <c r="D575" s="405" t="s">
        <v>1626</v>
      </c>
      <c r="E575" s="691"/>
      <c r="F575" s="378"/>
      <c r="G575" s="130"/>
      <c r="H575" s="640"/>
      <c r="I575" s="130"/>
      <c r="J575" s="102">
        <f t="shared" si="89"/>
      </c>
      <c r="K575" s="129"/>
      <c r="Y575" s="96"/>
    </row>
    <row r="576" spans="1:25" s="138" customFormat="1" ht="36.75" customHeight="1">
      <c r="A576" s="254">
        <v>567</v>
      </c>
      <c r="B576" s="14"/>
      <c r="C576" s="93">
        <v>9603</v>
      </c>
      <c r="D576" s="406" t="s">
        <v>1676</v>
      </c>
      <c r="E576" s="691"/>
      <c r="F576" s="378"/>
      <c r="G576" s="130"/>
      <c r="H576" s="640"/>
      <c r="I576" s="130"/>
      <c r="J576" s="102">
        <f t="shared" si="89"/>
      </c>
      <c r="K576" s="129"/>
      <c r="Y576" s="132"/>
    </row>
    <row r="577" spans="1:11" s="138" customFormat="1" ht="36.75" customHeight="1">
      <c r="A577" s="254">
        <v>568</v>
      </c>
      <c r="B577" s="14"/>
      <c r="C577" s="90">
        <v>9607</v>
      </c>
      <c r="D577" s="407" t="s">
        <v>1627</v>
      </c>
      <c r="E577" s="691"/>
      <c r="F577" s="378"/>
      <c r="G577" s="130"/>
      <c r="H577" s="640"/>
      <c r="I577" s="130"/>
      <c r="J577" s="102">
        <f aca="true" t="shared" si="90" ref="J577:J584">(IF(OR($E577&lt;&gt;0,$F577&lt;&gt;0,$G577&lt;&gt;0,$H577&lt;&gt;0,$I577&lt;&gt;0),$J$2,""))</f>
      </c>
      <c r="K577" s="129"/>
    </row>
    <row r="578" spans="1:11" s="138" customFormat="1" ht="36.75" customHeight="1">
      <c r="A578" s="254">
        <v>569</v>
      </c>
      <c r="B578" s="14"/>
      <c r="C578" s="75">
        <v>9609</v>
      </c>
      <c r="D578" s="408" t="s">
        <v>1677</v>
      </c>
      <c r="E578" s="691"/>
      <c r="F578" s="378"/>
      <c r="G578" s="130"/>
      <c r="H578" s="640"/>
      <c r="I578" s="130"/>
      <c r="J578" s="102">
        <f t="shared" si="90"/>
      </c>
      <c r="K578" s="129"/>
    </row>
    <row r="579" spans="1:25" s="132" customFormat="1" ht="35.25" customHeight="1">
      <c r="A579" s="216">
        <v>575</v>
      </c>
      <c r="B579" s="10">
        <v>9800</v>
      </c>
      <c r="C579" s="749" t="s">
        <v>1628</v>
      </c>
      <c r="D579" s="750"/>
      <c r="E579" s="704">
        <f>SUM(E580:E584)</f>
        <v>0</v>
      </c>
      <c r="F579" s="398">
        <f>SUM(F580:F584)</f>
        <v>0</v>
      </c>
      <c r="G579" s="265">
        <f>SUM(G580:G584)</f>
        <v>0</v>
      </c>
      <c r="H579" s="662">
        <f>SUM(H580:H584)</f>
        <v>0</v>
      </c>
      <c r="I579" s="265">
        <f>SUM(I580:I584)</f>
        <v>0</v>
      </c>
      <c r="J579" s="102">
        <f t="shared" si="90"/>
      </c>
      <c r="K579" s="129"/>
      <c r="P579" s="285"/>
      <c r="Y579" s="138"/>
    </row>
    <row r="580" spans="1:25" ht="15.75">
      <c r="A580" s="163">
        <v>580</v>
      </c>
      <c r="B580" s="49"/>
      <c r="C580" s="15">
        <v>9810</v>
      </c>
      <c r="D580" s="18" t="s">
        <v>1596</v>
      </c>
      <c r="E580" s="704"/>
      <c r="F580" s="399"/>
      <c r="G580" s="267"/>
      <c r="H580" s="663"/>
      <c r="I580" s="130"/>
      <c r="J580" s="102">
        <f t="shared" si="90"/>
      </c>
      <c r="K580" s="129"/>
      <c r="N580" s="96"/>
      <c r="O580" s="96"/>
      <c r="S580" s="96"/>
      <c r="T580" s="96"/>
      <c r="V580" s="96"/>
      <c r="W580" s="96"/>
      <c r="Y580" s="138"/>
    </row>
    <row r="581" spans="1:25" ht="15.75">
      <c r="A581" s="163">
        <v>585</v>
      </c>
      <c r="B581" s="49"/>
      <c r="C581" s="7">
        <v>9820</v>
      </c>
      <c r="D581" s="9" t="s">
        <v>1597</v>
      </c>
      <c r="E581" s="704"/>
      <c r="F581" s="399"/>
      <c r="G581" s="267"/>
      <c r="H581" s="663"/>
      <c r="I581" s="130"/>
      <c r="J581" s="102">
        <f t="shared" si="90"/>
      </c>
      <c r="K581" s="129"/>
      <c r="N581" s="96"/>
      <c r="O581" s="96"/>
      <c r="S581" s="96"/>
      <c r="T581" s="96"/>
      <c r="V581" s="96"/>
      <c r="W581" s="96"/>
      <c r="Y581" s="132"/>
    </row>
    <row r="582" spans="1:23" ht="15.75">
      <c r="A582" s="163">
        <v>590</v>
      </c>
      <c r="B582" s="49"/>
      <c r="C582" s="7">
        <v>9830</v>
      </c>
      <c r="D582" s="9" t="s">
        <v>1598</v>
      </c>
      <c r="E582" s="704"/>
      <c r="F582" s="399"/>
      <c r="G582" s="267"/>
      <c r="H582" s="663"/>
      <c r="I582" s="130"/>
      <c r="J582" s="102">
        <f t="shared" si="90"/>
      </c>
      <c r="K582" s="129"/>
      <c r="N582" s="96"/>
      <c r="O582" s="96"/>
      <c r="S582" s="96"/>
      <c r="T582" s="96"/>
      <c r="V582" s="96"/>
      <c r="W582" s="96"/>
    </row>
    <row r="583" spans="1:23" ht="15.75">
      <c r="A583" s="148">
        <v>600</v>
      </c>
      <c r="B583" s="49"/>
      <c r="C583" s="7">
        <v>9850</v>
      </c>
      <c r="D583" s="9" t="s">
        <v>1599</v>
      </c>
      <c r="E583" s="704"/>
      <c r="F583" s="399"/>
      <c r="G583" s="267"/>
      <c r="H583" s="663"/>
      <c r="I583" s="130"/>
      <c r="J583" s="102">
        <f t="shared" si="90"/>
      </c>
      <c r="K583" s="129"/>
      <c r="N583" s="96"/>
      <c r="O583" s="96"/>
      <c r="S583" s="96"/>
      <c r="T583" s="96"/>
      <c r="V583" s="96"/>
      <c r="W583" s="96"/>
    </row>
    <row r="584" spans="1:23" ht="34.5" customHeight="1" thickBot="1">
      <c r="A584" s="148">
        <v>605</v>
      </c>
      <c r="B584" s="94"/>
      <c r="C584" s="13">
        <v>9890</v>
      </c>
      <c r="D584" s="12" t="s">
        <v>1629</v>
      </c>
      <c r="E584" s="716"/>
      <c r="F584" s="410"/>
      <c r="G584" s="297"/>
      <c r="H584" s="672"/>
      <c r="I584" s="130"/>
      <c r="J584" s="102">
        <f t="shared" si="90"/>
      </c>
      <c r="K584" s="129"/>
      <c r="N584" s="96"/>
      <c r="O584" s="96"/>
      <c r="S584" s="96"/>
      <c r="T584" s="96"/>
      <c r="V584" s="96"/>
      <c r="W584" s="96"/>
    </row>
    <row r="585" spans="1:23" ht="16.5" thickBot="1">
      <c r="A585" s="148">
        <v>610</v>
      </c>
      <c r="B585" s="95"/>
      <c r="C585" s="81" t="s">
        <v>1357</v>
      </c>
      <c r="D585" s="82" t="s">
        <v>1630</v>
      </c>
      <c r="E585" s="707">
        <f>SUM(E449,E453,E456,E459,E469,E485,E490,E491,E500,E504,E509,E466,E512,E519,E523,E524,E529,E532,E554,E574,E579)</f>
        <v>0</v>
      </c>
      <c r="F585" s="420">
        <f>SUM(F449,F453,F456,F459,F469,F485,F490,F491,F500,F504,F509,F466,F512,F519,F523,F524,F529,F532,F554,F574,F579)</f>
        <v>0</v>
      </c>
      <c r="G585" s="420">
        <f>SUM(G449,G453,G456,G459,G469,G485,G490,G491,G500,G504,G509,G466,G512,G519,G523,G524,G529,G532,G554,G574,G579)</f>
        <v>0</v>
      </c>
      <c r="H585" s="665">
        <f>SUM(H449,H453,H456,H459,H469,H485,H490,H491,H500,H504,H509,H466,H512,H519,H523,H524,H529,H532,H554,H574,H579)</f>
        <v>0</v>
      </c>
      <c r="I585" s="420">
        <f>SUM(I449,I453,I456,I459,I469,I485,I490,I491,I500,I504,I509,I466,I512,I519,I523,I524,I529,I532,I554,I574,I579)</f>
        <v>0</v>
      </c>
      <c r="J585" s="102">
        <v>1</v>
      </c>
      <c r="N585" s="96"/>
      <c r="O585" s="96"/>
      <c r="S585" s="96"/>
      <c r="T585" s="96"/>
      <c r="V585" s="96"/>
      <c r="W585" s="96"/>
    </row>
    <row r="586" spans="1:23" ht="15">
      <c r="A586" s="148"/>
      <c r="D586" s="422" t="s">
        <v>1180</v>
      </c>
      <c r="E586" s="686">
        <f>E585+E433</f>
        <v>0</v>
      </c>
      <c r="F586" s="686">
        <f>F585+F433</f>
        <v>0</v>
      </c>
      <c r="G586" s="686">
        <f>G585+G433</f>
        <v>0</v>
      </c>
      <c r="H586" s="686">
        <f>H585+H433</f>
        <v>0</v>
      </c>
      <c r="I586" s="686">
        <f>I585+I433</f>
        <v>0</v>
      </c>
      <c r="J586" s="102">
        <v>1</v>
      </c>
      <c r="N586" s="96"/>
      <c r="O586" s="96"/>
      <c r="S586" s="96"/>
      <c r="T586" s="96"/>
      <c r="V586" s="96"/>
      <c r="W586" s="96"/>
    </row>
    <row r="587" spans="1:23" ht="15">
      <c r="A587" s="148"/>
      <c r="J587" s="102">
        <v>1</v>
      </c>
      <c r="N587" s="96"/>
      <c r="O587" s="96"/>
      <c r="S587" s="96"/>
      <c r="T587" s="96"/>
      <c r="V587" s="96"/>
      <c r="W587" s="96"/>
    </row>
    <row r="588" spans="1:23" ht="15">
      <c r="A588" s="148"/>
      <c r="B588" s="298" t="s">
        <v>1164</v>
      </c>
      <c r="C588" s="299"/>
      <c r="D588" s="166" t="s">
        <v>1165</v>
      </c>
      <c r="E588" s="166"/>
      <c r="J588" s="102">
        <v>1</v>
      </c>
      <c r="K588" s="300"/>
      <c r="L588" s="298"/>
      <c r="M588" s="166"/>
      <c r="N588" s="166"/>
      <c r="O588" s="301"/>
      <c r="Q588" s="298"/>
      <c r="R588" s="166"/>
      <c r="S588" s="166"/>
      <c r="T588" s="301"/>
      <c r="U588" s="166"/>
      <c r="V588" s="166"/>
      <c r="W588" s="301"/>
    </row>
    <row r="589" spans="1:23" ht="15">
      <c r="A589" s="148"/>
      <c r="B589" s="302"/>
      <c r="C589" s="302"/>
      <c r="D589" s="303"/>
      <c r="E589" s="303"/>
      <c r="F589" s="303"/>
      <c r="G589" s="303"/>
      <c r="H589" s="303"/>
      <c r="I589" s="303"/>
      <c r="J589" s="102">
        <v>1</v>
      </c>
      <c r="K589" s="300"/>
      <c r="L589" s="304"/>
      <c r="M589" s="245"/>
      <c r="N589" s="245"/>
      <c r="O589" s="245"/>
      <c r="Q589" s="304"/>
      <c r="R589" s="245"/>
      <c r="S589" s="245"/>
      <c r="T589" s="245"/>
      <c r="U589" s="245"/>
      <c r="V589" s="245"/>
      <c r="W589" s="245"/>
    </row>
    <row r="590" spans="1:23" ht="15">
      <c r="A590" s="148"/>
      <c r="B590" s="298" t="s">
        <v>1166</v>
      </c>
      <c r="C590" s="299"/>
      <c r="D590" s="166"/>
      <c r="E590" s="166"/>
      <c r="F590" s="166"/>
      <c r="G590" s="166"/>
      <c r="H590" s="645"/>
      <c r="I590" s="166"/>
      <c r="J590" s="102">
        <v>1</v>
      </c>
      <c r="K590" s="300"/>
      <c r="L590" s="298"/>
      <c r="M590" s="166"/>
      <c r="N590" s="166"/>
      <c r="O590" s="301"/>
      <c r="Q590" s="298"/>
      <c r="R590" s="166"/>
      <c r="S590" s="166"/>
      <c r="T590" s="301"/>
      <c r="U590" s="166"/>
      <c r="V590" s="166"/>
      <c r="W590" s="301"/>
    </row>
    <row r="591" spans="1:23" ht="15">
      <c r="A591" s="148"/>
      <c r="B591" s="298"/>
      <c r="C591" s="299"/>
      <c r="D591" s="166"/>
      <c r="E591" s="166"/>
      <c r="F591" s="166"/>
      <c r="G591" s="166"/>
      <c r="H591" s="645"/>
      <c r="I591" s="166"/>
      <c r="J591" s="102">
        <v>1</v>
      </c>
      <c r="K591" s="300"/>
      <c r="L591" s="298"/>
      <c r="M591" s="166"/>
      <c r="N591" s="166"/>
      <c r="O591" s="301"/>
      <c r="Q591" s="298"/>
      <c r="R591" s="166"/>
      <c r="S591" s="166"/>
      <c r="T591" s="301"/>
      <c r="U591" s="166"/>
      <c r="V591" s="166"/>
      <c r="W591" s="301"/>
    </row>
    <row r="592" spans="1:23" ht="15">
      <c r="A592" s="148"/>
      <c r="B592" s="305" t="s">
        <v>1167</v>
      </c>
      <c r="C592" s="299"/>
      <c r="D592" s="166" t="s">
        <v>1168</v>
      </c>
      <c r="E592" s="166"/>
      <c r="F592" s="166"/>
      <c r="G592" s="166"/>
      <c r="H592" s="645"/>
      <c r="I592" s="166"/>
      <c r="J592" s="102">
        <v>1</v>
      </c>
      <c r="K592" s="300"/>
      <c r="L592" s="305"/>
      <c r="M592" s="166"/>
      <c r="N592" s="166"/>
      <c r="O592" s="301"/>
      <c r="Q592" s="305"/>
      <c r="R592" s="166"/>
      <c r="S592" s="166"/>
      <c r="T592" s="301"/>
      <c r="U592" s="166"/>
      <c r="V592" s="166"/>
      <c r="W592" s="301"/>
    </row>
    <row r="593" spans="1:23" ht="15">
      <c r="A593" s="163"/>
      <c r="B593" s="306"/>
      <c r="C593" s="306"/>
      <c r="D593" s="307"/>
      <c r="E593" s="308"/>
      <c r="F593" s="308"/>
      <c r="G593" s="308"/>
      <c r="H593" s="673"/>
      <c r="I593" s="308"/>
      <c r="J593" s="102">
        <v>1</v>
      </c>
      <c r="K593" s="300"/>
      <c r="L593" s="308"/>
      <c r="M593" s="308"/>
      <c r="N593" s="104"/>
      <c r="O593" s="104"/>
      <c r="Q593" s="308"/>
      <c r="R593" s="308"/>
      <c r="S593" s="104"/>
      <c r="T593" s="104"/>
      <c r="U593" s="308"/>
      <c r="V593" s="104"/>
      <c r="W593" s="104"/>
    </row>
    <row r="594" spans="1:25" s="107" customFormat="1" ht="12" customHeight="1">
      <c r="A594" s="309"/>
      <c r="B594" s="310"/>
      <c r="C594" s="310"/>
      <c r="D594" s="311"/>
      <c r="E594" s="310"/>
      <c r="F594" s="310"/>
      <c r="G594" s="310"/>
      <c r="H594" s="310"/>
      <c r="I594" s="310"/>
      <c r="J594" s="102">
        <v>1</v>
      </c>
      <c r="K594" s="103"/>
      <c r="L594" s="310"/>
      <c r="M594" s="310"/>
      <c r="N594" s="312"/>
      <c r="O594" s="312"/>
      <c r="P594" s="312"/>
      <c r="Q594" s="310"/>
      <c r="R594" s="310"/>
      <c r="S594" s="312"/>
      <c r="T594" s="312"/>
      <c r="U594" s="310"/>
      <c r="V594" s="312"/>
      <c r="W594" s="312"/>
      <c r="X594" s="312"/>
      <c r="Y594" s="96"/>
    </row>
    <row r="595" spans="5:24" ht="15">
      <c r="E595" s="167"/>
      <c r="F595" s="167"/>
      <c r="G595" s="167"/>
      <c r="H595" s="646"/>
      <c r="I595" s="173"/>
      <c r="L595" s="167"/>
      <c r="M595" s="167"/>
      <c r="N595" s="173"/>
      <c r="O595" s="173"/>
      <c r="P595" s="173"/>
      <c r="Q595" s="167"/>
      <c r="R595" s="167"/>
      <c r="S595" s="173"/>
      <c r="T595" s="173"/>
      <c r="U595" s="167"/>
      <c r="V595" s="173"/>
      <c r="W595" s="173"/>
      <c r="X595" s="320"/>
    </row>
  </sheetData>
  <sheetProtection/>
  <mergeCells count="122">
    <mergeCell ref="B7:D7"/>
    <mergeCell ref="B9:D9"/>
    <mergeCell ref="B12:D12"/>
    <mergeCell ref="C22:D22"/>
    <mergeCell ref="C28:D28"/>
    <mergeCell ref="C33:D33"/>
    <mergeCell ref="C116:D116"/>
    <mergeCell ref="C105:D105"/>
    <mergeCell ref="C109:D109"/>
    <mergeCell ref="C39:D39"/>
    <mergeCell ref="C44:D44"/>
    <mergeCell ref="C49:D49"/>
    <mergeCell ref="C55:D55"/>
    <mergeCell ref="C70:D70"/>
    <mergeCell ref="C71:D71"/>
    <mergeCell ref="C72:D72"/>
    <mergeCell ref="C87:D87"/>
    <mergeCell ref="C155:D155"/>
    <mergeCell ref="B169:D169"/>
    <mergeCell ref="C132:D132"/>
    <mergeCell ref="C182:D182"/>
    <mergeCell ref="C58:D58"/>
    <mergeCell ref="C61:D61"/>
    <mergeCell ref="C146:D146"/>
    <mergeCell ref="C137:D137"/>
    <mergeCell ref="C133:D133"/>
    <mergeCell ref="C134:D134"/>
    <mergeCell ref="C62:D62"/>
    <mergeCell ref="C69:D69"/>
    <mergeCell ref="C90:D90"/>
    <mergeCell ref="C91:D91"/>
    <mergeCell ref="X178:X179"/>
    <mergeCell ref="S178:S179"/>
    <mergeCell ref="T178:T179"/>
    <mergeCell ref="B171:D171"/>
    <mergeCell ref="B174:D174"/>
    <mergeCell ref="Q178:Q179"/>
    <mergeCell ref="L174:N174"/>
    <mergeCell ref="Q174:S174"/>
    <mergeCell ref="C185:D185"/>
    <mergeCell ref="C191:D191"/>
    <mergeCell ref="R178:R179"/>
    <mergeCell ref="L178:L179"/>
    <mergeCell ref="M178:M179"/>
    <mergeCell ref="N178:N179"/>
    <mergeCell ref="O178:O179"/>
    <mergeCell ref="C248:D248"/>
    <mergeCell ref="C249:D249"/>
    <mergeCell ref="C257:D257"/>
    <mergeCell ref="C197:D197"/>
    <mergeCell ref="C198:D198"/>
    <mergeCell ref="C220:D220"/>
    <mergeCell ref="C250:D250"/>
    <mergeCell ref="C229:D229"/>
    <mergeCell ref="C216:D216"/>
    <mergeCell ref="C226:D226"/>
    <mergeCell ref="C264:D264"/>
    <mergeCell ref="C267:D267"/>
    <mergeCell ref="C261:D261"/>
    <mergeCell ref="C230:D230"/>
    <mergeCell ref="C231:D231"/>
    <mergeCell ref="C232:D232"/>
    <mergeCell ref="C233:D233"/>
    <mergeCell ref="C247:D247"/>
    <mergeCell ref="C262:D262"/>
    <mergeCell ref="C263:D263"/>
    <mergeCell ref="C285:D285"/>
    <mergeCell ref="C289:D289"/>
    <mergeCell ref="B298:D298"/>
    <mergeCell ref="B300:D300"/>
    <mergeCell ref="C268:D268"/>
    <mergeCell ref="C276:D276"/>
    <mergeCell ref="C279:D279"/>
    <mergeCell ref="C280:D280"/>
    <mergeCell ref="B303:D303"/>
    <mergeCell ref="B332:D332"/>
    <mergeCell ref="C363:D363"/>
    <mergeCell ref="C371:D371"/>
    <mergeCell ref="B341:D341"/>
    <mergeCell ref="C349:D349"/>
    <mergeCell ref="B336:D336"/>
    <mergeCell ref="B338:D338"/>
    <mergeCell ref="C449:D449"/>
    <mergeCell ref="C410:D410"/>
    <mergeCell ref="C411:D411"/>
    <mergeCell ref="C414:D414"/>
    <mergeCell ref="B421:D421"/>
    <mergeCell ref="B437:D437"/>
    <mergeCell ref="B439:D439"/>
    <mergeCell ref="C384:D384"/>
    <mergeCell ref="C390:D390"/>
    <mergeCell ref="C394:D394"/>
    <mergeCell ref="C397:D397"/>
    <mergeCell ref="C387:D387"/>
    <mergeCell ref="B442:D442"/>
    <mergeCell ref="C579:D579"/>
    <mergeCell ref="C529:D529"/>
    <mergeCell ref="C532:D532"/>
    <mergeCell ref="C554:D554"/>
    <mergeCell ref="C574:D574"/>
    <mergeCell ref="C400:D400"/>
    <mergeCell ref="C412:D412"/>
    <mergeCell ref="B423:D423"/>
    <mergeCell ref="B426:D426"/>
    <mergeCell ref="C413:D413"/>
    <mergeCell ref="C485:D485"/>
    <mergeCell ref="C491:D491"/>
    <mergeCell ref="C523:D523"/>
    <mergeCell ref="C519:D519"/>
    <mergeCell ref="C524:D524"/>
    <mergeCell ref="C504:D504"/>
    <mergeCell ref="C509:D509"/>
    <mergeCell ref="C376:D376"/>
    <mergeCell ref="C379:D379"/>
    <mergeCell ref="C512:D512"/>
    <mergeCell ref="C453:D453"/>
    <mergeCell ref="C466:D466"/>
    <mergeCell ref="C469:D469"/>
    <mergeCell ref="C490:D490"/>
    <mergeCell ref="C456:D456"/>
    <mergeCell ref="C459:D459"/>
    <mergeCell ref="C500:D500"/>
  </mergeCells>
  <conditionalFormatting sqref="E586:I586">
    <cfRule type="cellIs" priority="7" dxfId="6" operator="notEqual" stopIfTrue="1">
      <formula>0</formula>
    </cfRule>
    <cfRule type="cellIs" priority="8" dxfId="0" operator="notEqual" stopIfTrue="1">
      <formula>0</formula>
    </cfRule>
  </conditionalFormatting>
  <dataValidations count="9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type="whole" operator="lessThan" allowBlank="1" showInputMessage="1" showErrorMessage="1" error="Въвежда се цяло число!" sqref="E385:E386 E350:H362 F372:H373 F401:H405 E388:E389 E377:E378 F393:H393 E380:E383 F382:H383 E391:E393 E401:E406 E398:E399 E395:E396 E372:E375 E364:E370 F368:H370 F364:H364">
      <formula1>999999999999999000</formula1>
    </dataValidation>
    <dataValidation type="whole" operator="lessThan" allowBlank="1" showInputMessage="1" showErrorMessage="1" error="Въвежда се цяло яисло!" sqref="F567:H568 E457:E458 E410:H413 E486:E490 E513:H518 E530:H531 F545:H549 E520:H523 E510:H511 E580:H584 E450:E452 E505:E508 E501:E503 F490:H490 F482:H482 E470:E484 E467:E468 F460:H462 E460:E465 E415:H416 E575:E578 E555:E573 F573:H573 E454:E455 E533:E553 E492:E499 E525:E528 F533:H534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whole" operator="lessThan" allowBlank="1" showInputMessage="1" showErrorMessage="1" error="Въвежда се цяло число!" sqref="E22:H54 E56:E163 F56:H113 F120:H155 F115:H116">
      <formula1>99999999999999900</formula1>
    </dataValidation>
    <dataValidation type="whole" operator="lessThan" allowBlank="1" showInputMessage="1" showErrorMessage="1" error="Въвежда се отрицателно цяло число!" sqref="F406:I406 F378:I378 F381:I381 F386:I386 F389:I389 F392:I392 F395:I395 F399:I399">
      <formula1>0</formula1>
    </dataValidation>
    <dataValidation type="whole" operator="lessThan" allowBlank="1" showInputMessage="1" showErrorMessage="1" error="Моля въведете отрицателно цяло число" sqref="F114:I114 F117:I119 F156:I163">
      <formula1>0</formula1>
    </dataValidation>
    <dataValidation type="whole" operator="lessThan" allowBlank="1" showInputMessage="1" showErrorMessage="1" error="Въвежда се отрицателно  цяло яисло!" sqref="F450:I451 F454:I454 F457:I457 F467:I467 F472:I473 F476:I477 F480:I481 F484:I484 F488:I489 F494:I495 F498:I499 F505:I508 F525:I526 F536:I537 F539:I539 F541:I541 F543:I543 F551:I551 F553:I553 F561:I566 F571:I572 F577:I578">
      <formula1>0</formula1>
    </dataValidation>
    <dataValidation type="whole" operator="greaterThan" allowBlank="1" showInputMessage="1" showErrorMessage="1" error="Въвежда се положително цяло число!" sqref="F365:I367 F374:I375 F377:I377 F380:I380 F385:I385 F388:I388 F391:I391 F396:I396 F398:I398 F452:I452 F455:I455 F458:I458 F463:I465 F468:I468 F470:I471 F474:I475 F478:I479 F483:I483 F486:I487 F492:I493 F496:I497 F501:I503 F527:I528 F535:I535 F538:I538 F540:I540 F542:I542 F544:I544 F550:I550 F552:I552 F555:I560 F569:I570 F575:I576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4" max="7" man="1"/>
    <brk id="208" max="255" man="1"/>
    <brk id="279" max="7" man="1"/>
    <brk id="333" max="5" man="1"/>
    <brk id="386" max="7" man="1"/>
    <brk id="436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E261"/>
  <sheetViews>
    <sheetView zoomScale="75" zoomScaleNormal="75" zoomScalePageLayoutView="0" workbookViewId="0" topLeftCell="AF33">
      <selection activeCell="AE49" sqref="A1:AE16384"/>
    </sheetView>
  </sheetViews>
  <sheetFormatPr defaultColWidth="9.00390625" defaultRowHeight="12.75"/>
  <cols>
    <col min="1" max="1" width="10.25390625" style="316" hidden="1" customWidth="1"/>
    <col min="2" max="2" width="9.75390625" style="316" hidden="1" customWidth="1"/>
    <col min="3" max="3" width="18.125" style="316" hidden="1" customWidth="1"/>
    <col min="4" max="4" width="11.625" style="316" hidden="1" customWidth="1"/>
    <col min="5" max="5" width="13.875" style="316" hidden="1" customWidth="1"/>
    <col min="6" max="6" width="15.625" style="316" hidden="1" customWidth="1"/>
    <col min="7" max="7" width="12.125" style="316" hidden="1" customWidth="1"/>
    <col min="8" max="8" width="12.75390625" style="316" hidden="1" customWidth="1"/>
    <col min="9" max="9" width="7.125" style="317" hidden="1" customWidth="1"/>
    <col min="10" max="10" width="9.125" style="317" hidden="1" customWidth="1"/>
    <col min="11" max="11" width="60.75390625" style="318" hidden="1" customWidth="1"/>
    <col min="12" max="12" width="16.875" style="319" hidden="1" customWidth="1"/>
    <col min="13" max="15" width="15.00390625" style="319" hidden="1" customWidth="1"/>
    <col min="16" max="16" width="15.00390625" style="424" hidden="1" customWidth="1"/>
    <col min="17" max="17" width="2.25390625" style="320" hidden="1" customWidth="1"/>
    <col min="18" max="18" width="1.00390625" style="320" hidden="1" customWidth="1"/>
    <col min="19" max="19" width="18.375" style="321" hidden="1" customWidth="1"/>
    <col min="20" max="20" width="21.75390625" style="320" hidden="1" customWidth="1"/>
    <col min="21" max="21" width="21.75390625" style="321" hidden="1" customWidth="1"/>
    <col min="22" max="22" width="20.00390625" style="320" hidden="1" customWidth="1"/>
    <col min="23" max="23" width="1.625" style="320" hidden="1" customWidth="1"/>
    <col min="24" max="30" width="17.75390625" style="320" hidden="1" customWidth="1"/>
    <col min="31" max="31" width="23.125" style="320" hidden="1" customWidth="1"/>
    <col min="32" max="32" width="9.125" style="320" customWidth="1"/>
    <col min="33" max="16384" width="9.125" style="320" customWidth="1"/>
  </cols>
  <sheetData>
    <row r="1" spans="1:9" ht="12.75">
      <c r="A1" s="316" t="s">
        <v>1169</v>
      </c>
      <c r="B1" s="316">
        <v>133</v>
      </c>
      <c r="I1" s="316"/>
    </row>
    <row r="2" spans="1:9" ht="12.75">
      <c r="A2" s="316" t="s">
        <v>1170</v>
      </c>
      <c r="B2" s="316" t="s">
        <v>122</v>
      </c>
      <c r="I2" s="316"/>
    </row>
    <row r="3" spans="1:9" ht="12.75">
      <c r="A3" s="316" t="s">
        <v>1171</v>
      </c>
      <c r="B3" s="316" t="s">
        <v>120</v>
      </c>
      <c r="I3" s="316"/>
    </row>
    <row r="4" spans="1:9" ht="15.75">
      <c r="A4" s="316" t="s">
        <v>1172</v>
      </c>
      <c r="B4" s="316" t="s">
        <v>121</v>
      </c>
      <c r="C4" s="322"/>
      <c r="I4" s="316"/>
    </row>
    <row r="5" spans="1:3" ht="31.5" customHeight="1">
      <c r="A5" s="316" t="s">
        <v>1173</v>
      </c>
      <c r="B5" s="469"/>
      <c r="C5" s="469"/>
    </row>
    <row r="6" spans="1:2" ht="12.75">
      <c r="A6" s="323"/>
      <c r="B6" s="324"/>
    </row>
    <row r="7" ht="12.75"/>
    <row r="8" spans="2:9" ht="12.75">
      <c r="B8" s="316" t="s">
        <v>1564</v>
      </c>
      <c r="I8" s="316"/>
    </row>
    <row r="9" ht="12.75">
      <c r="I9" s="316"/>
    </row>
    <row r="10" ht="12.75">
      <c r="I10" s="316"/>
    </row>
    <row r="11" spans="1:31" ht="18">
      <c r="A11" s="316" t="s">
        <v>1565</v>
      </c>
      <c r="I11" s="325"/>
      <c r="J11" s="325"/>
      <c r="K11" s="325"/>
      <c r="L11" s="326"/>
      <c r="M11" s="326"/>
      <c r="N11" s="326"/>
      <c r="O11" s="326"/>
      <c r="P11" s="425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</row>
    <row r="12" spans="1:30" ht="15">
      <c r="A12" s="316">
        <v>1</v>
      </c>
      <c r="I12" s="96"/>
      <c r="J12" s="96"/>
      <c r="K12" s="97"/>
      <c r="L12" s="167"/>
      <c r="M12" s="167"/>
      <c r="N12" s="167"/>
      <c r="O12" s="167"/>
      <c r="P12" s="173"/>
      <c r="Q12" s="102">
        <v>1</v>
      </c>
      <c r="R12" s="103"/>
      <c r="S12" s="167"/>
      <c r="T12" s="167"/>
      <c r="U12" s="173"/>
      <c r="V12" s="173"/>
      <c r="W12" s="173"/>
      <c r="X12" s="167"/>
      <c r="Y12" s="167"/>
      <c r="Z12" s="173"/>
      <c r="AA12" s="173"/>
      <c r="AB12" s="167"/>
      <c r="AC12" s="173"/>
      <c r="AD12" s="173"/>
    </row>
    <row r="13" spans="1:30" ht="15">
      <c r="A13" s="316">
        <v>2</v>
      </c>
      <c r="I13" s="96"/>
      <c r="J13" s="108"/>
      <c r="K13" s="109"/>
      <c r="L13" s="167"/>
      <c r="M13" s="167"/>
      <c r="N13" s="167"/>
      <c r="O13" s="167"/>
      <c r="P13" s="173"/>
      <c r="Q13" s="102">
        <v>1</v>
      </c>
      <c r="R13" s="103"/>
      <c r="S13" s="167"/>
      <c r="T13" s="167"/>
      <c r="U13" s="173"/>
      <c r="V13" s="173"/>
      <c r="W13" s="173"/>
      <c r="X13" s="167"/>
      <c r="Y13" s="167"/>
      <c r="Z13" s="173"/>
      <c r="AA13" s="173"/>
      <c r="AB13" s="167"/>
      <c r="AC13" s="173"/>
      <c r="AD13" s="173"/>
    </row>
    <row r="14" spans="1:30" ht="37.5" customHeight="1">
      <c r="A14" s="316">
        <v>3</v>
      </c>
      <c r="I14" s="766">
        <f>$B$7</f>
        <v>0</v>
      </c>
      <c r="J14" s="756"/>
      <c r="K14" s="756"/>
      <c r="L14" s="167"/>
      <c r="M14" s="167"/>
      <c r="N14" s="167"/>
      <c r="O14" s="167"/>
      <c r="P14" s="173"/>
      <c r="Q14" s="102">
        <v>1</v>
      </c>
      <c r="R14" s="103"/>
      <c r="S14" s="167"/>
      <c r="T14" s="167"/>
      <c r="U14" s="173"/>
      <c r="V14" s="173"/>
      <c r="W14" s="173"/>
      <c r="X14" s="167"/>
      <c r="Y14" s="167"/>
      <c r="Z14" s="173"/>
      <c r="AA14" s="173"/>
      <c r="AB14" s="167"/>
      <c r="AC14" s="173"/>
      <c r="AD14" s="173"/>
    </row>
    <row r="15" spans="1:30" ht="15">
      <c r="A15" s="316">
        <v>4</v>
      </c>
      <c r="I15" s="96"/>
      <c r="J15" s="108"/>
      <c r="K15" s="109"/>
      <c r="L15" s="168" t="s">
        <v>856</v>
      </c>
      <c r="M15" s="168" t="s">
        <v>1631</v>
      </c>
      <c r="N15" s="167"/>
      <c r="O15" s="167"/>
      <c r="P15" s="173"/>
      <c r="Q15" s="102">
        <v>1</v>
      </c>
      <c r="R15" s="103"/>
      <c r="S15" s="167"/>
      <c r="T15" s="167"/>
      <c r="U15" s="173"/>
      <c r="V15" s="173"/>
      <c r="W15" s="173"/>
      <c r="X15" s="167"/>
      <c r="Y15" s="167"/>
      <c r="Z15" s="173"/>
      <c r="AA15" s="173"/>
      <c r="AB15" s="167"/>
      <c r="AC15" s="173"/>
      <c r="AD15" s="173"/>
    </row>
    <row r="16" spans="1:30" ht="18.75" customHeight="1">
      <c r="A16" s="316">
        <v>5</v>
      </c>
      <c r="I16" s="755">
        <f>$B$9</f>
        <v>0</v>
      </c>
      <c r="J16" s="756"/>
      <c r="K16" s="756"/>
      <c r="L16" s="169">
        <f>$E$9</f>
        <v>0</v>
      </c>
      <c r="M16" s="170">
        <f>$F$9</f>
        <v>0</v>
      </c>
      <c r="N16" s="167"/>
      <c r="O16" s="167"/>
      <c r="P16" s="173"/>
      <c r="Q16" s="102">
        <v>1</v>
      </c>
      <c r="R16" s="103"/>
      <c r="S16" s="167"/>
      <c r="T16" s="167"/>
      <c r="U16" s="173"/>
      <c r="V16" s="173"/>
      <c r="W16" s="173"/>
      <c r="X16" s="167"/>
      <c r="Y16" s="167"/>
      <c r="Z16" s="173"/>
      <c r="AA16" s="173"/>
      <c r="AB16" s="167"/>
      <c r="AC16" s="173"/>
      <c r="AD16" s="173"/>
    </row>
    <row r="17" spans="1:30" ht="15">
      <c r="A17" s="316">
        <v>6</v>
      </c>
      <c r="I17" s="111">
        <f>$B$10</f>
        <v>0</v>
      </c>
      <c r="J17" s="96"/>
      <c r="K17" s="97"/>
      <c r="L17" s="167"/>
      <c r="M17" s="171">
        <f>$F$10</f>
        <v>0</v>
      </c>
      <c r="N17" s="167"/>
      <c r="O17" s="167"/>
      <c r="P17" s="173"/>
      <c r="Q17" s="102">
        <v>1</v>
      </c>
      <c r="R17" s="103"/>
      <c r="S17" s="167"/>
      <c r="T17" s="167"/>
      <c r="U17" s="173"/>
      <c r="V17" s="173"/>
      <c r="W17" s="173"/>
      <c r="X17" s="167"/>
      <c r="Y17" s="167"/>
      <c r="Z17" s="173"/>
      <c r="AA17" s="173"/>
      <c r="AB17" s="167"/>
      <c r="AC17" s="173"/>
      <c r="AD17" s="173"/>
    </row>
    <row r="18" spans="1:30" ht="15.75" thickBot="1">
      <c r="A18" s="316">
        <v>7</v>
      </c>
      <c r="I18" s="111"/>
      <c r="J18" s="96"/>
      <c r="K18" s="97"/>
      <c r="L18" s="172"/>
      <c r="M18" s="167"/>
      <c r="N18" s="167"/>
      <c r="O18" s="167"/>
      <c r="P18" s="173"/>
      <c r="Q18" s="102">
        <v>1</v>
      </c>
      <c r="R18" s="103"/>
      <c r="S18" s="167"/>
      <c r="T18" s="167"/>
      <c r="U18" s="173"/>
      <c r="V18" s="173"/>
      <c r="W18" s="173"/>
      <c r="X18" s="167"/>
      <c r="Y18" s="167"/>
      <c r="Z18" s="173"/>
      <c r="AA18" s="173"/>
      <c r="AB18" s="167"/>
      <c r="AC18" s="173"/>
      <c r="AD18" s="173"/>
    </row>
    <row r="19" spans="1:30" ht="18.75" customHeight="1" thickBot="1" thickTop="1">
      <c r="A19" s="316">
        <v>8</v>
      </c>
      <c r="I19" s="755">
        <f>$B$12</f>
        <v>0</v>
      </c>
      <c r="J19" s="756"/>
      <c r="K19" s="756"/>
      <c r="L19" s="167" t="s">
        <v>857</v>
      </c>
      <c r="M19" s="174">
        <f>$F$12</f>
        <v>0</v>
      </c>
      <c r="N19" s="167"/>
      <c r="O19" s="167"/>
      <c r="P19" s="173"/>
      <c r="Q19" s="102">
        <v>1</v>
      </c>
      <c r="R19" s="103"/>
      <c r="S19" s="167"/>
      <c r="T19" s="167"/>
      <c r="U19" s="173"/>
      <c r="V19" s="173"/>
      <c r="W19" s="173"/>
      <c r="X19" s="167"/>
      <c r="Y19" s="167"/>
      <c r="Z19" s="173"/>
      <c r="AA19" s="173"/>
      <c r="AB19" s="167"/>
      <c r="AC19" s="173"/>
      <c r="AD19" s="173"/>
    </row>
    <row r="20" spans="1:30" ht="15.75" thickTop="1">
      <c r="A20" s="316">
        <v>9</v>
      </c>
      <c r="I20" s="111">
        <f>$B$13</f>
        <v>0</v>
      </c>
      <c r="J20" s="96"/>
      <c r="K20" s="97"/>
      <c r="L20" s="172" t="s">
        <v>858</v>
      </c>
      <c r="M20" s="167"/>
      <c r="N20" s="167"/>
      <c r="O20" s="167"/>
      <c r="P20" s="173"/>
      <c r="Q20" s="102">
        <v>1</v>
      </c>
      <c r="R20" s="103"/>
      <c r="S20" s="167"/>
      <c r="T20" s="167"/>
      <c r="U20" s="173"/>
      <c r="V20" s="173"/>
      <c r="W20" s="173"/>
      <c r="X20" s="167"/>
      <c r="Y20" s="167"/>
      <c r="Z20" s="173"/>
      <c r="AA20" s="173"/>
      <c r="AB20" s="167"/>
      <c r="AC20" s="173"/>
      <c r="AD20" s="173"/>
    </row>
    <row r="21" spans="1:30" ht="15">
      <c r="A21" s="316">
        <v>10</v>
      </c>
      <c r="I21" s="111"/>
      <c r="J21" s="96"/>
      <c r="K21" s="166"/>
      <c r="L21" s="166"/>
      <c r="M21" s="166"/>
      <c r="N21" s="166"/>
      <c r="O21" s="166"/>
      <c r="P21" s="301"/>
      <c r="Q21" s="102">
        <v>1</v>
      </c>
      <c r="R21" s="103"/>
      <c r="S21" s="167"/>
      <c r="T21" s="167"/>
      <c r="U21" s="173"/>
      <c r="V21" s="173"/>
      <c r="W21" s="173"/>
      <c r="X21" s="167"/>
      <c r="Y21" s="167"/>
      <c r="Z21" s="173"/>
      <c r="AA21" s="173"/>
      <c r="AB21" s="167"/>
      <c r="AC21" s="173"/>
      <c r="AD21" s="173"/>
    </row>
    <row r="22" spans="1:30" ht="16.5" thickBot="1">
      <c r="A22" s="316">
        <v>11</v>
      </c>
      <c r="I22" s="96"/>
      <c r="J22" s="108"/>
      <c r="K22" s="109"/>
      <c r="L22" s="167"/>
      <c r="M22" s="172"/>
      <c r="N22" s="172"/>
      <c r="O22" s="172"/>
      <c r="P22" s="176" t="s">
        <v>859</v>
      </c>
      <c r="Q22" s="102">
        <v>1</v>
      </c>
      <c r="R22" s="103"/>
      <c r="S22" s="175" t="s">
        <v>186</v>
      </c>
      <c r="T22" s="167"/>
      <c r="U22" s="173"/>
      <c r="V22" s="176" t="s">
        <v>859</v>
      </c>
      <c r="W22" s="173"/>
      <c r="X22" s="175" t="s">
        <v>187</v>
      </c>
      <c r="Y22" s="167"/>
      <c r="Z22" s="173"/>
      <c r="AA22" s="176" t="s">
        <v>859</v>
      </c>
      <c r="AB22" s="167"/>
      <c r="AC22" s="173"/>
      <c r="AD22" s="176" t="s">
        <v>859</v>
      </c>
    </row>
    <row r="23" spans="1:31" ht="18.75" thickBot="1">
      <c r="A23" s="316">
        <v>12</v>
      </c>
      <c r="I23" s="586"/>
      <c r="J23" s="315"/>
      <c r="K23" s="577" t="s">
        <v>1667</v>
      </c>
      <c r="L23" s="689" t="s">
        <v>1668</v>
      </c>
      <c r="M23" s="622" t="s">
        <v>1632</v>
      </c>
      <c r="N23" s="623" t="s">
        <v>1633</v>
      </c>
      <c r="O23" s="634" t="s">
        <v>1634</v>
      </c>
      <c r="P23" s="623" t="s">
        <v>1634</v>
      </c>
      <c r="Q23" s="102">
        <v>1</v>
      </c>
      <c r="R23" s="103"/>
      <c r="S23" s="789" t="s">
        <v>1678</v>
      </c>
      <c r="T23" s="789" t="s">
        <v>1679</v>
      </c>
      <c r="U23" s="787" t="s">
        <v>1680</v>
      </c>
      <c r="V23" s="787" t="s">
        <v>188</v>
      </c>
      <c r="W23" s="103"/>
      <c r="X23" s="787" t="s">
        <v>1681</v>
      </c>
      <c r="Y23" s="787" t="s">
        <v>1682</v>
      </c>
      <c r="Z23" s="787" t="s">
        <v>1683</v>
      </c>
      <c r="AA23" s="787" t="s">
        <v>189</v>
      </c>
      <c r="AB23" s="328" t="s">
        <v>190</v>
      </c>
      <c r="AC23" s="329"/>
      <c r="AD23" s="330"/>
      <c r="AE23" s="184"/>
    </row>
    <row r="24" spans="1:31" ht="58.5" customHeight="1" thickBot="1">
      <c r="A24" s="316">
        <v>13</v>
      </c>
      <c r="I24" s="71" t="s">
        <v>50</v>
      </c>
      <c r="J24" s="72" t="s">
        <v>862</v>
      </c>
      <c r="K24" s="587" t="s">
        <v>1174</v>
      </c>
      <c r="L24" s="690">
        <v>2014</v>
      </c>
      <c r="M24" s="678">
        <v>2015</v>
      </c>
      <c r="N24" s="678">
        <v>2016</v>
      </c>
      <c r="O24" s="678">
        <v>2017</v>
      </c>
      <c r="P24" s="678">
        <v>2018</v>
      </c>
      <c r="Q24" s="102">
        <v>1</v>
      </c>
      <c r="R24" s="103"/>
      <c r="S24" s="807"/>
      <c r="T24" s="808"/>
      <c r="U24" s="807"/>
      <c r="V24" s="808"/>
      <c r="W24" s="103"/>
      <c r="X24" s="806"/>
      <c r="Y24" s="806"/>
      <c r="Z24" s="806"/>
      <c r="AA24" s="806"/>
      <c r="AB24" s="331">
        <v>2015</v>
      </c>
      <c r="AC24" s="331">
        <v>2016</v>
      </c>
      <c r="AD24" s="331" t="s">
        <v>1684</v>
      </c>
      <c r="AE24" s="332" t="s">
        <v>191</v>
      </c>
    </row>
    <row r="25" spans="1:31" ht="18.75" thickBot="1">
      <c r="A25" s="316">
        <v>14</v>
      </c>
      <c r="I25" s="578"/>
      <c r="J25" s="315"/>
      <c r="K25" s="188" t="s">
        <v>1360</v>
      </c>
      <c r="L25" s="718"/>
      <c r="M25" s="189"/>
      <c r="N25" s="189"/>
      <c r="O25" s="189"/>
      <c r="P25" s="426"/>
      <c r="Q25" s="102">
        <v>1</v>
      </c>
      <c r="R25" s="103"/>
      <c r="S25" s="190" t="s">
        <v>192</v>
      </c>
      <c r="T25" s="190" t="s">
        <v>193</v>
      </c>
      <c r="U25" s="191" t="s">
        <v>194</v>
      </c>
      <c r="V25" s="191" t="s">
        <v>195</v>
      </c>
      <c r="W25" s="103"/>
      <c r="X25" s="576" t="s">
        <v>196</v>
      </c>
      <c r="Y25" s="576" t="s">
        <v>197</v>
      </c>
      <c r="Z25" s="576" t="s">
        <v>198</v>
      </c>
      <c r="AA25" s="576" t="s">
        <v>199</v>
      </c>
      <c r="AB25" s="576" t="s">
        <v>1139</v>
      </c>
      <c r="AC25" s="576" t="s">
        <v>1140</v>
      </c>
      <c r="AD25" s="576" t="s">
        <v>1141</v>
      </c>
      <c r="AE25" s="333" t="s">
        <v>1142</v>
      </c>
    </row>
    <row r="26" spans="1:31" ht="50.25" customHeight="1">
      <c r="A26" s="316">
        <v>15</v>
      </c>
      <c r="I26" s="121"/>
      <c r="J26" s="625"/>
      <c r="K26" s="626" t="s">
        <v>1665</v>
      </c>
      <c r="L26" s="697"/>
      <c r="M26" s="284"/>
      <c r="N26" s="284"/>
      <c r="O26" s="284"/>
      <c r="P26" s="196"/>
      <c r="Q26" s="102">
        <v>1</v>
      </c>
      <c r="R26" s="103"/>
      <c r="S26" s="334" t="s">
        <v>1143</v>
      </c>
      <c r="T26" s="334" t="s">
        <v>1143</v>
      </c>
      <c r="U26" s="334" t="s">
        <v>1144</v>
      </c>
      <c r="V26" s="334" t="s">
        <v>1145</v>
      </c>
      <c r="W26" s="103"/>
      <c r="X26" s="334" t="s">
        <v>1143</v>
      </c>
      <c r="Y26" s="334" t="s">
        <v>1143</v>
      </c>
      <c r="Z26" s="334" t="s">
        <v>1175</v>
      </c>
      <c r="AA26" s="334" t="s">
        <v>1147</v>
      </c>
      <c r="AB26" s="334" t="s">
        <v>1143</v>
      </c>
      <c r="AC26" s="334" t="s">
        <v>1143</v>
      </c>
      <c r="AD26" s="334" t="s">
        <v>1143</v>
      </c>
      <c r="AE26" s="199" t="s">
        <v>1148</v>
      </c>
    </row>
    <row r="27" spans="1:31" ht="18">
      <c r="A27" s="316">
        <v>16</v>
      </c>
      <c r="I27" s="627"/>
      <c r="J27" s="122"/>
      <c r="K27" s="628"/>
      <c r="L27" s="697"/>
      <c r="M27" s="284"/>
      <c r="N27" s="284"/>
      <c r="O27" s="284"/>
      <c r="P27" s="196"/>
      <c r="Q27" s="102">
        <v>1</v>
      </c>
      <c r="R27" s="103"/>
      <c r="S27" s="335"/>
      <c r="T27" s="335"/>
      <c r="U27" s="246"/>
      <c r="V27" s="336"/>
      <c r="W27" s="103"/>
      <c r="X27" s="335"/>
      <c r="Y27" s="335"/>
      <c r="Z27" s="246"/>
      <c r="AA27" s="336"/>
      <c r="AB27" s="335"/>
      <c r="AC27" s="246"/>
      <c r="AD27" s="336"/>
      <c r="AE27" s="337"/>
    </row>
    <row r="28" spans="1:31" ht="18">
      <c r="A28" s="316">
        <v>17</v>
      </c>
      <c r="I28" s="338"/>
      <c r="J28" s="122"/>
      <c r="K28" s="629" t="str">
        <f ca="1">IF(ISBLANK(INDIRECT(CONCATENATE("$C",ROW()-2)))=TRUE,"Изберете група",IF(ISERROR(VLOOKUP(INDIRECT(CONCATENATE("$C",ROW()-2)),Groups!$A$1:$B$26,2,FALSE))=TRUE,"НЕВАЛИДЕН КОД НА ГРУПА",VLOOKUP(INDIRECT(CONCATENATE("$C",ROW()-2)),Groups!$A$1:$B$26,2,FALSE)))</f>
        <v>Изберете група</v>
      </c>
      <c r="L28" s="697"/>
      <c r="M28" s="284"/>
      <c r="N28" s="284"/>
      <c r="O28" s="284"/>
      <c r="P28" s="196"/>
      <c r="Q28" s="102">
        <v>1</v>
      </c>
      <c r="R28" s="103"/>
      <c r="S28" s="335"/>
      <c r="T28" s="335"/>
      <c r="U28" s="246"/>
      <c r="V28" s="339">
        <f>SUMIF(V31:V32,"&lt;0")+SUMIF(V34:V38,"&lt;0")+SUMIF(V40:V45,"&lt;0")+SUMIF(V47:V63,"&lt;0")+SUMIF(V69:V73,"&lt;0")+SUMIF(V75:V80,"&lt;0")+SUMIF(V82:V87,"&lt;0")+SUMIF(V95:V96,"&lt;0")+SUMIF(V99:V104,"&lt;0")+SUMIF(V106:V111,"&lt;0")+SUMIF(V115,"&lt;0")+SUMIF(V117:V123,"&lt;0")+SUMIF(V125:V127,"&lt;0")+SUMIF(V129:V132,"&lt;0")+SUMIF(V134:V135,"&lt;0")+SUMIF(V138,"&lt;0")</f>
        <v>0</v>
      </c>
      <c r="W28" s="103"/>
      <c r="X28" s="335"/>
      <c r="Y28" s="335"/>
      <c r="Z28" s="246"/>
      <c r="AA28" s="339">
        <f>SUMIF(AA31:AA32,"&lt;0")+SUMIF(AA34:AA38,"&lt;0")+SUMIF(AA40:AA45,"&lt;0")+SUMIF(AA47:AA63,"&lt;0")+SUMIF(AA69:AA73,"&lt;0")+SUMIF(AA75:AA80,"&lt;0")+SUMIF(AA82:AA87,"&lt;0")+SUMIF(AA95:AA96,"&lt;0")+SUMIF(AA99:AA104,"&lt;0")+SUMIF(AA106:AA111,"&lt;0")+SUMIF(AA115,"&lt;0")+SUMIF(AA117:AA123,"&lt;0")+SUMIF(AA125:AA127,"&lt;0")+SUMIF(AA129:AA132,"&lt;0")+SUMIF(AA134:AA135,"&lt;0")+SUMIF(AA138,"&lt;0")</f>
        <v>0</v>
      </c>
      <c r="AB28" s="335"/>
      <c r="AC28" s="246"/>
      <c r="AD28" s="336"/>
      <c r="AE28" s="201"/>
    </row>
    <row r="29" spans="1:31" ht="18.75" thickBot="1">
      <c r="A29" s="316">
        <v>18</v>
      </c>
      <c r="I29" s="259"/>
      <c r="J29" s="122"/>
      <c r="K29" s="185" t="s">
        <v>1666</v>
      </c>
      <c r="L29" s="697"/>
      <c r="M29" s="284"/>
      <c r="N29" s="284"/>
      <c r="O29" s="284"/>
      <c r="P29" s="196"/>
      <c r="Q29" s="102">
        <v>1</v>
      </c>
      <c r="R29" s="103"/>
      <c r="S29" s="335"/>
      <c r="T29" s="335"/>
      <c r="U29" s="246"/>
      <c r="V29" s="336"/>
      <c r="W29" s="103"/>
      <c r="X29" s="335"/>
      <c r="Y29" s="335"/>
      <c r="Z29" s="246"/>
      <c r="AA29" s="336"/>
      <c r="AB29" s="335"/>
      <c r="AC29" s="246"/>
      <c r="AD29" s="336"/>
      <c r="AE29" s="203"/>
    </row>
    <row r="30" spans="1:31" ht="35.25" customHeight="1" thickBot="1">
      <c r="A30" s="316">
        <v>19</v>
      </c>
      <c r="I30" s="34">
        <v>100</v>
      </c>
      <c r="J30" s="796" t="s">
        <v>1362</v>
      </c>
      <c r="K30" s="805"/>
      <c r="L30" s="712">
        <f>SUM(L31:L32)</f>
        <v>0</v>
      </c>
      <c r="M30" s="411">
        <f>SUM(M31:M32)</f>
        <v>0</v>
      </c>
      <c r="N30" s="340">
        <f>SUM(N31:N32)</f>
        <v>0</v>
      </c>
      <c r="O30" s="340">
        <f>SUM(O31:O32)</f>
        <v>0</v>
      </c>
      <c r="P30" s="340">
        <f>SUM(P31:P32)</f>
        <v>0</v>
      </c>
      <c r="Q30" s="128">
        <f>(IF(OR($E30&lt;&gt;0,$F30&lt;&gt;0,$G30&lt;&gt;0,$H30&lt;&gt;0,$I30&lt;&gt;0),$J$2,""))</f>
        <v>0</v>
      </c>
      <c r="R30" s="129"/>
      <c r="S30" s="204">
        <f>SUM(S31:S32)</f>
        <v>0</v>
      </c>
      <c r="T30" s="205">
        <f>SUM(T31:T32)</f>
        <v>0</v>
      </c>
      <c r="U30" s="341">
        <f>SUM(U31:U32)</f>
        <v>0</v>
      </c>
      <c r="V30" s="342">
        <f>SUM(V31:V32)</f>
        <v>0</v>
      </c>
      <c r="W30" s="129"/>
      <c r="X30" s="206"/>
      <c r="Y30" s="343"/>
      <c r="Z30" s="344"/>
      <c r="AA30" s="343"/>
      <c r="AB30" s="343"/>
      <c r="AC30" s="343"/>
      <c r="AD30" s="345"/>
      <c r="AE30" s="207">
        <f>AA30-AB30-AC30-AD30</f>
        <v>0</v>
      </c>
    </row>
    <row r="31" spans="1:31" ht="32.25" thickBot="1">
      <c r="A31" s="316">
        <v>20</v>
      </c>
      <c r="I31" s="11"/>
      <c r="J31" s="15">
        <v>101</v>
      </c>
      <c r="K31" s="8" t="s">
        <v>1363</v>
      </c>
      <c r="L31" s="691"/>
      <c r="M31" s="378"/>
      <c r="N31" s="130"/>
      <c r="O31" s="130"/>
      <c r="P31" s="130"/>
      <c r="Q31" s="128">
        <f aca="true" t="shared" si="0" ref="Q31:Q94">(IF(OR($E31&lt;&gt;0,$F31&lt;&gt;0,$G31&lt;&gt;0,$H31&lt;&gt;0,$I31&lt;&gt;0),$J$2,""))</f>
      </c>
      <c r="R31" s="129"/>
      <c r="S31" s="346"/>
      <c r="T31" s="139"/>
      <c r="U31" s="209">
        <f>P31</f>
        <v>0</v>
      </c>
      <c r="V31" s="347">
        <f>S31+T31-U31</f>
        <v>0</v>
      </c>
      <c r="W31" s="129"/>
      <c r="X31" s="210"/>
      <c r="Y31" s="215"/>
      <c r="Z31" s="215"/>
      <c r="AA31" s="215"/>
      <c r="AB31" s="215"/>
      <c r="AC31" s="215"/>
      <c r="AD31" s="348"/>
      <c r="AE31" s="207">
        <f aca="true" t="shared" si="1" ref="AE31:AE92">AA31-AB31-AC31-AD31</f>
        <v>0</v>
      </c>
    </row>
    <row r="32" spans="1:31" ht="32.25" thickBot="1">
      <c r="A32" s="316">
        <v>21</v>
      </c>
      <c r="I32" s="11"/>
      <c r="J32" s="7">
        <v>102</v>
      </c>
      <c r="K32" s="9" t="s">
        <v>1364</v>
      </c>
      <c r="L32" s="691"/>
      <c r="M32" s="378"/>
      <c r="N32" s="130"/>
      <c r="O32" s="130"/>
      <c r="P32" s="130"/>
      <c r="Q32" s="128">
        <f t="shared" si="0"/>
      </c>
      <c r="R32" s="129"/>
      <c r="S32" s="346"/>
      <c r="T32" s="139"/>
      <c r="U32" s="209">
        <f>P32</f>
        <v>0</v>
      </c>
      <c r="V32" s="347">
        <f aca="true" t="shared" si="2" ref="V32:V73">S32+T32-U32</f>
        <v>0</v>
      </c>
      <c r="W32" s="129"/>
      <c r="X32" s="210"/>
      <c r="Y32" s="215"/>
      <c r="Z32" s="215"/>
      <c r="AA32" s="215"/>
      <c r="AB32" s="215"/>
      <c r="AC32" s="215"/>
      <c r="AD32" s="348"/>
      <c r="AE32" s="207">
        <f t="shared" si="1"/>
        <v>0</v>
      </c>
    </row>
    <row r="33" spans="1:31" ht="18.75" thickBot="1">
      <c r="A33" s="316">
        <v>22</v>
      </c>
      <c r="I33" s="10">
        <v>200</v>
      </c>
      <c r="J33" s="737" t="s">
        <v>1365</v>
      </c>
      <c r="K33" s="737"/>
      <c r="L33" s="691">
        <f>SUM(L34:L38)</f>
        <v>0</v>
      </c>
      <c r="M33" s="211">
        <f>SUM(M34:M38)</f>
        <v>0</v>
      </c>
      <c r="N33" s="137">
        <f>SUM(N34:N38)</f>
        <v>0</v>
      </c>
      <c r="O33" s="137">
        <f>SUM(O34:O38)</f>
        <v>0</v>
      </c>
      <c r="P33" s="137">
        <f>SUM(P34:P38)</f>
        <v>0</v>
      </c>
      <c r="Q33" s="128">
        <f t="shared" si="0"/>
        <v>0</v>
      </c>
      <c r="R33" s="129"/>
      <c r="S33" s="212">
        <f>SUM(S34:S38)</f>
        <v>0</v>
      </c>
      <c r="T33" s="213">
        <f>SUM(T34:T38)</f>
        <v>0</v>
      </c>
      <c r="U33" s="349">
        <f>SUM(U34:U38)</f>
        <v>0</v>
      </c>
      <c r="V33" s="350">
        <f>SUM(V34:V38)</f>
        <v>0</v>
      </c>
      <c r="W33" s="129"/>
      <c r="X33" s="214"/>
      <c r="Y33" s="225"/>
      <c r="Z33" s="225"/>
      <c r="AA33" s="225"/>
      <c r="AB33" s="225"/>
      <c r="AC33" s="225"/>
      <c r="AD33" s="351"/>
      <c r="AE33" s="207">
        <f t="shared" si="1"/>
        <v>0</v>
      </c>
    </row>
    <row r="34" spans="1:31" ht="18.75" thickBot="1">
      <c r="A34" s="316">
        <v>23</v>
      </c>
      <c r="I34" s="14"/>
      <c r="J34" s="15">
        <v>201</v>
      </c>
      <c r="K34" s="8" t="s">
        <v>1366</v>
      </c>
      <c r="L34" s="691"/>
      <c r="M34" s="378"/>
      <c r="N34" s="130"/>
      <c r="O34" s="130"/>
      <c r="P34" s="130"/>
      <c r="Q34" s="128">
        <f t="shared" si="0"/>
      </c>
      <c r="R34" s="129"/>
      <c r="S34" s="346"/>
      <c r="T34" s="139"/>
      <c r="U34" s="209">
        <f>P34</f>
        <v>0</v>
      </c>
      <c r="V34" s="347">
        <f t="shared" si="2"/>
        <v>0</v>
      </c>
      <c r="W34" s="129"/>
      <c r="X34" s="210"/>
      <c r="Y34" s="215"/>
      <c r="Z34" s="215"/>
      <c r="AA34" s="215"/>
      <c r="AB34" s="215"/>
      <c r="AC34" s="215"/>
      <c r="AD34" s="348"/>
      <c r="AE34" s="207">
        <f t="shared" si="1"/>
        <v>0</v>
      </c>
    </row>
    <row r="35" spans="1:31" ht="18.75" thickBot="1">
      <c r="A35" s="316">
        <v>24</v>
      </c>
      <c r="I35" s="6"/>
      <c r="J35" s="7">
        <v>202</v>
      </c>
      <c r="K35" s="16" t="s">
        <v>1367</v>
      </c>
      <c r="L35" s="691"/>
      <c r="M35" s="378"/>
      <c r="N35" s="130"/>
      <c r="O35" s="130"/>
      <c r="P35" s="130"/>
      <c r="Q35" s="128">
        <f t="shared" si="0"/>
      </c>
      <c r="R35" s="129"/>
      <c r="S35" s="346"/>
      <c r="T35" s="139"/>
      <c r="U35" s="209">
        <f>P35</f>
        <v>0</v>
      </c>
      <c r="V35" s="347">
        <f t="shared" si="2"/>
        <v>0</v>
      </c>
      <c r="W35" s="129"/>
      <c r="X35" s="210"/>
      <c r="Y35" s="215"/>
      <c r="Z35" s="215"/>
      <c r="AA35" s="215"/>
      <c r="AB35" s="215"/>
      <c r="AC35" s="215"/>
      <c r="AD35" s="348"/>
      <c r="AE35" s="207">
        <f t="shared" si="1"/>
        <v>0</v>
      </c>
    </row>
    <row r="36" spans="1:31" ht="32.25" thickBot="1">
      <c r="A36" s="316">
        <v>25</v>
      </c>
      <c r="I36" s="24"/>
      <c r="J36" s="7">
        <v>205</v>
      </c>
      <c r="K36" s="16" t="s">
        <v>1002</v>
      </c>
      <c r="L36" s="691"/>
      <c r="M36" s="378"/>
      <c r="N36" s="130"/>
      <c r="O36" s="130"/>
      <c r="P36" s="130"/>
      <c r="Q36" s="128">
        <f t="shared" si="0"/>
      </c>
      <c r="R36" s="129"/>
      <c r="S36" s="346"/>
      <c r="T36" s="139"/>
      <c r="U36" s="209">
        <f>P36</f>
        <v>0</v>
      </c>
      <c r="V36" s="347">
        <f t="shared" si="2"/>
        <v>0</v>
      </c>
      <c r="W36" s="129"/>
      <c r="X36" s="210"/>
      <c r="Y36" s="215"/>
      <c r="Z36" s="215"/>
      <c r="AA36" s="215"/>
      <c r="AB36" s="215"/>
      <c r="AC36" s="215"/>
      <c r="AD36" s="348"/>
      <c r="AE36" s="207">
        <f t="shared" si="1"/>
        <v>0</v>
      </c>
    </row>
    <row r="37" spans="1:31" ht="32.25" thickBot="1">
      <c r="A37" s="316">
        <v>26</v>
      </c>
      <c r="I37" s="24"/>
      <c r="J37" s="7">
        <v>208</v>
      </c>
      <c r="K37" s="35" t="s">
        <v>1003</v>
      </c>
      <c r="L37" s="691"/>
      <c r="M37" s="378"/>
      <c r="N37" s="130"/>
      <c r="O37" s="130"/>
      <c r="P37" s="130"/>
      <c r="Q37" s="128">
        <f t="shared" si="0"/>
      </c>
      <c r="R37" s="129"/>
      <c r="S37" s="346"/>
      <c r="T37" s="139"/>
      <c r="U37" s="209">
        <f>P37</f>
        <v>0</v>
      </c>
      <c r="V37" s="347">
        <f t="shared" si="2"/>
        <v>0</v>
      </c>
      <c r="W37" s="129"/>
      <c r="X37" s="210"/>
      <c r="Y37" s="215"/>
      <c r="Z37" s="215"/>
      <c r="AA37" s="215"/>
      <c r="AB37" s="215"/>
      <c r="AC37" s="215"/>
      <c r="AD37" s="348"/>
      <c r="AE37" s="207">
        <f t="shared" si="1"/>
        <v>0</v>
      </c>
    </row>
    <row r="38" spans="1:31" ht="18.75" thickBot="1">
      <c r="A38" s="316">
        <v>27</v>
      </c>
      <c r="I38" s="14"/>
      <c r="J38" s="13">
        <v>209</v>
      </c>
      <c r="K38" s="19" t="s">
        <v>1004</v>
      </c>
      <c r="L38" s="691"/>
      <c r="M38" s="378"/>
      <c r="N38" s="130"/>
      <c r="O38" s="130"/>
      <c r="P38" s="130"/>
      <c r="Q38" s="128">
        <f t="shared" si="0"/>
      </c>
      <c r="R38" s="129"/>
      <c r="S38" s="346"/>
      <c r="T38" s="139"/>
      <c r="U38" s="209">
        <f>P38</f>
        <v>0</v>
      </c>
      <c r="V38" s="347">
        <f t="shared" si="2"/>
        <v>0</v>
      </c>
      <c r="W38" s="129"/>
      <c r="X38" s="210"/>
      <c r="Y38" s="215"/>
      <c r="Z38" s="215"/>
      <c r="AA38" s="215"/>
      <c r="AB38" s="215"/>
      <c r="AC38" s="215"/>
      <c r="AD38" s="348"/>
      <c r="AE38" s="207">
        <f t="shared" si="1"/>
        <v>0</v>
      </c>
    </row>
    <row r="39" spans="1:31" ht="18.75" thickBot="1">
      <c r="A39" s="316">
        <v>28</v>
      </c>
      <c r="I39" s="10">
        <v>500</v>
      </c>
      <c r="J39" s="763" t="s">
        <v>301</v>
      </c>
      <c r="K39" s="763"/>
      <c r="L39" s="691">
        <f>SUM(L40:L44)</f>
        <v>0</v>
      </c>
      <c r="M39" s="211">
        <f>SUM(M40:M44)</f>
        <v>0</v>
      </c>
      <c r="N39" s="137">
        <f>SUM(N40:N44)</f>
        <v>0</v>
      </c>
      <c r="O39" s="137">
        <f>SUM(O40:O44)</f>
        <v>0</v>
      </c>
      <c r="P39" s="137">
        <f>SUM(P40:P44)</f>
        <v>0</v>
      </c>
      <c r="Q39" s="128">
        <f t="shared" si="0"/>
        <v>0</v>
      </c>
      <c r="R39" s="129"/>
      <c r="S39" s="212">
        <f>SUM(S40:S44)</f>
        <v>0</v>
      </c>
      <c r="T39" s="213">
        <f>SUM(T40:T44)</f>
        <v>0</v>
      </c>
      <c r="U39" s="349">
        <f>SUM(U40:U44)</f>
        <v>0</v>
      </c>
      <c r="V39" s="350">
        <f>SUM(V40:V44)</f>
        <v>0</v>
      </c>
      <c r="W39" s="129"/>
      <c r="X39" s="214"/>
      <c r="Y39" s="225"/>
      <c r="Z39" s="215"/>
      <c r="AA39" s="225"/>
      <c r="AB39" s="225"/>
      <c r="AC39" s="225"/>
      <c r="AD39" s="351"/>
      <c r="AE39" s="207">
        <f t="shared" si="1"/>
        <v>0</v>
      </c>
    </row>
    <row r="40" spans="1:31" ht="32.25" thickBot="1">
      <c r="A40" s="316">
        <v>29</v>
      </c>
      <c r="I40" s="14"/>
      <c r="J40" s="36">
        <v>551</v>
      </c>
      <c r="K40" s="387" t="s">
        <v>302</v>
      </c>
      <c r="L40" s="691"/>
      <c r="M40" s="378"/>
      <c r="N40" s="130"/>
      <c r="O40" s="130"/>
      <c r="P40" s="130"/>
      <c r="Q40" s="128">
        <f t="shared" si="0"/>
      </c>
      <c r="R40" s="129"/>
      <c r="S40" s="346"/>
      <c r="T40" s="139"/>
      <c r="U40" s="209">
        <f aca="true" t="shared" si="3" ref="U40:U45">P40</f>
        <v>0</v>
      </c>
      <c r="V40" s="347">
        <f t="shared" si="2"/>
        <v>0</v>
      </c>
      <c r="W40" s="129"/>
      <c r="X40" s="210"/>
      <c r="Y40" s="215"/>
      <c r="Z40" s="215"/>
      <c r="AA40" s="215"/>
      <c r="AB40" s="215"/>
      <c r="AC40" s="215"/>
      <c r="AD40" s="348"/>
      <c r="AE40" s="207">
        <f t="shared" si="1"/>
        <v>0</v>
      </c>
    </row>
    <row r="41" spans="1:31" ht="32.25" thickBot="1">
      <c r="A41" s="316">
        <v>30</v>
      </c>
      <c r="I41" s="14"/>
      <c r="J41" s="37">
        <f>J40+1</f>
        <v>552</v>
      </c>
      <c r="K41" s="388" t="s">
        <v>303</v>
      </c>
      <c r="L41" s="691"/>
      <c r="M41" s="378"/>
      <c r="N41" s="130"/>
      <c r="O41" s="130"/>
      <c r="P41" s="130"/>
      <c r="Q41" s="128">
        <f t="shared" si="0"/>
      </c>
      <c r="R41" s="129"/>
      <c r="S41" s="346"/>
      <c r="T41" s="139"/>
      <c r="U41" s="209">
        <f t="shared" si="3"/>
        <v>0</v>
      </c>
      <c r="V41" s="347">
        <f t="shared" si="2"/>
        <v>0</v>
      </c>
      <c r="W41" s="129"/>
      <c r="X41" s="210"/>
      <c r="Y41" s="215"/>
      <c r="Z41" s="215"/>
      <c r="AA41" s="215"/>
      <c r="AB41" s="215"/>
      <c r="AC41" s="215"/>
      <c r="AD41" s="348"/>
      <c r="AE41" s="207">
        <f t="shared" si="1"/>
        <v>0</v>
      </c>
    </row>
    <row r="42" spans="1:31" ht="18.75" customHeight="1" thickBot="1">
      <c r="A42" s="316">
        <v>31</v>
      </c>
      <c r="I42" s="14"/>
      <c r="J42" s="37">
        <v>560</v>
      </c>
      <c r="K42" s="389" t="s">
        <v>304</v>
      </c>
      <c r="L42" s="691"/>
      <c r="M42" s="378"/>
      <c r="N42" s="130"/>
      <c r="O42" s="130"/>
      <c r="P42" s="130"/>
      <c r="Q42" s="128">
        <f t="shared" si="0"/>
      </c>
      <c r="R42" s="129"/>
      <c r="S42" s="346"/>
      <c r="T42" s="139"/>
      <c r="U42" s="209">
        <f t="shared" si="3"/>
        <v>0</v>
      </c>
      <c r="V42" s="347">
        <f t="shared" si="2"/>
        <v>0</v>
      </c>
      <c r="W42" s="129"/>
      <c r="X42" s="210"/>
      <c r="Y42" s="215"/>
      <c r="Z42" s="215"/>
      <c r="AA42" s="215"/>
      <c r="AB42" s="215"/>
      <c r="AC42" s="215"/>
      <c r="AD42" s="348"/>
      <c r="AE42" s="207">
        <f t="shared" si="1"/>
        <v>0</v>
      </c>
    </row>
    <row r="43" spans="1:31" ht="18.75" customHeight="1" thickBot="1">
      <c r="A43" s="316">
        <v>32</v>
      </c>
      <c r="I43" s="14"/>
      <c r="J43" s="37">
        <v>580</v>
      </c>
      <c r="K43" s="388" t="s">
        <v>305</v>
      </c>
      <c r="L43" s="691"/>
      <c r="M43" s="378"/>
      <c r="N43" s="130"/>
      <c r="O43" s="130"/>
      <c r="P43" s="130"/>
      <c r="Q43" s="128">
        <f t="shared" si="0"/>
      </c>
      <c r="R43" s="129"/>
      <c r="S43" s="346"/>
      <c r="T43" s="139"/>
      <c r="U43" s="209">
        <f t="shared" si="3"/>
        <v>0</v>
      </c>
      <c r="V43" s="347">
        <f t="shared" si="2"/>
        <v>0</v>
      </c>
      <c r="W43" s="129"/>
      <c r="X43" s="210"/>
      <c r="Y43" s="215"/>
      <c r="Z43" s="215"/>
      <c r="AA43" s="215"/>
      <c r="AB43" s="215"/>
      <c r="AC43" s="215"/>
      <c r="AD43" s="348"/>
      <c r="AE43" s="207">
        <f t="shared" si="1"/>
        <v>0</v>
      </c>
    </row>
    <row r="44" spans="1:31" ht="32.25" thickBot="1">
      <c r="A44" s="316">
        <v>33</v>
      </c>
      <c r="I44" s="14"/>
      <c r="J44" s="38">
        <v>590</v>
      </c>
      <c r="K44" s="390" t="s">
        <v>306</v>
      </c>
      <c r="L44" s="691"/>
      <c r="M44" s="378"/>
      <c r="N44" s="130"/>
      <c r="O44" s="130"/>
      <c r="P44" s="130"/>
      <c r="Q44" s="128">
        <f t="shared" si="0"/>
      </c>
      <c r="R44" s="129"/>
      <c r="S44" s="346"/>
      <c r="T44" s="139"/>
      <c r="U44" s="209">
        <f t="shared" si="3"/>
        <v>0</v>
      </c>
      <c r="V44" s="347">
        <f t="shared" si="2"/>
        <v>0</v>
      </c>
      <c r="W44" s="129"/>
      <c r="X44" s="210"/>
      <c r="Y44" s="215"/>
      <c r="Z44" s="215"/>
      <c r="AA44" s="215"/>
      <c r="AB44" s="215"/>
      <c r="AC44" s="215"/>
      <c r="AD44" s="348"/>
      <c r="AE44" s="207">
        <f t="shared" si="1"/>
        <v>0</v>
      </c>
    </row>
    <row r="45" spans="1:31" ht="18.75" customHeight="1" thickBot="1">
      <c r="A45" s="316">
        <v>34</v>
      </c>
      <c r="I45" s="10">
        <v>800</v>
      </c>
      <c r="J45" s="763" t="s">
        <v>1176</v>
      </c>
      <c r="K45" s="763"/>
      <c r="L45" s="691"/>
      <c r="M45" s="380"/>
      <c r="N45" s="143"/>
      <c r="O45" s="143"/>
      <c r="P45" s="130"/>
      <c r="Q45" s="128">
        <f t="shared" si="0"/>
        <v>0</v>
      </c>
      <c r="R45" s="129"/>
      <c r="S45" s="353"/>
      <c r="T45" s="141"/>
      <c r="U45" s="209">
        <f t="shared" si="3"/>
        <v>0</v>
      </c>
      <c r="V45" s="347">
        <f t="shared" si="2"/>
        <v>0</v>
      </c>
      <c r="W45" s="129"/>
      <c r="X45" s="214"/>
      <c r="Y45" s="225"/>
      <c r="Z45" s="215"/>
      <c r="AA45" s="215"/>
      <c r="AB45" s="225"/>
      <c r="AC45" s="215"/>
      <c r="AD45" s="348"/>
      <c r="AE45" s="207">
        <f t="shared" si="1"/>
        <v>0</v>
      </c>
    </row>
    <row r="46" spans="1:31" ht="18.75" thickBot="1">
      <c r="A46" s="316">
        <v>35</v>
      </c>
      <c r="I46" s="10">
        <v>1000</v>
      </c>
      <c r="J46" s="785" t="s">
        <v>308</v>
      </c>
      <c r="K46" s="785"/>
      <c r="L46" s="691">
        <f>SUM(L47:L63)</f>
        <v>0</v>
      </c>
      <c r="M46" s="211">
        <f>SUM(M47:M63)</f>
        <v>0</v>
      </c>
      <c r="N46" s="137">
        <f>SUM(N47:N63)</f>
        <v>0</v>
      </c>
      <c r="O46" s="137">
        <f>SUM(O47:O63)</f>
        <v>0</v>
      </c>
      <c r="P46" s="137">
        <f>SUM(P47:P63)</f>
        <v>0</v>
      </c>
      <c r="Q46" s="128">
        <f t="shared" si="0"/>
        <v>0</v>
      </c>
      <c r="R46" s="129"/>
      <c r="S46" s="212">
        <f>SUM(S47:S63)</f>
        <v>0</v>
      </c>
      <c r="T46" s="213">
        <f>SUM(T47:T63)</f>
        <v>0</v>
      </c>
      <c r="U46" s="349">
        <f>SUM(U47:U63)</f>
        <v>0</v>
      </c>
      <c r="V46" s="350">
        <f>SUM(V47:V63)</f>
        <v>0</v>
      </c>
      <c r="W46" s="129"/>
      <c r="X46" s="212">
        <f aca="true" t="shared" si="4" ref="X46:AD46">SUM(X47:X63)</f>
        <v>0</v>
      </c>
      <c r="Y46" s="213">
        <f t="shared" si="4"/>
        <v>0</v>
      </c>
      <c r="Z46" s="213">
        <f t="shared" si="4"/>
        <v>0</v>
      </c>
      <c r="AA46" s="213">
        <f t="shared" si="4"/>
        <v>0</v>
      </c>
      <c r="AB46" s="213">
        <f t="shared" si="4"/>
        <v>0</v>
      </c>
      <c r="AC46" s="213">
        <f t="shared" si="4"/>
        <v>0</v>
      </c>
      <c r="AD46" s="350">
        <f t="shared" si="4"/>
        <v>0</v>
      </c>
      <c r="AE46" s="207">
        <f t="shared" si="1"/>
        <v>0</v>
      </c>
    </row>
    <row r="47" spans="1:31" ht="18.75" customHeight="1" thickBot="1">
      <c r="A47" s="316">
        <v>36</v>
      </c>
      <c r="I47" s="6"/>
      <c r="J47" s="15">
        <v>1011</v>
      </c>
      <c r="K47" s="39" t="s">
        <v>309</v>
      </c>
      <c r="L47" s="691"/>
      <c r="M47" s="378"/>
      <c r="N47" s="130"/>
      <c r="O47" s="130"/>
      <c r="P47" s="130"/>
      <c r="Q47" s="128">
        <f t="shared" si="0"/>
      </c>
      <c r="R47" s="129"/>
      <c r="S47" s="346"/>
      <c r="T47" s="139"/>
      <c r="U47" s="209">
        <f aca="true" t="shared" si="5" ref="U47:U63">P47</f>
        <v>0</v>
      </c>
      <c r="V47" s="347">
        <f t="shared" si="2"/>
        <v>0</v>
      </c>
      <c r="W47" s="129"/>
      <c r="X47" s="346"/>
      <c r="Y47" s="139"/>
      <c r="Z47" s="354">
        <f aca="true" t="shared" si="6" ref="Z47:Z54">+IF(+(S47+T47)&gt;=P47,+T47,+(+P47-S47))</f>
        <v>0</v>
      </c>
      <c r="AA47" s="209">
        <f>X47+Y47-Z47</f>
        <v>0</v>
      </c>
      <c r="AB47" s="139"/>
      <c r="AC47" s="139"/>
      <c r="AD47" s="140"/>
      <c r="AE47" s="207">
        <f t="shared" si="1"/>
        <v>0</v>
      </c>
    </row>
    <row r="48" spans="1:31" ht="26.25" customHeight="1" thickBot="1">
      <c r="A48" s="316">
        <v>37</v>
      </c>
      <c r="E48" s="352"/>
      <c r="I48" s="6"/>
      <c r="J48" s="7">
        <v>1012</v>
      </c>
      <c r="K48" s="16" t="s">
        <v>310</v>
      </c>
      <c r="L48" s="691"/>
      <c r="M48" s="378"/>
      <c r="N48" s="130"/>
      <c r="O48" s="130"/>
      <c r="P48" s="130"/>
      <c r="Q48" s="128">
        <f t="shared" si="0"/>
      </c>
      <c r="R48" s="129"/>
      <c r="S48" s="346"/>
      <c r="T48" s="139"/>
      <c r="U48" s="209">
        <f t="shared" si="5"/>
        <v>0</v>
      </c>
      <c r="V48" s="347">
        <f t="shared" si="2"/>
        <v>0</v>
      </c>
      <c r="W48" s="129"/>
      <c r="X48" s="346"/>
      <c r="Y48" s="139"/>
      <c r="Z48" s="354">
        <f t="shared" si="6"/>
        <v>0</v>
      </c>
      <c r="AA48" s="209">
        <f aca="true" t="shared" si="7" ref="AA48:AA54">X48+Y48-Z48</f>
        <v>0</v>
      </c>
      <c r="AB48" s="139"/>
      <c r="AC48" s="139"/>
      <c r="AD48" s="140"/>
      <c r="AE48" s="207">
        <f t="shared" si="1"/>
        <v>0</v>
      </c>
    </row>
    <row r="49" spans="1:31" ht="18.75" thickBot="1">
      <c r="A49" s="316">
        <v>38</v>
      </c>
      <c r="E49" s="352"/>
      <c r="I49" s="6"/>
      <c r="J49" s="7">
        <v>1013</v>
      </c>
      <c r="K49" s="16" t="s">
        <v>311</v>
      </c>
      <c r="L49" s="691"/>
      <c r="M49" s="378"/>
      <c r="N49" s="130"/>
      <c r="O49" s="130"/>
      <c r="P49" s="130"/>
      <c r="Q49" s="128">
        <f t="shared" si="0"/>
      </c>
      <c r="R49" s="129"/>
      <c r="S49" s="346"/>
      <c r="T49" s="139"/>
      <c r="U49" s="209">
        <f t="shared" si="5"/>
        <v>0</v>
      </c>
      <c r="V49" s="347">
        <f t="shared" si="2"/>
        <v>0</v>
      </c>
      <c r="W49" s="129"/>
      <c r="X49" s="346"/>
      <c r="Y49" s="139"/>
      <c r="Z49" s="354">
        <f t="shared" si="6"/>
        <v>0</v>
      </c>
      <c r="AA49" s="209">
        <f t="shared" si="7"/>
        <v>0</v>
      </c>
      <c r="AB49" s="139"/>
      <c r="AC49" s="139"/>
      <c r="AD49" s="140"/>
      <c r="AE49" s="207">
        <f t="shared" si="1"/>
        <v>0</v>
      </c>
    </row>
    <row r="50" spans="1:31" ht="30.75" thickBot="1">
      <c r="A50" s="316">
        <v>39</v>
      </c>
      <c r="E50" s="352"/>
      <c r="I50" s="6"/>
      <c r="J50" s="7">
        <v>1014</v>
      </c>
      <c r="K50" s="16" t="s">
        <v>312</v>
      </c>
      <c r="L50" s="691"/>
      <c r="M50" s="378"/>
      <c r="N50" s="130"/>
      <c r="O50" s="130"/>
      <c r="P50" s="130"/>
      <c r="Q50" s="128">
        <f t="shared" si="0"/>
      </c>
      <c r="R50" s="129"/>
      <c r="S50" s="346"/>
      <c r="T50" s="139"/>
      <c r="U50" s="209">
        <f t="shared" si="5"/>
        <v>0</v>
      </c>
      <c r="V50" s="347">
        <f t="shared" si="2"/>
        <v>0</v>
      </c>
      <c r="W50" s="129"/>
      <c r="X50" s="346"/>
      <c r="Y50" s="139"/>
      <c r="Z50" s="354">
        <f t="shared" si="6"/>
        <v>0</v>
      </c>
      <c r="AA50" s="209">
        <f t="shared" si="7"/>
        <v>0</v>
      </c>
      <c r="AB50" s="139"/>
      <c r="AC50" s="139"/>
      <c r="AD50" s="140"/>
      <c r="AE50" s="207">
        <f t="shared" si="1"/>
        <v>0</v>
      </c>
    </row>
    <row r="51" spans="1:31" ht="18.75" thickBot="1">
      <c r="A51" s="316">
        <v>40</v>
      </c>
      <c r="E51" s="352"/>
      <c r="I51" s="6"/>
      <c r="J51" s="7">
        <v>1015</v>
      </c>
      <c r="K51" s="16" t="s">
        <v>313</v>
      </c>
      <c r="L51" s="691"/>
      <c r="M51" s="378"/>
      <c r="N51" s="130"/>
      <c r="O51" s="130"/>
      <c r="P51" s="130"/>
      <c r="Q51" s="128">
        <f t="shared" si="0"/>
      </c>
      <c r="R51" s="129"/>
      <c r="S51" s="346"/>
      <c r="T51" s="139"/>
      <c r="U51" s="209">
        <f t="shared" si="5"/>
        <v>0</v>
      </c>
      <c r="V51" s="347">
        <f t="shared" si="2"/>
        <v>0</v>
      </c>
      <c r="W51" s="129"/>
      <c r="X51" s="346"/>
      <c r="Y51" s="139"/>
      <c r="Z51" s="354">
        <f t="shared" si="6"/>
        <v>0</v>
      </c>
      <c r="AA51" s="209">
        <f t="shared" si="7"/>
        <v>0</v>
      </c>
      <c r="AB51" s="139"/>
      <c r="AC51" s="139"/>
      <c r="AD51" s="140"/>
      <c r="AE51" s="207">
        <f t="shared" si="1"/>
        <v>0</v>
      </c>
    </row>
    <row r="52" spans="1:31" ht="18.75" thickBot="1">
      <c r="A52" s="316">
        <v>41</v>
      </c>
      <c r="E52" s="352"/>
      <c r="I52" s="6"/>
      <c r="J52" s="7">
        <v>1016</v>
      </c>
      <c r="K52" s="16" t="s">
        <v>314</v>
      </c>
      <c r="L52" s="691"/>
      <c r="M52" s="378"/>
      <c r="N52" s="130"/>
      <c r="O52" s="130"/>
      <c r="P52" s="130"/>
      <c r="Q52" s="128">
        <f t="shared" si="0"/>
      </c>
      <c r="R52" s="129"/>
      <c r="S52" s="346"/>
      <c r="T52" s="139"/>
      <c r="U52" s="209">
        <f t="shared" si="5"/>
        <v>0</v>
      </c>
      <c r="V52" s="347">
        <f t="shared" si="2"/>
        <v>0</v>
      </c>
      <c r="W52" s="129"/>
      <c r="X52" s="346"/>
      <c r="Y52" s="139"/>
      <c r="Z52" s="354">
        <f t="shared" si="6"/>
        <v>0</v>
      </c>
      <c r="AA52" s="209">
        <f t="shared" si="7"/>
        <v>0</v>
      </c>
      <c r="AB52" s="139"/>
      <c r="AC52" s="139"/>
      <c r="AD52" s="140"/>
      <c r="AE52" s="207">
        <f t="shared" si="1"/>
        <v>0</v>
      </c>
    </row>
    <row r="53" spans="1:31" ht="18.75" thickBot="1">
      <c r="A53" s="316">
        <v>42</v>
      </c>
      <c r="E53" s="352"/>
      <c r="I53" s="11"/>
      <c r="J53" s="40">
        <v>1020</v>
      </c>
      <c r="K53" s="41" t="s">
        <v>315</v>
      </c>
      <c r="L53" s="691"/>
      <c r="M53" s="378"/>
      <c r="N53" s="130"/>
      <c r="O53" s="130"/>
      <c r="P53" s="130"/>
      <c r="Q53" s="128">
        <f t="shared" si="0"/>
      </c>
      <c r="R53" s="129"/>
      <c r="S53" s="346"/>
      <c r="T53" s="139"/>
      <c r="U53" s="209">
        <f t="shared" si="5"/>
        <v>0</v>
      </c>
      <c r="V53" s="347">
        <f t="shared" si="2"/>
        <v>0</v>
      </c>
      <c r="W53" s="129"/>
      <c r="X53" s="346"/>
      <c r="Y53" s="139"/>
      <c r="Z53" s="354">
        <f t="shared" si="6"/>
        <v>0</v>
      </c>
      <c r="AA53" s="209">
        <f t="shared" si="7"/>
        <v>0</v>
      </c>
      <c r="AB53" s="139"/>
      <c r="AC53" s="139"/>
      <c r="AD53" s="140"/>
      <c r="AE53" s="207">
        <f t="shared" si="1"/>
        <v>0</v>
      </c>
    </row>
    <row r="54" spans="1:31" ht="18.75" thickBot="1">
      <c r="A54" s="316">
        <v>43</v>
      </c>
      <c r="E54" s="352"/>
      <c r="I54" s="6"/>
      <c r="J54" s="7">
        <v>1030</v>
      </c>
      <c r="K54" s="16" t="s">
        <v>316</v>
      </c>
      <c r="L54" s="691"/>
      <c r="M54" s="378"/>
      <c r="N54" s="130"/>
      <c r="O54" s="130"/>
      <c r="P54" s="130"/>
      <c r="Q54" s="128">
        <f t="shared" si="0"/>
      </c>
      <c r="R54" s="129"/>
      <c r="S54" s="346"/>
      <c r="T54" s="139"/>
      <c r="U54" s="209">
        <f t="shared" si="5"/>
        <v>0</v>
      </c>
      <c r="V54" s="347">
        <f t="shared" si="2"/>
        <v>0</v>
      </c>
      <c r="W54" s="129"/>
      <c r="X54" s="346"/>
      <c r="Y54" s="139"/>
      <c r="Z54" s="354">
        <f t="shared" si="6"/>
        <v>0</v>
      </c>
      <c r="AA54" s="209">
        <f t="shared" si="7"/>
        <v>0</v>
      </c>
      <c r="AB54" s="139"/>
      <c r="AC54" s="139"/>
      <c r="AD54" s="140"/>
      <c r="AE54" s="207">
        <f t="shared" si="1"/>
        <v>0</v>
      </c>
    </row>
    <row r="55" spans="1:31" ht="18.75" thickBot="1">
      <c r="A55" s="316">
        <v>44</v>
      </c>
      <c r="E55" s="352"/>
      <c r="I55" s="6"/>
      <c r="J55" s="40">
        <v>1051</v>
      </c>
      <c r="K55" s="43" t="s">
        <v>317</v>
      </c>
      <c r="L55" s="691"/>
      <c r="M55" s="378"/>
      <c r="N55" s="130"/>
      <c r="O55" s="130"/>
      <c r="P55" s="130"/>
      <c r="Q55" s="128">
        <f t="shared" si="0"/>
      </c>
      <c r="R55" s="129"/>
      <c r="S55" s="346"/>
      <c r="T55" s="139"/>
      <c r="U55" s="209">
        <f t="shared" si="5"/>
        <v>0</v>
      </c>
      <c r="V55" s="347">
        <f t="shared" si="2"/>
        <v>0</v>
      </c>
      <c r="W55" s="129"/>
      <c r="X55" s="210"/>
      <c r="Y55" s="215"/>
      <c r="Z55" s="215"/>
      <c r="AA55" s="215"/>
      <c r="AB55" s="215"/>
      <c r="AC55" s="215"/>
      <c r="AD55" s="348"/>
      <c r="AE55" s="207">
        <f t="shared" si="1"/>
        <v>0</v>
      </c>
    </row>
    <row r="56" spans="1:31" ht="18.75" thickBot="1">
      <c r="A56" s="316">
        <v>45</v>
      </c>
      <c r="C56" s="320"/>
      <c r="E56" s="352"/>
      <c r="I56" s="6"/>
      <c r="J56" s="7">
        <v>1052</v>
      </c>
      <c r="K56" s="16" t="s">
        <v>318</v>
      </c>
      <c r="L56" s="691"/>
      <c r="M56" s="378"/>
      <c r="N56" s="130"/>
      <c r="O56" s="130"/>
      <c r="P56" s="130"/>
      <c r="Q56" s="128">
        <f t="shared" si="0"/>
      </c>
      <c r="R56" s="129"/>
      <c r="S56" s="346"/>
      <c r="T56" s="139"/>
      <c r="U56" s="209">
        <f t="shared" si="5"/>
        <v>0</v>
      </c>
      <c r="V56" s="347">
        <f t="shared" si="2"/>
        <v>0</v>
      </c>
      <c r="W56" s="129"/>
      <c r="X56" s="210"/>
      <c r="Y56" s="215"/>
      <c r="Z56" s="215"/>
      <c r="AA56" s="215"/>
      <c r="AB56" s="215"/>
      <c r="AC56" s="215"/>
      <c r="AD56" s="348"/>
      <c r="AE56" s="207">
        <f t="shared" si="1"/>
        <v>0</v>
      </c>
    </row>
    <row r="57" spans="1:31" ht="32.25" thickBot="1">
      <c r="A57" s="316">
        <v>46</v>
      </c>
      <c r="E57" s="352"/>
      <c r="I57" s="6"/>
      <c r="J57" s="44">
        <v>1053</v>
      </c>
      <c r="K57" s="45" t="s">
        <v>319</v>
      </c>
      <c r="L57" s="691"/>
      <c r="M57" s="378"/>
      <c r="N57" s="130"/>
      <c r="O57" s="130"/>
      <c r="P57" s="130"/>
      <c r="Q57" s="128">
        <f t="shared" si="0"/>
      </c>
      <c r="R57" s="129"/>
      <c r="S57" s="346"/>
      <c r="T57" s="139"/>
      <c r="U57" s="209">
        <f t="shared" si="5"/>
        <v>0</v>
      </c>
      <c r="V57" s="347">
        <f t="shared" si="2"/>
        <v>0</v>
      </c>
      <c r="W57" s="129"/>
      <c r="X57" s="210"/>
      <c r="Y57" s="215"/>
      <c r="Z57" s="215"/>
      <c r="AA57" s="215"/>
      <c r="AB57" s="215"/>
      <c r="AC57" s="215"/>
      <c r="AD57" s="348"/>
      <c r="AE57" s="207">
        <f t="shared" si="1"/>
        <v>0</v>
      </c>
    </row>
    <row r="58" spans="1:31" ht="18.75" thickBot="1">
      <c r="A58" s="316">
        <v>47</v>
      </c>
      <c r="E58" s="352"/>
      <c r="I58" s="6"/>
      <c r="J58" s="7">
        <v>1062</v>
      </c>
      <c r="K58" s="9" t="s">
        <v>320</v>
      </c>
      <c r="L58" s="691"/>
      <c r="M58" s="378"/>
      <c r="N58" s="130"/>
      <c r="O58" s="130"/>
      <c r="P58" s="130"/>
      <c r="Q58" s="128">
        <f t="shared" si="0"/>
      </c>
      <c r="R58" s="129"/>
      <c r="S58" s="346"/>
      <c r="T58" s="139"/>
      <c r="U58" s="209">
        <f t="shared" si="5"/>
        <v>0</v>
      </c>
      <c r="V58" s="347">
        <f t="shared" si="2"/>
        <v>0</v>
      </c>
      <c r="W58" s="129"/>
      <c r="X58" s="346"/>
      <c r="Y58" s="139"/>
      <c r="Z58" s="354">
        <f>+IF(+(S58+T58)&gt;=P58,+T58,+(+P58-S58))</f>
        <v>0</v>
      </c>
      <c r="AA58" s="209">
        <f>X58+Y58-Z58</f>
        <v>0</v>
      </c>
      <c r="AB58" s="139"/>
      <c r="AC58" s="139"/>
      <c r="AD58" s="140"/>
      <c r="AE58" s="207">
        <f t="shared" si="1"/>
        <v>0</v>
      </c>
    </row>
    <row r="59" spans="1:31" ht="18.75" thickBot="1">
      <c r="A59" s="316">
        <v>48</v>
      </c>
      <c r="E59" s="352"/>
      <c r="I59" s="6"/>
      <c r="J59" s="7">
        <v>1063</v>
      </c>
      <c r="K59" s="9" t="s">
        <v>321</v>
      </c>
      <c r="L59" s="691"/>
      <c r="M59" s="378"/>
      <c r="N59" s="130"/>
      <c r="O59" s="130"/>
      <c r="P59" s="130"/>
      <c r="Q59" s="128">
        <f t="shared" si="0"/>
      </c>
      <c r="R59" s="129"/>
      <c r="S59" s="346"/>
      <c r="T59" s="139"/>
      <c r="U59" s="209">
        <f t="shared" si="5"/>
        <v>0</v>
      </c>
      <c r="V59" s="347">
        <f t="shared" si="2"/>
        <v>0</v>
      </c>
      <c r="W59" s="129"/>
      <c r="X59" s="210"/>
      <c r="Y59" s="215"/>
      <c r="Z59" s="215"/>
      <c r="AA59" s="215"/>
      <c r="AB59" s="215"/>
      <c r="AC59" s="215"/>
      <c r="AD59" s="348"/>
      <c r="AE59" s="207">
        <f t="shared" si="1"/>
        <v>0</v>
      </c>
    </row>
    <row r="60" spans="1:31" ht="18.75" thickBot="1">
      <c r="A60" s="316">
        <v>49</v>
      </c>
      <c r="E60" s="352"/>
      <c r="I60" s="6"/>
      <c r="J60" s="44">
        <v>1069</v>
      </c>
      <c r="K60" s="46" t="s">
        <v>322</v>
      </c>
      <c r="L60" s="691"/>
      <c r="M60" s="378"/>
      <c r="N60" s="130"/>
      <c r="O60" s="130"/>
      <c r="P60" s="130"/>
      <c r="Q60" s="128">
        <f t="shared" si="0"/>
      </c>
      <c r="R60" s="129"/>
      <c r="S60" s="346"/>
      <c r="T60" s="139"/>
      <c r="U60" s="209">
        <f t="shared" si="5"/>
        <v>0</v>
      </c>
      <c r="V60" s="347">
        <f t="shared" si="2"/>
        <v>0</v>
      </c>
      <c r="W60" s="129"/>
      <c r="X60" s="346"/>
      <c r="Y60" s="139"/>
      <c r="Z60" s="354">
        <f>+IF(+(S60+T60)&gt;=P60,+T60,+(+P60-S60))</f>
        <v>0</v>
      </c>
      <c r="AA60" s="209">
        <f>X60+Y60-Z60</f>
        <v>0</v>
      </c>
      <c r="AB60" s="139"/>
      <c r="AC60" s="139"/>
      <c r="AD60" s="140"/>
      <c r="AE60" s="207">
        <f t="shared" si="1"/>
        <v>0</v>
      </c>
    </row>
    <row r="61" spans="1:31" ht="30.75" thickBot="1">
      <c r="A61" s="316">
        <v>50</v>
      </c>
      <c r="E61" s="352"/>
      <c r="I61" s="11"/>
      <c r="J61" s="7">
        <v>1091</v>
      </c>
      <c r="K61" s="16" t="s">
        <v>323</v>
      </c>
      <c r="L61" s="691"/>
      <c r="M61" s="378"/>
      <c r="N61" s="130"/>
      <c r="O61" s="130"/>
      <c r="P61" s="130"/>
      <c r="Q61" s="128">
        <f t="shared" si="0"/>
      </c>
      <c r="R61" s="129"/>
      <c r="S61" s="346"/>
      <c r="T61" s="139"/>
      <c r="U61" s="209">
        <f t="shared" si="5"/>
        <v>0</v>
      </c>
      <c r="V61" s="347">
        <f t="shared" si="2"/>
        <v>0</v>
      </c>
      <c r="W61" s="129"/>
      <c r="X61" s="346"/>
      <c r="Y61" s="139"/>
      <c r="Z61" s="354">
        <f>+IF(+(S61+T61)&gt;=P61,+T61,+(+P61-S61))</f>
        <v>0</v>
      </c>
      <c r="AA61" s="209">
        <f>X61+Y61-Z61</f>
        <v>0</v>
      </c>
      <c r="AB61" s="139"/>
      <c r="AC61" s="139"/>
      <c r="AD61" s="140"/>
      <c r="AE61" s="207">
        <f t="shared" si="1"/>
        <v>0</v>
      </c>
    </row>
    <row r="62" spans="1:31" ht="30.75" thickBot="1">
      <c r="A62" s="316">
        <v>51</v>
      </c>
      <c r="E62" s="352"/>
      <c r="I62" s="6"/>
      <c r="J62" s="7">
        <v>1092</v>
      </c>
      <c r="K62" s="16" t="s">
        <v>479</v>
      </c>
      <c r="L62" s="691"/>
      <c r="M62" s="378"/>
      <c r="N62" s="130"/>
      <c r="O62" s="130"/>
      <c r="P62" s="130"/>
      <c r="Q62" s="128">
        <f t="shared" si="0"/>
      </c>
      <c r="R62" s="129"/>
      <c r="S62" s="346"/>
      <c r="T62" s="139"/>
      <c r="U62" s="209">
        <f t="shared" si="5"/>
        <v>0</v>
      </c>
      <c r="V62" s="347">
        <f t="shared" si="2"/>
        <v>0</v>
      </c>
      <c r="W62" s="129"/>
      <c r="X62" s="210"/>
      <c r="Y62" s="215"/>
      <c r="Z62" s="215"/>
      <c r="AA62" s="215"/>
      <c r="AB62" s="215"/>
      <c r="AC62" s="215"/>
      <c r="AD62" s="348"/>
      <c r="AE62" s="207">
        <f t="shared" si="1"/>
        <v>0</v>
      </c>
    </row>
    <row r="63" spans="1:31" ht="30.75" thickBot="1">
      <c r="A63" s="316">
        <v>52</v>
      </c>
      <c r="E63" s="352"/>
      <c r="I63" s="6"/>
      <c r="J63" s="13">
        <v>1098</v>
      </c>
      <c r="K63" s="17" t="s">
        <v>324</v>
      </c>
      <c r="L63" s="691"/>
      <c r="M63" s="378"/>
      <c r="N63" s="130"/>
      <c r="O63" s="130"/>
      <c r="P63" s="130"/>
      <c r="Q63" s="128">
        <f t="shared" si="0"/>
      </c>
      <c r="R63" s="129"/>
      <c r="S63" s="346"/>
      <c r="T63" s="139"/>
      <c r="U63" s="209">
        <f t="shared" si="5"/>
        <v>0</v>
      </c>
      <c r="V63" s="347">
        <f t="shared" si="2"/>
        <v>0</v>
      </c>
      <c r="W63" s="129"/>
      <c r="X63" s="346"/>
      <c r="Y63" s="139"/>
      <c r="Z63" s="354">
        <f>+IF(+(S63+T63)&gt;=P63,+T63,+(+P63-S63))</f>
        <v>0</v>
      </c>
      <c r="AA63" s="209">
        <f>X63+Y63-Z63</f>
        <v>0</v>
      </c>
      <c r="AB63" s="139"/>
      <c r="AC63" s="139"/>
      <c r="AD63" s="140"/>
      <c r="AE63" s="207">
        <f t="shared" si="1"/>
        <v>0</v>
      </c>
    </row>
    <row r="64" spans="1:31" ht="18.75" thickBot="1">
      <c r="A64" s="316">
        <v>53</v>
      </c>
      <c r="E64" s="352"/>
      <c r="I64" s="10">
        <v>1900</v>
      </c>
      <c r="J64" s="740" t="s">
        <v>394</v>
      </c>
      <c r="K64" s="740"/>
      <c r="L64" s="691">
        <f>SUM(L65:L67)</f>
        <v>0</v>
      </c>
      <c r="M64" s="211">
        <f>SUM(M65:M67)</f>
        <v>0</v>
      </c>
      <c r="N64" s="137">
        <f>SUM(N65:N67)</f>
        <v>0</v>
      </c>
      <c r="O64" s="137">
        <f>SUM(O65:O67)</f>
        <v>0</v>
      </c>
      <c r="P64" s="137">
        <f>SUM(P65:P67)</f>
        <v>0</v>
      </c>
      <c r="Q64" s="128">
        <f t="shared" si="0"/>
        <v>0</v>
      </c>
      <c r="R64" s="129"/>
      <c r="S64" s="212">
        <f>SUM(S65:S67)</f>
        <v>0</v>
      </c>
      <c r="T64" s="213">
        <f>SUM(T65:T67)</f>
        <v>0</v>
      </c>
      <c r="U64" s="349">
        <f>SUM(U65:U67)</f>
        <v>0</v>
      </c>
      <c r="V64" s="350">
        <f>SUM(V65:V67)</f>
        <v>0</v>
      </c>
      <c r="W64" s="129"/>
      <c r="X64" s="214"/>
      <c r="Y64" s="225"/>
      <c r="Z64" s="225"/>
      <c r="AA64" s="225"/>
      <c r="AB64" s="225"/>
      <c r="AC64" s="225"/>
      <c r="AD64" s="351"/>
      <c r="AE64" s="207">
        <f>AA64-AB64-AC64-AD64</f>
        <v>0</v>
      </c>
    </row>
    <row r="65" spans="1:31" ht="34.5" customHeight="1" thickBot="1">
      <c r="A65" s="316">
        <v>54</v>
      </c>
      <c r="E65" s="352"/>
      <c r="I65" s="6"/>
      <c r="J65" s="15">
        <v>1901</v>
      </c>
      <c r="K65" s="8" t="s">
        <v>395</v>
      </c>
      <c r="L65" s="691"/>
      <c r="M65" s="378"/>
      <c r="N65" s="130"/>
      <c r="O65" s="130"/>
      <c r="P65" s="130"/>
      <c r="Q65" s="128">
        <f t="shared" si="0"/>
      </c>
      <c r="R65" s="129"/>
      <c r="S65" s="346"/>
      <c r="T65" s="139"/>
      <c r="U65" s="209">
        <f>P65</f>
        <v>0</v>
      </c>
      <c r="V65" s="347">
        <f>S65+T65-U65</f>
        <v>0</v>
      </c>
      <c r="W65" s="129"/>
      <c r="X65" s="210"/>
      <c r="Y65" s="215"/>
      <c r="Z65" s="215"/>
      <c r="AA65" s="215"/>
      <c r="AB65" s="215"/>
      <c r="AC65" s="215"/>
      <c r="AD65" s="348"/>
      <c r="AE65" s="207">
        <f>AA65-AB65-AC65-AD65</f>
        <v>0</v>
      </c>
    </row>
    <row r="66" spans="1:31" ht="30.75" thickBot="1">
      <c r="A66" s="316">
        <v>55</v>
      </c>
      <c r="E66" s="352"/>
      <c r="I66" s="6"/>
      <c r="J66" s="7">
        <v>1981</v>
      </c>
      <c r="K66" s="9" t="s">
        <v>396</v>
      </c>
      <c r="L66" s="691"/>
      <c r="M66" s="378"/>
      <c r="N66" s="130"/>
      <c r="O66" s="130"/>
      <c r="P66" s="130"/>
      <c r="Q66" s="128">
        <f t="shared" si="0"/>
      </c>
      <c r="R66" s="129"/>
      <c r="S66" s="346"/>
      <c r="T66" s="139"/>
      <c r="U66" s="209">
        <f>P66</f>
        <v>0</v>
      </c>
      <c r="V66" s="347">
        <f>S66+T66-U66</f>
        <v>0</v>
      </c>
      <c r="W66" s="129"/>
      <c r="X66" s="210"/>
      <c r="Y66" s="215"/>
      <c r="Z66" s="215"/>
      <c r="AA66" s="215"/>
      <c r="AB66" s="215"/>
      <c r="AC66" s="215"/>
      <c r="AD66" s="348"/>
      <c r="AE66" s="207">
        <f>AA66-AB66-AC66-AD66</f>
        <v>0</v>
      </c>
    </row>
    <row r="67" spans="1:31" ht="30.75" thickBot="1">
      <c r="A67" s="316">
        <v>56</v>
      </c>
      <c r="E67" s="352"/>
      <c r="I67" s="6"/>
      <c r="J67" s="13">
        <v>1991</v>
      </c>
      <c r="K67" s="12" t="s">
        <v>397</v>
      </c>
      <c r="L67" s="691"/>
      <c r="M67" s="378"/>
      <c r="N67" s="130"/>
      <c r="O67" s="130"/>
      <c r="P67" s="130"/>
      <c r="Q67" s="128">
        <f t="shared" si="0"/>
      </c>
      <c r="R67" s="129"/>
      <c r="S67" s="346"/>
      <c r="T67" s="139"/>
      <c r="U67" s="209">
        <f>P67</f>
        <v>0</v>
      </c>
      <c r="V67" s="347">
        <f>S67+T67-U67</f>
        <v>0</v>
      </c>
      <c r="W67" s="129"/>
      <c r="X67" s="210"/>
      <c r="Y67" s="215"/>
      <c r="Z67" s="215"/>
      <c r="AA67" s="215"/>
      <c r="AB67" s="215"/>
      <c r="AC67" s="215"/>
      <c r="AD67" s="348"/>
      <c r="AE67" s="207">
        <f>AA67-AB67-AC67-AD67</f>
        <v>0</v>
      </c>
    </row>
    <row r="68" spans="1:31" ht="18.75" thickBot="1">
      <c r="A68" s="316">
        <v>57</v>
      </c>
      <c r="E68" s="352"/>
      <c r="I68" s="10">
        <v>2100</v>
      </c>
      <c r="J68" s="740" t="s">
        <v>1183</v>
      </c>
      <c r="K68" s="740"/>
      <c r="L68" s="691">
        <f>SUM(L69:L73)</f>
        <v>0</v>
      </c>
      <c r="M68" s="211">
        <f>SUM(M69:M73)</f>
        <v>0</v>
      </c>
      <c r="N68" s="137">
        <f>SUM(N69:N73)</f>
        <v>0</v>
      </c>
      <c r="O68" s="137">
        <f>SUM(O69:O73)</f>
        <v>0</v>
      </c>
      <c r="P68" s="137">
        <f>SUM(P69:P73)</f>
        <v>0</v>
      </c>
      <c r="Q68" s="128">
        <f t="shared" si="0"/>
        <v>0</v>
      </c>
      <c r="R68" s="129"/>
      <c r="S68" s="212">
        <f>SUM(S69:S73)</f>
        <v>0</v>
      </c>
      <c r="T68" s="213">
        <f>SUM(T69:T73)</f>
        <v>0</v>
      </c>
      <c r="U68" s="349">
        <f>SUM(U69:U73)</f>
        <v>0</v>
      </c>
      <c r="V68" s="350">
        <f>SUM(V69:V73)</f>
        <v>0</v>
      </c>
      <c r="W68" s="129"/>
      <c r="X68" s="214"/>
      <c r="Y68" s="225"/>
      <c r="Z68" s="225"/>
      <c r="AA68" s="225"/>
      <c r="AB68" s="225"/>
      <c r="AC68" s="225"/>
      <c r="AD68" s="351"/>
      <c r="AE68" s="207">
        <f t="shared" si="1"/>
        <v>0</v>
      </c>
    </row>
    <row r="69" spans="1:31" ht="18.75" thickBot="1">
      <c r="A69" s="316">
        <v>58</v>
      </c>
      <c r="E69" s="352"/>
      <c r="I69" s="6"/>
      <c r="J69" s="15">
        <v>2110</v>
      </c>
      <c r="K69" s="18" t="s">
        <v>325</v>
      </c>
      <c r="L69" s="691"/>
      <c r="M69" s="378"/>
      <c r="N69" s="130"/>
      <c r="O69" s="130"/>
      <c r="P69" s="130"/>
      <c r="Q69" s="128">
        <f t="shared" si="0"/>
      </c>
      <c r="R69" s="129"/>
      <c r="S69" s="346"/>
      <c r="T69" s="139"/>
      <c r="U69" s="209">
        <f>P69</f>
        <v>0</v>
      </c>
      <c r="V69" s="347">
        <f t="shared" si="2"/>
        <v>0</v>
      </c>
      <c r="W69" s="129"/>
      <c r="X69" s="210"/>
      <c r="Y69" s="215"/>
      <c r="Z69" s="215"/>
      <c r="AA69" s="215"/>
      <c r="AB69" s="215"/>
      <c r="AC69" s="215"/>
      <c r="AD69" s="348"/>
      <c r="AE69" s="207">
        <f t="shared" si="1"/>
        <v>0</v>
      </c>
    </row>
    <row r="70" spans="1:31" ht="18.75" thickBot="1">
      <c r="A70" s="316">
        <v>59</v>
      </c>
      <c r="E70" s="352"/>
      <c r="I70" s="47"/>
      <c r="J70" s="7">
        <v>2120</v>
      </c>
      <c r="K70" s="35" t="s">
        <v>326</v>
      </c>
      <c r="L70" s="691"/>
      <c r="M70" s="378"/>
      <c r="N70" s="130"/>
      <c r="O70" s="130"/>
      <c r="P70" s="130"/>
      <c r="Q70" s="128">
        <f t="shared" si="0"/>
      </c>
      <c r="R70" s="129"/>
      <c r="S70" s="346"/>
      <c r="T70" s="139"/>
      <c r="U70" s="209">
        <f>P70</f>
        <v>0</v>
      </c>
      <c r="V70" s="347">
        <f t="shared" si="2"/>
        <v>0</v>
      </c>
      <c r="W70" s="129"/>
      <c r="X70" s="210"/>
      <c r="Y70" s="215"/>
      <c r="Z70" s="215"/>
      <c r="AA70" s="215"/>
      <c r="AB70" s="215"/>
      <c r="AC70" s="215"/>
      <c r="AD70" s="348"/>
      <c r="AE70" s="207">
        <f t="shared" si="1"/>
        <v>0</v>
      </c>
    </row>
    <row r="71" spans="1:31" ht="32.25" thickBot="1">
      <c r="A71" s="316">
        <v>60</v>
      </c>
      <c r="E71" s="352"/>
      <c r="I71" s="47"/>
      <c r="J71" s="7">
        <v>2125</v>
      </c>
      <c r="K71" s="29" t="s">
        <v>1177</v>
      </c>
      <c r="L71" s="691"/>
      <c r="M71" s="378"/>
      <c r="N71" s="130"/>
      <c r="O71" s="130"/>
      <c r="P71" s="130"/>
      <c r="Q71" s="128">
        <f t="shared" si="0"/>
      </c>
      <c r="R71" s="129"/>
      <c r="S71" s="346"/>
      <c r="T71" s="139"/>
      <c r="U71" s="209">
        <f>P71</f>
        <v>0</v>
      </c>
      <c r="V71" s="347">
        <f t="shared" si="2"/>
        <v>0</v>
      </c>
      <c r="W71" s="129"/>
      <c r="X71" s="210"/>
      <c r="Y71" s="215"/>
      <c r="Z71" s="215"/>
      <c r="AA71" s="215"/>
      <c r="AB71" s="215"/>
      <c r="AC71" s="215"/>
      <c r="AD71" s="348"/>
      <c r="AE71" s="207">
        <f t="shared" si="1"/>
        <v>0</v>
      </c>
    </row>
    <row r="72" spans="1:31" ht="32.25" thickBot="1">
      <c r="A72" s="316">
        <v>61</v>
      </c>
      <c r="I72" s="14"/>
      <c r="J72" s="7">
        <v>2140</v>
      </c>
      <c r="K72" s="35" t="s">
        <v>328</v>
      </c>
      <c r="L72" s="691"/>
      <c r="M72" s="378"/>
      <c r="N72" s="130"/>
      <c r="O72" s="130"/>
      <c r="P72" s="130"/>
      <c r="Q72" s="128">
        <f t="shared" si="0"/>
      </c>
      <c r="R72" s="129"/>
      <c r="S72" s="346"/>
      <c r="T72" s="139"/>
      <c r="U72" s="209">
        <f>P72</f>
        <v>0</v>
      </c>
      <c r="V72" s="347">
        <f t="shared" si="2"/>
        <v>0</v>
      </c>
      <c r="W72" s="129"/>
      <c r="X72" s="210"/>
      <c r="Y72" s="215"/>
      <c r="Z72" s="215"/>
      <c r="AA72" s="215"/>
      <c r="AB72" s="215"/>
      <c r="AC72" s="215"/>
      <c r="AD72" s="348"/>
      <c r="AE72" s="207">
        <f t="shared" si="1"/>
        <v>0</v>
      </c>
    </row>
    <row r="73" spans="1:31" ht="32.25" thickBot="1">
      <c r="A73" s="316">
        <v>62</v>
      </c>
      <c r="I73" s="6"/>
      <c r="J73" s="13">
        <v>2190</v>
      </c>
      <c r="K73" s="455" t="s">
        <v>329</v>
      </c>
      <c r="L73" s="691"/>
      <c r="M73" s="378"/>
      <c r="N73" s="130"/>
      <c r="O73" s="130"/>
      <c r="P73" s="130"/>
      <c r="Q73" s="128">
        <f t="shared" si="0"/>
      </c>
      <c r="R73" s="129"/>
      <c r="S73" s="346"/>
      <c r="T73" s="139"/>
      <c r="U73" s="209">
        <f>P73</f>
        <v>0</v>
      </c>
      <c r="V73" s="347">
        <f t="shared" si="2"/>
        <v>0</v>
      </c>
      <c r="W73" s="129"/>
      <c r="X73" s="210"/>
      <c r="Y73" s="215"/>
      <c r="Z73" s="215"/>
      <c r="AA73" s="215"/>
      <c r="AB73" s="215"/>
      <c r="AC73" s="215"/>
      <c r="AD73" s="348"/>
      <c r="AE73" s="207">
        <f t="shared" si="1"/>
        <v>0</v>
      </c>
    </row>
    <row r="74" spans="1:31" ht="18.75" thickBot="1">
      <c r="A74" s="316">
        <v>63</v>
      </c>
      <c r="I74" s="10">
        <v>2200</v>
      </c>
      <c r="J74" s="740" t="s">
        <v>330</v>
      </c>
      <c r="K74" s="740"/>
      <c r="L74" s="691">
        <f>SUM(L75:L76)</f>
        <v>0</v>
      </c>
      <c r="M74" s="211">
        <f>SUM(M75:M76)</f>
        <v>0</v>
      </c>
      <c r="N74" s="137">
        <f>SUM(N75:N76)</f>
        <v>0</v>
      </c>
      <c r="O74" s="137">
        <f>SUM(O75:O76)</f>
        <v>0</v>
      </c>
      <c r="P74" s="137">
        <f>SUM(P75:P76)</f>
        <v>0</v>
      </c>
      <c r="Q74" s="128">
        <f t="shared" si="0"/>
        <v>0</v>
      </c>
      <c r="R74" s="129"/>
      <c r="S74" s="212">
        <f>SUM(S75:S76)</f>
        <v>0</v>
      </c>
      <c r="T74" s="213">
        <f>SUM(T75:T76)</f>
        <v>0</v>
      </c>
      <c r="U74" s="349">
        <f>SUM(U75:U76)</f>
        <v>0</v>
      </c>
      <c r="V74" s="350">
        <f>SUM(V75:V76)</f>
        <v>0</v>
      </c>
      <c r="W74" s="129"/>
      <c r="X74" s="214"/>
      <c r="Y74" s="225"/>
      <c r="Z74" s="225"/>
      <c r="AA74" s="225"/>
      <c r="AB74" s="225"/>
      <c r="AC74" s="225"/>
      <c r="AD74" s="351"/>
      <c r="AE74" s="207">
        <f t="shared" si="1"/>
        <v>0</v>
      </c>
    </row>
    <row r="75" spans="1:31" ht="18.75" thickBot="1">
      <c r="A75" s="316">
        <v>64</v>
      </c>
      <c r="I75" s="6"/>
      <c r="J75" s="7">
        <v>2221</v>
      </c>
      <c r="K75" s="9" t="s">
        <v>1562</v>
      </c>
      <c r="L75" s="691"/>
      <c r="M75" s="378"/>
      <c r="N75" s="130"/>
      <c r="O75" s="130"/>
      <c r="P75" s="130"/>
      <c r="Q75" s="128">
        <f t="shared" si="0"/>
      </c>
      <c r="R75" s="129"/>
      <c r="S75" s="346"/>
      <c r="T75" s="139"/>
      <c r="U75" s="209">
        <f aca="true" t="shared" si="8" ref="U75:U80">P75</f>
        <v>0</v>
      </c>
      <c r="V75" s="347">
        <f aca="true" t="shared" si="9" ref="V75:V80">S75+T75-U75</f>
        <v>0</v>
      </c>
      <c r="W75" s="129"/>
      <c r="X75" s="210"/>
      <c r="Y75" s="215"/>
      <c r="Z75" s="215"/>
      <c r="AA75" s="215"/>
      <c r="AB75" s="215"/>
      <c r="AC75" s="215"/>
      <c r="AD75" s="348"/>
      <c r="AE75" s="207">
        <f t="shared" si="1"/>
        <v>0</v>
      </c>
    </row>
    <row r="76" spans="1:31" ht="18.75" thickBot="1">
      <c r="A76" s="316">
        <v>65</v>
      </c>
      <c r="I76" s="6"/>
      <c r="J76" s="13">
        <v>2224</v>
      </c>
      <c r="K76" s="12" t="s">
        <v>331</v>
      </c>
      <c r="L76" s="691"/>
      <c r="M76" s="378"/>
      <c r="N76" s="130"/>
      <c r="O76" s="130"/>
      <c r="P76" s="130"/>
      <c r="Q76" s="128">
        <f t="shared" si="0"/>
      </c>
      <c r="R76" s="129"/>
      <c r="S76" s="346"/>
      <c r="T76" s="139"/>
      <c r="U76" s="209">
        <f t="shared" si="8"/>
        <v>0</v>
      </c>
      <c r="V76" s="347">
        <f t="shared" si="9"/>
        <v>0</v>
      </c>
      <c r="W76" s="129"/>
      <c r="X76" s="210"/>
      <c r="Y76" s="215"/>
      <c r="Z76" s="215"/>
      <c r="AA76" s="215"/>
      <c r="AB76" s="215"/>
      <c r="AC76" s="215"/>
      <c r="AD76" s="348"/>
      <c r="AE76" s="207">
        <f t="shared" si="1"/>
        <v>0</v>
      </c>
    </row>
    <row r="77" spans="1:31" ht="18.75" thickBot="1">
      <c r="A77" s="316">
        <v>66</v>
      </c>
      <c r="I77" s="10">
        <v>2500</v>
      </c>
      <c r="J77" s="781" t="s">
        <v>332</v>
      </c>
      <c r="K77" s="781"/>
      <c r="L77" s="691"/>
      <c r="M77" s="380"/>
      <c r="N77" s="143"/>
      <c r="O77" s="143"/>
      <c r="P77" s="130"/>
      <c r="Q77" s="128">
        <f t="shared" si="0"/>
        <v>0</v>
      </c>
      <c r="R77" s="129"/>
      <c r="S77" s="353"/>
      <c r="T77" s="141"/>
      <c r="U77" s="209">
        <f t="shared" si="8"/>
        <v>0</v>
      </c>
      <c r="V77" s="347">
        <f t="shared" si="9"/>
        <v>0</v>
      </c>
      <c r="W77" s="129"/>
      <c r="X77" s="214"/>
      <c r="Y77" s="225"/>
      <c r="Z77" s="215"/>
      <c r="AA77" s="215"/>
      <c r="AB77" s="225"/>
      <c r="AC77" s="215"/>
      <c r="AD77" s="348"/>
      <c r="AE77" s="207">
        <f t="shared" si="1"/>
        <v>0</v>
      </c>
    </row>
    <row r="78" spans="1:31" ht="34.5" customHeight="1" thickBot="1">
      <c r="A78" s="316">
        <v>67</v>
      </c>
      <c r="I78" s="10">
        <v>2600</v>
      </c>
      <c r="J78" s="782" t="s">
        <v>333</v>
      </c>
      <c r="K78" s="804"/>
      <c r="L78" s="691"/>
      <c r="M78" s="380"/>
      <c r="N78" s="143"/>
      <c r="O78" s="143"/>
      <c r="P78" s="130"/>
      <c r="Q78" s="128">
        <f t="shared" si="0"/>
        <v>0</v>
      </c>
      <c r="R78" s="129"/>
      <c r="S78" s="353"/>
      <c r="T78" s="141"/>
      <c r="U78" s="209">
        <f t="shared" si="8"/>
        <v>0</v>
      </c>
      <c r="V78" s="347">
        <f t="shared" si="9"/>
        <v>0</v>
      </c>
      <c r="W78" s="129"/>
      <c r="X78" s="214"/>
      <c r="Y78" s="225"/>
      <c r="Z78" s="215"/>
      <c r="AA78" s="215"/>
      <c r="AB78" s="225"/>
      <c r="AC78" s="215"/>
      <c r="AD78" s="348"/>
      <c r="AE78" s="207">
        <f t="shared" si="1"/>
        <v>0</v>
      </c>
    </row>
    <row r="79" spans="1:31" ht="33.75" customHeight="1" thickBot="1">
      <c r="A79" s="316">
        <v>68</v>
      </c>
      <c r="I79" s="10">
        <v>2700</v>
      </c>
      <c r="J79" s="782" t="s">
        <v>334</v>
      </c>
      <c r="K79" s="804"/>
      <c r="L79" s="691"/>
      <c r="M79" s="380"/>
      <c r="N79" s="143"/>
      <c r="O79" s="143"/>
      <c r="P79" s="130"/>
      <c r="Q79" s="128">
        <f t="shared" si="0"/>
        <v>0</v>
      </c>
      <c r="R79" s="129"/>
      <c r="S79" s="353"/>
      <c r="T79" s="141"/>
      <c r="U79" s="209">
        <f t="shared" si="8"/>
        <v>0</v>
      </c>
      <c r="V79" s="347">
        <f t="shared" si="9"/>
        <v>0</v>
      </c>
      <c r="W79" s="129"/>
      <c r="X79" s="214"/>
      <c r="Y79" s="225"/>
      <c r="Z79" s="215"/>
      <c r="AA79" s="215"/>
      <c r="AB79" s="225"/>
      <c r="AC79" s="215"/>
      <c r="AD79" s="348"/>
      <c r="AE79" s="207">
        <f t="shared" si="1"/>
        <v>0</v>
      </c>
    </row>
    <row r="80" spans="1:31" ht="35.25" customHeight="1" thickBot="1">
      <c r="A80" s="316">
        <v>69</v>
      </c>
      <c r="I80" s="10">
        <v>2800</v>
      </c>
      <c r="J80" s="782" t="s">
        <v>335</v>
      </c>
      <c r="K80" s="804"/>
      <c r="L80" s="691"/>
      <c r="M80" s="380"/>
      <c r="N80" s="143"/>
      <c r="O80" s="143"/>
      <c r="P80" s="130"/>
      <c r="Q80" s="128">
        <f t="shared" si="0"/>
        <v>0</v>
      </c>
      <c r="R80" s="129"/>
      <c r="S80" s="353"/>
      <c r="T80" s="141"/>
      <c r="U80" s="209">
        <f t="shared" si="8"/>
        <v>0</v>
      </c>
      <c r="V80" s="347">
        <f t="shared" si="9"/>
        <v>0</v>
      </c>
      <c r="W80" s="129"/>
      <c r="X80" s="214"/>
      <c r="Y80" s="225"/>
      <c r="Z80" s="215"/>
      <c r="AA80" s="215"/>
      <c r="AB80" s="225"/>
      <c r="AC80" s="215"/>
      <c r="AD80" s="348"/>
      <c r="AE80" s="207">
        <f t="shared" si="1"/>
        <v>0</v>
      </c>
    </row>
    <row r="81" spans="1:31" ht="35.25" customHeight="1" thickBot="1">
      <c r="A81" s="316">
        <v>70</v>
      </c>
      <c r="I81" s="10">
        <v>2900</v>
      </c>
      <c r="J81" s="780" t="s">
        <v>336</v>
      </c>
      <c r="K81" s="803"/>
      <c r="L81" s="691">
        <f>SUM(L82:L87)</f>
        <v>0</v>
      </c>
      <c r="M81" s="211">
        <f>SUM(M82:M87)</f>
        <v>0</v>
      </c>
      <c r="N81" s="137">
        <f>SUM(N82:N87)</f>
        <v>0</v>
      </c>
      <c r="O81" s="137">
        <f>SUM(O82:O87)</f>
        <v>0</v>
      </c>
      <c r="P81" s="137">
        <f>SUM(P82:P87)</f>
        <v>0</v>
      </c>
      <c r="Q81" s="128">
        <f t="shared" si="0"/>
        <v>0</v>
      </c>
      <c r="R81" s="129"/>
      <c r="S81" s="212">
        <f>SUM(S82:S87)</f>
        <v>0</v>
      </c>
      <c r="T81" s="213">
        <f>SUM(T82:T87)</f>
        <v>0</v>
      </c>
      <c r="U81" s="349">
        <f>SUM(U82:U87)</f>
        <v>0</v>
      </c>
      <c r="V81" s="350">
        <f>SUM(V82:V87)</f>
        <v>0</v>
      </c>
      <c r="W81" s="129"/>
      <c r="X81" s="214"/>
      <c r="Y81" s="225"/>
      <c r="Z81" s="225"/>
      <c r="AA81" s="225"/>
      <c r="AB81" s="225"/>
      <c r="AC81" s="225"/>
      <c r="AD81" s="351"/>
      <c r="AE81" s="207">
        <f t="shared" si="1"/>
        <v>0</v>
      </c>
    </row>
    <row r="82" spans="1:31" ht="35.25" customHeight="1" thickBot="1">
      <c r="A82" s="316">
        <v>71</v>
      </c>
      <c r="I82" s="48"/>
      <c r="J82" s="15">
        <v>2920</v>
      </c>
      <c r="K82" s="218" t="s">
        <v>337</v>
      </c>
      <c r="L82" s="691"/>
      <c r="M82" s="378"/>
      <c r="N82" s="130"/>
      <c r="O82" s="130"/>
      <c r="P82" s="130"/>
      <c r="Q82" s="128">
        <f t="shared" si="0"/>
      </c>
      <c r="R82" s="129"/>
      <c r="S82" s="346"/>
      <c r="T82" s="139"/>
      <c r="U82" s="209">
        <f aca="true" t="shared" si="10" ref="U82:U87">P82</f>
        <v>0</v>
      </c>
      <c r="V82" s="347">
        <f aca="true" t="shared" si="11" ref="V82:V87">S82+T82-U82</f>
        <v>0</v>
      </c>
      <c r="W82" s="129"/>
      <c r="X82" s="210"/>
      <c r="Y82" s="215"/>
      <c r="Z82" s="215"/>
      <c r="AA82" s="215"/>
      <c r="AB82" s="215"/>
      <c r="AC82" s="215"/>
      <c r="AD82" s="348"/>
      <c r="AE82" s="207">
        <f t="shared" si="1"/>
        <v>0</v>
      </c>
    </row>
    <row r="83" spans="1:31" ht="32.25" thickBot="1">
      <c r="A83" s="316">
        <v>72</v>
      </c>
      <c r="I83" s="48"/>
      <c r="J83" s="44">
        <v>2969</v>
      </c>
      <c r="K83" s="219" t="s">
        <v>338</v>
      </c>
      <c r="L83" s="691"/>
      <c r="M83" s="378"/>
      <c r="N83" s="130"/>
      <c r="O83" s="130"/>
      <c r="P83" s="130"/>
      <c r="Q83" s="128">
        <f t="shared" si="0"/>
      </c>
      <c r="R83" s="129"/>
      <c r="S83" s="346"/>
      <c r="T83" s="139"/>
      <c r="U83" s="209">
        <f t="shared" si="10"/>
        <v>0</v>
      </c>
      <c r="V83" s="347">
        <f t="shared" si="11"/>
        <v>0</v>
      </c>
      <c r="W83" s="129"/>
      <c r="X83" s="210"/>
      <c r="Y83" s="215"/>
      <c r="Z83" s="215"/>
      <c r="AA83" s="215"/>
      <c r="AB83" s="215"/>
      <c r="AC83" s="215"/>
      <c r="AD83" s="348"/>
      <c r="AE83" s="207">
        <f t="shared" si="1"/>
        <v>0</v>
      </c>
    </row>
    <row r="84" spans="1:31" ht="32.25" thickBot="1">
      <c r="A84" s="316">
        <v>73</v>
      </c>
      <c r="I84" s="48"/>
      <c r="J84" s="44">
        <v>2970</v>
      </c>
      <c r="K84" s="219" t="s">
        <v>339</v>
      </c>
      <c r="L84" s="691"/>
      <c r="M84" s="378"/>
      <c r="N84" s="130"/>
      <c r="O84" s="130"/>
      <c r="P84" s="130"/>
      <c r="Q84" s="128">
        <f t="shared" si="0"/>
      </c>
      <c r="R84" s="129"/>
      <c r="S84" s="346"/>
      <c r="T84" s="139"/>
      <c r="U84" s="209">
        <f t="shared" si="10"/>
        <v>0</v>
      </c>
      <c r="V84" s="347">
        <f t="shared" si="11"/>
        <v>0</v>
      </c>
      <c r="W84" s="129"/>
      <c r="X84" s="210"/>
      <c r="Y84" s="215"/>
      <c r="Z84" s="215"/>
      <c r="AA84" s="215"/>
      <c r="AB84" s="215"/>
      <c r="AC84" s="215"/>
      <c r="AD84" s="348"/>
      <c r="AE84" s="207">
        <f t="shared" si="1"/>
        <v>0</v>
      </c>
    </row>
    <row r="85" spans="1:31" ht="32.25" thickBot="1">
      <c r="A85" s="316">
        <v>74</v>
      </c>
      <c r="I85" s="48"/>
      <c r="J85" s="42">
        <v>2989</v>
      </c>
      <c r="K85" s="220" t="s">
        <v>340</v>
      </c>
      <c r="L85" s="691"/>
      <c r="M85" s="378"/>
      <c r="N85" s="130"/>
      <c r="O85" s="130"/>
      <c r="P85" s="130"/>
      <c r="Q85" s="128">
        <f t="shared" si="0"/>
      </c>
      <c r="R85" s="129"/>
      <c r="S85" s="346"/>
      <c r="T85" s="139"/>
      <c r="U85" s="209">
        <f t="shared" si="10"/>
        <v>0</v>
      </c>
      <c r="V85" s="347">
        <f t="shared" si="11"/>
        <v>0</v>
      </c>
      <c r="W85" s="129"/>
      <c r="X85" s="210"/>
      <c r="Y85" s="215"/>
      <c r="Z85" s="215"/>
      <c r="AA85" s="215"/>
      <c r="AB85" s="215"/>
      <c r="AC85" s="215"/>
      <c r="AD85" s="348"/>
      <c r="AE85" s="207">
        <f t="shared" si="1"/>
        <v>0</v>
      </c>
    </row>
    <row r="86" spans="1:31" ht="18.75" thickBot="1">
      <c r="A86" s="316">
        <v>75</v>
      </c>
      <c r="I86" s="6"/>
      <c r="J86" s="7">
        <v>2991</v>
      </c>
      <c r="K86" s="221" t="s">
        <v>341</v>
      </c>
      <c r="L86" s="691"/>
      <c r="M86" s="378"/>
      <c r="N86" s="130"/>
      <c r="O86" s="130"/>
      <c r="P86" s="130"/>
      <c r="Q86" s="128">
        <f t="shared" si="0"/>
      </c>
      <c r="R86" s="129"/>
      <c r="S86" s="346"/>
      <c r="T86" s="139"/>
      <c r="U86" s="209">
        <f t="shared" si="10"/>
        <v>0</v>
      </c>
      <c r="V86" s="347">
        <f t="shared" si="11"/>
        <v>0</v>
      </c>
      <c r="W86" s="129"/>
      <c r="X86" s="210"/>
      <c r="Y86" s="215"/>
      <c r="Z86" s="215"/>
      <c r="AA86" s="215"/>
      <c r="AB86" s="215"/>
      <c r="AC86" s="215"/>
      <c r="AD86" s="348"/>
      <c r="AE86" s="207">
        <f t="shared" si="1"/>
        <v>0</v>
      </c>
    </row>
    <row r="87" spans="1:31" ht="35.25" customHeight="1" thickBot="1">
      <c r="A87" s="316">
        <v>76</v>
      </c>
      <c r="I87" s="6"/>
      <c r="J87" s="13">
        <v>2992</v>
      </c>
      <c r="K87" s="26" t="s">
        <v>342</v>
      </c>
      <c r="L87" s="691"/>
      <c r="M87" s="378"/>
      <c r="N87" s="130"/>
      <c r="O87" s="130"/>
      <c r="P87" s="130"/>
      <c r="Q87" s="128">
        <f t="shared" si="0"/>
      </c>
      <c r="R87" s="129"/>
      <c r="S87" s="346"/>
      <c r="T87" s="139"/>
      <c r="U87" s="209">
        <f t="shared" si="10"/>
        <v>0</v>
      </c>
      <c r="V87" s="347">
        <f t="shared" si="11"/>
        <v>0</v>
      </c>
      <c r="W87" s="129"/>
      <c r="X87" s="210"/>
      <c r="Y87" s="215"/>
      <c r="Z87" s="215"/>
      <c r="AA87" s="215"/>
      <c r="AB87" s="215"/>
      <c r="AC87" s="215"/>
      <c r="AD87" s="348"/>
      <c r="AE87" s="207">
        <f t="shared" si="1"/>
        <v>0</v>
      </c>
    </row>
    <row r="88" spans="1:31" ht="18.75" customHeight="1" thickBot="1">
      <c r="A88" s="316">
        <v>77</v>
      </c>
      <c r="I88" s="10">
        <v>3300</v>
      </c>
      <c r="J88" s="780" t="s">
        <v>343</v>
      </c>
      <c r="K88" s="780"/>
      <c r="L88" s="691">
        <f>SUM(L89:L94)</f>
        <v>0</v>
      </c>
      <c r="M88" s="211">
        <f>SUM(M89:M94)</f>
        <v>0</v>
      </c>
      <c r="N88" s="137">
        <f>SUM(N89:N94)</f>
        <v>0</v>
      </c>
      <c r="O88" s="137">
        <f>SUM(O89:O94)</f>
        <v>0</v>
      </c>
      <c r="P88" s="137">
        <f>SUM(P89:P94)</f>
        <v>0</v>
      </c>
      <c r="Q88" s="128">
        <f t="shared" si="0"/>
        <v>0</v>
      </c>
      <c r="R88" s="129"/>
      <c r="S88" s="214"/>
      <c r="T88" s="225"/>
      <c r="U88" s="225"/>
      <c r="V88" s="351"/>
      <c r="W88" s="129"/>
      <c r="X88" s="214"/>
      <c r="Y88" s="225"/>
      <c r="Z88" s="225"/>
      <c r="AA88" s="225"/>
      <c r="AB88" s="225"/>
      <c r="AC88" s="225"/>
      <c r="AD88" s="351"/>
      <c r="AE88" s="207">
        <f t="shared" si="1"/>
        <v>0</v>
      </c>
    </row>
    <row r="89" spans="1:31" ht="18.75" thickBot="1">
      <c r="A89" s="316">
        <v>78</v>
      </c>
      <c r="I89" s="14"/>
      <c r="J89" s="15">
        <v>3301</v>
      </c>
      <c r="K89" s="392" t="s">
        <v>344</v>
      </c>
      <c r="L89" s="691"/>
      <c r="M89" s="378"/>
      <c r="N89" s="130"/>
      <c r="O89" s="130"/>
      <c r="P89" s="130"/>
      <c r="Q89" s="128">
        <f t="shared" si="0"/>
      </c>
      <c r="R89" s="129"/>
      <c r="S89" s="210"/>
      <c r="T89" s="215"/>
      <c r="U89" s="215"/>
      <c r="V89" s="348"/>
      <c r="W89" s="129"/>
      <c r="X89" s="210"/>
      <c r="Y89" s="215"/>
      <c r="Z89" s="215"/>
      <c r="AA89" s="215"/>
      <c r="AB89" s="215"/>
      <c r="AC89" s="215"/>
      <c r="AD89" s="348"/>
      <c r="AE89" s="207">
        <f t="shared" si="1"/>
        <v>0</v>
      </c>
    </row>
    <row r="90" spans="1:31" ht="18.75" thickBot="1">
      <c r="A90" s="316">
        <v>79</v>
      </c>
      <c r="I90" s="14"/>
      <c r="J90" s="44">
        <v>3302</v>
      </c>
      <c r="K90" s="393" t="s">
        <v>1178</v>
      </c>
      <c r="L90" s="691"/>
      <c r="M90" s="378"/>
      <c r="N90" s="130"/>
      <c r="O90" s="130"/>
      <c r="P90" s="130"/>
      <c r="Q90" s="128">
        <f t="shared" si="0"/>
      </c>
      <c r="R90" s="129"/>
      <c r="S90" s="210"/>
      <c r="T90" s="215"/>
      <c r="U90" s="215"/>
      <c r="V90" s="348"/>
      <c r="W90" s="129"/>
      <c r="X90" s="210"/>
      <c r="Y90" s="215"/>
      <c r="Z90" s="215"/>
      <c r="AA90" s="215"/>
      <c r="AB90" s="215"/>
      <c r="AC90" s="215"/>
      <c r="AD90" s="348"/>
      <c r="AE90" s="207">
        <f t="shared" si="1"/>
        <v>0</v>
      </c>
    </row>
    <row r="91" spans="1:31" ht="18.75" thickBot="1">
      <c r="A91" s="316">
        <v>80</v>
      </c>
      <c r="I91" s="14"/>
      <c r="J91" s="44">
        <v>3303</v>
      </c>
      <c r="K91" s="393" t="s">
        <v>346</v>
      </c>
      <c r="L91" s="691"/>
      <c r="M91" s="378"/>
      <c r="N91" s="130"/>
      <c r="O91" s="130"/>
      <c r="P91" s="130"/>
      <c r="Q91" s="128">
        <f t="shared" si="0"/>
      </c>
      <c r="R91" s="129"/>
      <c r="S91" s="210"/>
      <c r="T91" s="215"/>
      <c r="U91" s="215"/>
      <c r="V91" s="348"/>
      <c r="W91" s="129"/>
      <c r="X91" s="210"/>
      <c r="Y91" s="215"/>
      <c r="Z91" s="215"/>
      <c r="AA91" s="215"/>
      <c r="AB91" s="215"/>
      <c r="AC91" s="215"/>
      <c r="AD91" s="348"/>
      <c r="AE91" s="207">
        <f t="shared" si="1"/>
        <v>0</v>
      </c>
    </row>
    <row r="92" spans="1:31" ht="18.75" thickBot="1">
      <c r="A92" s="316">
        <v>81</v>
      </c>
      <c r="I92" s="14"/>
      <c r="J92" s="42">
        <v>3304</v>
      </c>
      <c r="K92" s="394" t="s">
        <v>347</v>
      </c>
      <c r="L92" s="691"/>
      <c r="M92" s="378"/>
      <c r="N92" s="130"/>
      <c r="O92" s="130"/>
      <c r="P92" s="130"/>
      <c r="Q92" s="128">
        <f t="shared" si="0"/>
      </c>
      <c r="R92" s="129"/>
      <c r="S92" s="210"/>
      <c r="T92" s="215"/>
      <c r="U92" s="215"/>
      <c r="V92" s="348"/>
      <c r="W92" s="129"/>
      <c r="X92" s="210"/>
      <c r="Y92" s="215"/>
      <c r="Z92" s="215"/>
      <c r="AA92" s="215"/>
      <c r="AB92" s="215"/>
      <c r="AC92" s="215"/>
      <c r="AD92" s="348"/>
      <c r="AE92" s="207">
        <f t="shared" si="1"/>
        <v>0</v>
      </c>
    </row>
    <row r="93" spans="1:31" ht="30.75" thickBot="1">
      <c r="A93" s="316">
        <v>82</v>
      </c>
      <c r="I93" s="14"/>
      <c r="J93" s="13">
        <v>3305</v>
      </c>
      <c r="K93" s="395" t="s">
        <v>348</v>
      </c>
      <c r="L93" s="691"/>
      <c r="M93" s="378"/>
      <c r="N93" s="130"/>
      <c r="O93" s="130"/>
      <c r="P93" s="130"/>
      <c r="Q93" s="128">
        <f t="shared" si="0"/>
      </c>
      <c r="R93" s="129"/>
      <c r="S93" s="210"/>
      <c r="T93" s="215"/>
      <c r="U93" s="215"/>
      <c r="V93" s="348"/>
      <c r="W93" s="129"/>
      <c r="X93" s="210"/>
      <c r="Y93" s="215"/>
      <c r="Z93" s="215"/>
      <c r="AA93" s="215"/>
      <c r="AB93" s="215"/>
      <c r="AC93" s="215"/>
      <c r="AD93" s="348"/>
      <c r="AE93" s="207">
        <f aca="true" t="shared" si="12" ref="AE93:AE138">AA93-AB93-AC93-AD93</f>
        <v>0</v>
      </c>
    </row>
    <row r="94" spans="1:31" ht="30.75" thickBot="1">
      <c r="A94" s="316">
        <v>83</v>
      </c>
      <c r="I94" s="14"/>
      <c r="J94" s="13">
        <v>3306</v>
      </c>
      <c r="K94" s="395" t="s">
        <v>349</v>
      </c>
      <c r="L94" s="691"/>
      <c r="M94" s="378"/>
      <c r="N94" s="130"/>
      <c r="O94" s="130"/>
      <c r="P94" s="130"/>
      <c r="Q94" s="128">
        <f t="shared" si="0"/>
      </c>
      <c r="R94" s="129"/>
      <c r="S94" s="210"/>
      <c r="T94" s="215"/>
      <c r="U94" s="215"/>
      <c r="V94" s="348"/>
      <c r="W94" s="129"/>
      <c r="X94" s="210"/>
      <c r="Y94" s="215"/>
      <c r="Z94" s="215"/>
      <c r="AA94" s="215"/>
      <c r="AB94" s="215"/>
      <c r="AC94" s="215"/>
      <c r="AD94" s="348"/>
      <c r="AE94" s="207">
        <f t="shared" si="12"/>
        <v>0</v>
      </c>
    </row>
    <row r="95" spans="1:31" ht="18.75" thickBot="1">
      <c r="A95" s="316">
        <v>84</v>
      </c>
      <c r="I95" s="10">
        <v>3900</v>
      </c>
      <c r="J95" s="781" t="s">
        <v>350</v>
      </c>
      <c r="K95" s="786"/>
      <c r="L95" s="691"/>
      <c r="M95" s="380"/>
      <c r="N95" s="143"/>
      <c r="O95" s="143"/>
      <c r="P95" s="130"/>
      <c r="Q95" s="128">
        <f aca="true" t="shared" si="13" ref="Q95:Q142">(IF(OR($E95&lt;&gt;0,$F95&lt;&gt;0,$G95&lt;&gt;0,$H95&lt;&gt;0,$I95&lt;&gt;0),$J$2,""))</f>
        <v>0</v>
      </c>
      <c r="R95" s="129"/>
      <c r="S95" s="353"/>
      <c r="T95" s="141"/>
      <c r="U95" s="213">
        <f aca="true" t="shared" si="14" ref="U95:U138">P95</f>
        <v>0</v>
      </c>
      <c r="V95" s="347">
        <f>S95+T95-U95</f>
        <v>0</v>
      </c>
      <c r="W95" s="129"/>
      <c r="X95" s="353"/>
      <c r="Y95" s="141"/>
      <c r="Z95" s="354">
        <f>+IF(+(S95+T95)&gt;=P95,+T95,+(+P95-S95))</f>
        <v>0</v>
      </c>
      <c r="AA95" s="209">
        <f>X95+Y95-Z95</f>
        <v>0</v>
      </c>
      <c r="AB95" s="141"/>
      <c r="AC95" s="141"/>
      <c r="AD95" s="140"/>
      <c r="AE95" s="207">
        <f t="shared" si="12"/>
        <v>0</v>
      </c>
    </row>
    <row r="96" spans="1:31" ht="18.75" thickBot="1">
      <c r="A96" s="316">
        <v>85</v>
      </c>
      <c r="I96" s="10">
        <v>4000</v>
      </c>
      <c r="J96" s="784" t="s">
        <v>351</v>
      </c>
      <c r="K96" s="784"/>
      <c r="L96" s="691"/>
      <c r="M96" s="380"/>
      <c r="N96" s="143"/>
      <c r="O96" s="143"/>
      <c r="P96" s="130"/>
      <c r="Q96" s="128">
        <f t="shared" si="13"/>
        <v>0</v>
      </c>
      <c r="R96" s="129"/>
      <c r="S96" s="353"/>
      <c r="T96" s="141"/>
      <c r="U96" s="213">
        <f t="shared" si="14"/>
        <v>0</v>
      </c>
      <c r="V96" s="347">
        <f>S96+T96-U96</f>
        <v>0</v>
      </c>
      <c r="W96" s="129"/>
      <c r="X96" s="214"/>
      <c r="Y96" s="225"/>
      <c r="Z96" s="225"/>
      <c r="AA96" s="215"/>
      <c r="AB96" s="225"/>
      <c r="AC96" s="225"/>
      <c r="AD96" s="348"/>
      <c r="AE96" s="207">
        <f t="shared" si="12"/>
        <v>0</v>
      </c>
    </row>
    <row r="97" spans="1:31" ht="18.75" thickBot="1">
      <c r="A97" s="316">
        <v>86</v>
      </c>
      <c r="I97" s="10">
        <v>4100</v>
      </c>
      <c r="J97" s="784" t="s">
        <v>352</v>
      </c>
      <c r="K97" s="784"/>
      <c r="L97" s="691"/>
      <c r="M97" s="380"/>
      <c r="N97" s="143"/>
      <c r="O97" s="143"/>
      <c r="P97" s="130"/>
      <c r="Q97" s="128">
        <f t="shared" si="13"/>
        <v>0</v>
      </c>
      <c r="R97" s="129"/>
      <c r="S97" s="214"/>
      <c r="T97" s="225"/>
      <c r="U97" s="225"/>
      <c r="V97" s="351"/>
      <c r="W97" s="129"/>
      <c r="X97" s="214"/>
      <c r="Y97" s="225"/>
      <c r="Z97" s="225"/>
      <c r="AA97" s="225"/>
      <c r="AB97" s="225"/>
      <c r="AC97" s="225"/>
      <c r="AD97" s="351"/>
      <c r="AE97" s="207">
        <f t="shared" si="12"/>
        <v>0</v>
      </c>
    </row>
    <row r="98" spans="1:31" ht="18.75" thickBot="1">
      <c r="A98" s="316">
        <v>87</v>
      </c>
      <c r="I98" s="10">
        <v>4200</v>
      </c>
      <c r="J98" s="780" t="s">
        <v>353</v>
      </c>
      <c r="K98" s="803"/>
      <c r="L98" s="691">
        <f>SUM(L99:L104)</f>
        <v>0</v>
      </c>
      <c r="M98" s="211">
        <f>SUM(M99:M104)</f>
        <v>0</v>
      </c>
      <c r="N98" s="137">
        <f>SUM(N99:N104)</f>
        <v>0</v>
      </c>
      <c r="O98" s="137">
        <f>SUM(O99:O104)</f>
        <v>0</v>
      </c>
      <c r="P98" s="137">
        <f>SUM(P99:P104)</f>
        <v>0</v>
      </c>
      <c r="Q98" s="128">
        <f t="shared" si="13"/>
        <v>0</v>
      </c>
      <c r="R98" s="129"/>
      <c r="S98" s="212">
        <f>SUM(S99:S104)</f>
        <v>0</v>
      </c>
      <c r="T98" s="213">
        <f>SUM(T99:T104)</f>
        <v>0</v>
      </c>
      <c r="U98" s="349">
        <f>SUM(U99:U104)</f>
        <v>0</v>
      </c>
      <c r="V98" s="350">
        <f>SUM(V99:V104)</f>
        <v>0</v>
      </c>
      <c r="W98" s="129"/>
      <c r="X98" s="212">
        <f aca="true" t="shared" si="15" ref="X98:AD98">SUM(X99:X104)</f>
        <v>0</v>
      </c>
      <c r="Y98" s="213">
        <f t="shared" si="15"/>
        <v>0</v>
      </c>
      <c r="Z98" s="213">
        <f t="shared" si="15"/>
        <v>0</v>
      </c>
      <c r="AA98" s="213">
        <f t="shared" si="15"/>
        <v>0</v>
      </c>
      <c r="AB98" s="213">
        <f t="shared" si="15"/>
        <v>0</v>
      </c>
      <c r="AC98" s="213">
        <f t="shared" si="15"/>
        <v>0</v>
      </c>
      <c r="AD98" s="350">
        <f t="shared" si="15"/>
        <v>0</v>
      </c>
      <c r="AE98" s="207">
        <f t="shared" si="12"/>
        <v>0</v>
      </c>
    </row>
    <row r="99" spans="1:31" ht="18.75" thickBot="1">
      <c r="A99" s="316">
        <v>88</v>
      </c>
      <c r="I99" s="49"/>
      <c r="J99" s="15">
        <v>4201</v>
      </c>
      <c r="K99" s="8" t="s">
        <v>354</v>
      </c>
      <c r="L99" s="691"/>
      <c r="M99" s="378"/>
      <c r="N99" s="130"/>
      <c r="O99" s="130"/>
      <c r="P99" s="130"/>
      <c r="Q99" s="128">
        <f t="shared" si="13"/>
      </c>
      <c r="R99" s="129"/>
      <c r="S99" s="346"/>
      <c r="T99" s="139"/>
      <c r="U99" s="209">
        <f t="shared" si="14"/>
        <v>0</v>
      </c>
      <c r="V99" s="347">
        <f aca="true" t="shared" si="16" ref="V99:V104">S99+T99-U99</f>
        <v>0</v>
      </c>
      <c r="W99" s="129"/>
      <c r="X99" s="346"/>
      <c r="Y99" s="139"/>
      <c r="Z99" s="354">
        <f aca="true" t="shared" si="17" ref="Z99:Z104">+IF(+(S99+T99)&gt;=P99,+T99,+(+P99-S99))</f>
        <v>0</v>
      </c>
      <c r="AA99" s="209">
        <f aca="true" t="shared" si="18" ref="AA99:AA104">X99+Y99-Z99</f>
        <v>0</v>
      </c>
      <c r="AB99" s="139"/>
      <c r="AC99" s="139"/>
      <c r="AD99" s="140"/>
      <c r="AE99" s="207">
        <f t="shared" si="12"/>
        <v>0</v>
      </c>
    </row>
    <row r="100" spans="1:31" ht="18.75" thickBot="1">
      <c r="A100" s="316">
        <v>89</v>
      </c>
      <c r="I100" s="49"/>
      <c r="J100" s="7">
        <v>4202</v>
      </c>
      <c r="K100" s="9" t="s">
        <v>355</v>
      </c>
      <c r="L100" s="691"/>
      <c r="M100" s="378"/>
      <c r="N100" s="130"/>
      <c r="O100" s="130"/>
      <c r="P100" s="130"/>
      <c r="Q100" s="128">
        <f t="shared" si="13"/>
      </c>
      <c r="R100" s="129"/>
      <c r="S100" s="346"/>
      <c r="T100" s="139"/>
      <c r="U100" s="209">
        <f t="shared" si="14"/>
        <v>0</v>
      </c>
      <c r="V100" s="347">
        <f t="shared" si="16"/>
        <v>0</v>
      </c>
      <c r="W100" s="129"/>
      <c r="X100" s="346"/>
      <c r="Y100" s="139"/>
      <c r="Z100" s="354">
        <f t="shared" si="17"/>
        <v>0</v>
      </c>
      <c r="AA100" s="209">
        <f t="shared" si="18"/>
        <v>0</v>
      </c>
      <c r="AB100" s="139"/>
      <c r="AC100" s="139"/>
      <c r="AD100" s="140"/>
      <c r="AE100" s="207">
        <f t="shared" si="12"/>
        <v>0</v>
      </c>
    </row>
    <row r="101" spans="1:31" ht="32.25" thickBot="1">
      <c r="A101" s="316">
        <v>90</v>
      </c>
      <c r="I101" s="49"/>
      <c r="J101" s="7">
        <v>4214</v>
      </c>
      <c r="K101" s="9" t="s">
        <v>356</v>
      </c>
      <c r="L101" s="691"/>
      <c r="M101" s="378"/>
      <c r="N101" s="130"/>
      <c r="O101" s="130"/>
      <c r="P101" s="130"/>
      <c r="Q101" s="128">
        <f t="shared" si="13"/>
      </c>
      <c r="R101" s="129"/>
      <c r="S101" s="346"/>
      <c r="T101" s="139"/>
      <c r="U101" s="209">
        <f t="shared" si="14"/>
        <v>0</v>
      </c>
      <c r="V101" s="347">
        <f t="shared" si="16"/>
        <v>0</v>
      </c>
      <c r="W101" s="129"/>
      <c r="X101" s="346"/>
      <c r="Y101" s="139"/>
      <c r="Z101" s="354">
        <f t="shared" si="17"/>
        <v>0</v>
      </c>
      <c r="AA101" s="209">
        <f t="shared" si="18"/>
        <v>0</v>
      </c>
      <c r="AB101" s="139"/>
      <c r="AC101" s="139"/>
      <c r="AD101" s="140"/>
      <c r="AE101" s="207">
        <f t="shared" si="12"/>
        <v>0</v>
      </c>
    </row>
    <row r="102" spans="1:31" ht="32.25" thickBot="1">
      <c r="A102" s="316">
        <v>91</v>
      </c>
      <c r="I102" s="49"/>
      <c r="J102" s="7">
        <v>4217</v>
      </c>
      <c r="K102" s="9" t="s">
        <v>357</v>
      </c>
      <c r="L102" s="691"/>
      <c r="M102" s="378"/>
      <c r="N102" s="130"/>
      <c r="O102" s="130"/>
      <c r="P102" s="130"/>
      <c r="Q102" s="128">
        <f t="shared" si="13"/>
      </c>
      <c r="R102" s="129"/>
      <c r="S102" s="346"/>
      <c r="T102" s="139"/>
      <c r="U102" s="209">
        <f t="shared" si="14"/>
        <v>0</v>
      </c>
      <c r="V102" s="347">
        <f t="shared" si="16"/>
        <v>0</v>
      </c>
      <c r="W102" s="129"/>
      <c r="X102" s="346"/>
      <c r="Y102" s="139"/>
      <c r="Z102" s="354">
        <f t="shared" si="17"/>
        <v>0</v>
      </c>
      <c r="AA102" s="209">
        <f t="shared" si="18"/>
        <v>0</v>
      </c>
      <c r="AB102" s="139"/>
      <c r="AC102" s="139"/>
      <c r="AD102" s="140"/>
      <c r="AE102" s="207">
        <f t="shared" si="12"/>
        <v>0</v>
      </c>
    </row>
    <row r="103" spans="1:31" ht="32.25" thickBot="1">
      <c r="A103" s="316">
        <v>92</v>
      </c>
      <c r="I103" s="49"/>
      <c r="J103" s="7">
        <v>4218</v>
      </c>
      <c r="K103" s="16" t="s">
        <v>358</v>
      </c>
      <c r="L103" s="691"/>
      <c r="M103" s="378"/>
      <c r="N103" s="130"/>
      <c r="O103" s="130"/>
      <c r="P103" s="130"/>
      <c r="Q103" s="128">
        <f t="shared" si="13"/>
      </c>
      <c r="R103" s="129"/>
      <c r="S103" s="346"/>
      <c r="T103" s="139"/>
      <c r="U103" s="209">
        <f t="shared" si="14"/>
        <v>0</v>
      </c>
      <c r="V103" s="347">
        <f t="shared" si="16"/>
        <v>0</v>
      </c>
      <c r="W103" s="129"/>
      <c r="X103" s="346"/>
      <c r="Y103" s="139"/>
      <c r="Z103" s="354">
        <f t="shared" si="17"/>
        <v>0</v>
      </c>
      <c r="AA103" s="209">
        <f t="shared" si="18"/>
        <v>0</v>
      </c>
      <c r="AB103" s="139"/>
      <c r="AC103" s="139"/>
      <c r="AD103" s="140"/>
      <c r="AE103" s="207">
        <f t="shared" si="12"/>
        <v>0</v>
      </c>
    </row>
    <row r="104" spans="1:31" ht="18.75" thickBot="1">
      <c r="A104" s="316">
        <v>93</v>
      </c>
      <c r="I104" s="49"/>
      <c r="J104" s="7">
        <v>4219</v>
      </c>
      <c r="K104" s="29" t="s">
        <v>359</v>
      </c>
      <c r="L104" s="691"/>
      <c r="M104" s="378"/>
      <c r="N104" s="130"/>
      <c r="O104" s="130"/>
      <c r="P104" s="130"/>
      <c r="Q104" s="128">
        <f t="shared" si="13"/>
      </c>
      <c r="R104" s="129"/>
      <c r="S104" s="346"/>
      <c r="T104" s="139"/>
      <c r="U104" s="209">
        <f t="shared" si="14"/>
        <v>0</v>
      </c>
      <c r="V104" s="347">
        <f t="shared" si="16"/>
        <v>0</v>
      </c>
      <c r="W104" s="129"/>
      <c r="X104" s="346"/>
      <c r="Y104" s="139"/>
      <c r="Z104" s="354">
        <f t="shared" si="17"/>
        <v>0</v>
      </c>
      <c r="AA104" s="209">
        <f t="shared" si="18"/>
        <v>0</v>
      </c>
      <c r="AB104" s="139"/>
      <c r="AC104" s="139"/>
      <c r="AD104" s="140"/>
      <c r="AE104" s="207">
        <f t="shared" si="12"/>
        <v>0</v>
      </c>
    </row>
    <row r="105" spans="1:31" ht="18.75" thickBot="1">
      <c r="A105" s="316">
        <v>94</v>
      </c>
      <c r="I105" s="10">
        <v>4300</v>
      </c>
      <c r="J105" s="740" t="s">
        <v>360</v>
      </c>
      <c r="K105" s="740"/>
      <c r="L105" s="691">
        <f>SUM(L106:L108)</f>
        <v>0</v>
      </c>
      <c r="M105" s="211">
        <f>SUM(M106:M108)</f>
        <v>0</v>
      </c>
      <c r="N105" s="137">
        <f>SUM(N106:N108)</f>
        <v>0</v>
      </c>
      <c r="O105" s="137">
        <f>SUM(O106:O108)</f>
        <v>0</v>
      </c>
      <c r="P105" s="137">
        <f>SUM(P106:P108)</f>
        <v>0</v>
      </c>
      <c r="Q105" s="128">
        <f t="shared" si="13"/>
        <v>0</v>
      </c>
      <c r="R105" s="129"/>
      <c r="S105" s="212">
        <f>SUM(S106:S108)</f>
        <v>0</v>
      </c>
      <c r="T105" s="213">
        <f>SUM(T106:T108)</f>
        <v>0</v>
      </c>
      <c r="U105" s="349">
        <f>SUM(U106:U108)</f>
        <v>0</v>
      </c>
      <c r="V105" s="350">
        <f>SUM(V106:V108)</f>
        <v>0</v>
      </c>
      <c r="W105" s="129"/>
      <c r="X105" s="212">
        <f aca="true" t="shared" si="19" ref="X105:AD105">SUM(X106:X108)</f>
        <v>0</v>
      </c>
      <c r="Y105" s="213">
        <f t="shared" si="19"/>
        <v>0</v>
      </c>
      <c r="Z105" s="213">
        <f t="shared" si="19"/>
        <v>0</v>
      </c>
      <c r="AA105" s="213">
        <f t="shared" si="19"/>
        <v>0</v>
      </c>
      <c r="AB105" s="213">
        <f t="shared" si="19"/>
        <v>0</v>
      </c>
      <c r="AC105" s="213">
        <f t="shared" si="19"/>
        <v>0</v>
      </c>
      <c r="AD105" s="350">
        <f t="shared" si="19"/>
        <v>0</v>
      </c>
      <c r="AE105" s="207">
        <f t="shared" si="12"/>
        <v>0</v>
      </c>
    </row>
    <row r="106" spans="1:31" ht="18.75" thickBot="1">
      <c r="A106" s="316">
        <v>95</v>
      </c>
      <c r="I106" s="49"/>
      <c r="J106" s="15">
        <v>4301</v>
      </c>
      <c r="K106" s="39" t="s">
        <v>361</v>
      </c>
      <c r="L106" s="691"/>
      <c r="M106" s="378"/>
      <c r="N106" s="130"/>
      <c r="O106" s="130"/>
      <c r="P106" s="130"/>
      <c r="Q106" s="128">
        <f t="shared" si="13"/>
      </c>
      <c r="R106" s="129"/>
      <c r="S106" s="346"/>
      <c r="T106" s="139"/>
      <c r="U106" s="209">
        <f t="shared" si="14"/>
        <v>0</v>
      </c>
      <c r="V106" s="347">
        <f aca="true" t="shared" si="20" ref="V106:V111">S106+T106-U106</f>
        <v>0</v>
      </c>
      <c r="W106" s="129"/>
      <c r="X106" s="346"/>
      <c r="Y106" s="139"/>
      <c r="Z106" s="354">
        <f aca="true" t="shared" si="21" ref="Z106:Z111">+IF(+(S106+T106)&gt;=P106,+T106,+(+P106-S106))</f>
        <v>0</v>
      </c>
      <c r="AA106" s="209">
        <f aca="true" t="shared" si="22" ref="AA106:AA111">X106+Y106-Z106</f>
        <v>0</v>
      </c>
      <c r="AB106" s="139"/>
      <c r="AC106" s="139"/>
      <c r="AD106" s="140"/>
      <c r="AE106" s="207">
        <f t="shared" si="12"/>
        <v>0</v>
      </c>
    </row>
    <row r="107" spans="1:31" ht="18.75" thickBot="1">
      <c r="A107" s="316">
        <v>96</v>
      </c>
      <c r="I107" s="49"/>
      <c r="J107" s="7">
        <v>4302</v>
      </c>
      <c r="K107" s="9" t="s">
        <v>1179</v>
      </c>
      <c r="L107" s="691"/>
      <c r="M107" s="378"/>
      <c r="N107" s="130"/>
      <c r="O107" s="130"/>
      <c r="P107" s="130"/>
      <c r="Q107" s="128">
        <f t="shared" si="13"/>
      </c>
      <c r="R107" s="129"/>
      <c r="S107" s="346"/>
      <c r="T107" s="139"/>
      <c r="U107" s="209">
        <f t="shared" si="14"/>
        <v>0</v>
      </c>
      <c r="V107" s="347">
        <f t="shared" si="20"/>
        <v>0</v>
      </c>
      <c r="W107" s="129"/>
      <c r="X107" s="346"/>
      <c r="Y107" s="139"/>
      <c r="Z107" s="354">
        <f t="shared" si="21"/>
        <v>0</v>
      </c>
      <c r="AA107" s="209">
        <f t="shared" si="22"/>
        <v>0</v>
      </c>
      <c r="AB107" s="139"/>
      <c r="AC107" s="139"/>
      <c r="AD107" s="140"/>
      <c r="AE107" s="207">
        <f t="shared" si="12"/>
        <v>0</v>
      </c>
    </row>
    <row r="108" spans="1:31" ht="18.75" thickBot="1">
      <c r="A108" s="316">
        <v>97</v>
      </c>
      <c r="I108" s="49"/>
      <c r="J108" s="13">
        <v>4309</v>
      </c>
      <c r="K108" s="19" t="s">
        <v>363</v>
      </c>
      <c r="L108" s="691"/>
      <c r="M108" s="378"/>
      <c r="N108" s="130"/>
      <c r="O108" s="130"/>
      <c r="P108" s="130"/>
      <c r="Q108" s="128">
        <f t="shared" si="13"/>
      </c>
      <c r="R108" s="129"/>
      <c r="S108" s="346"/>
      <c r="T108" s="139"/>
      <c r="U108" s="209">
        <f t="shared" si="14"/>
        <v>0</v>
      </c>
      <c r="V108" s="347">
        <f t="shared" si="20"/>
        <v>0</v>
      </c>
      <c r="W108" s="129"/>
      <c r="X108" s="346"/>
      <c r="Y108" s="139"/>
      <c r="Z108" s="354">
        <f t="shared" si="21"/>
        <v>0</v>
      </c>
      <c r="AA108" s="209">
        <f t="shared" si="22"/>
        <v>0</v>
      </c>
      <c r="AB108" s="139"/>
      <c r="AC108" s="139"/>
      <c r="AD108" s="140"/>
      <c r="AE108" s="207">
        <f t="shared" si="12"/>
        <v>0</v>
      </c>
    </row>
    <row r="109" spans="1:31" ht="18.75" thickBot="1">
      <c r="A109" s="316">
        <v>98</v>
      </c>
      <c r="I109" s="10">
        <v>4400</v>
      </c>
      <c r="J109" s="781" t="s">
        <v>364</v>
      </c>
      <c r="K109" s="781"/>
      <c r="L109" s="691"/>
      <c r="M109" s="380"/>
      <c r="N109" s="143"/>
      <c r="O109" s="143"/>
      <c r="P109" s="130"/>
      <c r="Q109" s="128">
        <f t="shared" si="13"/>
        <v>0</v>
      </c>
      <c r="R109" s="129"/>
      <c r="S109" s="353"/>
      <c r="T109" s="141"/>
      <c r="U109" s="213">
        <f t="shared" si="14"/>
        <v>0</v>
      </c>
      <c r="V109" s="347">
        <f t="shared" si="20"/>
        <v>0</v>
      </c>
      <c r="W109" s="129"/>
      <c r="X109" s="353"/>
      <c r="Y109" s="141"/>
      <c r="Z109" s="354">
        <f t="shared" si="21"/>
        <v>0</v>
      </c>
      <c r="AA109" s="209">
        <f t="shared" si="22"/>
        <v>0</v>
      </c>
      <c r="AB109" s="141"/>
      <c r="AC109" s="141"/>
      <c r="AD109" s="140"/>
      <c r="AE109" s="207">
        <f t="shared" si="12"/>
        <v>0</v>
      </c>
    </row>
    <row r="110" spans="1:31" ht="18.75" thickBot="1">
      <c r="A110" s="316">
        <v>99</v>
      </c>
      <c r="I110" s="10">
        <v>4500</v>
      </c>
      <c r="J110" s="784" t="s">
        <v>1149</v>
      </c>
      <c r="K110" s="784"/>
      <c r="L110" s="691"/>
      <c r="M110" s="380"/>
      <c r="N110" s="143"/>
      <c r="O110" s="143"/>
      <c r="P110" s="130"/>
      <c r="Q110" s="128">
        <f t="shared" si="13"/>
        <v>0</v>
      </c>
      <c r="R110" s="129"/>
      <c r="S110" s="353"/>
      <c r="T110" s="141"/>
      <c r="U110" s="213">
        <f t="shared" si="14"/>
        <v>0</v>
      </c>
      <c r="V110" s="347">
        <f t="shared" si="20"/>
        <v>0</v>
      </c>
      <c r="W110" s="129"/>
      <c r="X110" s="353"/>
      <c r="Y110" s="141"/>
      <c r="Z110" s="354">
        <f t="shared" si="21"/>
        <v>0</v>
      </c>
      <c r="AA110" s="209">
        <f t="shared" si="22"/>
        <v>0</v>
      </c>
      <c r="AB110" s="141"/>
      <c r="AC110" s="141"/>
      <c r="AD110" s="140"/>
      <c r="AE110" s="207">
        <f t="shared" si="12"/>
        <v>0</v>
      </c>
    </row>
    <row r="111" spans="1:31" ht="33" customHeight="1" thickBot="1">
      <c r="A111" s="316">
        <v>100</v>
      </c>
      <c r="I111" s="10">
        <v>4600</v>
      </c>
      <c r="J111" s="782" t="s">
        <v>365</v>
      </c>
      <c r="K111" s="783"/>
      <c r="L111" s="691"/>
      <c r="M111" s="380"/>
      <c r="N111" s="143"/>
      <c r="O111" s="143"/>
      <c r="P111" s="130"/>
      <c r="Q111" s="128">
        <f t="shared" si="13"/>
        <v>0</v>
      </c>
      <c r="R111" s="129"/>
      <c r="S111" s="353"/>
      <c r="T111" s="141"/>
      <c r="U111" s="213">
        <f t="shared" si="14"/>
        <v>0</v>
      </c>
      <c r="V111" s="347">
        <f t="shared" si="20"/>
        <v>0</v>
      </c>
      <c r="W111" s="129"/>
      <c r="X111" s="353"/>
      <c r="Y111" s="141"/>
      <c r="Z111" s="354">
        <f t="shared" si="21"/>
        <v>0</v>
      </c>
      <c r="AA111" s="209">
        <f t="shared" si="22"/>
        <v>0</v>
      </c>
      <c r="AB111" s="141"/>
      <c r="AC111" s="141"/>
      <c r="AD111" s="140"/>
      <c r="AE111" s="207">
        <f t="shared" si="12"/>
        <v>0</v>
      </c>
    </row>
    <row r="112" spans="1:31" ht="20.25" customHeight="1" thickBot="1">
      <c r="A112" s="316">
        <v>101</v>
      </c>
      <c r="I112" s="10">
        <v>4900</v>
      </c>
      <c r="J112" s="780" t="s">
        <v>398</v>
      </c>
      <c r="K112" s="780"/>
      <c r="L112" s="691">
        <f>+L113+L114</f>
        <v>0</v>
      </c>
      <c r="M112" s="211">
        <f>+M113+M114</f>
        <v>0</v>
      </c>
      <c r="N112" s="137">
        <f>+N113+N114</f>
        <v>0</v>
      </c>
      <c r="O112" s="137">
        <f>+O113+O114</f>
        <v>0</v>
      </c>
      <c r="P112" s="137">
        <f>+P113+P114</f>
        <v>0</v>
      </c>
      <c r="Q112" s="128">
        <f t="shared" si="13"/>
        <v>0</v>
      </c>
      <c r="R112" s="129"/>
      <c r="S112" s="214"/>
      <c r="T112" s="225"/>
      <c r="U112" s="225"/>
      <c r="V112" s="351"/>
      <c r="W112" s="129"/>
      <c r="X112" s="214"/>
      <c r="Y112" s="225"/>
      <c r="Z112" s="225"/>
      <c r="AA112" s="225"/>
      <c r="AB112" s="225"/>
      <c r="AC112" s="225"/>
      <c r="AD112" s="351"/>
      <c r="AE112" s="207">
        <f t="shared" si="12"/>
        <v>0</v>
      </c>
    </row>
    <row r="113" spans="1:31" ht="30.75" customHeight="1" thickBot="1">
      <c r="A113" s="316">
        <v>102</v>
      </c>
      <c r="I113" s="49"/>
      <c r="J113" s="15">
        <v>4901</v>
      </c>
      <c r="K113" s="50" t="s">
        <v>399</v>
      </c>
      <c r="L113" s="691"/>
      <c r="M113" s="378"/>
      <c r="N113" s="130"/>
      <c r="O113" s="130"/>
      <c r="P113" s="130"/>
      <c r="Q113" s="128">
        <f t="shared" si="13"/>
      </c>
      <c r="R113" s="129"/>
      <c r="S113" s="210"/>
      <c r="T113" s="215"/>
      <c r="U113" s="215"/>
      <c r="V113" s="348"/>
      <c r="W113" s="129"/>
      <c r="X113" s="210"/>
      <c r="Y113" s="215"/>
      <c r="Z113" s="215"/>
      <c r="AA113" s="215"/>
      <c r="AB113" s="215"/>
      <c r="AC113" s="215"/>
      <c r="AD113" s="348"/>
      <c r="AE113" s="207">
        <f t="shared" si="12"/>
        <v>0</v>
      </c>
    </row>
    <row r="114" spans="1:31" ht="18.75" thickBot="1">
      <c r="A114" s="316">
        <v>103</v>
      </c>
      <c r="I114" s="49"/>
      <c r="J114" s="13">
        <v>4902</v>
      </c>
      <c r="K114" s="19" t="s">
        <v>400</v>
      </c>
      <c r="L114" s="691"/>
      <c r="M114" s="378"/>
      <c r="N114" s="130"/>
      <c r="O114" s="130"/>
      <c r="P114" s="130"/>
      <c r="Q114" s="128">
        <f t="shared" si="13"/>
      </c>
      <c r="R114" s="129"/>
      <c r="S114" s="210"/>
      <c r="T114" s="215"/>
      <c r="U114" s="215"/>
      <c r="V114" s="348"/>
      <c r="W114" s="129"/>
      <c r="X114" s="210"/>
      <c r="Y114" s="215"/>
      <c r="Z114" s="215"/>
      <c r="AA114" s="215"/>
      <c r="AB114" s="215"/>
      <c r="AC114" s="215"/>
      <c r="AD114" s="348"/>
      <c r="AE114" s="207">
        <f t="shared" si="12"/>
        <v>0</v>
      </c>
    </row>
    <row r="115" spans="1:31" ht="18.75" thickBot="1">
      <c r="A115" s="316">
        <v>104</v>
      </c>
      <c r="I115" s="51">
        <v>5100</v>
      </c>
      <c r="J115" s="779" t="s">
        <v>366</v>
      </c>
      <c r="K115" s="779"/>
      <c r="L115" s="719"/>
      <c r="M115" s="412"/>
      <c r="N115" s="355"/>
      <c r="O115" s="355"/>
      <c r="P115" s="130"/>
      <c r="Q115" s="128">
        <f t="shared" si="13"/>
        <v>0</v>
      </c>
      <c r="R115" s="129"/>
      <c r="S115" s="356"/>
      <c r="T115" s="357"/>
      <c r="U115" s="228">
        <f t="shared" si="14"/>
        <v>0</v>
      </c>
      <c r="V115" s="347">
        <f>S115+T115-U115</f>
        <v>0</v>
      </c>
      <c r="W115" s="129"/>
      <c r="X115" s="356"/>
      <c r="Y115" s="357"/>
      <c r="Z115" s="354">
        <f>+IF(+(S115+T115)&gt;=P115,+T115,+(+P115-S115))</f>
        <v>0</v>
      </c>
      <c r="AA115" s="209">
        <f>X115+Y115-Z115</f>
        <v>0</v>
      </c>
      <c r="AB115" s="357"/>
      <c r="AC115" s="357"/>
      <c r="AD115" s="140"/>
      <c r="AE115" s="207">
        <f t="shared" si="12"/>
        <v>0</v>
      </c>
    </row>
    <row r="116" spans="1:31" ht="18.75" thickBot="1">
      <c r="A116" s="316">
        <v>105</v>
      </c>
      <c r="I116" s="51">
        <v>5200</v>
      </c>
      <c r="J116" s="777" t="s">
        <v>367</v>
      </c>
      <c r="K116" s="777"/>
      <c r="L116" s="719">
        <f>SUM(L117:L123)</f>
        <v>0</v>
      </c>
      <c r="M116" s="413">
        <f>SUM(M117:M123)</f>
        <v>0</v>
      </c>
      <c r="N116" s="358">
        <f>SUM(N117:N123)</f>
        <v>0</v>
      </c>
      <c r="O116" s="358">
        <f>SUM(O117:O123)</f>
        <v>0</v>
      </c>
      <c r="P116" s="358">
        <f>SUM(P117:P123)</f>
        <v>0</v>
      </c>
      <c r="Q116" s="128">
        <f t="shared" si="13"/>
        <v>0</v>
      </c>
      <c r="R116" s="129"/>
      <c r="S116" s="227">
        <f>SUM(S117:S123)</f>
        <v>0</v>
      </c>
      <c r="T116" s="228">
        <f>SUM(T117:T123)</f>
        <v>0</v>
      </c>
      <c r="U116" s="359">
        <f>SUM(U117:U123)</f>
        <v>0</v>
      </c>
      <c r="V116" s="360">
        <f>SUM(V117:V123)</f>
        <v>0</v>
      </c>
      <c r="W116" s="129"/>
      <c r="X116" s="227">
        <f aca="true" t="shared" si="23" ref="X116:AD116">SUM(X117:X123)</f>
        <v>0</v>
      </c>
      <c r="Y116" s="228">
        <f t="shared" si="23"/>
        <v>0</v>
      </c>
      <c r="Z116" s="228">
        <f t="shared" si="23"/>
        <v>0</v>
      </c>
      <c r="AA116" s="228">
        <f t="shared" si="23"/>
        <v>0</v>
      </c>
      <c r="AB116" s="228">
        <f t="shared" si="23"/>
        <v>0</v>
      </c>
      <c r="AC116" s="228">
        <f t="shared" si="23"/>
        <v>0</v>
      </c>
      <c r="AD116" s="360">
        <f t="shared" si="23"/>
        <v>0</v>
      </c>
      <c r="AE116" s="207">
        <f t="shared" si="12"/>
        <v>0</v>
      </c>
    </row>
    <row r="117" spans="1:31" ht="18.75" thickBot="1">
      <c r="A117" s="316">
        <v>106</v>
      </c>
      <c r="I117" s="52"/>
      <c r="J117" s="53">
        <v>5201</v>
      </c>
      <c r="K117" s="54" t="s">
        <v>368</v>
      </c>
      <c r="L117" s="719"/>
      <c r="M117" s="414"/>
      <c r="N117" s="361"/>
      <c r="O117" s="361"/>
      <c r="P117" s="130"/>
      <c r="Q117" s="128">
        <f t="shared" si="13"/>
      </c>
      <c r="R117" s="129"/>
      <c r="S117" s="362"/>
      <c r="T117" s="363"/>
      <c r="U117" s="231">
        <f t="shared" si="14"/>
        <v>0</v>
      </c>
      <c r="V117" s="347">
        <f aca="true" t="shared" si="24" ref="V117:V123">S117+T117-U117</f>
        <v>0</v>
      </c>
      <c r="W117" s="129"/>
      <c r="X117" s="362"/>
      <c r="Y117" s="363"/>
      <c r="Z117" s="354">
        <f aca="true" t="shared" si="25" ref="Z117:Z123">+IF(+(S117+T117)&gt;=P117,+T117,+(+P117-S117))</f>
        <v>0</v>
      </c>
      <c r="AA117" s="209">
        <f aca="true" t="shared" si="26" ref="AA117:AA123">X117+Y117-Z117</f>
        <v>0</v>
      </c>
      <c r="AB117" s="363"/>
      <c r="AC117" s="363"/>
      <c r="AD117" s="140"/>
      <c r="AE117" s="207">
        <f t="shared" si="12"/>
        <v>0</v>
      </c>
    </row>
    <row r="118" spans="1:31" ht="18.75" thickBot="1">
      <c r="A118" s="316">
        <v>107</v>
      </c>
      <c r="I118" s="52"/>
      <c r="J118" s="55">
        <v>5202</v>
      </c>
      <c r="K118" s="56" t="s">
        <v>369</v>
      </c>
      <c r="L118" s="719"/>
      <c r="M118" s="414"/>
      <c r="N118" s="361"/>
      <c r="O118" s="361"/>
      <c r="P118" s="130"/>
      <c r="Q118" s="128">
        <f t="shared" si="13"/>
      </c>
      <c r="R118" s="129"/>
      <c r="S118" s="362"/>
      <c r="T118" s="363"/>
      <c r="U118" s="231">
        <f t="shared" si="14"/>
        <v>0</v>
      </c>
      <c r="V118" s="347">
        <f t="shared" si="24"/>
        <v>0</v>
      </c>
      <c r="W118" s="129"/>
      <c r="X118" s="362"/>
      <c r="Y118" s="363"/>
      <c r="Z118" s="354">
        <f t="shared" si="25"/>
        <v>0</v>
      </c>
      <c r="AA118" s="209">
        <f t="shared" si="26"/>
        <v>0</v>
      </c>
      <c r="AB118" s="363"/>
      <c r="AC118" s="363"/>
      <c r="AD118" s="140"/>
      <c r="AE118" s="207">
        <f t="shared" si="12"/>
        <v>0</v>
      </c>
    </row>
    <row r="119" spans="1:31" ht="32.25" thickBot="1">
      <c r="A119" s="316">
        <v>108</v>
      </c>
      <c r="I119" s="52"/>
      <c r="J119" s="55">
        <v>5203</v>
      </c>
      <c r="K119" s="56" t="s">
        <v>1025</v>
      </c>
      <c r="L119" s="719"/>
      <c r="M119" s="414"/>
      <c r="N119" s="361"/>
      <c r="O119" s="361"/>
      <c r="P119" s="130"/>
      <c r="Q119" s="128">
        <f t="shared" si="13"/>
      </c>
      <c r="R119" s="129"/>
      <c r="S119" s="362"/>
      <c r="T119" s="363"/>
      <c r="U119" s="231">
        <f t="shared" si="14"/>
        <v>0</v>
      </c>
      <c r="V119" s="347">
        <f t="shared" si="24"/>
        <v>0</v>
      </c>
      <c r="W119" s="129"/>
      <c r="X119" s="362"/>
      <c r="Y119" s="363"/>
      <c r="Z119" s="354">
        <f t="shared" si="25"/>
        <v>0</v>
      </c>
      <c r="AA119" s="209">
        <f t="shared" si="26"/>
        <v>0</v>
      </c>
      <c r="AB119" s="363"/>
      <c r="AC119" s="363"/>
      <c r="AD119" s="140"/>
      <c r="AE119" s="207">
        <f t="shared" si="12"/>
        <v>0</v>
      </c>
    </row>
    <row r="120" spans="1:31" ht="18.75" thickBot="1">
      <c r="A120" s="316">
        <v>109</v>
      </c>
      <c r="I120" s="52"/>
      <c r="J120" s="55">
        <v>5204</v>
      </c>
      <c r="K120" s="56" t="s">
        <v>1026</v>
      </c>
      <c r="L120" s="719"/>
      <c r="M120" s="414"/>
      <c r="N120" s="361"/>
      <c r="O120" s="361"/>
      <c r="P120" s="130"/>
      <c r="Q120" s="128">
        <f t="shared" si="13"/>
      </c>
      <c r="R120" s="129"/>
      <c r="S120" s="362"/>
      <c r="T120" s="363"/>
      <c r="U120" s="231">
        <f t="shared" si="14"/>
        <v>0</v>
      </c>
      <c r="V120" s="347">
        <f t="shared" si="24"/>
        <v>0</v>
      </c>
      <c r="W120" s="129"/>
      <c r="X120" s="362"/>
      <c r="Y120" s="363"/>
      <c r="Z120" s="354">
        <f t="shared" si="25"/>
        <v>0</v>
      </c>
      <c r="AA120" s="209">
        <f t="shared" si="26"/>
        <v>0</v>
      </c>
      <c r="AB120" s="363"/>
      <c r="AC120" s="363"/>
      <c r="AD120" s="140"/>
      <c r="AE120" s="207">
        <f t="shared" si="12"/>
        <v>0</v>
      </c>
    </row>
    <row r="121" spans="1:31" ht="20.25" customHeight="1" thickBot="1">
      <c r="A121" s="316">
        <v>110</v>
      </c>
      <c r="I121" s="52"/>
      <c r="J121" s="55">
        <v>5205</v>
      </c>
      <c r="K121" s="56" t="s">
        <v>1027</v>
      </c>
      <c r="L121" s="719"/>
      <c r="M121" s="414"/>
      <c r="N121" s="361"/>
      <c r="O121" s="361"/>
      <c r="P121" s="130"/>
      <c r="Q121" s="128">
        <f t="shared" si="13"/>
      </c>
      <c r="R121" s="129"/>
      <c r="S121" s="362"/>
      <c r="T121" s="363"/>
      <c r="U121" s="231">
        <f t="shared" si="14"/>
        <v>0</v>
      </c>
      <c r="V121" s="347">
        <f t="shared" si="24"/>
        <v>0</v>
      </c>
      <c r="W121" s="129"/>
      <c r="X121" s="362"/>
      <c r="Y121" s="363"/>
      <c r="Z121" s="354">
        <f t="shared" si="25"/>
        <v>0</v>
      </c>
      <c r="AA121" s="209">
        <f t="shared" si="26"/>
        <v>0</v>
      </c>
      <c r="AB121" s="363"/>
      <c r="AC121" s="363"/>
      <c r="AD121" s="140"/>
      <c r="AE121" s="207">
        <f t="shared" si="12"/>
        <v>0</v>
      </c>
    </row>
    <row r="122" spans="1:31" ht="18.75" thickBot="1">
      <c r="A122" s="316">
        <v>111</v>
      </c>
      <c r="I122" s="52"/>
      <c r="J122" s="55">
        <v>5206</v>
      </c>
      <c r="K122" s="56" t="s">
        <v>1028</v>
      </c>
      <c r="L122" s="719"/>
      <c r="M122" s="414"/>
      <c r="N122" s="361"/>
      <c r="O122" s="361"/>
      <c r="P122" s="130"/>
      <c r="Q122" s="128">
        <f t="shared" si="13"/>
      </c>
      <c r="R122" s="129"/>
      <c r="S122" s="362"/>
      <c r="T122" s="363"/>
      <c r="U122" s="231">
        <f t="shared" si="14"/>
        <v>0</v>
      </c>
      <c r="V122" s="347">
        <f t="shared" si="24"/>
        <v>0</v>
      </c>
      <c r="W122" s="129"/>
      <c r="X122" s="362"/>
      <c r="Y122" s="363"/>
      <c r="Z122" s="354">
        <f t="shared" si="25"/>
        <v>0</v>
      </c>
      <c r="AA122" s="209">
        <f t="shared" si="26"/>
        <v>0</v>
      </c>
      <c r="AB122" s="363"/>
      <c r="AC122" s="363"/>
      <c r="AD122" s="140"/>
      <c r="AE122" s="207">
        <f t="shared" si="12"/>
        <v>0</v>
      </c>
    </row>
    <row r="123" spans="1:31" ht="18.75" thickBot="1">
      <c r="A123" s="316">
        <v>112</v>
      </c>
      <c r="I123" s="52"/>
      <c r="J123" s="57">
        <v>5219</v>
      </c>
      <c r="K123" s="58" t="s">
        <v>1029</v>
      </c>
      <c r="L123" s="719"/>
      <c r="M123" s="414"/>
      <c r="N123" s="361"/>
      <c r="O123" s="361"/>
      <c r="P123" s="130"/>
      <c r="Q123" s="128">
        <f t="shared" si="13"/>
      </c>
      <c r="R123" s="129"/>
      <c r="S123" s="362"/>
      <c r="T123" s="363"/>
      <c r="U123" s="231">
        <f t="shared" si="14"/>
        <v>0</v>
      </c>
      <c r="V123" s="347">
        <f t="shared" si="24"/>
        <v>0</v>
      </c>
      <c r="W123" s="129"/>
      <c r="X123" s="362"/>
      <c r="Y123" s="363"/>
      <c r="Z123" s="354">
        <f t="shared" si="25"/>
        <v>0</v>
      </c>
      <c r="AA123" s="209">
        <f t="shared" si="26"/>
        <v>0</v>
      </c>
      <c r="AB123" s="363"/>
      <c r="AC123" s="363"/>
      <c r="AD123" s="140"/>
      <c r="AE123" s="207">
        <f t="shared" si="12"/>
        <v>0</v>
      </c>
    </row>
    <row r="124" spans="1:31" ht="18.75" thickBot="1">
      <c r="A124" s="316">
        <v>113</v>
      </c>
      <c r="I124" s="51">
        <v>5300</v>
      </c>
      <c r="J124" s="778" t="s">
        <v>1030</v>
      </c>
      <c r="K124" s="778"/>
      <c r="L124" s="719">
        <f>SUM(L125:L126)</f>
        <v>0</v>
      </c>
      <c r="M124" s="413">
        <f>SUM(M125:M126)</f>
        <v>0</v>
      </c>
      <c r="N124" s="358">
        <f>SUM(N125:N126)</f>
        <v>0</v>
      </c>
      <c r="O124" s="358">
        <f>SUM(O125:O126)</f>
        <v>0</v>
      </c>
      <c r="P124" s="358">
        <f>SUM(P125:P126)</f>
        <v>0</v>
      </c>
      <c r="Q124" s="128">
        <f t="shared" si="13"/>
        <v>0</v>
      </c>
      <c r="R124" s="129"/>
      <c r="S124" s="227">
        <f>SUM(S125:S126)</f>
        <v>0</v>
      </c>
      <c r="T124" s="228">
        <f>SUM(T125:T126)</f>
        <v>0</v>
      </c>
      <c r="U124" s="359">
        <f>SUM(U125:U126)</f>
        <v>0</v>
      </c>
      <c r="V124" s="360">
        <f>SUM(V125:V126)</f>
        <v>0</v>
      </c>
      <c r="W124" s="129"/>
      <c r="X124" s="227">
        <f aca="true" t="shared" si="27" ref="X124:AD124">SUM(X125:X126)</f>
        <v>0</v>
      </c>
      <c r="Y124" s="228">
        <f t="shared" si="27"/>
        <v>0</v>
      </c>
      <c r="Z124" s="228">
        <f t="shared" si="27"/>
        <v>0</v>
      </c>
      <c r="AA124" s="228">
        <f t="shared" si="27"/>
        <v>0</v>
      </c>
      <c r="AB124" s="228">
        <f t="shared" si="27"/>
        <v>0</v>
      </c>
      <c r="AC124" s="228">
        <f t="shared" si="27"/>
        <v>0</v>
      </c>
      <c r="AD124" s="360">
        <f t="shared" si="27"/>
        <v>0</v>
      </c>
      <c r="AE124" s="207">
        <f t="shared" si="12"/>
        <v>0</v>
      </c>
    </row>
    <row r="125" spans="1:31" ht="32.25" thickBot="1">
      <c r="A125" s="316">
        <v>114</v>
      </c>
      <c r="I125" s="52"/>
      <c r="J125" s="53">
        <v>5301</v>
      </c>
      <c r="K125" s="54" t="s">
        <v>1563</v>
      </c>
      <c r="L125" s="719"/>
      <c r="M125" s="414"/>
      <c r="N125" s="361"/>
      <c r="O125" s="361"/>
      <c r="P125" s="130"/>
      <c r="Q125" s="128">
        <f t="shared" si="13"/>
      </c>
      <c r="R125" s="129"/>
      <c r="S125" s="362"/>
      <c r="T125" s="363"/>
      <c r="U125" s="231">
        <f t="shared" si="14"/>
        <v>0</v>
      </c>
      <c r="V125" s="347">
        <f>S125+T125-U125</f>
        <v>0</v>
      </c>
      <c r="W125" s="129"/>
      <c r="X125" s="362"/>
      <c r="Y125" s="363"/>
      <c r="Z125" s="354">
        <f>+IF(+(S125+T125)&gt;=P125,+T125,+(+P125-S125))</f>
        <v>0</v>
      </c>
      <c r="AA125" s="209">
        <f>X125+Y125-Z125</f>
        <v>0</v>
      </c>
      <c r="AB125" s="363"/>
      <c r="AC125" s="363"/>
      <c r="AD125" s="140"/>
      <c r="AE125" s="207">
        <f t="shared" si="12"/>
        <v>0</v>
      </c>
    </row>
    <row r="126" spans="1:31" ht="32.25" thickBot="1">
      <c r="A126" s="316">
        <v>115</v>
      </c>
      <c r="I126" s="52"/>
      <c r="J126" s="57">
        <v>5309</v>
      </c>
      <c r="K126" s="58" t="s">
        <v>1031</v>
      </c>
      <c r="L126" s="719"/>
      <c r="M126" s="414"/>
      <c r="N126" s="361"/>
      <c r="O126" s="361"/>
      <c r="P126" s="130"/>
      <c r="Q126" s="128">
        <f t="shared" si="13"/>
      </c>
      <c r="R126" s="129"/>
      <c r="S126" s="362"/>
      <c r="T126" s="363"/>
      <c r="U126" s="231">
        <f t="shared" si="14"/>
        <v>0</v>
      </c>
      <c r="V126" s="347">
        <f>S126+T126-U126</f>
        <v>0</v>
      </c>
      <c r="W126" s="129"/>
      <c r="X126" s="362"/>
      <c r="Y126" s="363"/>
      <c r="Z126" s="354">
        <f>+IF(+(S126+T126)&gt;=P126,+T126,+(+P126-S126))</f>
        <v>0</v>
      </c>
      <c r="AA126" s="209">
        <f>X126+Y126-Z126</f>
        <v>0</v>
      </c>
      <c r="AB126" s="363"/>
      <c r="AC126" s="363"/>
      <c r="AD126" s="140"/>
      <c r="AE126" s="207">
        <f t="shared" si="12"/>
        <v>0</v>
      </c>
    </row>
    <row r="127" spans="1:31" ht="18.75" thickBot="1">
      <c r="A127" s="316">
        <v>116</v>
      </c>
      <c r="I127" s="51">
        <v>5400</v>
      </c>
      <c r="J127" s="779" t="s">
        <v>1122</v>
      </c>
      <c r="K127" s="779"/>
      <c r="L127" s="719"/>
      <c r="M127" s="412"/>
      <c r="N127" s="355"/>
      <c r="O127" s="355"/>
      <c r="P127" s="130"/>
      <c r="Q127" s="128">
        <f t="shared" si="13"/>
        <v>0</v>
      </c>
      <c r="R127" s="129"/>
      <c r="S127" s="356"/>
      <c r="T127" s="357"/>
      <c r="U127" s="228">
        <f t="shared" si="14"/>
        <v>0</v>
      </c>
      <c r="V127" s="347">
        <f>S127+T127-U127</f>
        <v>0</v>
      </c>
      <c r="W127" s="129"/>
      <c r="X127" s="356"/>
      <c r="Y127" s="357"/>
      <c r="Z127" s="354">
        <f>+IF(+(S127+T127)&gt;=P127,+T127,+(+P127-S127))</f>
        <v>0</v>
      </c>
      <c r="AA127" s="209">
        <f>X127+Y127-Z127</f>
        <v>0</v>
      </c>
      <c r="AB127" s="357"/>
      <c r="AC127" s="357"/>
      <c r="AD127" s="140"/>
      <c r="AE127" s="207">
        <f t="shared" si="12"/>
        <v>0</v>
      </c>
    </row>
    <row r="128" spans="1:31" ht="18.75" thickBot="1">
      <c r="A128" s="316">
        <v>117</v>
      </c>
      <c r="I128" s="10">
        <v>5500</v>
      </c>
      <c r="J128" s="780" t="s">
        <v>1123</v>
      </c>
      <c r="K128" s="780"/>
      <c r="L128" s="691">
        <f>SUM(L129:L132)</f>
        <v>0</v>
      </c>
      <c r="M128" s="211">
        <f>SUM(M129:M132)</f>
        <v>0</v>
      </c>
      <c r="N128" s="137">
        <f>SUM(N129:N132)</f>
        <v>0</v>
      </c>
      <c r="O128" s="137">
        <f>SUM(O129:O132)</f>
        <v>0</v>
      </c>
      <c r="P128" s="137">
        <f>SUM(P129:P132)</f>
        <v>0</v>
      </c>
      <c r="Q128" s="128">
        <f t="shared" si="13"/>
        <v>0</v>
      </c>
      <c r="R128" s="129"/>
      <c r="S128" s="212">
        <f>SUM(S129:S132)</f>
        <v>0</v>
      </c>
      <c r="T128" s="213">
        <f>SUM(T129:T132)</f>
        <v>0</v>
      </c>
      <c r="U128" s="349">
        <f>SUM(U129:U132)</f>
        <v>0</v>
      </c>
      <c r="V128" s="350">
        <f>SUM(V129:V132)</f>
        <v>0</v>
      </c>
      <c r="W128" s="129"/>
      <c r="X128" s="212">
        <f aca="true" t="shared" si="28" ref="X128:AD128">SUM(X129:X132)</f>
        <v>0</v>
      </c>
      <c r="Y128" s="213">
        <f t="shared" si="28"/>
        <v>0</v>
      </c>
      <c r="Z128" s="213">
        <f t="shared" si="28"/>
        <v>0</v>
      </c>
      <c r="AA128" s="213">
        <f t="shared" si="28"/>
        <v>0</v>
      </c>
      <c r="AB128" s="213">
        <f t="shared" si="28"/>
        <v>0</v>
      </c>
      <c r="AC128" s="213">
        <f t="shared" si="28"/>
        <v>0</v>
      </c>
      <c r="AD128" s="350">
        <f t="shared" si="28"/>
        <v>0</v>
      </c>
      <c r="AE128" s="207">
        <f t="shared" si="12"/>
        <v>0</v>
      </c>
    </row>
    <row r="129" spans="1:31" ht="18.75" thickBot="1">
      <c r="A129" s="316">
        <v>118</v>
      </c>
      <c r="I129" s="49"/>
      <c r="J129" s="15">
        <v>5501</v>
      </c>
      <c r="K129" s="39" t="s">
        <v>1124</v>
      </c>
      <c r="L129" s="691"/>
      <c r="M129" s="378"/>
      <c r="N129" s="130"/>
      <c r="O129" s="130"/>
      <c r="P129" s="130"/>
      <c r="Q129" s="128">
        <f t="shared" si="13"/>
      </c>
      <c r="R129" s="129"/>
      <c r="S129" s="346"/>
      <c r="T129" s="139"/>
      <c r="U129" s="209">
        <f t="shared" si="14"/>
        <v>0</v>
      </c>
      <c r="V129" s="347">
        <f>S129+T129-U129</f>
        <v>0</v>
      </c>
      <c r="W129" s="129"/>
      <c r="X129" s="346"/>
      <c r="Y129" s="139"/>
      <c r="Z129" s="354">
        <f>+IF(+(S129+T129)&gt;=P129,+T129,+(+P129-S129))</f>
        <v>0</v>
      </c>
      <c r="AA129" s="209">
        <f>X129+Y129-Z129</f>
        <v>0</v>
      </c>
      <c r="AB129" s="139"/>
      <c r="AC129" s="139"/>
      <c r="AD129" s="140"/>
      <c r="AE129" s="207">
        <f t="shared" si="12"/>
        <v>0</v>
      </c>
    </row>
    <row r="130" spans="1:31" ht="18.75" thickBot="1">
      <c r="A130" s="316">
        <v>119</v>
      </c>
      <c r="I130" s="49"/>
      <c r="J130" s="7">
        <v>5502</v>
      </c>
      <c r="K130" s="16" t="s">
        <v>1125</v>
      </c>
      <c r="L130" s="691"/>
      <c r="M130" s="378"/>
      <c r="N130" s="130"/>
      <c r="O130" s="130"/>
      <c r="P130" s="130"/>
      <c r="Q130" s="128">
        <f t="shared" si="13"/>
      </c>
      <c r="R130" s="129"/>
      <c r="S130" s="346"/>
      <c r="T130" s="139"/>
      <c r="U130" s="209">
        <f t="shared" si="14"/>
        <v>0</v>
      </c>
      <c r="V130" s="347">
        <f>S130+T130-U130</f>
        <v>0</v>
      </c>
      <c r="W130" s="129"/>
      <c r="X130" s="346"/>
      <c r="Y130" s="139"/>
      <c r="Z130" s="354">
        <f>+IF(+(S130+T130)&gt;=P130,+T130,+(+P130-S130))</f>
        <v>0</v>
      </c>
      <c r="AA130" s="209">
        <f>X130+Y130-Z130</f>
        <v>0</v>
      </c>
      <c r="AB130" s="139"/>
      <c r="AC130" s="139"/>
      <c r="AD130" s="140"/>
      <c r="AE130" s="207">
        <f t="shared" si="12"/>
        <v>0</v>
      </c>
    </row>
    <row r="131" spans="1:31" ht="32.25" thickBot="1">
      <c r="A131" s="316">
        <v>120</v>
      </c>
      <c r="I131" s="49"/>
      <c r="J131" s="7">
        <v>5503</v>
      </c>
      <c r="K131" s="9" t="s">
        <v>1126</v>
      </c>
      <c r="L131" s="691"/>
      <c r="M131" s="378"/>
      <c r="N131" s="130"/>
      <c r="O131" s="130"/>
      <c r="P131" s="130"/>
      <c r="Q131" s="128">
        <f t="shared" si="13"/>
      </c>
      <c r="R131" s="129"/>
      <c r="S131" s="346"/>
      <c r="T131" s="139"/>
      <c r="U131" s="209">
        <f t="shared" si="14"/>
        <v>0</v>
      </c>
      <c r="V131" s="347">
        <f>S131+T131-U131</f>
        <v>0</v>
      </c>
      <c r="W131" s="129"/>
      <c r="X131" s="346"/>
      <c r="Y131" s="139"/>
      <c r="Z131" s="354">
        <f>+IF(+(S131+T131)&gt;=P131,+T131,+(+P131-S131))</f>
        <v>0</v>
      </c>
      <c r="AA131" s="209">
        <f>X131+Y131-Z131</f>
        <v>0</v>
      </c>
      <c r="AB131" s="139"/>
      <c r="AC131" s="139"/>
      <c r="AD131" s="140"/>
      <c r="AE131" s="207">
        <f t="shared" si="12"/>
        <v>0</v>
      </c>
    </row>
    <row r="132" spans="1:31" ht="18.75" thickBot="1">
      <c r="A132" s="316">
        <v>121</v>
      </c>
      <c r="I132" s="49"/>
      <c r="J132" s="7">
        <v>5504</v>
      </c>
      <c r="K132" s="16" t="s">
        <v>1127</v>
      </c>
      <c r="L132" s="691"/>
      <c r="M132" s="378"/>
      <c r="N132" s="130"/>
      <c r="O132" s="130"/>
      <c r="P132" s="130"/>
      <c r="Q132" s="128">
        <f t="shared" si="13"/>
      </c>
      <c r="R132" s="129"/>
      <c r="S132" s="346"/>
      <c r="T132" s="139"/>
      <c r="U132" s="209">
        <f t="shared" si="14"/>
        <v>0</v>
      </c>
      <c r="V132" s="347">
        <f>S132+T132-U132</f>
        <v>0</v>
      </c>
      <c r="W132" s="129"/>
      <c r="X132" s="346"/>
      <c r="Y132" s="139"/>
      <c r="Z132" s="354">
        <f>+IF(+(S132+T132)&gt;=P132,+T132,+(+P132-S132))</f>
        <v>0</v>
      </c>
      <c r="AA132" s="209">
        <f>X132+Y132-Z132</f>
        <v>0</v>
      </c>
      <c r="AB132" s="139"/>
      <c r="AC132" s="139"/>
      <c r="AD132" s="140"/>
      <c r="AE132" s="207">
        <f t="shared" si="12"/>
        <v>0</v>
      </c>
    </row>
    <row r="133" spans="1:31" ht="18.75" customHeight="1" thickBot="1">
      <c r="A133" s="316">
        <v>122</v>
      </c>
      <c r="I133" s="51">
        <v>5700</v>
      </c>
      <c r="J133" s="773" t="s">
        <v>1128</v>
      </c>
      <c r="K133" s="774"/>
      <c r="L133" s="719">
        <f>SUM(L134:L136)</f>
        <v>0</v>
      </c>
      <c r="M133" s="413">
        <f>SUM(M134:M136)</f>
        <v>0</v>
      </c>
      <c r="N133" s="358">
        <f>SUM(N134:N136)</f>
        <v>0</v>
      </c>
      <c r="O133" s="358">
        <f>SUM(O134:O136)</f>
        <v>0</v>
      </c>
      <c r="P133" s="358">
        <f>SUM(P134:P136)</f>
        <v>0</v>
      </c>
      <c r="Q133" s="128">
        <f t="shared" si="13"/>
        <v>0</v>
      </c>
      <c r="R133" s="129"/>
      <c r="S133" s="227">
        <f>SUM(S134:S136)</f>
        <v>0</v>
      </c>
      <c r="T133" s="228">
        <f>SUM(T134:T136)</f>
        <v>0</v>
      </c>
      <c r="U133" s="359">
        <f>SUM(U134:U135)</f>
        <v>0</v>
      </c>
      <c r="V133" s="360">
        <f>SUM(V134:V136)</f>
        <v>0</v>
      </c>
      <c r="W133" s="129"/>
      <c r="X133" s="227">
        <f>SUM(X134:X136)</f>
        <v>0</v>
      </c>
      <c r="Y133" s="228">
        <f>SUM(Y134:Y136)</f>
        <v>0</v>
      </c>
      <c r="Z133" s="228">
        <f>SUM(Z134:Z136)</f>
        <v>0</v>
      </c>
      <c r="AA133" s="228">
        <f>SUM(AA134:AA136)</f>
        <v>0</v>
      </c>
      <c r="AB133" s="228">
        <f>SUM(AB134:AB136)</f>
        <v>0</v>
      </c>
      <c r="AC133" s="228">
        <f>SUM(AC134:AC135)</f>
        <v>0</v>
      </c>
      <c r="AD133" s="360">
        <f>SUM(AD134:AD136)</f>
        <v>0</v>
      </c>
      <c r="AE133" s="207">
        <f t="shared" si="12"/>
        <v>0</v>
      </c>
    </row>
    <row r="134" spans="1:31" ht="20.25" customHeight="1" thickBot="1">
      <c r="A134" s="316">
        <v>123</v>
      </c>
      <c r="I134" s="52"/>
      <c r="J134" s="53">
        <v>5701</v>
      </c>
      <c r="K134" s="54" t="s">
        <v>1129</v>
      </c>
      <c r="L134" s="719"/>
      <c r="M134" s="414"/>
      <c r="N134" s="361"/>
      <c r="O134" s="361"/>
      <c r="P134" s="130"/>
      <c r="Q134" s="128">
        <f t="shared" si="13"/>
      </c>
      <c r="R134" s="129"/>
      <c r="S134" s="362"/>
      <c r="T134" s="363"/>
      <c r="U134" s="231">
        <f t="shared" si="14"/>
        <v>0</v>
      </c>
      <c r="V134" s="347">
        <f>S134+T134-U134</f>
        <v>0</v>
      </c>
      <c r="W134" s="129"/>
      <c r="X134" s="362"/>
      <c r="Y134" s="363"/>
      <c r="Z134" s="354">
        <f>+IF(+(S134+T134)&gt;=P134,+T134,+(+P134-S134))</f>
        <v>0</v>
      </c>
      <c r="AA134" s="209">
        <f>X134+Y134-Z134</f>
        <v>0</v>
      </c>
      <c r="AB134" s="363"/>
      <c r="AC134" s="363"/>
      <c r="AD134" s="140"/>
      <c r="AE134" s="207">
        <f t="shared" si="12"/>
        <v>0</v>
      </c>
    </row>
    <row r="135" spans="1:31" ht="30.75" customHeight="1" thickBot="1">
      <c r="A135" s="316">
        <v>124</v>
      </c>
      <c r="I135" s="52"/>
      <c r="J135" s="57">
        <v>5702</v>
      </c>
      <c r="K135" s="58" t="s">
        <v>1130</v>
      </c>
      <c r="L135" s="719"/>
      <c r="M135" s="414"/>
      <c r="N135" s="361"/>
      <c r="O135" s="361"/>
      <c r="P135" s="130"/>
      <c r="Q135" s="128">
        <f t="shared" si="13"/>
      </c>
      <c r="R135" s="129"/>
      <c r="S135" s="362"/>
      <c r="T135" s="363"/>
      <c r="U135" s="231">
        <f t="shared" si="14"/>
        <v>0</v>
      </c>
      <c r="V135" s="347">
        <f>S135+T135-U135</f>
        <v>0</v>
      </c>
      <c r="W135" s="129"/>
      <c r="X135" s="362"/>
      <c r="Y135" s="363"/>
      <c r="Z135" s="354">
        <f>+IF(+(S135+T135)&gt;=P135,+T135,+(+P135-S135))</f>
        <v>0</v>
      </c>
      <c r="AA135" s="209">
        <f>X135+Y135-Z135</f>
        <v>0</v>
      </c>
      <c r="AB135" s="363"/>
      <c r="AC135" s="363"/>
      <c r="AD135" s="140"/>
      <c r="AE135" s="207">
        <f t="shared" si="12"/>
        <v>0</v>
      </c>
    </row>
    <row r="136" spans="1:31" ht="18.75" thickBot="1">
      <c r="A136" s="316">
        <v>125</v>
      </c>
      <c r="I136" s="6"/>
      <c r="J136" s="59">
        <v>4071</v>
      </c>
      <c r="K136" s="396" t="s">
        <v>1131</v>
      </c>
      <c r="L136" s="691"/>
      <c r="M136" s="386"/>
      <c r="N136" s="162"/>
      <c r="O136" s="162"/>
      <c r="P136" s="130"/>
      <c r="Q136" s="128">
        <f t="shared" si="13"/>
      </c>
      <c r="R136" s="129"/>
      <c r="S136" s="233"/>
      <c r="T136" s="215"/>
      <c r="U136" s="215"/>
      <c r="V136" s="364"/>
      <c r="W136" s="129"/>
      <c r="X136" s="210"/>
      <c r="Y136" s="215"/>
      <c r="Z136" s="215"/>
      <c r="AA136" s="215"/>
      <c r="AB136" s="215"/>
      <c r="AC136" s="215"/>
      <c r="AD136" s="348"/>
      <c r="AE136" s="207">
        <f t="shared" si="12"/>
        <v>0</v>
      </c>
    </row>
    <row r="137" spans="1:31" ht="15.75">
      <c r="A137" s="316">
        <v>126</v>
      </c>
      <c r="I137" s="49"/>
      <c r="J137" s="60"/>
      <c r="K137" s="235"/>
      <c r="L137" s="717"/>
      <c r="M137" s="134"/>
      <c r="N137" s="134"/>
      <c r="O137" s="134"/>
      <c r="P137" s="135"/>
      <c r="Q137" s="128">
        <f t="shared" si="13"/>
      </c>
      <c r="R137" s="129"/>
      <c r="S137" s="365"/>
      <c r="T137" s="366"/>
      <c r="U137" s="222"/>
      <c r="V137" s="223"/>
      <c r="W137" s="129"/>
      <c r="X137" s="365"/>
      <c r="Y137" s="366"/>
      <c r="Z137" s="222"/>
      <c r="AA137" s="222"/>
      <c r="AB137" s="366"/>
      <c r="AC137" s="222"/>
      <c r="AD137" s="223"/>
      <c r="AE137" s="223"/>
    </row>
    <row r="138" spans="1:31" ht="19.5" thickBot="1">
      <c r="A138" s="316">
        <v>127</v>
      </c>
      <c r="I138" s="367">
        <v>98</v>
      </c>
      <c r="J138" s="775" t="s">
        <v>1132</v>
      </c>
      <c r="K138" s="740"/>
      <c r="L138" s="691"/>
      <c r="M138" s="380"/>
      <c r="N138" s="143"/>
      <c r="O138" s="143"/>
      <c r="P138" s="130"/>
      <c r="Q138" s="128">
        <f t="shared" si="13"/>
        <v>0</v>
      </c>
      <c r="R138" s="129"/>
      <c r="S138" s="353"/>
      <c r="T138" s="141"/>
      <c r="U138" s="213">
        <f t="shared" si="14"/>
        <v>0</v>
      </c>
      <c r="V138" s="347">
        <f>S138+T138-U138</f>
        <v>0</v>
      </c>
      <c r="W138" s="129"/>
      <c r="X138" s="353"/>
      <c r="Y138" s="141"/>
      <c r="Z138" s="354">
        <f>+IF(+(S138+T138)&gt;=P138,+T138,+(+P138-S138))</f>
        <v>0</v>
      </c>
      <c r="AA138" s="209">
        <f>X138+Y138-Z138</f>
        <v>0</v>
      </c>
      <c r="AB138" s="141"/>
      <c r="AC138" s="141"/>
      <c r="AD138" s="140"/>
      <c r="AE138" s="207">
        <f t="shared" si="12"/>
        <v>0</v>
      </c>
    </row>
    <row r="139" spans="1:31" ht="15.75">
      <c r="A139" s="316">
        <v>128</v>
      </c>
      <c r="I139" s="61"/>
      <c r="J139" s="237" t="s">
        <v>1133</v>
      </c>
      <c r="K139" s="238"/>
      <c r="L139" s="700"/>
      <c r="M139" s="313"/>
      <c r="N139" s="313"/>
      <c r="O139" s="313"/>
      <c r="P139" s="239"/>
      <c r="Q139" s="128">
        <f t="shared" si="13"/>
      </c>
      <c r="R139" s="129"/>
      <c r="S139" s="240"/>
      <c r="T139" s="241"/>
      <c r="U139" s="241"/>
      <c r="V139" s="242"/>
      <c r="W139" s="129"/>
      <c r="X139" s="240"/>
      <c r="Y139" s="241"/>
      <c r="Z139" s="241"/>
      <c r="AA139" s="241"/>
      <c r="AB139" s="241"/>
      <c r="AC139" s="241"/>
      <c r="AD139" s="242"/>
      <c r="AE139" s="242"/>
    </row>
    <row r="140" spans="1:31" ht="15.75">
      <c r="A140" s="316">
        <v>129</v>
      </c>
      <c r="I140" s="61"/>
      <c r="J140" s="243" t="s">
        <v>1134</v>
      </c>
      <c r="K140" s="235"/>
      <c r="L140" s="701"/>
      <c r="M140" s="301"/>
      <c r="N140" s="301"/>
      <c r="O140" s="301"/>
      <c r="P140" s="200"/>
      <c r="Q140" s="128">
        <f t="shared" si="13"/>
      </c>
      <c r="R140" s="129"/>
      <c r="S140" s="244"/>
      <c r="T140" s="245"/>
      <c r="U140" s="245"/>
      <c r="V140" s="246"/>
      <c r="W140" s="129"/>
      <c r="X140" s="244"/>
      <c r="Y140" s="245"/>
      <c r="Z140" s="245"/>
      <c r="AA140" s="245"/>
      <c r="AB140" s="245"/>
      <c r="AC140" s="245"/>
      <c r="AD140" s="246"/>
      <c r="AE140" s="246"/>
    </row>
    <row r="141" spans="1:31" ht="16.5" thickBot="1">
      <c r="A141" s="316">
        <v>130</v>
      </c>
      <c r="I141" s="62"/>
      <c r="J141" s="247" t="s">
        <v>1135</v>
      </c>
      <c r="K141" s="248"/>
      <c r="L141" s="702"/>
      <c r="M141" s="314"/>
      <c r="N141" s="314"/>
      <c r="O141" s="314"/>
      <c r="P141" s="202"/>
      <c r="Q141" s="128">
        <f t="shared" si="13"/>
      </c>
      <c r="R141" s="129"/>
      <c r="S141" s="249"/>
      <c r="T141" s="250"/>
      <c r="U141" s="250"/>
      <c r="V141" s="251"/>
      <c r="W141" s="129"/>
      <c r="X141" s="249"/>
      <c r="Y141" s="250"/>
      <c r="Z141" s="250"/>
      <c r="AA141" s="250"/>
      <c r="AB141" s="250"/>
      <c r="AC141" s="250"/>
      <c r="AD141" s="251"/>
      <c r="AE141" s="251"/>
    </row>
    <row r="142" spans="1:31" ht="19.5" thickBot="1">
      <c r="A142" s="316">
        <v>131</v>
      </c>
      <c r="I142" s="63"/>
      <c r="J142" s="32" t="s">
        <v>1357</v>
      </c>
      <c r="K142" s="64" t="s">
        <v>1136</v>
      </c>
      <c r="L142" s="694">
        <f>SUM(L30,L33,L39,L45,L46,L64,L68,L74,L77,L78,L79,L80,L81,L88,L95,L96,L97,L98,L105,L109,L110,L111,L112,L115,L116,L124,L127,L128,L133)+L138</f>
        <v>0</v>
      </c>
      <c r="M142" s="165">
        <f>SUM(M30,M33,M39,M45,M46,M64,M68,M74,M77,M78,M79,M80,M81,M88,M95,M96,M97,M98,M105,M109,M110,M111,M112,M115,M116,M124,M127,M128,M133)+M138</f>
        <v>0</v>
      </c>
      <c r="N142" s="165">
        <f>SUM(N30,N33,N39,N45,N46,N64,N68,N74,N77,N78,N79,N80,N81,N88,N95,N96,N97,N98,N105,N109,N110,N111,N112,N115,N116,N124,N127,N128,N133)+N138</f>
        <v>0</v>
      </c>
      <c r="O142" s="165">
        <f>SUM(O30,O33,O39,O45,O46,O64,O68,O74,O77,O78,O79,O80,O81,O88,O95,O96,O97,O98,O105,O109,O110,O111,O112,O115,O116,O124,O127,O128,O133)+O138</f>
        <v>0</v>
      </c>
      <c r="P142" s="165">
        <f>SUM(P30,P33,P39,P45,P46,P64,P68,P74,P77,P78,P79,P80,P81,P88,P95,P96,P97,P98,P105,P109,P110,P111,P112,P115,P116,P124,P127,P128,P133)+P138</f>
        <v>0</v>
      </c>
      <c r="Q142" s="128">
        <f t="shared" si="13"/>
      </c>
      <c r="R142" s="368">
        <f>LEFT(J27,1)</f>
      </c>
      <c r="S142" s="165">
        <f>SUM(S30,S33,S39,S45,S46,S64,S68,S74,S77,S78,S79,S80,S81,S88,S95,S96,S97,S98,S105,S109,S110,S111,S112,S115,S116,S124,S127,S128,S133)+S138</f>
        <v>0</v>
      </c>
      <c r="T142" s="165">
        <f>SUM(T30,T33,T39,T45,T46,T64,T68,T74,T77,T78,T79,T80,T81,T88,T95,T96,T97,T98,T105,T109,T110,T111,T112,T115,T116,T124,T127,T128,T133)+T138</f>
        <v>0</v>
      </c>
      <c r="U142" s="165">
        <f>SUM(U30,U33,U39,U45,U46,U64,U68,U74,U77,U78,U79,U80,U81,U88,U95,U96,U97,U98,U105,U109,U110,U111,U112,U115,U116,U124,U127,U128,U133)+U138</f>
        <v>0</v>
      </c>
      <c r="V142" s="165">
        <f>SUM(V30,V33,V39,V45,V46,V64,V68,V74,V77,V78,V79,V80,V81,V88,V95,V96,V97,V98,V105,V109,V110,V111,V112,V115,V116,V124,V127,V128,V133)+V138</f>
        <v>0</v>
      </c>
      <c r="W142" s="103"/>
      <c r="X142" s="165">
        <f aca="true" t="shared" si="29" ref="X142:AC142">SUM(X30,X33,X39,X45,X46,X64,X68,X74,X77,X78,X79,X80,X81,X88,X95,X96,X97,X98,X105,X109,X110,X111,X112,X115,X116,X124,X127,X128,X133)+X138</f>
        <v>0</v>
      </c>
      <c r="Y142" s="165">
        <f t="shared" si="29"/>
        <v>0</v>
      </c>
      <c r="Z142" s="165">
        <f t="shared" si="29"/>
        <v>0</v>
      </c>
      <c r="AA142" s="165">
        <f t="shared" si="29"/>
        <v>0</v>
      </c>
      <c r="AB142" s="165">
        <f t="shared" si="29"/>
        <v>0</v>
      </c>
      <c r="AC142" s="165">
        <f t="shared" si="29"/>
        <v>0</v>
      </c>
      <c r="AD142" s="165">
        <f>SUM(AD30,AD33,AD39,AD45,AD46,AD64,AD68,AD74,AD77,AD78,AD79,AD80,AD81,AD88,AD95,AD96,AD97,AD98,AD105,AD109,AD110,AD111,AD112,AD115,AD116,AD124,AD127,AD128,AD133)+AD138</f>
        <v>0</v>
      </c>
      <c r="AE142" s="207">
        <f>AA142-AB142-AC142-AD142</f>
        <v>0</v>
      </c>
    </row>
    <row r="143" spans="1:30" ht="15.75">
      <c r="A143" s="316">
        <v>132</v>
      </c>
      <c r="I143" s="597" t="s">
        <v>1669</v>
      </c>
      <c r="J143" s="65"/>
      <c r="K143" s="97"/>
      <c r="L143" s="96"/>
      <c r="M143" s="96"/>
      <c r="N143" s="96"/>
      <c r="O143" s="96"/>
      <c r="P143" s="100"/>
      <c r="Q143" s="102">
        <v>1</v>
      </c>
      <c r="R143" s="103"/>
      <c r="S143" s="96"/>
      <c r="T143" s="96"/>
      <c r="U143" s="100"/>
      <c r="V143" s="100"/>
      <c r="X143" s="96"/>
      <c r="Y143" s="96"/>
      <c r="Z143" s="100"/>
      <c r="AA143" s="100"/>
      <c r="AB143" s="96"/>
      <c r="AC143" s="100"/>
      <c r="AD143" s="100"/>
    </row>
    <row r="144" spans="1:31" ht="18.75" customHeight="1">
      <c r="A144" s="316">
        <v>169</v>
      </c>
      <c r="I144" s="310"/>
      <c r="J144" s="310"/>
      <c r="K144" s="311"/>
      <c r="L144" s="310"/>
      <c r="M144" s="310"/>
      <c r="N144" s="310"/>
      <c r="O144" s="310"/>
      <c r="P144" s="312"/>
      <c r="Q144" s="102">
        <v>1</v>
      </c>
      <c r="R144" s="103"/>
      <c r="S144" s="310"/>
      <c r="T144" s="310"/>
      <c r="U144" s="312"/>
      <c r="V144" s="312"/>
      <c r="W144" s="312"/>
      <c r="X144" s="310"/>
      <c r="Y144" s="310"/>
      <c r="Z144" s="312"/>
      <c r="AA144" s="312"/>
      <c r="AB144" s="310"/>
      <c r="AC144" s="312"/>
      <c r="AD144" s="312"/>
      <c r="AE144" s="312"/>
    </row>
    <row r="145" spans="9:17" ht="51" customHeight="1">
      <c r="I145" s="320"/>
      <c r="J145" s="320"/>
      <c r="K145" s="320"/>
      <c r="L145" s="320"/>
      <c r="M145" s="320"/>
      <c r="N145" s="320"/>
      <c r="O145" s="320"/>
      <c r="P145" s="427"/>
      <c r="Q145" s="369">
        <f>(IF(L142&lt;&gt;0,$G$2,IF(P142&lt;&gt;0,$G$2,"")))</f>
      </c>
    </row>
    <row r="146" spans="9:17" ht="18.75">
      <c r="I146" s="320"/>
      <c r="J146" s="320"/>
      <c r="K146" s="415"/>
      <c r="L146" s="320"/>
      <c r="M146" s="320"/>
      <c r="N146" s="320"/>
      <c r="O146" s="320"/>
      <c r="P146" s="427"/>
      <c r="Q146" s="369">
        <f>(IF(L143&lt;&gt;0,$G$2,IF(P143&lt;&gt;0,$G$2,"")))</f>
      </c>
    </row>
    <row r="147" spans="9:17" ht="18.75">
      <c r="I147" s="320"/>
      <c r="J147" s="320"/>
      <c r="K147" s="320"/>
      <c r="L147" s="320"/>
      <c r="M147" s="320"/>
      <c r="N147" s="320"/>
      <c r="O147" s="320"/>
      <c r="P147" s="427"/>
      <c r="Q147" s="369">
        <f>(IF(L142&lt;&gt;0,$G$2,IF(P142&lt;&gt;0,$G$2,"")))</f>
      </c>
    </row>
    <row r="148" spans="9:17" ht="18.75">
      <c r="I148" s="320"/>
      <c r="J148" s="320"/>
      <c r="K148" s="320"/>
      <c r="L148" s="320"/>
      <c r="M148" s="320"/>
      <c r="N148" s="320"/>
      <c r="O148" s="320"/>
      <c r="P148" s="427"/>
      <c r="Q148" s="369">
        <f>(IF(L142&lt;&gt;0,$G$2,IF(P142&lt;&gt;0,$G$2,"")))</f>
      </c>
    </row>
    <row r="149" spans="9:17" ht="18.75" customHeight="1">
      <c r="I149" s="320"/>
      <c r="J149" s="320"/>
      <c r="K149" s="320"/>
      <c r="L149" s="320"/>
      <c r="M149" s="320"/>
      <c r="N149" s="320"/>
      <c r="O149" s="320"/>
      <c r="P149" s="427"/>
      <c r="Q149" s="369">
        <f>(IF(L142&lt;&gt;0,$G$2,IF(P142&lt;&gt;0,$G$2,"")))</f>
      </c>
    </row>
    <row r="150" spans="9:17" ht="18.75" customHeight="1">
      <c r="I150" s="320"/>
      <c r="J150" s="320"/>
      <c r="K150" s="320"/>
      <c r="L150" s="320"/>
      <c r="M150" s="320"/>
      <c r="N150" s="320"/>
      <c r="O150" s="320"/>
      <c r="P150" s="427"/>
      <c r="Q150" s="369">
        <f>(IF(L142&lt;&gt;0,$G$2,IF(P142&lt;&gt;0,$G$2,"")))</f>
      </c>
    </row>
    <row r="151" spans="9:17" ht="18.75">
      <c r="I151" s="320"/>
      <c r="J151" s="320"/>
      <c r="K151" s="320"/>
      <c r="L151" s="320"/>
      <c r="M151" s="320"/>
      <c r="N151" s="320"/>
      <c r="O151" s="320"/>
      <c r="P151" s="427"/>
      <c r="Q151" s="369">
        <f>(IF(L142&lt;&gt;0,$G$2,IF(P142&lt;&gt;0,$G$2,"")))</f>
      </c>
    </row>
    <row r="152" spans="9:16" ht="12.75">
      <c r="I152" s="320"/>
      <c r="J152" s="320"/>
      <c r="K152" s="320"/>
      <c r="L152" s="320"/>
      <c r="M152" s="320"/>
      <c r="N152" s="320"/>
      <c r="O152" s="320"/>
      <c r="P152" s="427"/>
    </row>
    <row r="153" spans="9:16" ht="12.75">
      <c r="I153" s="320"/>
      <c r="J153" s="320"/>
      <c r="K153" s="320"/>
      <c r="L153" s="320"/>
      <c r="M153" s="320"/>
      <c r="N153" s="320"/>
      <c r="O153" s="320"/>
      <c r="P153" s="427"/>
    </row>
    <row r="154" spans="9:16" ht="12.75">
      <c r="I154" s="320"/>
      <c r="J154" s="320"/>
      <c r="K154" s="320"/>
      <c r="L154" s="320"/>
      <c r="M154" s="320"/>
      <c r="N154" s="320"/>
      <c r="O154" s="320"/>
      <c r="P154" s="427"/>
    </row>
    <row r="155" spans="9:16" ht="12.75">
      <c r="I155" s="320"/>
      <c r="J155" s="320"/>
      <c r="K155" s="320"/>
      <c r="L155" s="320"/>
      <c r="M155" s="320"/>
      <c r="N155" s="320"/>
      <c r="O155" s="320"/>
      <c r="P155" s="427"/>
    </row>
    <row r="156" spans="9:16" ht="12.75">
      <c r="I156" s="320"/>
      <c r="J156" s="320"/>
      <c r="K156" s="320"/>
      <c r="L156" s="320"/>
      <c r="M156" s="320"/>
      <c r="N156" s="320"/>
      <c r="O156" s="320"/>
      <c r="P156" s="427"/>
    </row>
    <row r="157" spans="9:16" ht="12.75">
      <c r="I157" s="320"/>
      <c r="J157" s="320"/>
      <c r="K157" s="320"/>
      <c r="L157" s="320"/>
      <c r="M157" s="320"/>
      <c r="N157" s="320"/>
      <c r="O157" s="320"/>
      <c r="P157" s="427"/>
    </row>
    <row r="158" spans="9:16" ht="12.75">
      <c r="I158" s="320"/>
      <c r="J158" s="320"/>
      <c r="K158" s="320"/>
      <c r="L158" s="320"/>
      <c r="M158" s="320"/>
      <c r="N158" s="320"/>
      <c r="O158" s="320"/>
      <c r="P158" s="427"/>
    </row>
    <row r="159" spans="9:16" ht="12.75">
      <c r="I159" s="320"/>
      <c r="J159" s="320"/>
      <c r="K159" s="320"/>
      <c r="L159" s="320"/>
      <c r="M159" s="320"/>
      <c r="N159" s="320"/>
      <c r="O159" s="320"/>
      <c r="P159" s="427"/>
    </row>
    <row r="160" spans="9:16" ht="12.75">
      <c r="I160" s="320"/>
      <c r="J160" s="320"/>
      <c r="K160" s="320"/>
      <c r="L160" s="320"/>
      <c r="M160" s="320"/>
      <c r="N160" s="320"/>
      <c r="O160" s="320"/>
      <c r="P160" s="427"/>
    </row>
    <row r="161" spans="9:16" ht="12.75">
      <c r="I161" s="320"/>
      <c r="J161" s="320"/>
      <c r="K161" s="320"/>
      <c r="L161" s="320"/>
      <c r="M161" s="320"/>
      <c r="N161" s="320"/>
      <c r="O161" s="320"/>
      <c r="P161" s="427"/>
    </row>
    <row r="162" spans="9:16" ht="12.75">
      <c r="I162" s="320"/>
      <c r="J162" s="320"/>
      <c r="K162" s="320"/>
      <c r="L162" s="320"/>
      <c r="M162" s="320"/>
      <c r="N162" s="320"/>
      <c r="O162" s="320"/>
      <c r="P162" s="427"/>
    </row>
    <row r="163" spans="9:16" ht="12.75">
      <c r="I163" s="320"/>
      <c r="J163" s="320"/>
      <c r="K163" s="320"/>
      <c r="L163" s="320"/>
      <c r="M163" s="320"/>
      <c r="N163" s="320"/>
      <c r="O163" s="320"/>
      <c r="P163" s="427"/>
    </row>
    <row r="164" spans="9:16" ht="12.75">
      <c r="I164" s="320"/>
      <c r="J164" s="320"/>
      <c r="K164" s="320"/>
      <c r="L164" s="320"/>
      <c r="M164" s="320"/>
      <c r="N164" s="320"/>
      <c r="O164" s="320"/>
      <c r="P164" s="427"/>
    </row>
    <row r="165" spans="9:16" ht="12.75">
      <c r="I165" s="320"/>
      <c r="J165" s="320"/>
      <c r="K165" s="320"/>
      <c r="L165" s="320"/>
      <c r="M165" s="320"/>
      <c r="N165" s="320"/>
      <c r="O165" s="320"/>
      <c r="P165" s="427"/>
    </row>
    <row r="166" spans="9:16" ht="12.75">
      <c r="I166" s="320"/>
      <c r="J166" s="320"/>
      <c r="K166" s="320"/>
      <c r="L166" s="320"/>
      <c r="M166" s="320"/>
      <c r="N166" s="320"/>
      <c r="O166" s="320"/>
      <c r="P166" s="427"/>
    </row>
    <row r="167" spans="9:16" ht="12.75">
      <c r="I167" s="320"/>
      <c r="J167" s="320"/>
      <c r="K167" s="320"/>
      <c r="L167" s="320"/>
      <c r="M167" s="320"/>
      <c r="N167" s="320"/>
      <c r="O167" s="320"/>
      <c r="P167" s="427"/>
    </row>
    <row r="168" spans="9:16" ht="12.75">
      <c r="I168" s="320"/>
      <c r="J168" s="320"/>
      <c r="K168" s="320"/>
      <c r="L168" s="320"/>
      <c r="M168" s="320"/>
      <c r="N168" s="320"/>
      <c r="O168" s="320"/>
      <c r="P168" s="427"/>
    </row>
    <row r="169" spans="9:16" ht="12.75">
      <c r="I169" s="320"/>
      <c r="J169" s="320"/>
      <c r="K169" s="320"/>
      <c r="L169" s="320"/>
      <c r="M169" s="320"/>
      <c r="N169" s="320"/>
      <c r="O169" s="320"/>
      <c r="P169" s="427"/>
    </row>
    <row r="170" spans="9:16" ht="12.75">
      <c r="I170" s="320"/>
      <c r="J170" s="320"/>
      <c r="K170" s="320"/>
      <c r="L170" s="320"/>
      <c r="M170" s="320"/>
      <c r="N170" s="320"/>
      <c r="O170" s="320"/>
      <c r="P170" s="427"/>
    </row>
    <row r="171" spans="9:16" ht="12.75">
      <c r="I171" s="320"/>
      <c r="J171" s="320"/>
      <c r="K171" s="320"/>
      <c r="L171" s="320"/>
      <c r="M171" s="320"/>
      <c r="N171" s="320"/>
      <c r="O171" s="320"/>
      <c r="P171" s="427"/>
    </row>
    <row r="172" spans="9:16" ht="12.75">
      <c r="I172" s="320"/>
      <c r="J172" s="320"/>
      <c r="K172" s="320"/>
      <c r="L172" s="320"/>
      <c r="M172" s="320"/>
      <c r="N172" s="320"/>
      <c r="O172" s="320"/>
      <c r="P172" s="427"/>
    </row>
    <row r="173" spans="9:16" ht="12.75">
      <c r="I173" s="320"/>
      <c r="J173" s="320"/>
      <c r="K173" s="320"/>
      <c r="L173" s="320"/>
      <c r="M173" s="320"/>
      <c r="N173" s="320"/>
      <c r="O173" s="320"/>
      <c r="P173" s="427"/>
    </row>
    <row r="174" spans="9:16" ht="12.75">
      <c r="I174" s="320"/>
      <c r="J174" s="320"/>
      <c r="K174" s="320"/>
      <c r="L174" s="320"/>
      <c r="M174" s="320"/>
      <c r="N174" s="320"/>
      <c r="O174" s="320"/>
      <c r="P174" s="427"/>
    </row>
    <row r="175" spans="9:16" ht="12.75">
      <c r="I175" s="320"/>
      <c r="J175" s="320"/>
      <c r="K175" s="320"/>
      <c r="L175" s="320"/>
      <c r="M175" s="320"/>
      <c r="N175" s="320"/>
      <c r="O175" s="320"/>
      <c r="P175" s="427"/>
    </row>
    <row r="176" spans="9:16" ht="12.75">
      <c r="I176" s="320"/>
      <c r="J176" s="320"/>
      <c r="K176" s="320"/>
      <c r="L176" s="320"/>
      <c r="M176" s="320"/>
      <c r="N176" s="320"/>
      <c r="O176" s="320"/>
      <c r="P176" s="427"/>
    </row>
    <row r="177" spans="9:16" ht="12.75">
      <c r="I177" s="320"/>
      <c r="J177" s="320"/>
      <c r="K177" s="320"/>
      <c r="L177" s="320"/>
      <c r="M177" s="320"/>
      <c r="N177" s="320"/>
      <c r="O177" s="320"/>
      <c r="P177" s="427"/>
    </row>
    <row r="178" spans="9:16" ht="12.75">
      <c r="I178" s="320"/>
      <c r="J178" s="320"/>
      <c r="K178" s="320"/>
      <c r="L178" s="320"/>
      <c r="M178" s="320"/>
      <c r="N178" s="320"/>
      <c r="O178" s="320"/>
      <c r="P178" s="427"/>
    </row>
    <row r="179" spans="9:16" ht="12.75">
      <c r="I179" s="320"/>
      <c r="J179" s="320"/>
      <c r="K179" s="320"/>
      <c r="L179" s="320"/>
      <c r="M179" s="320"/>
      <c r="N179" s="320"/>
      <c r="O179" s="320"/>
      <c r="P179" s="427"/>
    </row>
    <row r="180" spans="9:16" ht="12.75">
      <c r="I180" s="320"/>
      <c r="J180" s="320"/>
      <c r="K180" s="320"/>
      <c r="L180" s="320"/>
      <c r="M180" s="320"/>
      <c r="N180" s="320"/>
      <c r="O180" s="320"/>
      <c r="P180" s="427"/>
    </row>
    <row r="181" spans="9:16" ht="12.75">
      <c r="I181" s="320"/>
      <c r="J181" s="320"/>
      <c r="K181" s="320"/>
      <c r="L181" s="320"/>
      <c r="M181" s="320"/>
      <c r="N181" s="320"/>
      <c r="O181" s="320"/>
      <c r="P181" s="427"/>
    </row>
    <row r="182" spans="9:16" ht="12.75">
      <c r="I182" s="320"/>
      <c r="J182" s="320"/>
      <c r="K182" s="320"/>
      <c r="L182" s="320"/>
      <c r="M182" s="320"/>
      <c r="N182" s="320"/>
      <c r="O182" s="320"/>
      <c r="P182" s="427"/>
    </row>
    <row r="183" spans="9:16" ht="12.75">
      <c r="I183" s="320"/>
      <c r="J183" s="320"/>
      <c r="K183" s="320"/>
      <c r="L183" s="320"/>
      <c r="M183" s="320"/>
      <c r="N183" s="320"/>
      <c r="O183" s="320"/>
      <c r="P183" s="427"/>
    </row>
    <row r="184" spans="9:16" ht="12.75">
      <c r="I184" s="320"/>
      <c r="J184" s="320"/>
      <c r="K184" s="320"/>
      <c r="L184" s="320"/>
      <c r="M184" s="320"/>
      <c r="N184" s="320"/>
      <c r="O184" s="320"/>
      <c r="P184" s="427"/>
    </row>
    <row r="185" spans="9:16" ht="12.75">
      <c r="I185" s="320"/>
      <c r="J185" s="320"/>
      <c r="K185" s="320"/>
      <c r="L185" s="320"/>
      <c r="M185" s="320"/>
      <c r="N185" s="320"/>
      <c r="O185" s="320"/>
      <c r="P185" s="427"/>
    </row>
    <row r="186" spans="9:16" ht="12.75">
      <c r="I186" s="320"/>
      <c r="J186" s="320"/>
      <c r="K186" s="320"/>
      <c r="L186" s="320"/>
      <c r="M186" s="320"/>
      <c r="N186" s="320"/>
      <c r="O186" s="320"/>
      <c r="P186" s="427"/>
    </row>
    <row r="187" spans="9:16" ht="12.75">
      <c r="I187" s="320"/>
      <c r="J187" s="320"/>
      <c r="K187" s="320"/>
      <c r="L187" s="320"/>
      <c r="M187" s="320"/>
      <c r="N187" s="320"/>
      <c r="O187" s="320"/>
      <c r="P187" s="427"/>
    </row>
    <row r="188" spans="9:16" ht="12.75">
      <c r="I188" s="320"/>
      <c r="J188" s="320"/>
      <c r="K188" s="320"/>
      <c r="L188" s="320"/>
      <c r="M188" s="320"/>
      <c r="N188" s="320"/>
      <c r="O188" s="320"/>
      <c r="P188" s="427"/>
    </row>
    <row r="189" spans="9:16" ht="12.75">
      <c r="I189" s="320"/>
      <c r="J189" s="320"/>
      <c r="K189" s="320"/>
      <c r="L189" s="320"/>
      <c r="M189" s="320"/>
      <c r="N189" s="320"/>
      <c r="O189" s="320"/>
      <c r="P189" s="427"/>
    </row>
    <row r="190" spans="9:16" ht="12.75">
      <c r="I190" s="320"/>
      <c r="J190" s="320"/>
      <c r="K190" s="320"/>
      <c r="L190" s="320"/>
      <c r="M190" s="320"/>
      <c r="N190" s="320"/>
      <c r="O190" s="320"/>
      <c r="P190" s="427"/>
    </row>
    <row r="191" spans="9:16" ht="12.75">
      <c r="I191" s="320"/>
      <c r="J191" s="320"/>
      <c r="K191" s="320"/>
      <c r="L191" s="320"/>
      <c r="M191" s="320"/>
      <c r="N191" s="320"/>
      <c r="O191" s="320"/>
      <c r="P191" s="427"/>
    </row>
    <row r="192" spans="9:16" ht="12.75">
      <c r="I192" s="320"/>
      <c r="J192" s="320"/>
      <c r="K192" s="320"/>
      <c r="L192" s="320"/>
      <c r="M192" s="320"/>
      <c r="N192" s="320"/>
      <c r="O192" s="320"/>
      <c r="P192" s="427"/>
    </row>
    <row r="193" spans="9:16" ht="12.75">
      <c r="I193" s="320"/>
      <c r="J193" s="320"/>
      <c r="K193" s="320"/>
      <c r="L193" s="320"/>
      <c r="M193" s="320"/>
      <c r="N193" s="320"/>
      <c r="O193" s="320"/>
      <c r="P193" s="427"/>
    </row>
    <row r="194" spans="9:16" ht="12.75">
      <c r="I194" s="320"/>
      <c r="J194" s="320"/>
      <c r="K194" s="320"/>
      <c r="L194" s="320"/>
      <c r="M194" s="320"/>
      <c r="N194" s="320"/>
      <c r="O194" s="320"/>
      <c r="P194" s="427"/>
    </row>
    <row r="195" spans="9:16" ht="12.75">
      <c r="I195" s="320"/>
      <c r="J195" s="320"/>
      <c r="K195" s="320"/>
      <c r="L195" s="320"/>
      <c r="M195" s="320"/>
      <c r="N195" s="320"/>
      <c r="O195" s="320"/>
      <c r="P195" s="427"/>
    </row>
    <row r="196" spans="9:16" ht="12.75">
      <c r="I196" s="320"/>
      <c r="J196" s="320"/>
      <c r="K196" s="320"/>
      <c r="L196" s="320"/>
      <c r="M196" s="320"/>
      <c r="N196" s="320"/>
      <c r="O196" s="320"/>
      <c r="P196" s="427"/>
    </row>
    <row r="197" spans="9:16" ht="12.75">
      <c r="I197" s="320"/>
      <c r="J197" s="320"/>
      <c r="K197" s="320"/>
      <c r="L197" s="320"/>
      <c r="M197" s="320"/>
      <c r="N197" s="320"/>
      <c r="O197" s="320"/>
      <c r="P197" s="427"/>
    </row>
    <row r="198" spans="9:16" ht="12.75">
      <c r="I198" s="320"/>
      <c r="J198" s="320"/>
      <c r="K198" s="320"/>
      <c r="L198" s="320"/>
      <c r="M198" s="320"/>
      <c r="N198" s="320"/>
      <c r="O198" s="320"/>
      <c r="P198" s="427"/>
    </row>
    <row r="199" spans="9:16" ht="12.75">
      <c r="I199" s="320"/>
      <c r="J199" s="320"/>
      <c r="K199" s="320"/>
      <c r="L199" s="320"/>
      <c r="M199" s="320"/>
      <c r="N199" s="320"/>
      <c r="O199" s="320"/>
      <c r="P199" s="427"/>
    </row>
    <row r="200" spans="9:16" ht="12.75">
      <c r="I200" s="320"/>
      <c r="J200" s="320"/>
      <c r="K200" s="320"/>
      <c r="L200" s="320"/>
      <c r="M200" s="320"/>
      <c r="N200" s="320"/>
      <c r="O200" s="320"/>
      <c r="P200" s="427"/>
    </row>
    <row r="201" spans="9:16" ht="12.75">
      <c r="I201" s="320"/>
      <c r="J201" s="320"/>
      <c r="K201" s="320"/>
      <c r="L201" s="320"/>
      <c r="M201" s="320"/>
      <c r="N201" s="320"/>
      <c r="O201" s="320"/>
      <c r="P201" s="427"/>
    </row>
    <row r="202" spans="9:16" ht="12.75">
      <c r="I202" s="320"/>
      <c r="J202" s="320"/>
      <c r="K202" s="320"/>
      <c r="L202" s="320"/>
      <c r="M202" s="320"/>
      <c r="N202" s="320"/>
      <c r="O202" s="320"/>
      <c r="P202" s="427"/>
    </row>
    <row r="203" spans="9:16" ht="12.75">
      <c r="I203" s="320"/>
      <c r="J203" s="320"/>
      <c r="K203" s="320"/>
      <c r="L203" s="320"/>
      <c r="M203" s="320"/>
      <c r="N203" s="320"/>
      <c r="O203" s="320"/>
      <c r="P203" s="427"/>
    </row>
    <row r="204" spans="9:16" ht="12.75">
      <c r="I204" s="320"/>
      <c r="J204" s="320"/>
      <c r="K204" s="320"/>
      <c r="L204" s="320"/>
      <c r="M204" s="320"/>
      <c r="N204" s="320"/>
      <c r="O204" s="320"/>
      <c r="P204" s="427"/>
    </row>
    <row r="205" spans="9:16" ht="12.75">
      <c r="I205" s="320"/>
      <c r="J205" s="320"/>
      <c r="K205" s="320"/>
      <c r="L205" s="320"/>
      <c r="M205" s="320"/>
      <c r="N205" s="320"/>
      <c r="O205" s="320"/>
      <c r="P205" s="427"/>
    </row>
    <row r="206" spans="9:16" ht="12.75">
      <c r="I206" s="320"/>
      <c r="J206" s="320"/>
      <c r="K206" s="320"/>
      <c r="L206" s="320"/>
      <c r="M206" s="320"/>
      <c r="N206" s="320"/>
      <c r="O206" s="320"/>
      <c r="P206" s="427"/>
    </row>
    <row r="207" spans="9:16" ht="12.75">
      <c r="I207" s="320"/>
      <c r="J207" s="320"/>
      <c r="K207" s="320"/>
      <c r="L207" s="320"/>
      <c r="M207" s="320"/>
      <c r="N207" s="320"/>
      <c r="O207" s="320"/>
      <c r="P207" s="427"/>
    </row>
    <row r="208" spans="9:16" ht="12.75">
      <c r="I208" s="320"/>
      <c r="J208" s="320"/>
      <c r="K208" s="320"/>
      <c r="L208" s="320"/>
      <c r="M208" s="320"/>
      <c r="N208" s="320"/>
      <c r="O208" s="320"/>
      <c r="P208" s="427"/>
    </row>
    <row r="209" spans="9:16" ht="12.75">
      <c r="I209" s="320"/>
      <c r="J209" s="320"/>
      <c r="K209" s="320"/>
      <c r="L209" s="320"/>
      <c r="M209" s="320"/>
      <c r="N209" s="320"/>
      <c r="O209" s="320"/>
      <c r="P209" s="427"/>
    </row>
    <row r="210" spans="9:16" ht="12.75">
      <c r="I210" s="320"/>
      <c r="J210" s="320"/>
      <c r="K210" s="320"/>
      <c r="L210" s="320"/>
      <c r="M210" s="320"/>
      <c r="N210" s="320"/>
      <c r="O210" s="320"/>
      <c r="P210" s="427"/>
    </row>
    <row r="211" spans="9:16" ht="12.75">
      <c r="I211" s="320"/>
      <c r="J211" s="320"/>
      <c r="K211" s="320"/>
      <c r="L211" s="320"/>
      <c r="M211" s="320"/>
      <c r="N211" s="320"/>
      <c r="O211" s="320"/>
      <c r="P211" s="427"/>
    </row>
    <row r="212" spans="9:16" ht="12.75">
      <c r="I212" s="320"/>
      <c r="J212" s="320"/>
      <c r="K212" s="320"/>
      <c r="L212" s="320"/>
      <c r="M212" s="320"/>
      <c r="N212" s="320"/>
      <c r="O212" s="320"/>
      <c r="P212" s="427"/>
    </row>
    <row r="213" spans="9:16" ht="12.75">
      <c r="I213" s="320"/>
      <c r="J213" s="320"/>
      <c r="K213" s="320"/>
      <c r="L213" s="320"/>
      <c r="M213" s="320"/>
      <c r="N213" s="320"/>
      <c r="O213" s="320"/>
      <c r="P213" s="427"/>
    </row>
    <row r="214" spans="9:16" ht="12.75">
      <c r="I214" s="320"/>
      <c r="J214" s="320"/>
      <c r="K214" s="320"/>
      <c r="L214" s="320"/>
      <c r="M214" s="320"/>
      <c r="N214" s="320"/>
      <c r="O214" s="320"/>
      <c r="P214" s="427"/>
    </row>
    <row r="215" spans="9:16" ht="12.75">
      <c r="I215" s="320"/>
      <c r="J215" s="320"/>
      <c r="K215" s="320"/>
      <c r="L215" s="320"/>
      <c r="M215" s="320"/>
      <c r="N215" s="320"/>
      <c r="O215" s="320"/>
      <c r="P215" s="427"/>
    </row>
    <row r="216" spans="9:16" ht="12.75">
      <c r="I216" s="320"/>
      <c r="J216" s="320"/>
      <c r="K216" s="320"/>
      <c r="L216" s="320"/>
      <c r="M216" s="320"/>
      <c r="N216" s="320"/>
      <c r="O216" s="320"/>
      <c r="P216" s="427"/>
    </row>
    <row r="217" spans="9:16" ht="12.75">
      <c r="I217" s="320"/>
      <c r="J217" s="320"/>
      <c r="K217" s="320"/>
      <c r="L217" s="320"/>
      <c r="M217" s="320"/>
      <c r="N217" s="320"/>
      <c r="O217" s="320"/>
      <c r="P217" s="427"/>
    </row>
    <row r="218" spans="9:16" ht="12.75">
      <c r="I218" s="320"/>
      <c r="J218" s="320"/>
      <c r="K218" s="320"/>
      <c r="L218" s="320"/>
      <c r="M218" s="320"/>
      <c r="N218" s="320"/>
      <c r="O218" s="320"/>
      <c r="P218" s="427"/>
    </row>
    <row r="219" spans="9:16" ht="12.75">
      <c r="I219" s="320"/>
      <c r="J219" s="320"/>
      <c r="K219" s="320"/>
      <c r="L219" s="320"/>
      <c r="M219" s="320"/>
      <c r="N219" s="320"/>
      <c r="O219" s="320"/>
      <c r="P219" s="427"/>
    </row>
    <row r="220" spans="9:16" ht="12.75">
      <c r="I220" s="320"/>
      <c r="J220" s="320"/>
      <c r="K220" s="320"/>
      <c r="L220" s="320"/>
      <c r="M220" s="320"/>
      <c r="N220" s="320"/>
      <c r="O220" s="320"/>
      <c r="P220" s="427"/>
    </row>
    <row r="221" spans="9:16" ht="12.75">
      <c r="I221" s="320"/>
      <c r="J221" s="320"/>
      <c r="K221" s="320"/>
      <c r="L221" s="320"/>
      <c r="M221" s="320"/>
      <c r="N221" s="320"/>
      <c r="O221" s="320"/>
      <c r="P221" s="427"/>
    </row>
    <row r="222" spans="9:16" ht="12.75">
      <c r="I222" s="320"/>
      <c r="J222" s="320"/>
      <c r="K222" s="320"/>
      <c r="L222" s="320"/>
      <c r="M222" s="320"/>
      <c r="N222" s="320"/>
      <c r="O222" s="320"/>
      <c r="P222" s="427"/>
    </row>
    <row r="223" spans="9:16" ht="12.75">
      <c r="I223" s="320"/>
      <c r="J223" s="320"/>
      <c r="K223" s="320"/>
      <c r="L223" s="320"/>
      <c r="M223" s="320"/>
      <c r="N223" s="320"/>
      <c r="O223" s="320"/>
      <c r="P223" s="427"/>
    </row>
    <row r="224" spans="9:16" ht="12.75">
      <c r="I224" s="320"/>
      <c r="J224" s="320"/>
      <c r="K224" s="320"/>
      <c r="L224" s="320"/>
      <c r="M224" s="320"/>
      <c r="N224" s="320"/>
      <c r="O224" s="320"/>
      <c r="P224" s="427"/>
    </row>
    <row r="225" spans="9:16" ht="12.75">
      <c r="I225" s="320"/>
      <c r="J225" s="320"/>
      <c r="K225" s="320"/>
      <c r="L225" s="320"/>
      <c r="M225" s="320"/>
      <c r="N225" s="320"/>
      <c r="O225" s="320"/>
      <c r="P225" s="427"/>
    </row>
    <row r="226" spans="9:16" ht="12.75">
      <c r="I226" s="320"/>
      <c r="J226" s="320"/>
      <c r="K226" s="320"/>
      <c r="L226" s="320"/>
      <c r="M226" s="320"/>
      <c r="N226" s="320"/>
      <c r="O226" s="320"/>
      <c r="P226" s="427"/>
    </row>
    <row r="227" spans="9:16" ht="12.75">
      <c r="I227" s="320"/>
      <c r="J227" s="320"/>
      <c r="K227" s="320"/>
      <c r="L227" s="320"/>
      <c r="M227" s="320"/>
      <c r="N227" s="320"/>
      <c r="O227" s="320"/>
      <c r="P227" s="427"/>
    </row>
    <row r="228" spans="9:16" ht="12.75">
      <c r="I228" s="320"/>
      <c r="J228" s="320"/>
      <c r="K228" s="320"/>
      <c r="L228" s="320"/>
      <c r="M228" s="320"/>
      <c r="N228" s="320"/>
      <c r="O228" s="320"/>
      <c r="P228" s="427"/>
    </row>
    <row r="229" spans="9:16" ht="12.75">
      <c r="I229" s="320"/>
      <c r="J229" s="320"/>
      <c r="K229" s="320"/>
      <c r="L229" s="320"/>
      <c r="M229" s="320"/>
      <c r="N229" s="320"/>
      <c r="O229" s="320"/>
      <c r="P229" s="427"/>
    </row>
    <row r="230" spans="9:16" ht="12.75">
      <c r="I230" s="320"/>
      <c r="J230" s="320"/>
      <c r="K230" s="320"/>
      <c r="L230" s="320"/>
      <c r="M230" s="320"/>
      <c r="N230" s="320"/>
      <c r="O230" s="320"/>
      <c r="P230" s="427"/>
    </row>
    <row r="231" spans="9:16" ht="12.75">
      <c r="I231" s="320"/>
      <c r="J231" s="320"/>
      <c r="K231" s="320"/>
      <c r="L231" s="320"/>
      <c r="M231" s="320"/>
      <c r="N231" s="320"/>
      <c r="O231" s="320"/>
      <c r="P231" s="427"/>
    </row>
    <row r="232" spans="9:16" ht="12.75">
      <c r="I232" s="320"/>
      <c r="J232" s="320"/>
      <c r="K232" s="320"/>
      <c r="L232" s="320"/>
      <c r="M232" s="320"/>
      <c r="N232" s="320"/>
      <c r="O232" s="320"/>
      <c r="P232" s="427"/>
    </row>
    <row r="233" spans="9:16" ht="12.75">
      <c r="I233" s="320"/>
      <c r="J233" s="320"/>
      <c r="K233" s="320"/>
      <c r="L233" s="320"/>
      <c r="M233" s="320"/>
      <c r="N233" s="320"/>
      <c r="O233" s="320"/>
      <c r="P233" s="427"/>
    </row>
    <row r="234" spans="9:16" ht="12.75">
      <c r="I234" s="320"/>
      <c r="J234" s="320"/>
      <c r="K234" s="320"/>
      <c r="L234" s="320"/>
      <c r="M234" s="320"/>
      <c r="N234" s="320"/>
      <c r="O234" s="320"/>
      <c r="P234" s="427"/>
    </row>
    <row r="235" spans="9:16" ht="12.75">
      <c r="I235" s="320"/>
      <c r="J235" s="320"/>
      <c r="K235" s="320"/>
      <c r="L235" s="320"/>
      <c r="M235" s="320"/>
      <c r="N235" s="320"/>
      <c r="O235" s="320"/>
      <c r="P235" s="427"/>
    </row>
    <row r="236" spans="9:16" ht="12.75">
      <c r="I236" s="320"/>
      <c r="J236" s="320"/>
      <c r="K236" s="320"/>
      <c r="L236" s="320"/>
      <c r="M236" s="320"/>
      <c r="N236" s="320"/>
      <c r="O236" s="320"/>
      <c r="P236" s="427"/>
    </row>
    <row r="237" spans="9:16" ht="12.75">
      <c r="I237" s="320"/>
      <c r="J237" s="320"/>
      <c r="K237" s="320"/>
      <c r="L237" s="320"/>
      <c r="M237" s="320"/>
      <c r="N237" s="320"/>
      <c r="O237" s="320"/>
      <c r="P237" s="427"/>
    </row>
    <row r="238" spans="9:16" ht="12.75">
      <c r="I238" s="320"/>
      <c r="J238" s="320"/>
      <c r="K238" s="320"/>
      <c r="L238" s="320"/>
      <c r="M238" s="320"/>
      <c r="N238" s="320"/>
      <c r="O238" s="320"/>
      <c r="P238" s="427"/>
    </row>
    <row r="239" spans="9:16" ht="12.75">
      <c r="I239" s="320"/>
      <c r="J239" s="320"/>
      <c r="K239" s="320"/>
      <c r="L239" s="320"/>
      <c r="M239" s="320"/>
      <c r="N239" s="320"/>
      <c r="O239" s="320"/>
      <c r="P239" s="427"/>
    </row>
    <row r="240" spans="9:16" ht="12.75">
      <c r="I240" s="320"/>
      <c r="J240" s="320"/>
      <c r="K240" s="320"/>
      <c r="L240" s="320"/>
      <c r="M240" s="320"/>
      <c r="N240" s="320"/>
      <c r="O240" s="320"/>
      <c r="P240" s="427"/>
    </row>
    <row r="241" spans="9:16" ht="12.75">
      <c r="I241" s="320"/>
      <c r="J241" s="320"/>
      <c r="K241" s="320"/>
      <c r="L241" s="320"/>
      <c r="M241" s="320"/>
      <c r="N241" s="320"/>
      <c r="O241" s="320"/>
      <c r="P241" s="427"/>
    </row>
    <row r="242" spans="9:16" ht="12.75">
      <c r="I242" s="320"/>
      <c r="J242" s="320"/>
      <c r="K242" s="320"/>
      <c r="L242" s="320"/>
      <c r="M242" s="320"/>
      <c r="N242" s="320"/>
      <c r="O242" s="320"/>
      <c r="P242" s="427"/>
    </row>
    <row r="243" spans="9:16" ht="12.75">
      <c r="I243" s="320"/>
      <c r="J243" s="320"/>
      <c r="K243" s="320"/>
      <c r="L243" s="320"/>
      <c r="M243" s="320"/>
      <c r="N243" s="320"/>
      <c r="O243" s="320"/>
      <c r="P243" s="427"/>
    </row>
    <row r="244" spans="9:16" ht="12.75">
      <c r="I244" s="320"/>
      <c r="J244" s="320"/>
      <c r="K244" s="320"/>
      <c r="L244" s="320"/>
      <c r="M244" s="320"/>
      <c r="N244" s="320"/>
      <c r="O244" s="320"/>
      <c r="P244" s="427"/>
    </row>
    <row r="245" spans="9:16" ht="12.75">
      <c r="I245" s="320"/>
      <c r="J245" s="320"/>
      <c r="K245" s="320"/>
      <c r="L245" s="320"/>
      <c r="M245" s="320"/>
      <c r="N245" s="320"/>
      <c r="O245" s="320"/>
      <c r="P245" s="427"/>
    </row>
    <row r="246" spans="9:16" ht="12.75">
      <c r="I246" s="320"/>
      <c r="J246" s="320"/>
      <c r="K246" s="320"/>
      <c r="L246" s="320"/>
      <c r="M246" s="320"/>
      <c r="N246" s="320"/>
      <c r="O246" s="320"/>
      <c r="P246" s="427"/>
    </row>
    <row r="247" spans="9:16" ht="12.75">
      <c r="I247" s="320"/>
      <c r="J247" s="320"/>
      <c r="K247" s="320"/>
      <c r="L247" s="320"/>
      <c r="M247" s="320"/>
      <c r="N247" s="320"/>
      <c r="O247" s="320"/>
      <c r="P247" s="427"/>
    </row>
    <row r="248" spans="9:16" ht="12.75">
      <c r="I248" s="320"/>
      <c r="J248" s="320"/>
      <c r="K248" s="320"/>
      <c r="L248" s="320"/>
      <c r="M248" s="320"/>
      <c r="N248" s="320"/>
      <c r="O248" s="320"/>
      <c r="P248" s="427"/>
    </row>
    <row r="249" spans="9:16" ht="12.75">
      <c r="I249" s="320"/>
      <c r="J249" s="320"/>
      <c r="K249" s="320"/>
      <c r="L249" s="320"/>
      <c r="M249" s="320"/>
      <c r="N249" s="320"/>
      <c r="O249" s="320"/>
      <c r="P249" s="427"/>
    </row>
    <row r="250" spans="9:16" ht="12.75">
      <c r="I250" s="320"/>
      <c r="J250" s="320"/>
      <c r="K250" s="320"/>
      <c r="L250" s="320"/>
      <c r="M250" s="320"/>
      <c r="N250" s="320"/>
      <c r="O250" s="320"/>
      <c r="P250" s="427"/>
    </row>
    <row r="251" spans="9:16" ht="12.75">
      <c r="I251" s="320"/>
      <c r="J251" s="320"/>
      <c r="K251" s="320"/>
      <c r="L251" s="320"/>
      <c r="M251" s="320"/>
      <c r="N251" s="320"/>
      <c r="O251" s="320"/>
      <c r="P251" s="427"/>
    </row>
    <row r="252" spans="9:16" ht="12.75">
      <c r="I252" s="320"/>
      <c r="J252" s="320"/>
      <c r="K252" s="320"/>
      <c r="L252" s="320"/>
      <c r="M252" s="320"/>
      <c r="N252" s="320"/>
      <c r="O252" s="320"/>
      <c r="P252" s="427"/>
    </row>
    <row r="253" spans="9:16" ht="12.75">
      <c r="I253" s="320"/>
      <c r="J253" s="320"/>
      <c r="K253" s="320"/>
      <c r="L253" s="320"/>
      <c r="M253" s="320"/>
      <c r="N253" s="320"/>
      <c r="O253" s="320"/>
      <c r="P253" s="427"/>
    </row>
    <row r="254" spans="9:16" ht="12.75">
      <c r="I254" s="320"/>
      <c r="J254" s="320"/>
      <c r="K254" s="320"/>
      <c r="L254" s="320"/>
      <c r="M254" s="320"/>
      <c r="N254" s="320"/>
      <c r="O254" s="320"/>
      <c r="P254" s="427"/>
    </row>
    <row r="255" spans="9:16" ht="12.75">
      <c r="I255" s="320"/>
      <c r="J255" s="320"/>
      <c r="K255" s="320"/>
      <c r="L255" s="320"/>
      <c r="M255" s="320"/>
      <c r="N255" s="320"/>
      <c r="O255" s="320"/>
      <c r="P255" s="427"/>
    </row>
    <row r="256" spans="9:16" ht="12.75">
      <c r="I256" s="320"/>
      <c r="J256" s="320"/>
      <c r="K256" s="320"/>
      <c r="L256" s="320"/>
      <c r="M256" s="320"/>
      <c r="N256" s="320"/>
      <c r="O256" s="320"/>
      <c r="P256" s="427"/>
    </row>
    <row r="257" spans="9:16" ht="12.75">
      <c r="I257" s="320"/>
      <c r="J257" s="320"/>
      <c r="K257" s="320"/>
      <c r="L257" s="320"/>
      <c r="M257" s="320"/>
      <c r="N257" s="320"/>
      <c r="O257" s="320"/>
      <c r="P257" s="427"/>
    </row>
    <row r="258" spans="9:16" ht="12.75">
      <c r="I258" s="320"/>
      <c r="J258" s="320"/>
      <c r="K258" s="320"/>
      <c r="L258" s="320"/>
      <c r="M258" s="320"/>
      <c r="N258" s="320"/>
      <c r="O258" s="320"/>
      <c r="P258" s="427"/>
    </row>
    <row r="259" spans="9:16" ht="12.75">
      <c r="I259" s="320"/>
      <c r="J259" s="320"/>
      <c r="K259" s="320"/>
      <c r="L259" s="320"/>
      <c r="M259" s="320"/>
      <c r="N259" s="320"/>
      <c r="O259" s="320"/>
      <c r="P259" s="427"/>
    </row>
    <row r="260" spans="9:16" ht="12.75">
      <c r="I260" s="320"/>
      <c r="J260" s="320"/>
      <c r="K260" s="320"/>
      <c r="L260" s="320"/>
      <c r="M260" s="320"/>
      <c r="N260" s="320"/>
      <c r="O260" s="320"/>
      <c r="P260" s="427"/>
    </row>
    <row r="261" ht="12.75">
      <c r="K261" s="320"/>
    </row>
  </sheetData>
  <sheetProtection password="81B0" sheet="1" objects="1" scenarios="1"/>
  <mergeCells count="41">
    <mergeCell ref="AA23:AA24"/>
    <mergeCell ref="X23:X24"/>
    <mergeCell ref="Y23:Y24"/>
    <mergeCell ref="J64:K64"/>
    <mergeCell ref="J33:K33"/>
    <mergeCell ref="U23:U24"/>
    <mergeCell ref="V23:V24"/>
    <mergeCell ref="Z23:Z24"/>
    <mergeCell ref="S23:S24"/>
    <mergeCell ref="T23:T24"/>
    <mergeCell ref="J30:K30"/>
    <mergeCell ref="I14:K14"/>
    <mergeCell ref="I16:K16"/>
    <mergeCell ref="I19:K19"/>
    <mergeCell ref="J68:K68"/>
    <mergeCell ref="J46:K46"/>
    <mergeCell ref="J78:K78"/>
    <mergeCell ref="J79:K79"/>
    <mergeCell ref="J80:K80"/>
    <mergeCell ref="J97:K97"/>
    <mergeCell ref="J98:K98"/>
    <mergeCell ref="J39:K39"/>
    <mergeCell ref="J45:K45"/>
    <mergeCell ref="J74:K74"/>
    <mergeCell ref="J77:K77"/>
    <mergeCell ref="J128:K128"/>
    <mergeCell ref="J133:K133"/>
    <mergeCell ref="J88:K88"/>
    <mergeCell ref="J127:K127"/>
    <mergeCell ref="J81:K81"/>
    <mergeCell ref="J105:K105"/>
    <mergeCell ref="J138:K138"/>
    <mergeCell ref="J95:K95"/>
    <mergeCell ref="J96:K96"/>
    <mergeCell ref="J115:K115"/>
    <mergeCell ref="J109:K109"/>
    <mergeCell ref="J111:K111"/>
    <mergeCell ref="J110:K110"/>
    <mergeCell ref="J112:K112"/>
    <mergeCell ref="J124:K124"/>
    <mergeCell ref="J116:K116"/>
  </mergeCells>
  <conditionalFormatting sqref="V30:V63 AA30:AA63 AA68:AA141 V68:V141">
    <cfRule type="cellIs" priority="5" dxfId="7" operator="lessThan" stopIfTrue="1">
      <formula>0</formula>
    </cfRule>
  </conditionalFormatting>
  <conditionalFormatting sqref="V28 AA28">
    <cfRule type="cellIs" priority="4" dxfId="8" operator="lessThan" stopIfTrue="1">
      <formula>0</formula>
    </cfRule>
  </conditionalFormatting>
  <conditionalFormatting sqref="AA64:AA67 V64 V66:V67">
    <cfRule type="cellIs" priority="2" dxfId="7" operator="lessThan" stopIfTrue="1">
      <formula>0</formula>
    </cfRule>
  </conditionalFormatting>
  <conditionalFormatting sqref="V65">
    <cfRule type="cellIs" priority="1" dxfId="7" operator="lessThan" stopIfTrue="1">
      <formula>0</formula>
    </cfRule>
  </conditionalFormatting>
  <dataValidations count="5">
    <dataValidation type="whole" operator="lessThan" allowBlank="1" showInputMessage="1" showErrorMessage="1" error="Въведете отрицателно число!!!" sqref="X136:AD136 S136:V136">
      <formula1>0</formula1>
    </dataValidation>
    <dataValidation errorStyle="information" type="whole" operator="lessThan" allowBlank="1" showInputMessage="1" showErrorMessage="1" error="Въвежда се отрицателно число !" sqref="AB85:AC85 AB73 X85:Z85 X73:Y73 S85:U85 S73:T73">
      <formula1>0</formula1>
    </dataValidation>
    <dataValidation type="whole" operator="lessThan" allowBlank="1" showInputMessage="1" showErrorMessage="1" error="Въвежда се цяло число!" sqref="L75:O80 L65:O67 L47:O63 L31:O32 L138:O138 L34:O38 L129:O132 L125:O127 L117:O123 L113:O115 L106:O111 L99:O104 L89:O97 M134:O135 M86:O87 L40:O45 L134:L136 L82:L87 M82:O84 L69:L73 M69:O72">
      <formula1>999999999999999000</formula1>
    </dataValidation>
    <dataValidation allowBlank="1" showInputMessage="1" showErrorMessage="1" prompt="Въведете код на група !" sqref="J26"/>
    <dataValidation type="whole" operator="lessThan" allowBlank="1" showInputMessage="1" showErrorMessage="1" error="Въвежда се отрицателно цяло число!" sqref="M73:P73 M85:P85 M136:P136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V705"/>
  <sheetViews>
    <sheetView zoomScalePageLayoutView="0" workbookViewId="0" topLeftCell="D503">
      <selection activeCell="C517" sqref="A1:C16384"/>
    </sheetView>
  </sheetViews>
  <sheetFormatPr defaultColWidth="9.00390625" defaultRowHeight="12.75"/>
  <cols>
    <col min="1" max="1" width="9.125" style="434" hidden="1" customWidth="1"/>
    <col min="2" max="2" width="125.25390625" style="437" hidden="1" customWidth="1"/>
    <col min="3" max="3" width="22.375" style="434" hidden="1" customWidth="1"/>
    <col min="4" max="4" width="9.125" style="434" customWidth="1"/>
    <col min="5" max="5" width="9.375" style="434" bestFit="1" customWidth="1"/>
    <col min="6" max="16384" width="9.125" style="434" customWidth="1"/>
  </cols>
  <sheetData>
    <row r="1" spans="1:3" ht="14.25">
      <c r="A1" s="472" t="s">
        <v>1566</v>
      </c>
      <c r="B1" s="473" t="s">
        <v>1573</v>
      </c>
      <c r="C1" s="472"/>
    </row>
    <row r="2" spans="1:3" ht="31.5" customHeight="1">
      <c r="A2" s="571">
        <v>0</v>
      </c>
      <c r="B2" s="572" t="s">
        <v>736</v>
      </c>
      <c r="C2" s="573" t="s">
        <v>737</v>
      </c>
    </row>
    <row r="3" spans="1:4" ht="35.25" customHeight="1">
      <c r="A3" s="571">
        <v>17</v>
      </c>
      <c r="B3" s="574" t="s">
        <v>1580</v>
      </c>
      <c r="C3" s="573" t="s">
        <v>745</v>
      </c>
      <c r="D3" s="435"/>
    </row>
    <row r="4" spans="1:3" ht="35.25" customHeight="1">
      <c r="A4" s="571">
        <v>33</v>
      </c>
      <c r="B4" s="574" t="s">
        <v>746</v>
      </c>
      <c r="C4" s="573" t="s">
        <v>737</v>
      </c>
    </row>
    <row r="5" spans="1:3" ht="30">
      <c r="A5" s="571">
        <v>42</v>
      </c>
      <c r="B5" s="574" t="s">
        <v>1579</v>
      </c>
      <c r="C5" s="573" t="s">
        <v>745</v>
      </c>
    </row>
    <row r="6" spans="1:4" ht="30">
      <c r="A6" s="571">
        <v>96</v>
      </c>
      <c r="B6" s="574" t="s">
        <v>1577</v>
      </c>
      <c r="C6" s="573" t="s">
        <v>745</v>
      </c>
      <c r="D6" s="435"/>
    </row>
    <row r="7" spans="1:4" ht="30">
      <c r="A7" s="571">
        <v>97</v>
      </c>
      <c r="B7" s="574" t="s">
        <v>1576</v>
      </c>
      <c r="C7" s="573" t="s">
        <v>745</v>
      </c>
      <c r="D7" s="436"/>
    </row>
    <row r="8" spans="1:4" ht="30">
      <c r="A8" s="571">
        <v>98</v>
      </c>
      <c r="B8" s="574" t="s">
        <v>1578</v>
      </c>
      <c r="C8" s="573" t="s">
        <v>745</v>
      </c>
      <c r="D8" s="436"/>
    </row>
    <row r="9" spans="1:4" ht="15">
      <c r="A9" s="435"/>
      <c r="B9" s="435"/>
      <c r="C9" s="433"/>
      <c r="D9" s="436"/>
    </row>
    <row r="10" spans="1:3" ht="14.25">
      <c r="A10" s="472" t="s">
        <v>1566</v>
      </c>
      <c r="B10" s="473" t="s">
        <v>1572</v>
      </c>
      <c r="C10" s="472"/>
    </row>
    <row r="11" spans="1:3" ht="14.25">
      <c r="A11" s="550"/>
      <c r="B11" s="551" t="s">
        <v>747</v>
      </c>
      <c r="C11" s="550"/>
    </row>
    <row r="12" spans="1:3" ht="15.75">
      <c r="A12" s="552">
        <v>1101</v>
      </c>
      <c r="B12" s="553" t="s">
        <v>748</v>
      </c>
      <c r="C12" s="552">
        <v>1101</v>
      </c>
    </row>
    <row r="13" spans="1:3" ht="15.75">
      <c r="A13" s="552">
        <v>1103</v>
      </c>
      <c r="B13" s="554" t="s">
        <v>749</v>
      </c>
      <c r="C13" s="552">
        <v>1103</v>
      </c>
    </row>
    <row r="14" spans="1:3" ht="15.75">
      <c r="A14" s="552">
        <v>1104</v>
      </c>
      <c r="B14" s="555" t="s">
        <v>750</v>
      </c>
      <c r="C14" s="552">
        <v>1104</v>
      </c>
    </row>
    <row r="15" spans="1:3" ht="15.75">
      <c r="A15" s="552">
        <v>1105</v>
      </c>
      <c r="B15" s="555" t="s">
        <v>751</v>
      </c>
      <c r="C15" s="552">
        <v>1105</v>
      </c>
    </row>
    <row r="16" spans="1:3" ht="15.75">
      <c r="A16" s="552">
        <v>1106</v>
      </c>
      <c r="B16" s="555" t="s">
        <v>752</v>
      </c>
      <c r="C16" s="552">
        <v>1106</v>
      </c>
    </row>
    <row r="17" spans="1:3" ht="15.75">
      <c r="A17" s="552">
        <v>1107</v>
      </c>
      <c r="B17" s="555" t="s">
        <v>753</v>
      </c>
      <c r="C17" s="552">
        <v>1107</v>
      </c>
    </row>
    <row r="18" spans="1:3" ht="15.75">
      <c r="A18" s="552">
        <v>1108</v>
      </c>
      <c r="B18" s="555" t="s">
        <v>754</v>
      </c>
      <c r="C18" s="552">
        <v>1108</v>
      </c>
    </row>
    <row r="19" spans="1:3" ht="15.75">
      <c r="A19" s="552">
        <v>1111</v>
      </c>
      <c r="B19" s="556" t="s">
        <v>755</v>
      </c>
      <c r="C19" s="552">
        <v>1111</v>
      </c>
    </row>
    <row r="20" spans="1:3" ht="15.75">
      <c r="A20" s="552">
        <v>1115</v>
      </c>
      <c r="B20" s="556" t="s">
        <v>756</v>
      </c>
      <c r="C20" s="552">
        <v>1115</v>
      </c>
    </row>
    <row r="21" spans="1:3" ht="15.75">
      <c r="A21" s="552">
        <v>1116</v>
      </c>
      <c r="B21" s="556" t="s">
        <v>757</v>
      </c>
      <c r="C21" s="552">
        <v>1116</v>
      </c>
    </row>
    <row r="22" spans="1:3" ht="15.75">
      <c r="A22" s="552">
        <v>1117</v>
      </c>
      <c r="B22" s="556" t="s">
        <v>758</v>
      </c>
      <c r="C22" s="552">
        <v>1117</v>
      </c>
    </row>
    <row r="23" spans="1:3" ht="15.75">
      <c r="A23" s="552">
        <v>1121</v>
      </c>
      <c r="B23" s="555" t="s">
        <v>759</v>
      </c>
      <c r="C23" s="552">
        <v>1121</v>
      </c>
    </row>
    <row r="24" spans="1:3" ht="15.75">
      <c r="A24" s="552">
        <v>1122</v>
      </c>
      <c r="B24" s="555" t="s">
        <v>760</v>
      </c>
      <c r="C24" s="552">
        <v>1122</v>
      </c>
    </row>
    <row r="25" spans="1:3" ht="15.75">
      <c r="A25" s="552">
        <v>1123</v>
      </c>
      <c r="B25" s="555" t="s">
        <v>761</v>
      </c>
      <c r="C25" s="552">
        <v>1123</v>
      </c>
    </row>
    <row r="26" spans="1:3" ht="15.75">
      <c r="A26" s="552">
        <v>1125</v>
      </c>
      <c r="B26" s="557" t="s">
        <v>762</v>
      </c>
      <c r="C26" s="552">
        <v>1125</v>
      </c>
    </row>
    <row r="27" spans="1:3" ht="15.75">
      <c r="A27" s="552">
        <v>1128</v>
      </c>
      <c r="B27" s="555" t="s">
        <v>763</v>
      </c>
      <c r="C27" s="552">
        <v>1128</v>
      </c>
    </row>
    <row r="28" spans="1:3" ht="15.75">
      <c r="A28" s="552">
        <v>1139</v>
      </c>
      <c r="B28" s="558" t="s">
        <v>764</v>
      </c>
      <c r="C28" s="552">
        <v>1139</v>
      </c>
    </row>
    <row r="29" spans="1:3" ht="15.75">
      <c r="A29" s="552">
        <v>1141</v>
      </c>
      <c r="B29" s="556" t="s">
        <v>765</v>
      </c>
      <c r="C29" s="552">
        <v>1141</v>
      </c>
    </row>
    <row r="30" spans="1:3" ht="15.75">
      <c r="A30" s="552">
        <v>1142</v>
      </c>
      <c r="B30" s="555" t="s">
        <v>766</v>
      </c>
      <c r="C30" s="552">
        <v>1142</v>
      </c>
    </row>
    <row r="31" spans="1:3" ht="15.75">
      <c r="A31" s="552">
        <v>1143</v>
      </c>
      <c r="B31" s="556" t="s">
        <v>767</v>
      </c>
      <c r="C31" s="552">
        <v>1143</v>
      </c>
    </row>
    <row r="32" spans="1:3" ht="15.75">
      <c r="A32" s="552">
        <v>1144</v>
      </c>
      <c r="B32" s="556" t="s">
        <v>768</v>
      </c>
      <c r="C32" s="552">
        <v>1144</v>
      </c>
    </row>
    <row r="33" spans="1:3" ht="15.75">
      <c r="A33" s="552">
        <v>1145</v>
      </c>
      <c r="B33" s="555" t="s">
        <v>769</v>
      </c>
      <c r="C33" s="552">
        <v>1145</v>
      </c>
    </row>
    <row r="34" spans="1:3" ht="15.75">
      <c r="A34" s="552">
        <v>1146</v>
      </c>
      <c r="B34" s="556" t="s">
        <v>770</v>
      </c>
      <c r="C34" s="552">
        <v>1146</v>
      </c>
    </row>
    <row r="35" spans="1:3" ht="15.75">
      <c r="A35" s="552">
        <v>1147</v>
      </c>
      <c r="B35" s="556" t="s">
        <v>771</v>
      </c>
      <c r="C35" s="552">
        <v>1147</v>
      </c>
    </row>
    <row r="36" spans="1:3" ht="15.75">
      <c r="A36" s="552">
        <v>1148</v>
      </c>
      <c r="B36" s="556" t="s">
        <v>772</v>
      </c>
      <c r="C36" s="552">
        <v>1148</v>
      </c>
    </row>
    <row r="37" spans="1:3" ht="15.75">
      <c r="A37" s="552">
        <v>1149</v>
      </c>
      <c r="B37" s="556" t="s">
        <v>773</v>
      </c>
      <c r="C37" s="552">
        <v>1149</v>
      </c>
    </row>
    <row r="38" spans="1:3" ht="15.75">
      <c r="A38" s="552">
        <v>1151</v>
      </c>
      <c r="B38" s="556" t="s">
        <v>774</v>
      </c>
      <c r="C38" s="552">
        <v>1151</v>
      </c>
    </row>
    <row r="39" spans="1:3" ht="15.75">
      <c r="A39" s="552">
        <v>1158</v>
      </c>
      <c r="B39" s="555" t="s">
        <v>775</v>
      </c>
      <c r="C39" s="552">
        <v>1158</v>
      </c>
    </row>
    <row r="40" spans="1:3" ht="15.75">
      <c r="A40" s="552">
        <v>1161</v>
      </c>
      <c r="B40" s="555" t="s">
        <v>776</v>
      </c>
      <c r="C40" s="552">
        <v>1161</v>
      </c>
    </row>
    <row r="41" spans="1:3" ht="15.75">
      <c r="A41" s="552">
        <v>1162</v>
      </c>
      <c r="B41" s="555" t="s">
        <v>777</v>
      </c>
      <c r="C41" s="552">
        <v>1162</v>
      </c>
    </row>
    <row r="42" spans="1:3" ht="15.75">
      <c r="A42" s="552">
        <v>1163</v>
      </c>
      <c r="B42" s="555" t="s">
        <v>778</v>
      </c>
      <c r="C42" s="552">
        <v>1163</v>
      </c>
    </row>
    <row r="43" spans="1:3" ht="15.75">
      <c r="A43" s="552">
        <v>1168</v>
      </c>
      <c r="B43" s="555" t="s">
        <v>779</v>
      </c>
      <c r="C43" s="552">
        <v>1168</v>
      </c>
    </row>
    <row r="44" spans="1:3" ht="15.75">
      <c r="A44" s="552">
        <v>1179</v>
      </c>
      <c r="B44" s="556" t="s">
        <v>780</v>
      </c>
      <c r="C44" s="552">
        <v>1179</v>
      </c>
    </row>
    <row r="45" spans="1:3" ht="15.75">
      <c r="A45" s="552">
        <v>2201</v>
      </c>
      <c r="B45" s="556" t="s">
        <v>781</v>
      </c>
      <c r="C45" s="552">
        <v>2201</v>
      </c>
    </row>
    <row r="46" spans="1:3" ht="15.75">
      <c r="A46" s="552">
        <v>2205</v>
      </c>
      <c r="B46" s="555" t="s">
        <v>782</v>
      </c>
      <c r="C46" s="552">
        <v>2205</v>
      </c>
    </row>
    <row r="47" spans="1:3" ht="15.75">
      <c r="A47" s="552">
        <v>2206</v>
      </c>
      <c r="B47" s="558" t="s">
        <v>783</v>
      </c>
      <c r="C47" s="552">
        <v>2206</v>
      </c>
    </row>
    <row r="48" spans="1:3" ht="15.75">
      <c r="A48" s="552">
        <v>2215</v>
      </c>
      <c r="B48" s="555" t="s">
        <v>784</v>
      </c>
      <c r="C48" s="552">
        <v>2215</v>
      </c>
    </row>
    <row r="49" spans="1:3" ht="15.75">
      <c r="A49" s="552">
        <v>2218</v>
      </c>
      <c r="B49" s="555" t="s">
        <v>785</v>
      </c>
      <c r="C49" s="552">
        <v>2218</v>
      </c>
    </row>
    <row r="50" spans="1:3" ht="15.75">
      <c r="A50" s="552">
        <v>2219</v>
      </c>
      <c r="B50" s="555" t="s">
        <v>786</v>
      </c>
      <c r="C50" s="552">
        <v>2219</v>
      </c>
    </row>
    <row r="51" spans="1:3" ht="15.75">
      <c r="A51" s="552">
        <v>2221</v>
      </c>
      <c r="B51" s="556" t="s">
        <v>787</v>
      </c>
      <c r="C51" s="552">
        <v>2221</v>
      </c>
    </row>
    <row r="52" spans="1:3" ht="15.75">
      <c r="A52" s="552">
        <v>2222</v>
      </c>
      <c r="B52" s="559" t="s">
        <v>788</v>
      </c>
      <c r="C52" s="552">
        <v>2222</v>
      </c>
    </row>
    <row r="53" spans="1:3" ht="15.75">
      <c r="A53" s="552">
        <v>2223</v>
      </c>
      <c r="B53" s="559" t="s">
        <v>789</v>
      </c>
      <c r="C53" s="552">
        <v>2223</v>
      </c>
    </row>
    <row r="54" spans="1:3" ht="15.75">
      <c r="A54" s="552">
        <v>2224</v>
      </c>
      <c r="B54" s="558" t="s">
        <v>790</v>
      </c>
      <c r="C54" s="552">
        <v>2224</v>
      </c>
    </row>
    <row r="55" spans="1:3" ht="15.75">
      <c r="A55" s="552">
        <v>2225</v>
      </c>
      <c r="B55" s="555" t="s">
        <v>791</v>
      </c>
      <c r="C55" s="552">
        <v>2225</v>
      </c>
    </row>
    <row r="56" spans="1:3" ht="15.75">
      <c r="A56" s="552">
        <v>2228</v>
      </c>
      <c r="B56" s="555" t="s">
        <v>792</v>
      </c>
      <c r="C56" s="552">
        <v>2228</v>
      </c>
    </row>
    <row r="57" spans="1:3" ht="15.75">
      <c r="A57" s="552">
        <v>2239</v>
      </c>
      <c r="B57" s="556" t="s">
        <v>793</v>
      </c>
      <c r="C57" s="552">
        <v>2239</v>
      </c>
    </row>
    <row r="58" spans="1:3" ht="15.75">
      <c r="A58" s="552">
        <v>2241</v>
      </c>
      <c r="B58" s="559" t="s">
        <v>794</v>
      </c>
      <c r="C58" s="552">
        <v>2241</v>
      </c>
    </row>
    <row r="59" spans="1:3" ht="15.75">
      <c r="A59" s="552">
        <v>2242</v>
      </c>
      <c r="B59" s="559" t="s">
        <v>795</v>
      </c>
      <c r="C59" s="552">
        <v>2242</v>
      </c>
    </row>
    <row r="60" spans="1:3" ht="15.75">
      <c r="A60" s="552">
        <v>2243</v>
      </c>
      <c r="B60" s="559" t="s">
        <v>796</v>
      </c>
      <c r="C60" s="552">
        <v>2243</v>
      </c>
    </row>
    <row r="61" spans="1:3" ht="15.75">
      <c r="A61" s="552">
        <v>2244</v>
      </c>
      <c r="B61" s="559" t="s">
        <v>797</v>
      </c>
      <c r="C61" s="552">
        <v>2244</v>
      </c>
    </row>
    <row r="62" spans="1:3" ht="15.75">
      <c r="A62" s="552">
        <v>2245</v>
      </c>
      <c r="B62" s="560" t="s">
        <v>798</v>
      </c>
      <c r="C62" s="552">
        <v>2245</v>
      </c>
    </row>
    <row r="63" spans="1:3" ht="15.75">
      <c r="A63" s="552">
        <v>2246</v>
      </c>
      <c r="B63" s="559" t="s">
        <v>799</v>
      </c>
      <c r="C63" s="552">
        <v>2246</v>
      </c>
    </row>
    <row r="64" spans="1:3" ht="15.75">
      <c r="A64" s="552">
        <v>2247</v>
      </c>
      <c r="B64" s="559" t="s">
        <v>800</v>
      </c>
      <c r="C64" s="552">
        <v>2247</v>
      </c>
    </row>
    <row r="65" spans="1:3" ht="15.75">
      <c r="A65" s="552">
        <v>2248</v>
      </c>
      <c r="B65" s="559" t="s">
        <v>801</v>
      </c>
      <c r="C65" s="552">
        <v>2248</v>
      </c>
    </row>
    <row r="66" spans="1:3" ht="15.75">
      <c r="A66" s="552">
        <v>2249</v>
      </c>
      <c r="B66" s="559" t="s">
        <v>802</v>
      </c>
      <c r="C66" s="552">
        <v>2249</v>
      </c>
    </row>
    <row r="67" spans="1:3" ht="15.75">
      <c r="A67" s="552">
        <v>2258</v>
      </c>
      <c r="B67" s="555" t="s">
        <v>803</v>
      </c>
      <c r="C67" s="552">
        <v>2258</v>
      </c>
    </row>
    <row r="68" spans="1:3" ht="15.75">
      <c r="A68" s="552">
        <v>2259</v>
      </c>
      <c r="B68" s="558" t="s">
        <v>804</v>
      </c>
      <c r="C68" s="552">
        <v>2259</v>
      </c>
    </row>
    <row r="69" spans="1:3" ht="15.75">
      <c r="A69" s="552">
        <v>2261</v>
      </c>
      <c r="B69" s="556" t="s">
        <v>805</v>
      </c>
      <c r="C69" s="552">
        <v>2261</v>
      </c>
    </row>
    <row r="70" spans="1:3" ht="15.75">
      <c r="A70" s="552">
        <v>2268</v>
      </c>
      <c r="B70" s="555" t="s">
        <v>806</v>
      </c>
      <c r="C70" s="552">
        <v>2268</v>
      </c>
    </row>
    <row r="71" spans="1:3" ht="15.75">
      <c r="A71" s="552">
        <v>2279</v>
      </c>
      <c r="B71" s="556" t="s">
        <v>807</v>
      </c>
      <c r="C71" s="552">
        <v>2279</v>
      </c>
    </row>
    <row r="72" spans="1:3" ht="15.75">
      <c r="A72" s="552">
        <v>2281</v>
      </c>
      <c r="B72" s="558" t="s">
        <v>808</v>
      </c>
      <c r="C72" s="552">
        <v>2281</v>
      </c>
    </row>
    <row r="73" spans="1:3" ht="15.75">
      <c r="A73" s="552">
        <v>2282</v>
      </c>
      <c r="B73" s="558" t="s">
        <v>809</v>
      </c>
      <c r="C73" s="552">
        <v>2282</v>
      </c>
    </row>
    <row r="74" spans="1:3" ht="15.75">
      <c r="A74" s="552">
        <v>2283</v>
      </c>
      <c r="B74" s="558" t="s">
        <v>810</v>
      </c>
      <c r="C74" s="552">
        <v>2283</v>
      </c>
    </row>
    <row r="75" spans="1:3" ht="15.75">
      <c r="A75" s="552">
        <v>2284</v>
      </c>
      <c r="B75" s="558" t="s">
        <v>811</v>
      </c>
      <c r="C75" s="552">
        <v>2284</v>
      </c>
    </row>
    <row r="76" spans="1:3" ht="15.75">
      <c r="A76" s="552">
        <v>2285</v>
      </c>
      <c r="B76" s="558" t="s">
        <v>812</v>
      </c>
      <c r="C76" s="552">
        <v>2285</v>
      </c>
    </row>
    <row r="77" spans="1:3" ht="15.75">
      <c r="A77" s="552">
        <v>2288</v>
      </c>
      <c r="B77" s="558" t="s">
        <v>813</v>
      </c>
      <c r="C77" s="552">
        <v>2288</v>
      </c>
    </row>
    <row r="78" spans="1:3" ht="15.75">
      <c r="A78" s="552">
        <v>2289</v>
      </c>
      <c r="B78" s="558" t="s">
        <v>814</v>
      </c>
      <c r="C78" s="552">
        <v>2289</v>
      </c>
    </row>
    <row r="79" spans="1:3" ht="15.75">
      <c r="A79" s="552">
        <v>3301</v>
      </c>
      <c r="B79" s="555" t="s">
        <v>815</v>
      </c>
      <c r="C79" s="552">
        <v>3301</v>
      </c>
    </row>
    <row r="80" spans="1:3" ht="15.75">
      <c r="A80" s="552">
        <v>3311</v>
      </c>
      <c r="B80" s="555" t="s">
        <v>816</v>
      </c>
      <c r="C80" s="552">
        <v>3311</v>
      </c>
    </row>
    <row r="81" spans="1:3" ht="15.75">
      <c r="A81" s="552">
        <v>3312</v>
      </c>
      <c r="B81" s="556" t="s">
        <v>817</v>
      </c>
      <c r="C81" s="552">
        <v>3312</v>
      </c>
    </row>
    <row r="82" spans="1:3" ht="15.75">
      <c r="A82" s="552">
        <v>3314</v>
      </c>
      <c r="B82" s="555" t="s">
        <v>818</v>
      </c>
      <c r="C82" s="552">
        <v>3314</v>
      </c>
    </row>
    <row r="83" spans="1:3" ht="15.75">
      <c r="A83" s="552">
        <v>3315</v>
      </c>
      <c r="B83" s="555" t="s">
        <v>819</v>
      </c>
      <c r="C83" s="552">
        <v>3315</v>
      </c>
    </row>
    <row r="84" spans="1:3" ht="15.75">
      <c r="A84" s="552">
        <v>3318</v>
      </c>
      <c r="B84" s="558" t="s">
        <v>820</v>
      </c>
      <c r="C84" s="552">
        <v>3318</v>
      </c>
    </row>
    <row r="85" spans="1:3" ht="15.75">
      <c r="A85" s="552">
        <v>3321</v>
      </c>
      <c r="B85" s="555" t="s">
        <v>821</v>
      </c>
      <c r="C85" s="552">
        <v>3321</v>
      </c>
    </row>
    <row r="86" spans="1:3" ht="15.75">
      <c r="A86" s="552">
        <v>3322</v>
      </c>
      <c r="B86" s="556" t="s">
        <v>822</v>
      </c>
      <c r="C86" s="552">
        <v>3322</v>
      </c>
    </row>
    <row r="87" spans="1:3" ht="15.75">
      <c r="A87" s="552">
        <v>3324</v>
      </c>
      <c r="B87" s="558" t="s">
        <v>823</v>
      </c>
      <c r="C87" s="552">
        <v>3324</v>
      </c>
    </row>
    <row r="88" spans="1:3" ht="15.75">
      <c r="A88" s="552">
        <v>3325</v>
      </c>
      <c r="B88" s="556" t="s">
        <v>824</v>
      </c>
      <c r="C88" s="552">
        <v>3325</v>
      </c>
    </row>
    <row r="89" spans="1:3" ht="15.75">
      <c r="A89" s="552">
        <v>3326</v>
      </c>
      <c r="B89" s="555" t="s">
        <v>825</v>
      </c>
      <c r="C89" s="552">
        <v>3326</v>
      </c>
    </row>
    <row r="90" spans="1:3" ht="15.75">
      <c r="A90" s="552">
        <v>3332</v>
      </c>
      <c r="B90" s="555" t="s">
        <v>826</v>
      </c>
      <c r="C90" s="552">
        <v>3332</v>
      </c>
    </row>
    <row r="91" spans="1:3" ht="15.75">
      <c r="A91" s="552">
        <v>3333</v>
      </c>
      <c r="B91" s="556" t="s">
        <v>827</v>
      </c>
      <c r="C91" s="552">
        <v>3333</v>
      </c>
    </row>
    <row r="92" spans="1:3" ht="15.75">
      <c r="A92" s="552">
        <v>3334</v>
      </c>
      <c r="B92" s="556" t="s">
        <v>924</v>
      </c>
      <c r="C92" s="552">
        <v>3334</v>
      </c>
    </row>
    <row r="93" spans="1:3" ht="15.75">
      <c r="A93" s="552">
        <v>3336</v>
      </c>
      <c r="B93" s="556" t="s">
        <v>925</v>
      </c>
      <c r="C93" s="552">
        <v>3336</v>
      </c>
    </row>
    <row r="94" spans="1:3" ht="15.75">
      <c r="A94" s="552">
        <v>3337</v>
      </c>
      <c r="B94" s="555" t="s">
        <v>926</v>
      </c>
      <c r="C94" s="552">
        <v>3337</v>
      </c>
    </row>
    <row r="95" spans="1:3" ht="15.75">
      <c r="A95" s="552">
        <v>3341</v>
      </c>
      <c r="B95" s="556" t="s">
        <v>927</v>
      </c>
      <c r="C95" s="552">
        <v>3341</v>
      </c>
    </row>
    <row r="96" spans="1:3" ht="15.75">
      <c r="A96" s="552">
        <v>3349</v>
      </c>
      <c r="B96" s="556" t="s">
        <v>828</v>
      </c>
      <c r="C96" s="552">
        <v>3349</v>
      </c>
    </row>
    <row r="97" spans="1:3" ht="15.75">
      <c r="A97" s="552">
        <v>3359</v>
      </c>
      <c r="B97" s="556" t="s">
        <v>829</v>
      </c>
      <c r="C97" s="552">
        <v>3359</v>
      </c>
    </row>
    <row r="98" spans="1:3" ht="15.75">
      <c r="A98" s="552">
        <v>3369</v>
      </c>
      <c r="B98" s="556" t="s">
        <v>830</v>
      </c>
      <c r="C98" s="552">
        <v>3369</v>
      </c>
    </row>
    <row r="99" spans="1:3" ht="15.75">
      <c r="A99" s="552">
        <v>3388</v>
      </c>
      <c r="B99" s="555" t="s">
        <v>0</v>
      </c>
      <c r="C99" s="552">
        <v>3388</v>
      </c>
    </row>
    <row r="100" spans="1:3" ht="15.75">
      <c r="A100" s="552">
        <v>3389</v>
      </c>
      <c r="B100" s="556" t="s">
        <v>1</v>
      </c>
      <c r="C100" s="552">
        <v>3389</v>
      </c>
    </row>
    <row r="101" spans="1:3" ht="15.75">
      <c r="A101" s="552">
        <v>4401</v>
      </c>
      <c r="B101" s="555" t="s">
        <v>2</v>
      </c>
      <c r="C101" s="552">
        <v>4401</v>
      </c>
    </row>
    <row r="102" spans="1:3" ht="15.75">
      <c r="A102" s="552">
        <v>4412</v>
      </c>
      <c r="B102" s="558" t="s">
        <v>3</v>
      </c>
      <c r="C102" s="552">
        <v>4412</v>
      </c>
    </row>
    <row r="103" spans="1:3" ht="15.75">
      <c r="A103" s="552">
        <v>4415</v>
      </c>
      <c r="B103" s="556" t="s">
        <v>4</v>
      </c>
      <c r="C103" s="552">
        <v>4415</v>
      </c>
    </row>
    <row r="104" spans="1:3" ht="15.75">
      <c r="A104" s="552">
        <v>4418</v>
      </c>
      <c r="B104" s="556" t="s">
        <v>5</v>
      </c>
      <c r="C104" s="552">
        <v>4418</v>
      </c>
    </row>
    <row r="105" spans="1:3" ht="15.75">
      <c r="A105" s="552">
        <v>4429</v>
      </c>
      <c r="B105" s="555" t="s">
        <v>6</v>
      </c>
      <c r="C105" s="552">
        <v>4429</v>
      </c>
    </row>
    <row r="106" spans="1:3" ht="15.75">
      <c r="A106" s="552">
        <v>4431</v>
      </c>
      <c r="B106" s="556" t="s">
        <v>7</v>
      </c>
      <c r="C106" s="552">
        <v>4431</v>
      </c>
    </row>
    <row r="107" spans="1:3" ht="15.75">
      <c r="A107" s="552">
        <v>4433</v>
      </c>
      <c r="B107" s="556" t="s">
        <v>8</v>
      </c>
      <c r="C107" s="552">
        <v>4433</v>
      </c>
    </row>
    <row r="108" spans="1:3" ht="15.75">
      <c r="A108" s="552">
        <v>4436</v>
      </c>
      <c r="B108" s="556" t="s">
        <v>9</v>
      </c>
      <c r="C108" s="552">
        <v>4436</v>
      </c>
    </row>
    <row r="109" spans="1:3" ht="15.75">
      <c r="A109" s="552">
        <v>4437</v>
      </c>
      <c r="B109" s="557" t="s">
        <v>10</v>
      </c>
      <c r="C109" s="552">
        <v>4437</v>
      </c>
    </row>
    <row r="110" spans="1:3" ht="15.75">
      <c r="A110" s="552">
        <v>4450</v>
      </c>
      <c r="B110" s="556" t="s">
        <v>11</v>
      </c>
      <c r="C110" s="552">
        <v>4450</v>
      </c>
    </row>
    <row r="111" spans="1:3" ht="15.75">
      <c r="A111" s="552">
        <v>4451</v>
      </c>
      <c r="B111" s="561" t="s">
        <v>12</v>
      </c>
      <c r="C111" s="552">
        <v>4451</v>
      </c>
    </row>
    <row r="112" spans="1:3" ht="15.75">
      <c r="A112" s="552">
        <v>4452</v>
      </c>
      <c r="B112" s="561" t="s">
        <v>13</v>
      </c>
      <c r="C112" s="552">
        <v>4452</v>
      </c>
    </row>
    <row r="113" spans="1:3" ht="15.75">
      <c r="A113" s="552">
        <v>4453</v>
      </c>
      <c r="B113" s="561" t="s">
        <v>14</v>
      </c>
      <c r="C113" s="552">
        <v>4453</v>
      </c>
    </row>
    <row r="114" spans="1:3" ht="15.75">
      <c r="A114" s="552">
        <v>4454</v>
      </c>
      <c r="B114" s="562" t="s">
        <v>15</v>
      </c>
      <c r="C114" s="552">
        <v>4454</v>
      </c>
    </row>
    <row r="115" spans="1:3" ht="15.75">
      <c r="A115" s="552">
        <v>4455</v>
      </c>
      <c r="B115" s="562" t="s">
        <v>16</v>
      </c>
      <c r="C115" s="552">
        <v>4455</v>
      </c>
    </row>
    <row r="116" spans="1:3" ht="15.75">
      <c r="A116" s="552">
        <v>4456</v>
      </c>
      <c r="B116" s="561" t="s">
        <v>17</v>
      </c>
      <c r="C116" s="552">
        <v>4456</v>
      </c>
    </row>
    <row r="117" spans="1:3" ht="15.75">
      <c r="A117" s="552">
        <v>4457</v>
      </c>
      <c r="B117" s="563" t="s">
        <v>18</v>
      </c>
      <c r="C117" s="552">
        <v>4457</v>
      </c>
    </row>
    <row r="118" spans="1:3" ht="15.75">
      <c r="A118" s="552">
        <v>4458</v>
      </c>
      <c r="B118" s="564" t="s">
        <v>488</v>
      </c>
      <c r="C118" s="552">
        <v>4458</v>
      </c>
    </row>
    <row r="119" spans="1:3" ht="15.75">
      <c r="A119" s="552">
        <v>4459</v>
      </c>
      <c r="B119" s="565" t="s">
        <v>1561</v>
      </c>
      <c r="C119" s="552">
        <v>4459</v>
      </c>
    </row>
    <row r="120" spans="1:3" ht="15.75">
      <c r="A120" s="552">
        <v>4465</v>
      </c>
      <c r="B120" s="553" t="s">
        <v>19</v>
      </c>
      <c r="C120" s="552">
        <v>4465</v>
      </c>
    </row>
    <row r="121" spans="1:3" ht="15.75">
      <c r="A121" s="552">
        <v>4467</v>
      </c>
      <c r="B121" s="554" t="s">
        <v>20</v>
      </c>
      <c r="C121" s="552">
        <v>4467</v>
      </c>
    </row>
    <row r="122" spans="1:3" ht="15.75">
      <c r="A122" s="552">
        <v>4468</v>
      </c>
      <c r="B122" s="555" t="s">
        <v>21</v>
      </c>
      <c r="C122" s="552">
        <v>4468</v>
      </c>
    </row>
    <row r="123" spans="1:3" ht="15.75">
      <c r="A123" s="552">
        <v>4469</v>
      </c>
      <c r="B123" s="556" t="s">
        <v>22</v>
      </c>
      <c r="C123" s="552">
        <v>4469</v>
      </c>
    </row>
    <row r="124" spans="1:3" ht="15.75">
      <c r="A124" s="552">
        <v>5501</v>
      </c>
      <c r="B124" s="555" t="s">
        <v>23</v>
      </c>
      <c r="C124" s="552">
        <v>5501</v>
      </c>
    </row>
    <row r="125" spans="1:3" ht="15.75">
      <c r="A125" s="552">
        <v>5511</v>
      </c>
      <c r="B125" s="560" t="s">
        <v>24</v>
      </c>
      <c r="C125" s="552">
        <v>5511</v>
      </c>
    </row>
    <row r="126" spans="1:3" ht="15.75">
      <c r="A126" s="552">
        <v>5512</v>
      </c>
      <c r="B126" s="555" t="s">
        <v>25</v>
      </c>
      <c r="C126" s="552">
        <v>5512</v>
      </c>
    </row>
    <row r="127" spans="1:3" ht="15.75">
      <c r="A127" s="552">
        <v>5513</v>
      </c>
      <c r="B127" s="563" t="s">
        <v>952</v>
      </c>
      <c r="C127" s="552">
        <v>5513</v>
      </c>
    </row>
    <row r="128" spans="1:3" ht="15.75">
      <c r="A128" s="552">
        <v>5514</v>
      </c>
      <c r="B128" s="563" t="s">
        <v>953</v>
      </c>
      <c r="C128" s="552">
        <v>5514</v>
      </c>
    </row>
    <row r="129" spans="1:3" ht="15.75">
      <c r="A129" s="552">
        <v>5515</v>
      </c>
      <c r="B129" s="563" t="s">
        <v>954</v>
      </c>
      <c r="C129" s="552">
        <v>5515</v>
      </c>
    </row>
    <row r="130" spans="1:3" ht="15.75">
      <c r="A130" s="552">
        <v>5516</v>
      </c>
      <c r="B130" s="563" t="s">
        <v>955</v>
      </c>
      <c r="C130" s="552">
        <v>5516</v>
      </c>
    </row>
    <row r="131" spans="1:3" ht="15.75">
      <c r="A131" s="552">
        <v>5517</v>
      </c>
      <c r="B131" s="563" t="s">
        <v>956</v>
      </c>
      <c r="C131" s="552">
        <v>5517</v>
      </c>
    </row>
    <row r="132" spans="1:3" ht="15.75">
      <c r="A132" s="552">
        <v>5518</v>
      </c>
      <c r="B132" s="555" t="s">
        <v>957</v>
      </c>
      <c r="C132" s="552">
        <v>5518</v>
      </c>
    </row>
    <row r="133" spans="1:3" ht="15.75">
      <c r="A133" s="552">
        <v>5519</v>
      </c>
      <c r="B133" s="555" t="s">
        <v>958</v>
      </c>
      <c r="C133" s="552">
        <v>5519</v>
      </c>
    </row>
    <row r="134" spans="1:3" ht="15.75">
      <c r="A134" s="552">
        <v>5521</v>
      </c>
      <c r="B134" s="555" t="s">
        <v>959</v>
      </c>
      <c r="C134" s="552">
        <v>5521</v>
      </c>
    </row>
    <row r="135" spans="1:3" ht="15.75">
      <c r="A135" s="552">
        <v>5522</v>
      </c>
      <c r="B135" s="566" t="s">
        <v>960</v>
      </c>
      <c r="C135" s="552">
        <v>5522</v>
      </c>
    </row>
    <row r="136" spans="1:3" ht="15.75">
      <c r="A136" s="552">
        <v>5524</v>
      </c>
      <c r="B136" s="553" t="s">
        <v>961</v>
      </c>
      <c r="C136" s="552">
        <v>5524</v>
      </c>
    </row>
    <row r="137" spans="1:3" ht="15.75">
      <c r="A137" s="552">
        <v>5525</v>
      </c>
      <c r="B137" s="560" t="s">
        <v>962</v>
      </c>
      <c r="C137" s="552">
        <v>5525</v>
      </c>
    </row>
    <row r="138" spans="1:3" ht="15.75">
      <c r="A138" s="552">
        <v>5526</v>
      </c>
      <c r="B138" s="557" t="s">
        <v>963</v>
      </c>
      <c r="C138" s="552">
        <v>5526</v>
      </c>
    </row>
    <row r="139" spans="1:3" ht="15.75">
      <c r="A139" s="552">
        <v>5527</v>
      </c>
      <c r="B139" s="557" t="s">
        <v>964</v>
      </c>
      <c r="C139" s="552">
        <v>5527</v>
      </c>
    </row>
    <row r="140" spans="1:3" ht="15.75">
      <c r="A140" s="552">
        <v>5528</v>
      </c>
      <c r="B140" s="557" t="s">
        <v>965</v>
      </c>
      <c r="C140" s="552">
        <v>5528</v>
      </c>
    </row>
    <row r="141" spans="1:3" ht="15.75">
      <c r="A141" s="552">
        <v>5529</v>
      </c>
      <c r="B141" s="557" t="s">
        <v>966</v>
      </c>
      <c r="C141" s="552">
        <v>5529</v>
      </c>
    </row>
    <row r="142" spans="1:3" ht="15.75">
      <c r="A142" s="552">
        <v>5530</v>
      </c>
      <c r="B142" s="557" t="s">
        <v>967</v>
      </c>
      <c r="C142" s="552">
        <v>5530</v>
      </c>
    </row>
    <row r="143" spans="1:3" ht="15.75">
      <c r="A143" s="552">
        <v>5531</v>
      </c>
      <c r="B143" s="560" t="s">
        <v>968</v>
      </c>
      <c r="C143" s="552">
        <v>5531</v>
      </c>
    </row>
    <row r="144" spans="1:3" ht="15.75">
      <c r="A144" s="552">
        <v>5532</v>
      </c>
      <c r="B144" s="566" t="s">
        <v>969</v>
      </c>
      <c r="C144" s="552">
        <v>5532</v>
      </c>
    </row>
    <row r="145" spans="1:3" ht="15.75">
      <c r="A145" s="552">
        <v>5533</v>
      </c>
      <c r="B145" s="566" t="s">
        <v>970</v>
      </c>
      <c r="C145" s="552">
        <v>5533</v>
      </c>
    </row>
    <row r="146" spans="1:3" ht="15">
      <c r="A146" s="567">
        <v>5534</v>
      </c>
      <c r="B146" s="566" t="s">
        <v>971</v>
      </c>
      <c r="C146" s="567">
        <v>5534</v>
      </c>
    </row>
    <row r="147" spans="1:3" ht="15">
      <c r="A147" s="567">
        <v>5535</v>
      </c>
      <c r="B147" s="566" t="s">
        <v>972</v>
      </c>
      <c r="C147" s="567">
        <v>5535</v>
      </c>
    </row>
    <row r="148" spans="1:3" ht="15.75">
      <c r="A148" s="552">
        <v>5538</v>
      </c>
      <c r="B148" s="560" t="s">
        <v>973</v>
      </c>
      <c r="C148" s="552">
        <v>5538</v>
      </c>
    </row>
    <row r="149" spans="1:3" ht="15.75">
      <c r="A149" s="552">
        <v>5540</v>
      </c>
      <c r="B149" s="566" t="s">
        <v>974</v>
      </c>
      <c r="C149" s="552">
        <v>5540</v>
      </c>
    </row>
    <row r="150" spans="1:3" ht="15.75">
      <c r="A150" s="552">
        <v>5541</v>
      </c>
      <c r="B150" s="566" t="s">
        <v>975</v>
      </c>
      <c r="C150" s="552">
        <v>5541</v>
      </c>
    </row>
    <row r="151" spans="1:3" ht="15.75">
      <c r="A151" s="552">
        <v>5545</v>
      </c>
      <c r="B151" s="566" t="s">
        <v>976</v>
      </c>
      <c r="C151" s="552">
        <v>5545</v>
      </c>
    </row>
    <row r="152" spans="1:3" ht="15.75">
      <c r="A152" s="552">
        <v>5546</v>
      </c>
      <c r="B152" s="566" t="s">
        <v>977</v>
      </c>
      <c r="C152" s="552">
        <v>5546</v>
      </c>
    </row>
    <row r="153" spans="1:3" ht="15.75">
      <c r="A153" s="552">
        <v>5547</v>
      </c>
      <c r="B153" s="566" t="s">
        <v>978</v>
      </c>
      <c r="C153" s="552">
        <v>5547</v>
      </c>
    </row>
    <row r="154" spans="1:3" ht="15.75">
      <c r="A154" s="552">
        <v>5548</v>
      </c>
      <c r="B154" s="566" t="s">
        <v>979</v>
      </c>
      <c r="C154" s="552">
        <v>5548</v>
      </c>
    </row>
    <row r="155" spans="1:3" ht="15.75">
      <c r="A155" s="552">
        <v>5550</v>
      </c>
      <c r="B155" s="566" t="s">
        <v>980</v>
      </c>
      <c r="C155" s="552">
        <v>5550</v>
      </c>
    </row>
    <row r="156" spans="1:3" ht="15.75">
      <c r="A156" s="552">
        <v>5551</v>
      </c>
      <c r="B156" s="566" t="s">
        <v>981</v>
      </c>
      <c r="C156" s="552">
        <v>5551</v>
      </c>
    </row>
    <row r="157" spans="1:3" ht="15.75">
      <c r="A157" s="552">
        <v>5553</v>
      </c>
      <c r="B157" s="566" t="s">
        <v>982</v>
      </c>
      <c r="C157" s="552">
        <v>5553</v>
      </c>
    </row>
    <row r="158" spans="1:3" ht="15.75">
      <c r="A158" s="552">
        <v>5554</v>
      </c>
      <c r="B158" s="560" t="s">
        <v>983</v>
      </c>
      <c r="C158" s="552">
        <v>5554</v>
      </c>
    </row>
    <row r="159" spans="1:3" ht="15.75">
      <c r="A159" s="552">
        <v>5556</v>
      </c>
      <c r="B159" s="556" t="s">
        <v>984</v>
      </c>
      <c r="C159" s="552">
        <v>5556</v>
      </c>
    </row>
    <row r="160" spans="1:3" ht="15.75">
      <c r="A160" s="552">
        <v>5561</v>
      </c>
      <c r="B160" s="568" t="s">
        <v>985</v>
      </c>
      <c r="C160" s="552">
        <v>5561</v>
      </c>
    </row>
    <row r="161" spans="1:3" ht="15.75">
      <c r="A161" s="552">
        <v>5562</v>
      </c>
      <c r="B161" s="568" t="s">
        <v>986</v>
      </c>
      <c r="C161" s="552">
        <v>5562</v>
      </c>
    </row>
    <row r="162" spans="1:3" ht="15.75">
      <c r="A162" s="552">
        <v>5588</v>
      </c>
      <c r="B162" s="555" t="s">
        <v>987</v>
      </c>
      <c r="C162" s="552">
        <v>5588</v>
      </c>
    </row>
    <row r="163" spans="1:3" ht="15.75">
      <c r="A163" s="552">
        <v>5589</v>
      </c>
      <c r="B163" s="555" t="s">
        <v>988</v>
      </c>
      <c r="C163" s="552">
        <v>5589</v>
      </c>
    </row>
    <row r="164" spans="1:3" ht="15.75">
      <c r="A164" s="552">
        <v>6601</v>
      </c>
      <c r="B164" s="555" t="s">
        <v>989</v>
      </c>
      <c r="C164" s="552">
        <v>6601</v>
      </c>
    </row>
    <row r="165" spans="1:3" ht="15.75">
      <c r="A165" s="552">
        <v>6602</v>
      </c>
      <c r="B165" s="556" t="s">
        <v>990</v>
      </c>
      <c r="C165" s="552">
        <v>6602</v>
      </c>
    </row>
    <row r="166" spans="1:3" ht="15.75">
      <c r="A166" s="552">
        <v>6603</v>
      </c>
      <c r="B166" s="556" t="s">
        <v>991</v>
      </c>
      <c r="C166" s="552">
        <v>6603</v>
      </c>
    </row>
    <row r="167" spans="1:3" ht="15.75">
      <c r="A167" s="552">
        <v>6604</v>
      </c>
      <c r="B167" s="556" t="s">
        <v>992</v>
      </c>
      <c r="C167" s="552">
        <v>6604</v>
      </c>
    </row>
    <row r="168" spans="1:3" ht="15.75">
      <c r="A168" s="552">
        <v>6605</v>
      </c>
      <c r="B168" s="556" t="s">
        <v>993</v>
      </c>
      <c r="C168" s="552">
        <v>6605</v>
      </c>
    </row>
    <row r="169" spans="1:3" ht="15">
      <c r="A169" s="567">
        <v>6606</v>
      </c>
      <c r="B169" s="558" t="s">
        <v>994</v>
      </c>
      <c r="C169" s="567">
        <v>6606</v>
      </c>
    </row>
    <row r="170" spans="1:3" ht="15.75">
      <c r="A170" s="552">
        <v>6618</v>
      </c>
      <c r="B170" s="555" t="s">
        <v>995</v>
      </c>
      <c r="C170" s="552">
        <v>6618</v>
      </c>
    </row>
    <row r="171" spans="1:3" ht="15.75">
      <c r="A171" s="552">
        <v>6619</v>
      </c>
      <c r="B171" s="556" t="s">
        <v>996</v>
      </c>
      <c r="C171" s="552">
        <v>6619</v>
      </c>
    </row>
    <row r="172" spans="1:3" ht="15.75">
      <c r="A172" s="552">
        <v>6621</v>
      </c>
      <c r="B172" s="555" t="s">
        <v>997</v>
      </c>
      <c r="C172" s="552">
        <v>6621</v>
      </c>
    </row>
    <row r="173" spans="1:3" ht="15.75">
      <c r="A173" s="552">
        <v>6622</v>
      </c>
      <c r="B173" s="556" t="s">
        <v>998</v>
      </c>
      <c r="C173" s="552">
        <v>6622</v>
      </c>
    </row>
    <row r="174" spans="1:3" ht="15.75">
      <c r="A174" s="552">
        <v>6623</v>
      </c>
      <c r="B174" s="556" t="s">
        <v>999</v>
      </c>
      <c r="C174" s="552">
        <v>6623</v>
      </c>
    </row>
    <row r="175" spans="1:3" ht="15.75">
      <c r="A175" s="552">
        <v>6624</v>
      </c>
      <c r="B175" s="556" t="s">
        <v>1000</v>
      </c>
      <c r="C175" s="552">
        <v>6624</v>
      </c>
    </row>
    <row r="176" spans="1:3" ht="15.75">
      <c r="A176" s="552">
        <v>6625</v>
      </c>
      <c r="B176" s="557" t="s">
        <v>1001</v>
      </c>
      <c r="C176" s="552">
        <v>6625</v>
      </c>
    </row>
    <row r="177" spans="1:3" ht="15.75">
      <c r="A177" s="552">
        <v>6626</v>
      </c>
      <c r="B177" s="557" t="s">
        <v>883</v>
      </c>
      <c r="C177" s="552">
        <v>6626</v>
      </c>
    </row>
    <row r="178" spans="1:3" ht="15.75">
      <c r="A178" s="552">
        <v>6627</v>
      </c>
      <c r="B178" s="557" t="s">
        <v>884</v>
      </c>
      <c r="C178" s="552">
        <v>6627</v>
      </c>
    </row>
    <row r="179" spans="1:3" ht="15.75">
      <c r="A179" s="552">
        <v>6628</v>
      </c>
      <c r="B179" s="563" t="s">
        <v>885</v>
      </c>
      <c r="C179" s="552">
        <v>6628</v>
      </c>
    </row>
    <row r="180" spans="1:3" ht="15.75">
      <c r="A180" s="552">
        <v>6629</v>
      </c>
      <c r="B180" s="568" t="s">
        <v>886</v>
      </c>
      <c r="C180" s="552">
        <v>6629</v>
      </c>
    </row>
    <row r="181" spans="1:3" ht="15.75">
      <c r="A181" s="569">
        <v>7701</v>
      </c>
      <c r="B181" s="555" t="s">
        <v>887</v>
      </c>
      <c r="C181" s="569">
        <v>7701</v>
      </c>
    </row>
    <row r="182" spans="1:3" ht="15.75">
      <c r="A182" s="552">
        <v>7708</v>
      </c>
      <c r="B182" s="555" t="s">
        <v>888</v>
      </c>
      <c r="C182" s="552">
        <v>7708</v>
      </c>
    </row>
    <row r="183" spans="1:3" ht="15.75">
      <c r="A183" s="552">
        <v>7711</v>
      </c>
      <c r="B183" s="558" t="s">
        <v>889</v>
      </c>
      <c r="C183" s="552">
        <v>7711</v>
      </c>
    </row>
    <row r="184" spans="1:3" ht="15.75">
      <c r="A184" s="552">
        <v>7712</v>
      </c>
      <c r="B184" s="555" t="s">
        <v>890</v>
      </c>
      <c r="C184" s="552">
        <v>7712</v>
      </c>
    </row>
    <row r="185" spans="1:3" ht="15.75">
      <c r="A185" s="552">
        <v>7713</v>
      </c>
      <c r="B185" s="570" t="s">
        <v>891</v>
      </c>
      <c r="C185" s="552">
        <v>7713</v>
      </c>
    </row>
    <row r="186" spans="1:3" ht="15.75">
      <c r="A186" s="552">
        <v>7714</v>
      </c>
      <c r="B186" s="554" t="s">
        <v>892</v>
      </c>
      <c r="C186" s="552">
        <v>7714</v>
      </c>
    </row>
    <row r="187" spans="1:3" ht="15.75">
      <c r="A187" s="552">
        <v>7718</v>
      </c>
      <c r="B187" s="555" t="s">
        <v>893</v>
      </c>
      <c r="C187" s="552">
        <v>7718</v>
      </c>
    </row>
    <row r="188" spans="1:3" ht="15.75">
      <c r="A188" s="552">
        <v>7719</v>
      </c>
      <c r="B188" s="556" t="s">
        <v>894</v>
      </c>
      <c r="C188" s="552">
        <v>7719</v>
      </c>
    </row>
    <row r="189" spans="1:3" ht="15.75">
      <c r="A189" s="552">
        <v>7731</v>
      </c>
      <c r="B189" s="555" t="s">
        <v>895</v>
      </c>
      <c r="C189" s="552">
        <v>7731</v>
      </c>
    </row>
    <row r="190" spans="1:3" ht="15.75">
      <c r="A190" s="552">
        <v>7732</v>
      </c>
      <c r="B190" s="556" t="s">
        <v>896</v>
      </c>
      <c r="C190" s="552">
        <v>7732</v>
      </c>
    </row>
    <row r="191" spans="1:3" ht="15.75">
      <c r="A191" s="552">
        <v>7733</v>
      </c>
      <c r="B191" s="556" t="s">
        <v>897</v>
      </c>
      <c r="C191" s="552">
        <v>7733</v>
      </c>
    </row>
    <row r="192" spans="1:3" ht="15.75">
      <c r="A192" s="552">
        <v>7735</v>
      </c>
      <c r="B192" s="556" t="s">
        <v>898</v>
      </c>
      <c r="C192" s="552">
        <v>7735</v>
      </c>
    </row>
    <row r="193" spans="1:3" ht="15.75">
      <c r="A193" s="552">
        <v>7736</v>
      </c>
      <c r="B193" s="555" t="s">
        <v>899</v>
      </c>
      <c r="C193" s="552">
        <v>7736</v>
      </c>
    </row>
    <row r="194" spans="1:3" ht="15.75">
      <c r="A194" s="552">
        <v>7737</v>
      </c>
      <c r="B194" s="556" t="s">
        <v>900</v>
      </c>
      <c r="C194" s="552">
        <v>7737</v>
      </c>
    </row>
    <row r="195" spans="1:3" ht="15.75">
      <c r="A195" s="552">
        <v>7738</v>
      </c>
      <c r="B195" s="556" t="s">
        <v>901</v>
      </c>
      <c r="C195" s="552">
        <v>7738</v>
      </c>
    </row>
    <row r="196" spans="1:3" ht="15.75">
      <c r="A196" s="552">
        <v>7739</v>
      </c>
      <c r="B196" s="560" t="s">
        <v>902</v>
      </c>
      <c r="C196" s="552">
        <v>7739</v>
      </c>
    </row>
    <row r="197" spans="1:3" ht="15.75">
      <c r="A197" s="552">
        <v>7740</v>
      </c>
      <c r="B197" s="560" t="s">
        <v>903</v>
      </c>
      <c r="C197" s="552">
        <v>7740</v>
      </c>
    </row>
    <row r="198" spans="1:3" ht="15.75">
      <c r="A198" s="552">
        <v>7741</v>
      </c>
      <c r="B198" s="556" t="s">
        <v>904</v>
      </c>
      <c r="C198" s="552">
        <v>7741</v>
      </c>
    </row>
    <row r="199" spans="1:3" ht="15.75">
      <c r="A199" s="552">
        <v>7742</v>
      </c>
      <c r="B199" s="556" t="s">
        <v>905</v>
      </c>
      <c r="C199" s="552">
        <v>7742</v>
      </c>
    </row>
    <row r="200" spans="1:3" ht="15.75">
      <c r="A200" s="552">
        <v>7743</v>
      </c>
      <c r="B200" s="556" t="s">
        <v>906</v>
      </c>
      <c r="C200" s="552">
        <v>7743</v>
      </c>
    </row>
    <row r="201" spans="1:3" ht="15.75">
      <c r="A201" s="552">
        <v>7744</v>
      </c>
      <c r="B201" s="568" t="s">
        <v>907</v>
      </c>
      <c r="C201" s="552">
        <v>7744</v>
      </c>
    </row>
    <row r="202" spans="1:3" ht="15.75">
      <c r="A202" s="552">
        <v>7745</v>
      </c>
      <c r="B202" s="556" t="s">
        <v>908</v>
      </c>
      <c r="C202" s="552">
        <v>7745</v>
      </c>
    </row>
    <row r="203" spans="1:3" ht="15.75">
      <c r="A203" s="552">
        <v>7746</v>
      </c>
      <c r="B203" s="556" t="s">
        <v>909</v>
      </c>
      <c r="C203" s="552">
        <v>7746</v>
      </c>
    </row>
    <row r="204" spans="1:3" ht="15.75">
      <c r="A204" s="552">
        <v>7747</v>
      </c>
      <c r="B204" s="555" t="s">
        <v>910</v>
      </c>
      <c r="C204" s="552">
        <v>7747</v>
      </c>
    </row>
    <row r="205" spans="1:3" ht="15.75">
      <c r="A205" s="552">
        <v>7748</v>
      </c>
      <c r="B205" s="558" t="s">
        <v>911</v>
      </c>
      <c r="C205" s="552">
        <v>7748</v>
      </c>
    </row>
    <row r="206" spans="1:3" ht="15.75">
      <c r="A206" s="552">
        <v>7751</v>
      </c>
      <c r="B206" s="556" t="s">
        <v>912</v>
      </c>
      <c r="C206" s="552">
        <v>7751</v>
      </c>
    </row>
    <row r="207" spans="1:3" ht="15.75">
      <c r="A207" s="552">
        <v>7752</v>
      </c>
      <c r="B207" s="556" t="s">
        <v>913</v>
      </c>
      <c r="C207" s="552">
        <v>7752</v>
      </c>
    </row>
    <row r="208" spans="1:3" ht="15.75">
      <c r="A208" s="552">
        <v>7755</v>
      </c>
      <c r="B208" s="557" t="s">
        <v>89</v>
      </c>
      <c r="C208" s="552">
        <v>7755</v>
      </c>
    </row>
    <row r="209" spans="1:3" ht="15.75">
      <c r="A209" s="552">
        <v>7758</v>
      </c>
      <c r="B209" s="555" t="s">
        <v>90</v>
      </c>
      <c r="C209" s="552">
        <v>7758</v>
      </c>
    </row>
    <row r="210" spans="1:3" ht="15.75">
      <c r="A210" s="552">
        <v>7759</v>
      </c>
      <c r="B210" s="556" t="s">
        <v>91</v>
      </c>
      <c r="C210" s="552">
        <v>7759</v>
      </c>
    </row>
    <row r="211" spans="1:3" ht="15.75">
      <c r="A211" s="552">
        <v>7761</v>
      </c>
      <c r="B211" s="555" t="s">
        <v>92</v>
      </c>
      <c r="C211" s="552">
        <v>7761</v>
      </c>
    </row>
    <row r="212" spans="1:3" ht="15.75">
      <c r="A212" s="552">
        <v>7762</v>
      </c>
      <c r="B212" s="555" t="s">
        <v>93</v>
      </c>
      <c r="C212" s="552">
        <v>7762</v>
      </c>
    </row>
    <row r="213" spans="1:3" ht="15.75">
      <c r="A213" s="552">
        <v>7768</v>
      </c>
      <c r="B213" s="555" t="s">
        <v>94</v>
      </c>
      <c r="C213" s="552">
        <v>7768</v>
      </c>
    </row>
    <row r="214" spans="1:3" ht="15.75">
      <c r="A214" s="552">
        <v>8801</v>
      </c>
      <c r="B214" s="558" t="s">
        <v>95</v>
      </c>
      <c r="C214" s="552">
        <v>8801</v>
      </c>
    </row>
    <row r="215" spans="1:3" ht="15.75">
      <c r="A215" s="552">
        <v>8802</v>
      </c>
      <c r="B215" s="555" t="s">
        <v>96</v>
      </c>
      <c r="C215" s="552">
        <v>8802</v>
      </c>
    </row>
    <row r="216" spans="1:3" ht="15.75">
      <c r="A216" s="552">
        <v>8803</v>
      </c>
      <c r="B216" s="555" t="s">
        <v>97</v>
      </c>
      <c r="C216" s="552">
        <v>8803</v>
      </c>
    </row>
    <row r="217" spans="1:3" ht="15.75">
      <c r="A217" s="552">
        <v>8804</v>
      </c>
      <c r="B217" s="555" t="s">
        <v>98</v>
      </c>
      <c r="C217" s="552">
        <v>8804</v>
      </c>
    </row>
    <row r="218" spans="1:3" ht="15.75">
      <c r="A218" s="552">
        <v>8805</v>
      </c>
      <c r="B218" s="557" t="s">
        <v>99</v>
      </c>
      <c r="C218" s="552">
        <v>8805</v>
      </c>
    </row>
    <row r="219" spans="1:3" ht="15.75">
      <c r="A219" s="552">
        <v>8807</v>
      </c>
      <c r="B219" s="563" t="s">
        <v>100</v>
      </c>
      <c r="C219" s="552">
        <v>8807</v>
      </c>
    </row>
    <row r="220" spans="1:3" ht="15.75">
      <c r="A220" s="552">
        <v>8808</v>
      </c>
      <c r="B220" s="556" t="s">
        <v>101</v>
      </c>
      <c r="C220" s="552">
        <v>8808</v>
      </c>
    </row>
    <row r="221" spans="1:3" ht="15.75">
      <c r="A221" s="552">
        <v>8809</v>
      </c>
      <c r="B221" s="556" t="s">
        <v>102</v>
      </c>
      <c r="C221" s="552">
        <v>8809</v>
      </c>
    </row>
    <row r="222" spans="1:3" ht="15.75">
      <c r="A222" s="552">
        <v>8811</v>
      </c>
      <c r="B222" s="555" t="s">
        <v>103</v>
      </c>
      <c r="C222" s="552">
        <v>8811</v>
      </c>
    </row>
    <row r="223" spans="1:3" ht="15.75">
      <c r="A223" s="552">
        <v>8813</v>
      </c>
      <c r="B223" s="556" t="s">
        <v>104</v>
      </c>
      <c r="C223" s="552">
        <v>8813</v>
      </c>
    </row>
    <row r="224" spans="1:3" ht="15.75">
      <c r="A224" s="552">
        <v>8814</v>
      </c>
      <c r="B224" s="555" t="s">
        <v>105</v>
      </c>
      <c r="C224" s="552">
        <v>8814</v>
      </c>
    </row>
    <row r="225" spans="1:3" ht="15.75">
      <c r="A225" s="552">
        <v>8815</v>
      </c>
      <c r="B225" s="555" t="s">
        <v>106</v>
      </c>
      <c r="C225" s="552">
        <v>8815</v>
      </c>
    </row>
    <row r="226" spans="1:3" ht="15.75">
      <c r="A226" s="552">
        <v>8816</v>
      </c>
      <c r="B226" s="556" t="s">
        <v>107</v>
      </c>
      <c r="C226" s="552">
        <v>8816</v>
      </c>
    </row>
    <row r="227" spans="1:3" ht="15.75">
      <c r="A227" s="552">
        <v>8817</v>
      </c>
      <c r="B227" s="556" t="s">
        <v>108</v>
      </c>
      <c r="C227" s="552">
        <v>8817</v>
      </c>
    </row>
    <row r="228" spans="1:3" ht="15.75">
      <c r="A228" s="552">
        <v>8821</v>
      </c>
      <c r="B228" s="556" t="s">
        <v>109</v>
      </c>
      <c r="C228" s="552">
        <v>8821</v>
      </c>
    </row>
    <row r="229" spans="1:3" ht="15.75">
      <c r="A229" s="552">
        <v>8824</v>
      </c>
      <c r="B229" s="558" t="s">
        <v>110</v>
      </c>
      <c r="C229" s="552">
        <v>8824</v>
      </c>
    </row>
    <row r="230" spans="1:3" ht="15.75">
      <c r="A230" s="552">
        <v>8825</v>
      </c>
      <c r="B230" s="558" t="s">
        <v>111</v>
      </c>
      <c r="C230" s="552">
        <v>8825</v>
      </c>
    </row>
    <row r="231" spans="1:3" ht="15.75">
      <c r="A231" s="552">
        <v>8826</v>
      </c>
      <c r="B231" s="558" t="s">
        <v>112</v>
      </c>
      <c r="C231" s="552">
        <v>8826</v>
      </c>
    </row>
    <row r="232" spans="1:3" ht="15.75">
      <c r="A232" s="552">
        <v>8827</v>
      </c>
      <c r="B232" s="558" t="s">
        <v>113</v>
      </c>
      <c r="C232" s="552">
        <v>8827</v>
      </c>
    </row>
    <row r="233" spans="1:3" ht="15.75">
      <c r="A233" s="552">
        <v>8828</v>
      </c>
      <c r="B233" s="555" t="s">
        <v>114</v>
      </c>
      <c r="C233" s="552">
        <v>8828</v>
      </c>
    </row>
    <row r="234" spans="1:3" ht="15.75">
      <c r="A234" s="552">
        <v>8829</v>
      </c>
      <c r="B234" s="555" t="s">
        <v>115</v>
      </c>
      <c r="C234" s="552">
        <v>8829</v>
      </c>
    </row>
    <row r="235" spans="1:3" ht="15.75">
      <c r="A235" s="552">
        <v>8831</v>
      </c>
      <c r="B235" s="555" t="s">
        <v>116</v>
      </c>
      <c r="C235" s="552">
        <v>8831</v>
      </c>
    </row>
    <row r="236" spans="1:3" ht="15.75">
      <c r="A236" s="552">
        <v>8832</v>
      </c>
      <c r="B236" s="556" t="s">
        <v>117</v>
      </c>
      <c r="C236" s="552">
        <v>8832</v>
      </c>
    </row>
    <row r="237" spans="1:3" ht="15.75">
      <c r="A237" s="552">
        <v>8833</v>
      </c>
      <c r="B237" s="555" t="s">
        <v>118</v>
      </c>
      <c r="C237" s="552">
        <v>8833</v>
      </c>
    </row>
    <row r="238" spans="1:3" ht="15.75">
      <c r="A238" s="552">
        <v>8834</v>
      </c>
      <c r="B238" s="556" t="s">
        <v>119</v>
      </c>
      <c r="C238" s="552">
        <v>8834</v>
      </c>
    </row>
    <row r="239" spans="1:3" ht="15.75">
      <c r="A239" s="552">
        <v>8835</v>
      </c>
      <c r="B239" s="556" t="s">
        <v>1006</v>
      </c>
      <c r="C239" s="552">
        <v>8835</v>
      </c>
    </row>
    <row r="240" spans="1:3" ht="15.75">
      <c r="A240" s="552">
        <v>8836</v>
      </c>
      <c r="B240" s="555" t="s">
        <v>1007</v>
      </c>
      <c r="C240" s="552">
        <v>8836</v>
      </c>
    </row>
    <row r="241" spans="1:3" ht="15.75">
      <c r="A241" s="552">
        <v>8837</v>
      </c>
      <c r="B241" s="555" t="s">
        <v>1008</v>
      </c>
      <c r="C241" s="552">
        <v>8837</v>
      </c>
    </row>
    <row r="242" spans="1:3" ht="15.75">
      <c r="A242" s="552">
        <v>8838</v>
      </c>
      <c r="B242" s="555" t="s">
        <v>1009</v>
      </c>
      <c r="C242" s="552">
        <v>8838</v>
      </c>
    </row>
    <row r="243" spans="1:3" ht="15.75">
      <c r="A243" s="552">
        <v>8839</v>
      </c>
      <c r="B243" s="556" t="s">
        <v>1010</v>
      </c>
      <c r="C243" s="552">
        <v>8839</v>
      </c>
    </row>
    <row r="244" spans="1:3" ht="15.75">
      <c r="A244" s="552">
        <v>8845</v>
      </c>
      <c r="B244" s="557" t="s">
        <v>1011</v>
      </c>
      <c r="C244" s="552">
        <v>8845</v>
      </c>
    </row>
    <row r="245" spans="1:3" ht="15.75">
      <c r="A245" s="552">
        <v>8848</v>
      </c>
      <c r="B245" s="563" t="s">
        <v>1012</v>
      </c>
      <c r="C245" s="552">
        <v>8848</v>
      </c>
    </row>
    <row r="246" spans="1:3" ht="15.75">
      <c r="A246" s="552">
        <v>8849</v>
      </c>
      <c r="B246" s="555" t="s">
        <v>1013</v>
      </c>
      <c r="C246" s="552">
        <v>8849</v>
      </c>
    </row>
    <row r="247" spans="1:3" ht="15.75">
      <c r="A247" s="552">
        <v>8851</v>
      </c>
      <c r="B247" s="555" t="s">
        <v>1014</v>
      </c>
      <c r="C247" s="552">
        <v>8851</v>
      </c>
    </row>
    <row r="248" spans="1:3" ht="15.75">
      <c r="A248" s="552">
        <v>8852</v>
      </c>
      <c r="B248" s="555" t="s">
        <v>1015</v>
      </c>
      <c r="C248" s="552">
        <v>8852</v>
      </c>
    </row>
    <row r="249" spans="1:3" ht="15.75">
      <c r="A249" s="552">
        <v>8853</v>
      </c>
      <c r="B249" s="555" t="s">
        <v>1016</v>
      </c>
      <c r="C249" s="552">
        <v>8853</v>
      </c>
    </row>
    <row r="250" spans="1:3" ht="15.75">
      <c r="A250" s="552">
        <v>8855</v>
      </c>
      <c r="B250" s="557" t="s">
        <v>1017</v>
      </c>
      <c r="C250" s="552">
        <v>8855</v>
      </c>
    </row>
    <row r="251" spans="1:3" ht="15.75">
      <c r="A251" s="552">
        <v>8858</v>
      </c>
      <c r="B251" s="568" t="s">
        <v>1018</v>
      </c>
      <c r="C251" s="552">
        <v>8858</v>
      </c>
    </row>
    <row r="252" spans="1:3" ht="15.75">
      <c r="A252" s="552">
        <v>8859</v>
      </c>
      <c r="B252" s="556" t="s">
        <v>1019</v>
      </c>
      <c r="C252" s="552">
        <v>8859</v>
      </c>
    </row>
    <row r="253" spans="1:3" ht="15.75">
      <c r="A253" s="552">
        <v>8861</v>
      </c>
      <c r="B253" s="555" t="s">
        <v>1020</v>
      </c>
      <c r="C253" s="552">
        <v>8861</v>
      </c>
    </row>
    <row r="254" spans="1:3" ht="15.75">
      <c r="A254" s="552">
        <v>8862</v>
      </c>
      <c r="B254" s="556" t="s">
        <v>1021</v>
      </c>
      <c r="C254" s="552">
        <v>8862</v>
      </c>
    </row>
    <row r="255" spans="1:3" ht="15.75">
      <c r="A255" s="552">
        <v>8863</v>
      </c>
      <c r="B255" s="556" t="s">
        <v>1022</v>
      </c>
      <c r="C255" s="552">
        <v>8863</v>
      </c>
    </row>
    <row r="256" spans="1:3" ht="15.75">
      <c r="A256" s="552">
        <v>8864</v>
      </c>
      <c r="B256" s="555" t="s">
        <v>1023</v>
      </c>
      <c r="C256" s="552">
        <v>8864</v>
      </c>
    </row>
    <row r="257" spans="1:3" ht="15.75">
      <c r="A257" s="552">
        <v>8865</v>
      </c>
      <c r="B257" s="556" t="s">
        <v>1024</v>
      </c>
      <c r="C257" s="552">
        <v>8865</v>
      </c>
    </row>
    <row r="258" spans="1:3" ht="15.75">
      <c r="A258" s="552">
        <v>8866</v>
      </c>
      <c r="B258" s="556" t="s">
        <v>45</v>
      </c>
      <c r="C258" s="552">
        <v>8866</v>
      </c>
    </row>
    <row r="259" spans="1:3" ht="15.75">
      <c r="A259" s="552">
        <v>8867</v>
      </c>
      <c r="B259" s="556" t="s">
        <v>46</v>
      </c>
      <c r="C259" s="552">
        <v>8867</v>
      </c>
    </row>
    <row r="260" spans="1:3" ht="15.75">
      <c r="A260" s="552">
        <v>8868</v>
      </c>
      <c r="B260" s="556" t="s">
        <v>47</v>
      </c>
      <c r="C260" s="552">
        <v>8868</v>
      </c>
    </row>
    <row r="261" spans="1:3" ht="15.75">
      <c r="A261" s="552">
        <v>8869</v>
      </c>
      <c r="B261" s="555" t="s">
        <v>48</v>
      </c>
      <c r="C261" s="552">
        <v>8869</v>
      </c>
    </row>
    <row r="262" spans="1:3" ht="15.75">
      <c r="A262" s="552">
        <v>8871</v>
      </c>
      <c r="B262" s="556" t="s">
        <v>49</v>
      </c>
      <c r="C262" s="552">
        <v>8871</v>
      </c>
    </row>
    <row r="263" spans="1:3" ht="15.75">
      <c r="A263" s="552">
        <v>8872</v>
      </c>
      <c r="B263" s="556" t="s">
        <v>1032</v>
      </c>
      <c r="C263" s="552">
        <v>8872</v>
      </c>
    </row>
    <row r="264" spans="1:3" ht="15.75">
      <c r="A264" s="552">
        <v>8873</v>
      </c>
      <c r="B264" s="556" t="s">
        <v>1033</v>
      </c>
      <c r="C264" s="552">
        <v>8873</v>
      </c>
    </row>
    <row r="265" spans="1:3" ht="15.75">
      <c r="A265" s="552">
        <v>8875</v>
      </c>
      <c r="B265" s="556" t="s">
        <v>1034</v>
      </c>
      <c r="C265" s="552">
        <v>8875</v>
      </c>
    </row>
    <row r="266" spans="1:3" ht="15.75">
      <c r="A266" s="552">
        <v>8876</v>
      </c>
      <c r="B266" s="556" t="s">
        <v>1035</v>
      </c>
      <c r="C266" s="552">
        <v>8876</v>
      </c>
    </row>
    <row r="267" spans="1:3" ht="15.75">
      <c r="A267" s="552">
        <v>8877</v>
      </c>
      <c r="B267" s="555" t="s">
        <v>1036</v>
      </c>
      <c r="C267" s="552">
        <v>8877</v>
      </c>
    </row>
    <row r="268" spans="1:3" ht="15.75">
      <c r="A268" s="552">
        <v>8878</v>
      </c>
      <c r="B268" s="568" t="s">
        <v>1037</v>
      </c>
      <c r="C268" s="552">
        <v>8878</v>
      </c>
    </row>
    <row r="269" spans="1:3" ht="15.75">
      <c r="A269" s="552">
        <v>8885</v>
      </c>
      <c r="B269" s="558" t="s">
        <v>1038</v>
      </c>
      <c r="C269" s="552">
        <v>8885</v>
      </c>
    </row>
    <row r="270" spans="1:3" ht="15.75">
      <c r="A270" s="552">
        <v>8888</v>
      </c>
      <c r="B270" s="555" t="s">
        <v>1039</v>
      </c>
      <c r="C270" s="552">
        <v>8888</v>
      </c>
    </row>
    <row r="271" spans="1:3" ht="15.75">
      <c r="A271" s="552">
        <v>8897</v>
      </c>
      <c r="B271" s="555" t="s">
        <v>1040</v>
      </c>
      <c r="C271" s="552">
        <v>8897</v>
      </c>
    </row>
    <row r="272" spans="1:3" ht="15.75">
      <c r="A272" s="552">
        <v>8898</v>
      </c>
      <c r="B272" s="555" t="s">
        <v>1041</v>
      </c>
      <c r="C272" s="552">
        <v>8898</v>
      </c>
    </row>
    <row r="273" spans="1:3" ht="15.75">
      <c r="A273" s="552">
        <v>9910</v>
      </c>
      <c r="B273" s="558" t="s">
        <v>1042</v>
      </c>
      <c r="C273" s="552">
        <v>9910</v>
      </c>
    </row>
    <row r="274" spans="1:3" ht="15.75">
      <c r="A274" s="552">
        <v>9997</v>
      </c>
      <c r="B274" s="555" t="s">
        <v>1043</v>
      </c>
      <c r="C274" s="552">
        <v>9997</v>
      </c>
    </row>
    <row r="275" spans="1:3" ht="15.75">
      <c r="A275" s="552">
        <v>9998</v>
      </c>
      <c r="B275" s="555" t="s">
        <v>1044</v>
      </c>
      <c r="C275" s="552">
        <v>9998</v>
      </c>
    </row>
    <row r="276" ht="14.25"/>
    <row r="277" ht="14.25"/>
    <row r="278" ht="14.25"/>
    <row r="279" ht="14.25"/>
    <row r="280" spans="1:2" ht="14.25">
      <c r="A280" s="472" t="s">
        <v>1566</v>
      </c>
      <c r="B280" s="473" t="s">
        <v>1571</v>
      </c>
    </row>
    <row r="281" spans="1:2" ht="14.25">
      <c r="A281" s="546" t="s">
        <v>1045</v>
      </c>
      <c r="B281" s="547"/>
    </row>
    <row r="282" spans="1:2" ht="14.25">
      <c r="A282" s="548" t="s">
        <v>1046</v>
      </c>
      <c r="B282" s="549" t="s">
        <v>1047</v>
      </c>
    </row>
    <row r="283" spans="1:2" ht="14.25">
      <c r="A283" s="548" t="s">
        <v>1048</v>
      </c>
      <c r="B283" s="549" t="s">
        <v>1049</v>
      </c>
    </row>
    <row r="284" spans="1:2" ht="14.25">
      <c r="A284" s="548" t="s">
        <v>1050</v>
      </c>
      <c r="B284" s="549" t="s">
        <v>1051</v>
      </c>
    </row>
    <row r="285" spans="1:2" ht="14.25">
      <c r="A285" s="548" t="s">
        <v>1052</v>
      </c>
      <c r="B285" s="549" t="s">
        <v>1053</v>
      </c>
    </row>
    <row r="286" spans="1:2" ht="14.25">
      <c r="A286" s="548" t="s">
        <v>1054</v>
      </c>
      <c r="B286" s="549" t="s">
        <v>1055</v>
      </c>
    </row>
    <row r="287" spans="1:2" ht="14.25">
      <c r="A287" s="548" t="s">
        <v>1056</v>
      </c>
      <c r="B287" s="549" t="s">
        <v>1057</v>
      </c>
    </row>
    <row r="288" spans="1:2" ht="14.25">
      <c r="A288" s="548" t="s">
        <v>1058</v>
      </c>
      <c r="B288" s="549" t="s">
        <v>1059</v>
      </c>
    </row>
    <row r="289" spans="1:2" ht="14.25">
      <c r="A289" s="548" t="s">
        <v>1060</v>
      </c>
      <c r="B289" s="549" t="s">
        <v>1061</v>
      </c>
    </row>
    <row r="290" spans="1:2" ht="14.25">
      <c r="A290" s="548" t="s">
        <v>1062</v>
      </c>
      <c r="B290" s="549" t="s">
        <v>1063</v>
      </c>
    </row>
    <row r="291" ht="14.25"/>
    <row r="292" ht="14.25"/>
    <row r="293" spans="1:2" ht="14.25">
      <c r="A293" s="472" t="s">
        <v>1566</v>
      </c>
      <c r="B293" s="473" t="s">
        <v>1570</v>
      </c>
    </row>
    <row r="294" ht="15.75">
      <c r="B294" s="437" t="s">
        <v>1567</v>
      </c>
    </row>
    <row r="295" ht="18.75" thickBot="1">
      <c r="B295" s="437" t="s">
        <v>1568</v>
      </c>
    </row>
    <row r="296" spans="1:2" ht="16.5">
      <c r="A296" s="474" t="s">
        <v>1064</v>
      </c>
      <c r="B296" s="475" t="s">
        <v>1065</v>
      </c>
    </row>
    <row r="297" spans="1:2" ht="16.5">
      <c r="A297" s="476" t="s">
        <v>1066</v>
      </c>
      <c r="B297" s="477" t="s">
        <v>1067</v>
      </c>
    </row>
    <row r="298" spans="1:2" ht="16.5">
      <c r="A298" s="476" t="s">
        <v>1068</v>
      </c>
      <c r="B298" s="478" t="s">
        <v>1069</v>
      </c>
    </row>
    <row r="299" spans="1:2" ht="16.5">
      <c r="A299" s="476" t="s">
        <v>1070</v>
      </c>
      <c r="B299" s="478" t="s">
        <v>1071</v>
      </c>
    </row>
    <row r="300" spans="1:2" ht="16.5">
      <c r="A300" s="476" t="s">
        <v>1072</v>
      </c>
      <c r="B300" s="478" t="s">
        <v>1073</v>
      </c>
    </row>
    <row r="301" spans="1:2" ht="16.5">
      <c r="A301" s="476" t="s">
        <v>1074</v>
      </c>
      <c r="B301" s="478" t="s">
        <v>1075</v>
      </c>
    </row>
    <row r="302" spans="1:2" ht="16.5">
      <c r="A302" s="476" t="s">
        <v>1076</v>
      </c>
      <c r="B302" s="478" t="s">
        <v>1077</v>
      </c>
    </row>
    <row r="303" spans="1:2" ht="16.5">
      <c r="A303" s="476" t="s">
        <v>1078</v>
      </c>
      <c r="B303" s="478" t="s">
        <v>1079</v>
      </c>
    </row>
    <row r="304" spans="1:2" ht="16.5">
      <c r="A304" s="476" t="s">
        <v>1080</v>
      </c>
      <c r="B304" s="478" t="s">
        <v>1081</v>
      </c>
    </row>
    <row r="305" spans="1:2" ht="16.5">
      <c r="A305" s="476" t="s">
        <v>1082</v>
      </c>
      <c r="B305" s="478" t="s">
        <v>1083</v>
      </c>
    </row>
    <row r="306" spans="1:2" ht="16.5">
      <c r="A306" s="476" t="s">
        <v>1084</v>
      </c>
      <c r="B306" s="478" t="s">
        <v>1085</v>
      </c>
    </row>
    <row r="307" spans="1:2" ht="16.5">
      <c r="A307" s="476" t="s">
        <v>1086</v>
      </c>
      <c r="B307" s="479" t="s">
        <v>1087</v>
      </c>
    </row>
    <row r="308" spans="1:2" ht="16.5">
      <c r="A308" s="476" t="s">
        <v>1088</v>
      </c>
      <c r="B308" s="479" t="s">
        <v>1089</v>
      </c>
    </row>
    <row r="309" spans="1:2" ht="16.5">
      <c r="A309" s="476" t="s">
        <v>1090</v>
      </c>
      <c r="B309" s="478" t="s">
        <v>1091</v>
      </c>
    </row>
    <row r="310" spans="1:2" ht="16.5">
      <c r="A310" s="476" t="s">
        <v>1092</v>
      </c>
      <c r="B310" s="478" t="s">
        <v>1093</v>
      </c>
    </row>
    <row r="311" spans="1:2" ht="16.5">
      <c r="A311" s="476" t="s">
        <v>1094</v>
      </c>
      <c r="B311" s="478" t="s">
        <v>1095</v>
      </c>
    </row>
    <row r="312" spans="1:2" ht="16.5">
      <c r="A312" s="476" t="s">
        <v>1096</v>
      </c>
      <c r="B312" s="478" t="s">
        <v>1097</v>
      </c>
    </row>
    <row r="313" spans="1:2" ht="16.5">
      <c r="A313" s="476" t="s">
        <v>1098</v>
      </c>
      <c r="B313" s="478" t="s">
        <v>1099</v>
      </c>
    </row>
    <row r="314" spans="1:2" ht="16.5">
      <c r="A314" s="480" t="s">
        <v>1100</v>
      </c>
      <c r="B314" s="478" t="s">
        <v>1101</v>
      </c>
    </row>
    <row r="315" spans="1:2" ht="16.5">
      <c r="A315" s="480" t="s">
        <v>1102</v>
      </c>
      <c r="B315" s="478" t="s">
        <v>1103</v>
      </c>
    </row>
    <row r="316" spans="1:2" ht="16.5">
      <c r="A316" s="480" t="s">
        <v>1104</v>
      </c>
      <c r="B316" s="478" t="s">
        <v>1105</v>
      </c>
    </row>
    <row r="317" spans="1:2" s="438" customFormat="1" ht="16.5">
      <c r="A317" s="481" t="s">
        <v>1106</v>
      </c>
      <c r="B317" s="482" t="s">
        <v>1107</v>
      </c>
    </row>
    <row r="318" spans="1:2" ht="16.5">
      <c r="A318" s="480" t="s">
        <v>1108</v>
      </c>
      <c r="B318" s="478" t="s">
        <v>1109</v>
      </c>
    </row>
    <row r="319" spans="1:2" ht="30">
      <c r="A319" s="483" t="s">
        <v>1110</v>
      </c>
      <c r="B319" s="484" t="s">
        <v>51</v>
      </c>
    </row>
    <row r="320" spans="1:2" ht="16.5">
      <c r="A320" s="485" t="s">
        <v>52</v>
      </c>
      <c r="B320" s="486" t="s">
        <v>53</v>
      </c>
    </row>
    <row r="321" spans="1:2" ht="16.5">
      <c r="A321" s="485" t="s">
        <v>54</v>
      </c>
      <c r="B321" s="486" t="s">
        <v>55</v>
      </c>
    </row>
    <row r="322" spans="1:2" ht="16.5">
      <c r="A322" s="480" t="s">
        <v>56</v>
      </c>
      <c r="B322" s="478" t="s">
        <v>57</v>
      </c>
    </row>
    <row r="323" spans="1:2" ht="16.5">
      <c r="A323" s="480" t="s">
        <v>58</v>
      </c>
      <c r="B323" s="478" t="s">
        <v>59</v>
      </c>
    </row>
    <row r="324" spans="1:2" ht="16.5">
      <c r="A324" s="480" t="s">
        <v>60</v>
      </c>
      <c r="B324" s="478" t="s">
        <v>61</v>
      </c>
    </row>
    <row r="325" spans="1:2" ht="16.5">
      <c r="A325" s="480" t="s">
        <v>62</v>
      </c>
      <c r="B325" s="478" t="s">
        <v>63</v>
      </c>
    </row>
    <row r="326" spans="1:2" ht="16.5">
      <c r="A326" s="480" t="s">
        <v>64</v>
      </c>
      <c r="B326" s="478" t="s">
        <v>65</v>
      </c>
    </row>
    <row r="327" spans="1:2" ht="16.5">
      <c r="A327" s="480" t="s">
        <v>66</v>
      </c>
      <c r="B327" s="478" t="s">
        <v>67</v>
      </c>
    </row>
    <row r="328" spans="1:2" ht="16.5">
      <c r="A328" s="480" t="s">
        <v>68</v>
      </c>
      <c r="B328" s="486" t="s">
        <v>69</v>
      </c>
    </row>
    <row r="329" spans="1:2" ht="16.5">
      <c r="A329" s="480" t="s">
        <v>70</v>
      </c>
      <c r="B329" s="486" t="s">
        <v>71</v>
      </c>
    </row>
    <row r="330" spans="1:2" ht="16.5">
      <c r="A330" s="480" t="s">
        <v>72</v>
      </c>
      <c r="B330" s="486" t="s">
        <v>73</v>
      </c>
    </row>
    <row r="331" spans="1:2" ht="16.5">
      <c r="A331" s="480" t="s">
        <v>74</v>
      </c>
      <c r="B331" s="478" t="s">
        <v>75</v>
      </c>
    </row>
    <row r="332" spans="1:2" ht="16.5">
      <c r="A332" s="480" t="s">
        <v>76</v>
      </c>
      <c r="B332" s="478" t="s">
        <v>77</v>
      </c>
    </row>
    <row r="333" spans="1:2" ht="16.5">
      <c r="A333" s="480" t="s">
        <v>78</v>
      </c>
      <c r="B333" s="486" t="s">
        <v>79</v>
      </c>
    </row>
    <row r="334" spans="1:2" ht="16.5">
      <c r="A334" s="480" t="s">
        <v>80</v>
      </c>
      <c r="B334" s="478" t="s">
        <v>81</v>
      </c>
    </row>
    <row r="335" spans="1:2" ht="16.5">
      <c r="A335" s="480" t="s">
        <v>82</v>
      </c>
      <c r="B335" s="478" t="s">
        <v>83</v>
      </c>
    </row>
    <row r="336" spans="1:2" ht="16.5">
      <c r="A336" s="480" t="s">
        <v>84</v>
      </c>
      <c r="B336" s="478" t="s">
        <v>85</v>
      </c>
    </row>
    <row r="337" spans="1:2" ht="16.5">
      <c r="A337" s="480" t="s">
        <v>86</v>
      </c>
      <c r="B337" s="478" t="s">
        <v>87</v>
      </c>
    </row>
    <row r="338" spans="1:2" ht="16.5">
      <c r="A338" s="480" t="s">
        <v>88</v>
      </c>
      <c r="B338" s="478" t="s">
        <v>831</v>
      </c>
    </row>
    <row r="339" spans="1:2" ht="16.5">
      <c r="A339" s="480" t="s">
        <v>832</v>
      </c>
      <c r="B339" s="478" t="s">
        <v>833</v>
      </c>
    </row>
    <row r="340" spans="1:2" ht="16.5">
      <c r="A340" s="487" t="s">
        <v>834</v>
      </c>
      <c r="B340" s="488" t="s">
        <v>835</v>
      </c>
    </row>
    <row r="341" spans="1:2" s="438" customFormat="1" ht="16.5">
      <c r="A341" s="489" t="s">
        <v>836</v>
      </c>
      <c r="B341" s="490" t="s">
        <v>837</v>
      </c>
    </row>
    <row r="342" spans="1:2" s="438" customFormat="1" ht="16.5">
      <c r="A342" s="489" t="s">
        <v>838</v>
      </c>
      <c r="B342" s="490" t="s">
        <v>839</v>
      </c>
    </row>
    <row r="343" spans="1:2" s="438" customFormat="1" ht="16.5">
      <c r="A343" s="489" t="s">
        <v>840</v>
      </c>
      <c r="B343" s="490" t="s">
        <v>841</v>
      </c>
    </row>
    <row r="344" spans="1:3" ht="17.25" thickBot="1">
      <c r="A344" s="491" t="s">
        <v>842</v>
      </c>
      <c r="B344" s="492" t="s">
        <v>843</v>
      </c>
      <c r="C344" s="438"/>
    </row>
    <row r="345" spans="1:256" ht="18">
      <c r="A345" s="493"/>
      <c r="B345" s="494" t="s">
        <v>1569</v>
      </c>
      <c r="C345" s="438"/>
      <c r="D345" s="471"/>
      <c r="E345" s="471"/>
      <c r="F345" s="471"/>
      <c r="G345" s="471"/>
      <c r="H345" s="471"/>
      <c r="I345" s="471"/>
      <c r="J345" s="471"/>
      <c r="K345" s="471"/>
      <c r="L345" s="471"/>
      <c r="M345" s="471"/>
      <c r="N345" s="471"/>
      <c r="O345" s="471"/>
      <c r="P345" s="471"/>
      <c r="Q345" s="471"/>
      <c r="R345" s="471"/>
      <c r="S345" s="471"/>
      <c r="T345" s="471"/>
      <c r="U345" s="471"/>
      <c r="V345" s="471"/>
      <c r="W345" s="471"/>
      <c r="X345" s="471"/>
      <c r="Y345" s="471"/>
      <c r="Z345" s="471"/>
      <c r="AA345" s="471"/>
      <c r="AB345" s="471"/>
      <c r="AC345" s="471"/>
      <c r="AD345" s="471"/>
      <c r="AE345" s="471"/>
      <c r="AF345" s="471"/>
      <c r="AG345" s="471"/>
      <c r="AH345" s="471"/>
      <c r="AI345" s="471"/>
      <c r="AJ345" s="471"/>
      <c r="AK345" s="471"/>
      <c r="AL345" s="471"/>
      <c r="AM345" s="471"/>
      <c r="AN345" s="471"/>
      <c r="AO345" s="471"/>
      <c r="AP345" s="471"/>
      <c r="AQ345" s="471"/>
      <c r="AR345" s="471"/>
      <c r="AS345" s="471"/>
      <c r="AT345" s="471"/>
      <c r="AU345" s="471"/>
      <c r="AV345" s="471"/>
      <c r="AW345" s="471"/>
      <c r="AX345" s="471"/>
      <c r="AY345" s="471"/>
      <c r="AZ345" s="471"/>
      <c r="BA345" s="471"/>
      <c r="BB345" s="471"/>
      <c r="BC345" s="471"/>
      <c r="BD345" s="471"/>
      <c r="BE345" s="471"/>
      <c r="BF345" s="471"/>
      <c r="BG345" s="471"/>
      <c r="BH345" s="471"/>
      <c r="BI345" s="471"/>
      <c r="BJ345" s="471"/>
      <c r="BK345" s="471"/>
      <c r="BL345" s="471"/>
      <c r="BM345" s="471"/>
      <c r="BN345" s="471"/>
      <c r="BO345" s="471"/>
      <c r="BP345" s="471"/>
      <c r="BQ345" s="471"/>
      <c r="BR345" s="471"/>
      <c r="BS345" s="471"/>
      <c r="BT345" s="471"/>
      <c r="BU345" s="471"/>
      <c r="BV345" s="471"/>
      <c r="BW345" s="471"/>
      <c r="BX345" s="471"/>
      <c r="BY345" s="471"/>
      <c r="BZ345" s="471"/>
      <c r="CA345" s="471"/>
      <c r="CB345" s="471"/>
      <c r="CC345" s="471"/>
      <c r="CD345" s="471"/>
      <c r="CE345" s="471"/>
      <c r="CF345" s="471"/>
      <c r="CG345" s="471"/>
      <c r="CH345" s="471"/>
      <c r="CI345" s="471"/>
      <c r="CJ345" s="471"/>
      <c r="CK345" s="471"/>
      <c r="CL345" s="471"/>
      <c r="CM345" s="471"/>
      <c r="CN345" s="471"/>
      <c r="CO345" s="471"/>
      <c r="CP345" s="471"/>
      <c r="CQ345" s="471"/>
      <c r="CR345" s="471"/>
      <c r="CS345" s="471"/>
      <c r="CT345" s="471"/>
      <c r="CU345" s="471"/>
      <c r="CV345" s="471"/>
      <c r="CW345" s="471"/>
      <c r="CX345" s="471"/>
      <c r="CY345" s="471"/>
      <c r="CZ345" s="471"/>
      <c r="DA345" s="471"/>
      <c r="DB345" s="471"/>
      <c r="DC345" s="471"/>
      <c r="DD345" s="471"/>
      <c r="DE345" s="471"/>
      <c r="DF345" s="471"/>
      <c r="DG345" s="471"/>
      <c r="DH345" s="471"/>
      <c r="DI345" s="471"/>
      <c r="DJ345" s="471"/>
      <c r="DK345" s="471"/>
      <c r="DL345" s="471"/>
      <c r="DM345" s="471"/>
      <c r="DN345" s="471"/>
      <c r="DO345" s="471"/>
      <c r="DP345" s="471"/>
      <c r="DQ345" s="471"/>
      <c r="DR345" s="471"/>
      <c r="DS345" s="471"/>
      <c r="DT345" s="471"/>
      <c r="DU345" s="471"/>
      <c r="DV345" s="471"/>
      <c r="DW345" s="471"/>
      <c r="DX345" s="471"/>
      <c r="DY345" s="471"/>
      <c r="DZ345" s="471"/>
      <c r="EA345" s="471"/>
      <c r="EB345" s="471"/>
      <c r="EC345" s="471"/>
      <c r="ED345" s="471"/>
      <c r="EE345" s="471"/>
      <c r="EF345" s="471"/>
      <c r="EG345" s="471"/>
      <c r="EH345" s="471"/>
      <c r="EI345" s="471"/>
      <c r="EJ345" s="471"/>
      <c r="EK345" s="471"/>
      <c r="EL345" s="471"/>
      <c r="EM345" s="471"/>
      <c r="EN345" s="471"/>
      <c r="EO345" s="471"/>
      <c r="EP345" s="471"/>
      <c r="EQ345" s="471"/>
      <c r="ER345" s="471"/>
      <c r="ES345" s="471"/>
      <c r="ET345" s="471"/>
      <c r="EU345" s="471"/>
      <c r="EV345" s="471"/>
      <c r="EW345" s="471"/>
      <c r="EX345" s="471"/>
      <c r="EY345" s="471"/>
      <c r="EZ345" s="471"/>
      <c r="FA345" s="471"/>
      <c r="FB345" s="471"/>
      <c r="FC345" s="471"/>
      <c r="FD345" s="471"/>
      <c r="FE345" s="471"/>
      <c r="FF345" s="471"/>
      <c r="FG345" s="471"/>
      <c r="FH345" s="471"/>
      <c r="FI345" s="471"/>
      <c r="FJ345" s="471"/>
      <c r="FK345" s="471"/>
      <c r="FL345" s="471"/>
      <c r="FM345" s="471"/>
      <c r="FN345" s="471"/>
      <c r="FO345" s="471"/>
      <c r="FP345" s="471"/>
      <c r="FQ345" s="471"/>
      <c r="FR345" s="471"/>
      <c r="FS345" s="471"/>
      <c r="FT345" s="471"/>
      <c r="FU345" s="471"/>
      <c r="FV345" s="471"/>
      <c r="FW345" s="471"/>
      <c r="FX345" s="471"/>
      <c r="FY345" s="471"/>
      <c r="FZ345" s="471"/>
      <c r="GA345" s="471"/>
      <c r="GB345" s="471"/>
      <c r="GC345" s="471"/>
      <c r="GD345" s="471"/>
      <c r="GE345" s="471"/>
      <c r="GF345" s="471"/>
      <c r="GG345" s="471"/>
      <c r="GH345" s="471"/>
      <c r="GI345" s="471"/>
      <c r="GJ345" s="471"/>
      <c r="GK345" s="471"/>
      <c r="GL345" s="471"/>
      <c r="GM345" s="471"/>
      <c r="GN345" s="471"/>
      <c r="GO345" s="471"/>
      <c r="GP345" s="471"/>
      <c r="GQ345" s="471"/>
      <c r="GR345" s="471"/>
      <c r="GS345" s="471"/>
      <c r="GT345" s="471"/>
      <c r="GU345" s="471"/>
      <c r="GV345" s="471"/>
      <c r="GW345" s="471"/>
      <c r="GX345" s="471"/>
      <c r="GY345" s="471"/>
      <c r="GZ345" s="471"/>
      <c r="HA345" s="471"/>
      <c r="HB345" s="471"/>
      <c r="HC345" s="471"/>
      <c r="HD345" s="471"/>
      <c r="HE345" s="471"/>
      <c r="HF345" s="471"/>
      <c r="HG345" s="471"/>
      <c r="HH345" s="471"/>
      <c r="HI345" s="471"/>
      <c r="HJ345" s="471"/>
      <c r="HK345" s="471"/>
      <c r="HL345" s="471"/>
      <c r="HM345" s="471"/>
      <c r="HN345" s="471"/>
      <c r="HO345" s="471"/>
      <c r="HP345" s="471"/>
      <c r="HQ345" s="471"/>
      <c r="HR345" s="471"/>
      <c r="HS345" s="471"/>
      <c r="HT345" s="471"/>
      <c r="HU345" s="471"/>
      <c r="HV345" s="471"/>
      <c r="HW345" s="471"/>
      <c r="HX345" s="471"/>
      <c r="HY345" s="471"/>
      <c r="HZ345" s="471"/>
      <c r="IA345" s="471"/>
      <c r="IB345" s="471"/>
      <c r="IC345" s="471"/>
      <c r="ID345" s="471"/>
      <c r="IE345" s="471"/>
      <c r="IF345" s="471"/>
      <c r="IG345" s="471"/>
      <c r="IH345" s="471"/>
      <c r="II345" s="471"/>
      <c r="IJ345" s="471"/>
      <c r="IK345" s="471"/>
      <c r="IL345" s="471"/>
      <c r="IM345" s="471"/>
      <c r="IN345" s="471"/>
      <c r="IO345" s="471"/>
      <c r="IP345" s="471"/>
      <c r="IQ345" s="471"/>
      <c r="IR345" s="471"/>
      <c r="IS345" s="471"/>
      <c r="IT345" s="471"/>
      <c r="IU345" s="471"/>
      <c r="IV345" s="471"/>
    </row>
    <row r="346" spans="1:3" ht="18">
      <c r="A346" s="495"/>
      <c r="B346" s="496" t="s">
        <v>844</v>
      </c>
      <c r="C346" s="438"/>
    </row>
    <row r="347" spans="1:3" ht="18">
      <c r="A347" s="495"/>
      <c r="B347" s="497" t="s">
        <v>845</v>
      </c>
      <c r="C347" s="438"/>
    </row>
    <row r="348" spans="1:3" ht="18">
      <c r="A348" s="498" t="s">
        <v>846</v>
      </c>
      <c r="B348" s="499" t="s">
        <v>847</v>
      </c>
      <c r="C348" s="438"/>
    </row>
    <row r="349" spans="1:2" ht="18">
      <c r="A349" s="500" t="s">
        <v>848</v>
      </c>
      <c r="B349" s="501" t="s">
        <v>849</v>
      </c>
    </row>
    <row r="350" spans="1:2" ht="18">
      <c r="A350" s="500" t="s">
        <v>850</v>
      </c>
      <c r="B350" s="502" t="s">
        <v>851</v>
      </c>
    </row>
    <row r="351" spans="1:2" ht="18">
      <c r="A351" s="500" t="s">
        <v>852</v>
      </c>
      <c r="B351" s="502" t="s">
        <v>853</v>
      </c>
    </row>
    <row r="352" spans="1:2" ht="18">
      <c r="A352" s="500" t="s">
        <v>854</v>
      </c>
      <c r="B352" s="502" t="s">
        <v>202</v>
      </c>
    </row>
    <row r="353" spans="1:2" ht="18">
      <c r="A353" s="500" t="s">
        <v>203</v>
      </c>
      <c r="B353" s="502" t="s">
        <v>204</v>
      </c>
    </row>
    <row r="354" spans="1:2" ht="18">
      <c r="A354" s="500" t="s">
        <v>205</v>
      </c>
      <c r="B354" s="502" t="s">
        <v>206</v>
      </c>
    </row>
    <row r="355" spans="1:2" ht="18">
      <c r="A355" s="500" t="s">
        <v>207</v>
      </c>
      <c r="B355" s="503" t="s">
        <v>208</v>
      </c>
    </row>
    <row r="356" spans="1:2" ht="18">
      <c r="A356" s="500" t="s">
        <v>209</v>
      </c>
      <c r="B356" s="503" t="s">
        <v>210</v>
      </c>
    </row>
    <row r="357" spans="1:2" ht="18">
      <c r="A357" s="500" t="s">
        <v>211</v>
      </c>
      <c r="B357" s="503" t="s">
        <v>212</v>
      </c>
    </row>
    <row r="358" spans="1:2" ht="18">
      <c r="A358" s="500" t="s">
        <v>213</v>
      </c>
      <c r="B358" s="503" t="s">
        <v>214</v>
      </c>
    </row>
    <row r="359" spans="1:2" ht="18">
      <c r="A359" s="500" t="s">
        <v>215</v>
      </c>
      <c r="B359" s="504" t="s">
        <v>216</v>
      </c>
    </row>
    <row r="360" spans="1:2" ht="18">
      <c r="A360" s="500" t="s">
        <v>217</v>
      </c>
      <c r="B360" s="504" t="s">
        <v>218</v>
      </c>
    </row>
    <row r="361" spans="1:2" ht="18">
      <c r="A361" s="500" t="s">
        <v>219</v>
      </c>
      <c r="B361" s="503" t="s">
        <v>220</v>
      </c>
    </row>
    <row r="362" spans="1:5" ht="18">
      <c r="A362" s="505" t="s">
        <v>221</v>
      </c>
      <c r="B362" s="503" t="s">
        <v>222</v>
      </c>
      <c r="C362" s="439" t="s">
        <v>223</v>
      </c>
      <c r="D362" s="440"/>
      <c r="E362" s="441"/>
    </row>
    <row r="363" spans="1:5" ht="18">
      <c r="A363" s="505" t="s">
        <v>224</v>
      </c>
      <c r="B363" s="502" t="s">
        <v>225</v>
      </c>
      <c r="C363" s="439" t="s">
        <v>223</v>
      </c>
      <c r="D363" s="440"/>
      <c r="E363" s="441"/>
    </row>
    <row r="364" spans="1:5" ht="18">
      <c r="A364" s="505" t="s">
        <v>226</v>
      </c>
      <c r="B364" s="503" t="s">
        <v>227</v>
      </c>
      <c r="C364" s="439" t="s">
        <v>223</v>
      </c>
      <c r="D364" s="440"/>
      <c r="E364" s="441"/>
    </row>
    <row r="365" spans="1:5" ht="18">
      <c r="A365" s="505" t="s">
        <v>228</v>
      </c>
      <c r="B365" s="503" t="s">
        <v>229</v>
      </c>
      <c r="C365" s="439" t="s">
        <v>223</v>
      </c>
      <c r="D365" s="440"/>
      <c r="E365" s="441"/>
    </row>
    <row r="366" spans="1:5" ht="18">
      <c r="A366" s="505" t="s">
        <v>230</v>
      </c>
      <c r="B366" s="503" t="s">
        <v>231</v>
      </c>
      <c r="C366" s="439" t="s">
        <v>223</v>
      </c>
      <c r="D366" s="440"/>
      <c r="E366" s="441"/>
    </row>
    <row r="367" spans="1:5" ht="18">
      <c r="A367" s="505" t="s">
        <v>232</v>
      </c>
      <c r="B367" s="503" t="s">
        <v>233</v>
      </c>
      <c r="C367" s="439" t="s">
        <v>223</v>
      </c>
      <c r="D367" s="440"/>
      <c r="E367" s="441"/>
    </row>
    <row r="368" spans="1:5" ht="18">
      <c r="A368" s="505" t="s">
        <v>234</v>
      </c>
      <c r="B368" s="503" t="s">
        <v>235</v>
      </c>
      <c r="C368" s="439" t="s">
        <v>223</v>
      </c>
      <c r="D368" s="440"/>
      <c r="E368" s="441"/>
    </row>
    <row r="369" spans="1:5" ht="18">
      <c r="A369" s="505" t="s">
        <v>236</v>
      </c>
      <c r="B369" s="503" t="s">
        <v>237</v>
      </c>
      <c r="C369" s="439" t="s">
        <v>223</v>
      </c>
      <c r="D369" s="440"/>
      <c r="E369" s="441"/>
    </row>
    <row r="370" spans="1:5" ht="18">
      <c r="A370" s="505" t="s">
        <v>238</v>
      </c>
      <c r="B370" s="503" t="s">
        <v>239</v>
      </c>
      <c r="C370" s="439" t="s">
        <v>223</v>
      </c>
      <c r="D370" s="440"/>
      <c r="E370" s="441"/>
    </row>
    <row r="371" spans="1:5" ht="18">
      <c r="A371" s="505" t="s">
        <v>240</v>
      </c>
      <c r="B371" s="502" t="s">
        <v>241</v>
      </c>
      <c r="C371" s="439" t="s">
        <v>223</v>
      </c>
      <c r="D371" s="440"/>
      <c r="E371" s="441"/>
    </row>
    <row r="372" spans="1:5" ht="18">
      <c r="A372" s="505" t="s">
        <v>242</v>
      </c>
      <c r="B372" s="503" t="s">
        <v>243</v>
      </c>
      <c r="C372" s="439" t="s">
        <v>223</v>
      </c>
      <c r="D372" s="440"/>
      <c r="E372" s="441"/>
    </row>
    <row r="373" spans="1:5" ht="18">
      <c r="A373" s="505" t="s">
        <v>244</v>
      </c>
      <c r="B373" s="502" t="s">
        <v>245</v>
      </c>
      <c r="C373" s="439" t="s">
        <v>223</v>
      </c>
      <c r="D373" s="440"/>
      <c r="E373" s="441"/>
    </row>
    <row r="374" spans="1:5" ht="18">
      <c r="A374" s="505" t="s">
        <v>246</v>
      </c>
      <c r="B374" s="502" t="s">
        <v>247</v>
      </c>
      <c r="C374" s="439" t="s">
        <v>223</v>
      </c>
      <c r="D374" s="440"/>
      <c r="E374" s="441"/>
    </row>
    <row r="375" spans="1:5" ht="18">
      <c r="A375" s="505" t="s">
        <v>248</v>
      </c>
      <c r="B375" s="502" t="s">
        <v>249</v>
      </c>
      <c r="C375" s="439" t="s">
        <v>223</v>
      </c>
      <c r="D375" s="440"/>
      <c r="E375" s="441"/>
    </row>
    <row r="376" spans="1:5" ht="18">
      <c r="A376" s="505" t="s">
        <v>250</v>
      </c>
      <c r="B376" s="502" t="s">
        <v>251</v>
      </c>
      <c r="C376" s="439" t="s">
        <v>223</v>
      </c>
      <c r="D376" s="440"/>
      <c r="E376" s="441"/>
    </row>
    <row r="377" spans="1:5" ht="18">
      <c r="A377" s="505" t="s">
        <v>252</v>
      </c>
      <c r="B377" s="502" t="s">
        <v>253</v>
      </c>
      <c r="C377" s="439" t="s">
        <v>223</v>
      </c>
      <c r="D377" s="440"/>
      <c r="E377" s="441"/>
    </row>
    <row r="378" spans="1:5" ht="18">
      <c r="A378" s="505" t="s">
        <v>254</v>
      </c>
      <c r="B378" s="502" t="s">
        <v>255</v>
      </c>
      <c r="C378" s="439" t="s">
        <v>223</v>
      </c>
      <c r="D378" s="440"/>
      <c r="E378" s="441"/>
    </row>
    <row r="379" spans="1:5" ht="18">
      <c r="A379" s="505" t="s">
        <v>256</v>
      </c>
      <c r="B379" s="502" t="s">
        <v>257</v>
      </c>
      <c r="C379" s="439" t="s">
        <v>223</v>
      </c>
      <c r="D379" s="440"/>
      <c r="E379" s="441"/>
    </row>
    <row r="380" spans="1:5" ht="18">
      <c r="A380" s="505" t="s">
        <v>258</v>
      </c>
      <c r="B380" s="502" t="s">
        <v>259</v>
      </c>
      <c r="C380" s="439" t="s">
        <v>223</v>
      </c>
      <c r="D380" s="440"/>
      <c r="E380" s="441"/>
    </row>
    <row r="381" spans="1:5" ht="18">
      <c r="A381" s="505" t="s">
        <v>260</v>
      </c>
      <c r="B381" s="506" t="s">
        <v>261</v>
      </c>
      <c r="C381" s="439" t="s">
        <v>223</v>
      </c>
      <c r="D381" s="440"/>
      <c r="E381" s="441"/>
    </row>
    <row r="382" spans="1:5" ht="18">
      <c r="A382" s="505" t="s">
        <v>262</v>
      </c>
      <c r="B382" s="506" t="s">
        <v>263</v>
      </c>
      <c r="C382" s="439" t="s">
        <v>223</v>
      </c>
      <c r="D382" s="440"/>
      <c r="E382" s="441"/>
    </row>
    <row r="383" spans="1:5" ht="18">
      <c r="A383" s="507" t="s">
        <v>264</v>
      </c>
      <c r="B383" s="508" t="s">
        <v>265</v>
      </c>
      <c r="C383" s="439" t="s">
        <v>223</v>
      </c>
      <c r="D383" s="442"/>
      <c r="E383" s="441"/>
    </row>
    <row r="384" spans="1:5" ht="18">
      <c r="A384" s="495" t="s">
        <v>223</v>
      </c>
      <c r="B384" s="509" t="s">
        <v>266</v>
      </c>
      <c r="C384" s="439" t="s">
        <v>223</v>
      </c>
      <c r="D384" s="443"/>
      <c r="E384" s="441"/>
    </row>
    <row r="385" spans="1:5" ht="18">
      <c r="A385" s="510" t="s">
        <v>267</v>
      </c>
      <c r="B385" s="511" t="s">
        <v>268</v>
      </c>
      <c r="C385" s="439" t="s">
        <v>223</v>
      </c>
      <c r="D385" s="440"/>
      <c r="E385" s="441"/>
    </row>
    <row r="386" spans="1:5" ht="18">
      <c r="A386" s="505" t="s">
        <v>269</v>
      </c>
      <c r="B386" s="486" t="s">
        <v>270</v>
      </c>
      <c r="C386" s="439" t="s">
        <v>223</v>
      </c>
      <c r="D386" s="440"/>
      <c r="E386" s="441"/>
    </row>
    <row r="387" spans="1:5" ht="18">
      <c r="A387" s="512" t="s">
        <v>271</v>
      </c>
      <c r="B387" s="513" t="s">
        <v>272</v>
      </c>
      <c r="C387" s="439" t="s">
        <v>223</v>
      </c>
      <c r="D387" s="440"/>
      <c r="E387" s="441"/>
    </row>
    <row r="388" spans="1:5" ht="18">
      <c r="A388" s="495" t="s">
        <v>223</v>
      </c>
      <c r="B388" s="514" t="s">
        <v>273</v>
      </c>
      <c r="C388" s="439" t="s">
        <v>223</v>
      </c>
      <c r="D388" s="444"/>
      <c r="E388" s="441"/>
    </row>
    <row r="389" spans="1:5" ht="16.5">
      <c r="A389" s="515" t="s">
        <v>82</v>
      </c>
      <c r="B389" s="478" t="s">
        <v>83</v>
      </c>
      <c r="C389" s="439" t="s">
        <v>223</v>
      </c>
      <c r="D389" s="445"/>
      <c r="E389" s="441"/>
    </row>
    <row r="390" spans="1:5" ht="16.5">
      <c r="A390" s="515" t="s">
        <v>84</v>
      </c>
      <c r="B390" s="478" t="s">
        <v>85</v>
      </c>
      <c r="C390" s="439" t="s">
        <v>223</v>
      </c>
      <c r="D390" s="445"/>
      <c r="E390" s="441"/>
    </row>
    <row r="391" spans="1:5" ht="16.5">
      <c r="A391" s="516" t="s">
        <v>86</v>
      </c>
      <c r="B391" s="517" t="s">
        <v>87</v>
      </c>
      <c r="C391" s="439" t="s">
        <v>223</v>
      </c>
      <c r="D391" s="445"/>
      <c r="E391" s="441"/>
    </row>
    <row r="392" spans="1:5" ht="18">
      <c r="A392" s="495" t="s">
        <v>223</v>
      </c>
      <c r="B392" s="514" t="s">
        <v>274</v>
      </c>
      <c r="C392" s="439" t="s">
        <v>223</v>
      </c>
      <c r="D392" s="444"/>
      <c r="E392" s="441"/>
    </row>
    <row r="393" spans="1:5" ht="18">
      <c r="A393" s="510" t="s">
        <v>275</v>
      </c>
      <c r="B393" s="511" t="s">
        <v>276</v>
      </c>
      <c r="C393" s="439" t="s">
        <v>223</v>
      </c>
      <c r="D393" s="440"/>
      <c r="E393" s="441"/>
    </row>
    <row r="394" spans="1:5" ht="18.75" thickBot="1">
      <c r="A394" s="518" t="s">
        <v>277</v>
      </c>
      <c r="B394" s="519" t="s">
        <v>278</v>
      </c>
      <c r="C394" s="439" t="s">
        <v>223</v>
      </c>
      <c r="D394" s="446"/>
      <c r="E394" s="441"/>
    </row>
    <row r="395" spans="1:5" ht="16.5">
      <c r="A395" s="520" t="s">
        <v>279</v>
      </c>
      <c r="B395" s="521" t="s">
        <v>1184</v>
      </c>
      <c r="C395" s="439" t="s">
        <v>223</v>
      </c>
      <c r="D395" s="445"/>
      <c r="E395" s="441"/>
    </row>
    <row r="396" spans="1:5" ht="16.5">
      <c r="A396" s="515" t="s">
        <v>1185</v>
      </c>
      <c r="B396" s="478" t="s">
        <v>1186</v>
      </c>
      <c r="C396" s="439" t="s">
        <v>223</v>
      </c>
      <c r="D396" s="447"/>
      <c r="E396" s="441"/>
    </row>
    <row r="397" spans="1:5" ht="18.75" thickBot="1">
      <c r="A397" s="522" t="s">
        <v>1187</v>
      </c>
      <c r="B397" s="523" t="s">
        <v>1188</v>
      </c>
      <c r="C397" s="439" t="s">
        <v>223</v>
      </c>
      <c r="D397" s="446"/>
      <c r="E397" s="441"/>
    </row>
    <row r="398" spans="1:5" ht="16.5">
      <c r="A398" s="524" t="s">
        <v>1189</v>
      </c>
      <c r="B398" s="525" t="s">
        <v>1190</v>
      </c>
      <c r="C398" s="439" t="s">
        <v>223</v>
      </c>
      <c r="D398" s="447"/>
      <c r="E398" s="441"/>
    </row>
    <row r="399" spans="1:5" ht="16.5">
      <c r="A399" s="526" t="s">
        <v>1191</v>
      </c>
      <c r="B399" s="478" t="s">
        <v>1192</v>
      </c>
      <c r="C399" s="439" t="s">
        <v>223</v>
      </c>
      <c r="D399" s="449"/>
      <c r="E399" s="441"/>
    </row>
    <row r="400" spans="1:5" ht="16.5">
      <c r="A400" s="515" t="s">
        <v>1193</v>
      </c>
      <c r="B400" s="482" t="s">
        <v>446</v>
      </c>
      <c r="C400" s="439" t="s">
        <v>223</v>
      </c>
      <c r="D400" s="447"/>
      <c r="E400" s="441"/>
    </row>
    <row r="401" spans="1:5" ht="17.25" thickBot="1">
      <c r="A401" s="527" t="s">
        <v>447</v>
      </c>
      <c r="B401" s="528" t="s">
        <v>448</v>
      </c>
      <c r="C401" s="439" t="s">
        <v>223</v>
      </c>
      <c r="D401" s="447"/>
      <c r="E401" s="441"/>
    </row>
    <row r="402" spans="1:5" ht="18">
      <c r="A402" s="529" t="s">
        <v>449</v>
      </c>
      <c r="B402" s="530" t="s">
        <v>450</v>
      </c>
      <c r="C402" s="439" t="s">
        <v>223</v>
      </c>
      <c r="D402" s="450"/>
      <c r="E402" s="441"/>
    </row>
    <row r="403" spans="1:5" ht="18">
      <c r="A403" s="531" t="s">
        <v>451</v>
      </c>
      <c r="B403" s="532" t="s">
        <v>452</v>
      </c>
      <c r="C403" s="439" t="s">
        <v>223</v>
      </c>
      <c r="D403" s="450"/>
      <c r="E403" s="441"/>
    </row>
    <row r="404" spans="1:5" ht="18">
      <c r="A404" s="531" t="s">
        <v>453</v>
      </c>
      <c r="B404" s="533" t="s">
        <v>454</v>
      </c>
      <c r="C404" s="439" t="s">
        <v>223</v>
      </c>
      <c r="D404" s="450"/>
      <c r="E404" s="441"/>
    </row>
    <row r="405" spans="1:5" ht="18">
      <c r="A405" s="531" t="s">
        <v>455</v>
      </c>
      <c r="B405" s="532" t="s">
        <v>456</v>
      </c>
      <c r="C405" s="439" t="s">
        <v>223</v>
      </c>
      <c r="D405" s="450"/>
      <c r="E405" s="441"/>
    </row>
    <row r="406" spans="1:5" ht="18">
      <c r="A406" s="531" t="s">
        <v>457</v>
      </c>
      <c r="B406" s="532" t="s">
        <v>458</v>
      </c>
      <c r="C406" s="439" t="s">
        <v>223</v>
      </c>
      <c r="D406" s="450"/>
      <c r="E406" s="441"/>
    </row>
    <row r="407" spans="1:5" ht="18">
      <c r="A407" s="531" t="s">
        <v>459</v>
      </c>
      <c r="B407" s="534" t="s">
        <v>460</v>
      </c>
      <c r="C407" s="439" t="s">
        <v>223</v>
      </c>
      <c r="D407" s="450"/>
      <c r="E407" s="441"/>
    </row>
    <row r="408" spans="1:5" ht="18">
      <c r="A408" s="531" t="s">
        <v>461</v>
      </c>
      <c r="B408" s="534" t="s">
        <v>462</v>
      </c>
      <c r="C408" s="439" t="s">
        <v>223</v>
      </c>
      <c r="D408" s="450"/>
      <c r="E408" s="441"/>
    </row>
    <row r="409" spans="1:5" ht="18">
      <c r="A409" s="531" t="s">
        <v>463</v>
      </c>
      <c r="B409" s="534" t="s">
        <v>464</v>
      </c>
      <c r="C409" s="439" t="s">
        <v>223</v>
      </c>
      <c r="D409" s="451"/>
      <c r="E409" s="441"/>
    </row>
    <row r="410" spans="1:5" ht="18">
      <c r="A410" s="531" t="s">
        <v>465</v>
      </c>
      <c r="B410" s="534" t="s">
        <v>466</v>
      </c>
      <c r="C410" s="439" t="s">
        <v>223</v>
      </c>
      <c r="D410" s="451"/>
      <c r="E410" s="441"/>
    </row>
    <row r="411" spans="1:5" ht="18">
      <c r="A411" s="531" t="s">
        <v>467</v>
      </c>
      <c r="B411" s="534" t="s">
        <v>295</v>
      </c>
      <c r="C411" s="439" t="s">
        <v>223</v>
      </c>
      <c r="D411" s="451"/>
      <c r="E411" s="441"/>
    </row>
    <row r="412" spans="1:5" ht="18">
      <c r="A412" s="531" t="s">
        <v>296</v>
      </c>
      <c r="B412" s="532" t="s">
        <v>297</v>
      </c>
      <c r="C412" s="439" t="s">
        <v>223</v>
      </c>
      <c r="D412" s="451"/>
      <c r="E412" s="441"/>
    </row>
    <row r="413" spans="1:5" ht="18">
      <c r="A413" s="531" t="s">
        <v>298</v>
      </c>
      <c r="B413" s="532" t="s">
        <v>299</v>
      </c>
      <c r="C413" s="439" t="s">
        <v>223</v>
      </c>
      <c r="D413" s="451"/>
      <c r="E413" s="441"/>
    </row>
    <row r="414" spans="1:5" ht="18">
      <c r="A414" s="531" t="s">
        <v>300</v>
      </c>
      <c r="B414" s="532" t="s">
        <v>1194</v>
      </c>
      <c r="C414" s="439" t="s">
        <v>223</v>
      </c>
      <c r="D414" s="451"/>
      <c r="E414" s="441"/>
    </row>
    <row r="415" spans="1:5" ht="18.75" thickBot="1">
      <c r="A415" s="535" t="s">
        <v>1195</v>
      </c>
      <c r="B415" s="536" t="s">
        <v>1196</v>
      </c>
      <c r="C415" s="439" t="s">
        <v>223</v>
      </c>
      <c r="D415" s="451"/>
      <c r="E415" s="441"/>
    </row>
    <row r="416" spans="1:5" ht="18">
      <c r="A416" s="529" t="s">
        <v>1197</v>
      </c>
      <c r="B416" s="530" t="s">
        <v>1198</v>
      </c>
      <c r="C416" s="439" t="s">
        <v>223</v>
      </c>
      <c r="D416" s="450"/>
      <c r="E416" s="441"/>
    </row>
    <row r="417" spans="1:5" ht="18">
      <c r="A417" s="531" t="s">
        <v>1199</v>
      </c>
      <c r="B417" s="533" t="s">
        <v>1200</v>
      </c>
      <c r="C417" s="439" t="s">
        <v>223</v>
      </c>
      <c r="D417" s="451"/>
      <c r="E417" s="441"/>
    </row>
    <row r="418" spans="1:5" ht="18">
      <c r="A418" s="531" t="s">
        <v>1201</v>
      </c>
      <c r="B418" s="532" t="s">
        <v>1202</v>
      </c>
      <c r="C418" s="439" t="s">
        <v>223</v>
      </c>
      <c r="D418" s="451"/>
      <c r="E418" s="441"/>
    </row>
    <row r="419" spans="1:5" ht="18">
      <c r="A419" s="531" t="s">
        <v>1203</v>
      </c>
      <c r="B419" s="532" t="s">
        <v>1204</v>
      </c>
      <c r="C419" s="439" t="s">
        <v>223</v>
      </c>
      <c r="D419" s="451"/>
      <c r="E419" s="441"/>
    </row>
    <row r="420" spans="1:5" ht="18">
      <c r="A420" s="531" t="s">
        <v>1205</v>
      </c>
      <c r="B420" s="532" t="s">
        <v>1206</v>
      </c>
      <c r="C420" s="439" t="s">
        <v>223</v>
      </c>
      <c r="D420" s="451"/>
      <c r="E420" s="441"/>
    </row>
    <row r="421" spans="1:5" ht="18">
      <c r="A421" s="531" t="s">
        <v>1207</v>
      </c>
      <c r="B421" s="532" t="s">
        <v>1208</v>
      </c>
      <c r="C421" s="439" t="s">
        <v>223</v>
      </c>
      <c r="D421" s="451"/>
      <c r="E421" s="441"/>
    </row>
    <row r="422" spans="1:5" ht="18">
      <c r="A422" s="531" t="s">
        <v>1209</v>
      </c>
      <c r="B422" s="532" t="s">
        <v>1210</v>
      </c>
      <c r="C422" s="439" t="s">
        <v>223</v>
      </c>
      <c r="D422" s="451"/>
      <c r="E422" s="441"/>
    </row>
    <row r="423" spans="1:5" ht="18">
      <c r="A423" s="531" t="s">
        <v>1211</v>
      </c>
      <c r="B423" s="532" t="s">
        <v>1212</v>
      </c>
      <c r="C423" s="439" t="s">
        <v>223</v>
      </c>
      <c r="D423" s="451"/>
      <c r="E423" s="441"/>
    </row>
    <row r="424" spans="1:5" ht="18">
      <c r="A424" s="531" t="s">
        <v>1213</v>
      </c>
      <c r="B424" s="532" t="s">
        <v>1214</v>
      </c>
      <c r="C424" s="439" t="s">
        <v>223</v>
      </c>
      <c r="D424" s="451"/>
      <c r="E424" s="441"/>
    </row>
    <row r="425" spans="1:5" ht="18">
      <c r="A425" s="531" t="s">
        <v>1215</v>
      </c>
      <c r="B425" s="532" t="s">
        <v>1216</v>
      </c>
      <c r="C425" s="439" t="s">
        <v>223</v>
      </c>
      <c r="D425" s="451"/>
      <c r="E425" s="441"/>
    </row>
    <row r="426" spans="1:5" ht="18">
      <c r="A426" s="531" t="s">
        <v>1217</v>
      </c>
      <c r="B426" s="532" t="s">
        <v>1218</v>
      </c>
      <c r="C426" s="439" t="s">
        <v>223</v>
      </c>
      <c r="D426" s="451"/>
      <c r="E426" s="441"/>
    </row>
    <row r="427" spans="1:5" ht="18">
      <c r="A427" s="531" t="s">
        <v>1219</v>
      </c>
      <c r="B427" s="532" t="s">
        <v>1220</v>
      </c>
      <c r="C427" s="439" t="s">
        <v>223</v>
      </c>
      <c r="D427" s="451"/>
      <c r="E427" s="441"/>
    </row>
    <row r="428" spans="1:5" ht="18.75" thickBot="1">
      <c r="A428" s="535" t="s">
        <v>1221</v>
      </c>
      <c r="B428" s="536" t="s">
        <v>1222</v>
      </c>
      <c r="C428" s="439" t="s">
        <v>223</v>
      </c>
      <c r="D428" s="451"/>
      <c r="E428" s="441"/>
    </row>
    <row r="429" spans="1:5" ht="18">
      <c r="A429" s="529" t="s">
        <v>1223</v>
      </c>
      <c r="B429" s="530" t="s">
        <v>1224</v>
      </c>
      <c r="C429" s="439" t="s">
        <v>223</v>
      </c>
      <c r="D429" s="451"/>
      <c r="E429" s="441"/>
    </row>
    <row r="430" spans="1:5" ht="18">
      <c r="A430" s="531" t="s">
        <v>1225</v>
      </c>
      <c r="B430" s="532" t="s">
        <v>1226</v>
      </c>
      <c r="C430" s="439" t="s">
        <v>223</v>
      </c>
      <c r="D430" s="451"/>
      <c r="E430" s="441"/>
    </row>
    <row r="431" spans="1:5" ht="18">
      <c r="A431" s="531" t="s">
        <v>1227</v>
      </c>
      <c r="B431" s="532" t="s">
        <v>1228</v>
      </c>
      <c r="C431" s="439" t="s">
        <v>223</v>
      </c>
      <c r="D431" s="451"/>
      <c r="E431" s="441"/>
    </row>
    <row r="432" spans="1:5" ht="18">
      <c r="A432" s="531" t="s">
        <v>1229</v>
      </c>
      <c r="B432" s="532" t="s">
        <v>1230</v>
      </c>
      <c r="C432" s="439" t="s">
        <v>223</v>
      </c>
      <c r="D432" s="451"/>
      <c r="E432" s="441"/>
    </row>
    <row r="433" spans="1:5" ht="18">
      <c r="A433" s="531" t="s">
        <v>1231</v>
      </c>
      <c r="B433" s="533" t="s">
        <v>1232</v>
      </c>
      <c r="C433" s="439" t="s">
        <v>223</v>
      </c>
      <c r="D433" s="451"/>
      <c r="E433" s="441"/>
    </row>
    <row r="434" spans="1:5" ht="18">
      <c r="A434" s="531" t="s">
        <v>1233</v>
      </c>
      <c r="B434" s="532" t="s">
        <v>1234</v>
      </c>
      <c r="C434" s="439" t="s">
        <v>223</v>
      </c>
      <c r="D434" s="451"/>
      <c r="E434" s="441"/>
    </row>
    <row r="435" spans="1:5" ht="18">
      <c r="A435" s="531" t="s">
        <v>1235</v>
      </c>
      <c r="B435" s="532" t="s">
        <v>1236</v>
      </c>
      <c r="C435" s="439" t="s">
        <v>223</v>
      </c>
      <c r="D435" s="451"/>
      <c r="E435" s="441"/>
    </row>
    <row r="436" spans="1:5" ht="18">
      <c r="A436" s="531" t="s">
        <v>1237</v>
      </c>
      <c r="B436" s="532" t="s">
        <v>1238</v>
      </c>
      <c r="C436" s="439" t="s">
        <v>223</v>
      </c>
      <c r="D436" s="451"/>
      <c r="E436" s="441"/>
    </row>
    <row r="437" spans="1:5" ht="18">
      <c r="A437" s="531" t="s">
        <v>1239</v>
      </c>
      <c r="B437" s="532" t="s">
        <v>1240</v>
      </c>
      <c r="C437" s="439" t="s">
        <v>223</v>
      </c>
      <c r="D437" s="451"/>
      <c r="E437" s="441"/>
    </row>
    <row r="438" spans="1:5" ht="18">
      <c r="A438" s="531" t="s">
        <v>1241</v>
      </c>
      <c r="B438" s="532" t="s">
        <v>1242</v>
      </c>
      <c r="C438" s="439" t="s">
        <v>223</v>
      </c>
      <c r="D438" s="451"/>
      <c r="E438" s="441"/>
    </row>
    <row r="439" spans="1:5" ht="18">
      <c r="A439" s="531" t="s">
        <v>1243</v>
      </c>
      <c r="B439" s="532" t="s">
        <v>1244</v>
      </c>
      <c r="C439" s="439" t="s">
        <v>223</v>
      </c>
      <c r="D439" s="451"/>
      <c r="E439" s="441"/>
    </row>
    <row r="440" spans="1:5" ht="18.75" thickBot="1">
      <c r="A440" s="535" t="s">
        <v>1245</v>
      </c>
      <c r="B440" s="536" t="s">
        <v>1246</v>
      </c>
      <c r="C440" s="439" t="s">
        <v>223</v>
      </c>
      <c r="D440" s="451"/>
      <c r="E440" s="441"/>
    </row>
    <row r="441" spans="1:5" ht="18">
      <c r="A441" s="529" t="s">
        <v>1247</v>
      </c>
      <c r="B441" s="537" t="s">
        <v>1248</v>
      </c>
      <c r="C441" s="439" t="s">
        <v>223</v>
      </c>
      <c r="D441" s="451"/>
      <c r="E441" s="441"/>
    </row>
    <row r="442" spans="1:5" ht="18">
      <c r="A442" s="531" t="s">
        <v>1249</v>
      </c>
      <c r="B442" s="532" t="s">
        <v>1250</v>
      </c>
      <c r="C442" s="439" t="s">
        <v>223</v>
      </c>
      <c r="D442" s="451"/>
      <c r="E442" s="441"/>
    </row>
    <row r="443" spans="1:5" ht="18">
      <c r="A443" s="531" t="s">
        <v>1251</v>
      </c>
      <c r="B443" s="532" t="s">
        <v>1252</v>
      </c>
      <c r="C443" s="439" t="s">
        <v>223</v>
      </c>
      <c r="D443" s="451"/>
      <c r="E443" s="441"/>
    </row>
    <row r="444" spans="1:5" ht="18">
      <c r="A444" s="531" t="s">
        <v>1253</v>
      </c>
      <c r="B444" s="532" t="s">
        <v>1254</v>
      </c>
      <c r="C444" s="439" t="s">
        <v>223</v>
      </c>
      <c r="D444" s="451"/>
      <c r="E444" s="441"/>
    </row>
    <row r="445" spans="1:5" ht="18">
      <c r="A445" s="531" t="s">
        <v>1255</v>
      </c>
      <c r="B445" s="532" t="s">
        <v>1256</v>
      </c>
      <c r="C445" s="439" t="s">
        <v>223</v>
      </c>
      <c r="D445" s="451"/>
      <c r="E445" s="441"/>
    </row>
    <row r="446" spans="1:5" ht="18">
      <c r="A446" s="531" t="s">
        <v>1257</v>
      </c>
      <c r="B446" s="532" t="s">
        <v>1258</v>
      </c>
      <c r="C446" s="439" t="s">
        <v>223</v>
      </c>
      <c r="D446" s="451"/>
      <c r="E446" s="441"/>
    </row>
    <row r="447" spans="1:5" ht="18">
      <c r="A447" s="531" t="s">
        <v>1259</v>
      </c>
      <c r="B447" s="532" t="s">
        <v>1260</v>
      </c>
      <c r="C447" s="439" t="s">
        <v>223</v>
      </c>
      <c r="D447" s="451"/>
      <c r="E447" s="441"/>
    </row>
    <row r="448" spans="1:5" ht="18">
      <c r="A448" s="531" t="s">
        <v>1261</v>
      </c>
      <c r="B448" s="532" t="s">
        <v>1262</v>
      </c>
      <c r="C448" s="439" t="s">
        <v>223</v>
      </c>
      <c r="D448" s="451"/>
      <c r="E448" s="441"/>
    </row>
    <row r="449" spans="1:5" ht="18">
      <c r="A449" s="531" t="s">
        <v>1263</v>
      </c>
      <c r="B449" s="532" t="s">
        <v>1264</v>
      </c>
      <c r="C449" s="439" t="s">
        <v>223</v>
      </c>
      <c r="D449" s="451"/>
      <c r="E449" s="441"/>
    </row>
    <row r="450" spans="1:5" ht="18.75" thickBot="1">
      <c r="A450" s="535" t="s">
        <v>1265</v>
      </c>
      <c r="B450" s="536" t="s">
        <v>1266</v>
      </c>
      <c r="C450" s="439" t="s">
        <v>223</v>
      </c>
      <c r="D450" s="451"/>
      <c r="E450" s="441"/>
    </row>
    <row r="451" spans="1:5" ht="18">
      <c r="A451" s="529" t="s">
        <v>1267</v>
      </c>
      <c r="B451" s="530" t="s">
        <v>1268</v>
      </c>
      <c r="C451" s="439" t="s">
        <v>223</v>
      </c>
      <c r="D451" s="451"/>
      <c r="E451" s="441"/>
    </row>
    <row r="452" spans="1:5" ht="18">
      <c r="A452" s="531" t="s">
        <v>1269</v>
      </c>
      <c r="B452" s="532" t="s">
        <v>1270</v>
      </c>
      <c r="C452" s="439" t="s">
        <v>223</v>
      </c>
      <c r="D452" s="451"/>
      <c r="E452" s="441"/>
    </row>
    <row r="453" spans="1:5" ht="18">
      <c r="A453" s="531" t="s">
        <v>1271</v>
      </c>
      <c r="B453" s="532" t="s">
        <v>1272</v>
      </c>
      <c r="C453" s="439" t="s">
        <v>223</v>
      </c>
      <c r="D453" s="451"/>
      <c r="E453" s="441"/>
    </row>
    <row r="454" spans="1:5" ht="18">
      <c r="A454" s="531" t="s">
        <v>1273</v>
      </c>
      <c r="B454" s="533" t="s">
        <v>1274</v>
      </c>
      <c r="C454" s="439" t="s">
        <v>223</v>
      </c>
      <c r="D454" s="451"/>
      <c r="E454" s="441"/>
    </row>
    <row r="455" spans="1:5" ht="18">
      <c r="A455" s="531" t="s">
        <v>1275</v>
      </c>
      <c r="B455" s="532" t="s">
        <v>1276</v>
      </c>
      <c r="C455" s="439" t="s">
        <v>223</v>
      </c>
      <c r="D455" s="451"/>
      <c r="E455" s="441"/>
    </row>
    <row r="456" spans="1:5" ht="18">
      <c r="A456" s="531" t="s">
        <v>1277</v>
      </c>
      <c r="B456" s="532" t="s">
        <v>1278</v>
      </c>
      <c r="C456" s="439" t="s">
        <v>223</v>
      </c>
      <c r="D456" s="451"/>
      <c r="E456" s="441"/>
    </row>
    <row r="457" spans="1:5" ht="18">
      <c r="A457" s="531" t="s">
        <v>1279</v>
      </c>
      <c r="B457" s="532" t="s">
        <v>1280</v>
      </c>
      <c r="C457" s="439" t="s">
        <v>223</v>
      </c>
      <c r="D457" s="451"/>
      <c r="E457" s="441"/>
    </row>
    <row r="458" spans="1:5" ht="18">
      <c r="A458" s="531" t="s">
        <v>1281</v>
      </c>
      <c r="B458" s="532" t="s">
        <v>1282</v>
      </c>
      <c r="C458" s="439" t="s">
        <v>223</v>
      </c>
      <c r="D458" s="451"/>
      <c r="E458" s="441"/>
    </row>
    <row r="459" spans="1:5" ht="18">
      <c r="A459" s="531" t="s">
        <v>1283</v>
      </c>
      <c r="B459" s="532" t="s">
        <v>1284</v>
      </c>
      <c r="C459" s="439" t="s">
        <v>223</v>
      </c>
      <c r="D459" s="451"/>
      <c r="E459" s="441"/>
    </row>
    <row r="460" spans="1:5" ht="18">
      <c r="A460" s="531" t="s">
        <v>1285</v>
      </c>
      <c r="B460" s="532" t="s">
        <v>1286</v>
      </c>
      <c r="C460" s="439" t="s">
        <v>223</v>
      </c>
      <c r="D460" s="451"/>
      <c r="E460" s="441"/>
    </row>
    <row r="461" spans="1:5" ht="18.75" thickBot="1">
      <c r="A461" s="535" t="s">
        <v>1287</v>
      </c>
      <c r="B461" s="536" t="s">
        <v>1288</v>
      </c>
      <c r="C461" s="439" t="s">
        <v>223</v>
      </c>
      <c r="D461" s="451"/>
      <c r="E461" s="441"/>
    </row>
    <row r="462" spans="1:5" ht="18">
      <c r="A462" s="529" t="s">
        <v>1289</v>
      </c>
      <c r="B462" s="530" t="s">
        <v>1290</v>
      </c>
      <c r="C462" s="439" t="s">
        <v>223</v>
      </c>
      <c r="D462" s="451"/>
      <c r="E462" s="441"/>
    </row>
    <row r="463" spans="1:5" ht="18">
      <c r="A463" s="531" t="s">
        <v>1291</v>
      </c>
      <c r="B463" s="532" t="s">
        <v>1292</v>
      </c>
      <c r="C463" s="439" t="s">
        <v>223</v>
      </c>
      <c r="D463" s="451"/>
      <c r="E463" s="441"/>
    </row>
    <row r="464" spans="1:5" ht="18">
      <c r="A464" s="531" t="s">
        <v>1293</v>
      </c>
      <c r="B464" s="533" t="s">
        <v>1294</v>
      </c>
      <c r="C464" s="439" t="s">
        <v>223</v>
      </c>
      <c r="D464" s="451"/>
      <c r="E464" s="441"/>
    </row>
    <row r="465" spans="1:5" ht="18">
      <c r="A465" s="531" t="s">
        <v>1295</v>
      </c>
      <c r="B465" s="532" t="s">
        <v>1296</v>
      </c>
      <c r="C465" s="439" t="s">
        <v>223</v>
      </c>
      <c r="D465" s="451"/>
      <c r="E465" s="441"/>
    </row>
    <row r="466" spans="1:5" ht="18">
      <c r="A466" s="531" t="s">
        <v>1297</v>
      </c>
      <c r="B466" s="532" t="s">
        <v>1298</v>
      </c>
      <c r="C466" s="439" t="s">
        <v>223</v>
      </c>
      <c r="D466" s="451"/>
      <c r="E466" s="441"/>
    </row>
    <row r="467" spans="1:5" ht="18">
      <c r="A467" s="531" t="s">
        <v>1299</v>
      </c>
      <c r="B467" s="532" t="s">
        <v>1300</v>
      </c>
      <c r="C467" s="439" t="s">
        <v>223</v>
      </c>
      <c r="D467" s="451"/>
      <c r="E467" s="441"/>
    </row>
    <row r="468" spans="1:5" ht="18">
      <c r="A468" s="531" t="s">
        <v>1301</v>
      </c>
      <c r="B468" s="532" t="s">
        <v>1302</v>
      </c>
      <c r="C468" s="439" t="s">
        <v>223</v>
      </c>
      <c r="D468" s="451"/>
      <c r="E468" s="441"/>
    </row>
    <row r="469" spans="1:5" ht="18">
      <c r="A469" s="531" t="s">
        <v>1303</v>
      </c>
      <c r="B469" s="532" t="s">
        <v>1304</v>
      </c>
      <c r="C469" s="439" t="s">
        <v>223</v>
      </c>
      <c r="D469" s="451"/>
      <c r="E469" s="441"/>
    </row>
    <row r="470" spans="1:5" ht="18">
      <c r="A470" s="531" t="s">
        <v>1305</v>
      </c>
      <c r="B470" s="532" t="s">
        <v>1306</v>
      </c>
      <c r="C470" s="439" t="s">
        <v>223</v>
      </c>
      <c r="D470" s="451"/>
      <c r="E470" s="441"/>
    </row>
    <row r="471" spans="1:5" ht="18.75" thickBot="1">
      <c r="A471" s="535" t="s">
        <v>1307</v>
      </c>
      <c r="B471" s="536" t="s">
        <v>1308</v>
      </c>
      <c r="C471" s="439" t="s">
        <v>223</v>
      </c>
      <c r="D471" s="451"/>
      <c r="E471" s="441"/>
    </row>
    <row r="472" spans="1:5" ht="18">
      <c r="A472" s="529" t="s">
        <v>1309</v>
      </c>
      <c r="B472" s="537" t="s">
        <v>1310</v>
      </c>
      <c r="C472" s="439" t="s">
        <v>223</v>
      </c>
      <c r="D472" s="451"/>
      <c r="E472" s="441"/>
    </row>
    <row r="473" spans="1:5" ht="18">
      <c r="A473" s="531" t="s">
        <v>1311</v>
      </c>
      <c r="B473" s="532" t="s">
        <v>1312</v>
      </c>
      <c r="C473" s="439" t="s">
        <v>223</v>
      </c>
      <c r="D473" s="451"/>
      <c r="E473" s="441"/>
    </row>
    <row r="474" spans="1:5" ht="18">
      <c r="A474" s="531" t="s">
        <v>1313</v>
      </c>
      <c r="B474" s="532" t="s">
        <v>1314</v>
      </c>
      <c r="C474" s="439" t="s">
        <v>223</v>
      </c>
      <c r="D474" s="451"/>
      <c r="E474" s="441"/>
    </row>
    <row r="475" spans="1:5" ht="18.75" thickBot="1">
      <c r="A475" s="535" t="s">
        <v>1315</v>
      </c>
      <c r="B475" s="536" t="s">
        <v>1316</v>
      </c>
      <c r="C475" s="439" t="s">
        <v>223</v>
      </c>
      <c r="D475" s="451"/>
      <c r="E475" s="441"/>
    </row>
    <row r="476" spans="1:5" ht="18">
      <c r="A476" s="529" t="s">
        <v>1317</v>
      </c>
      <c r="B476" s="530" t="s">
        <v>1318</v>
      </c>
      <c r="C476" s="439" t="s">
        <v>223</v>
      </c>
      <c r="D476" s="451"/>
      <c r="E476" s="441"/>
    </row>
    <row r="477" spans="1:5" ht="18">
      <c r="A477" s="531" t="s">
        <v>1319</v>
      </c>
      <c r="B477" s="532" t="s">
        <v>1320</v>
      </c>
      <c r="C477" s="439" t="s">
        <v>223</v>
      </c>
      <c r="D477" s="451"/>
      <c r="E477" s="441"/>
    </row>
    <row r="478" spans="1:5" ht="18">
      <c r="A478" s="531" t="s">
        <v>1321</v>
      </c>
      <c r="B478" s="533" t="s">
        <v>1322</v>
      </c>
      <c r="C478" s="439" t="s">
        <v>223</v>
      </c>
      <c r="D478" s="451"/>
      <c r="E478" s="441"/>
    </row>
    <row r="479" spans="1:5" ht="18">
      <c r="A479" s="531" t="s">
        <v>1323</v>
      </c>
      <c r="B479" s="532" t="s">
        <v>1324</v>
      </c>
      <c r="C479" s="439" t="s">
        <v>223</v>
      </c>
      <c r="D479" s="451"/>
      <c r="E479" s="441"/>
    </row>
    <row r="480" spans="1:5" ht="18">
      <c r="A480" s="531" t="s">
        <v>1325</v>
      </c>
      <c r="B480" s="532" t="s">
        <v>1326</v>
      </c>
      <c r="C480" s="439" t="s">
        <v>223</v>
      </c>
      <c r="D480" s="451"/>
      <c r="E480" s="441"/>
    </row>
    <row r="481" spans="1:5" ht="18">
      <c r="A481" s="531" t="s">
        <v>1327</v>
      </c>
      <c r="B481" s="532" t="s">
        <v>1328</v>
      </c>
      <c r="C481" s="439" t="s">
        <v>223</v>
      </c>
      <c r="D481" s="451"/>
      <c r="E481" s="441"/>
    </row>
    <row r="482" spans="1:5" ht="18">
      <c r="A482" s="531" t="s">
        <v>1329</v>
      </c>
      <c r="B482" s="532" t="s">
        <v>1330</v>
      </c>
      <c r="C482" s="439" t="s">
        <v>223</v>
      </c>
      <c r="D482" s="451"/>
      <c r="E482" s="441"/>
    </row>
    <row r="483" spans="1:5" ht="18.75" thickBot="1">
      <c r="A483" s="535" t="s">
        <v>1331</v>
      </c>
      <c r="B483" s="536" t="s">
        <v>1332</v>
      </c>
      <c r="C483" s="439" t="s">
        <v>223</v>
      </c>
      <c r="D483" s="451"/>
      <c r="E483" s="441"/>
    </row>
    <row r="484" spans="1:5" ht="18">
      <c r="A484" s="529" t="s">
        <v>1333</v>
      </c>
      <c r="B484" s="530" t="s">
        <v>1334</v>
      </c>
      <c r="C484" s="439" t="s">
        <v>223</v>
      </c>
      <c r="D484" s="451"/>
      <c r="E484" s="441"/>
    </row>
    <row r="485" spans="1:5" ht="18">
      <c r="A485" s="531" t="s">
        <v>1335</v>
      </c>
      <c r="B485" s="532" t="s">
        <v>1336</v>
      </c>
      <c r="C485" s="439" t="s">
        <v>223</v>
      </c>
      <c r="D485" s="451"/>
      <c r="E485" s="441"/>
    </row>
    <row r="486" spans="1:5" ht="18">
      <c r="A486" s="531" t="s">
        <v>1337</v>
      </c>
      <c r="B486" s="532" t="s">
        <v>1338</v>
      </c>
      <c r="C486" s="439" t="s">
        <v>223</v>
      </c>
      <c r="D486" s="451"/>
      <c r="E486" s="441"/>
    </row>
    <row r="487" spans="1:5" ht="18">
      <c r="A487" s="531" t="s">
        <v>1339</v>
      </c>
      <c r="B487" s="532" t="s">
        <v>1340</v>
      </c>
      <c r="C487" s="439" t="s">
        <v>223</v>
      </c>
      <c r="D487" s="451"/>
      <c r="E487" s="441"/>
    </row>
    <row r="488" spans="1:5" ht="18">
      <c r="A488" s="531" t="s">
        <v>1341</v>
      </c>
      <c r="B488" s="533" t="s">
        <v>1342</v>
      </c>
      <c r="C488" s="439" t="s">
        <v>223</v>
      </c>
      <c r="D488" s="451"/>
      <c r="E488" s="441"/>
    </row>
    <row r="489" spans="1:5" ht="18">
      <c r="A489" s="531" t="s">
        <v>1343</v>
      </c>
      <c r="B489" s="532" t="s">
        <v>1344</v>
      </c>
      <c r="C489" s="439" t="s">
        <v>223</v>
      </c>
      <c r="D489" s="451"/>
      <c r="E489" s="441"/>
    </row>
    <row r="490" spans="1:5" ht="18.75" thickBot="1">
      <c r="A490" s="535" t="s">
        <v>491</v>
      </c>
      <c r="B490" s="536" t="s">
        <v>492</v>
      </c>
      <c r="C490" s="439" t="s">
        <v>223</v>
      </c>
      <c r="D490" s="451"/>
      <c r="E490" s="441"/>
    </row>
    <row r="491" spans="1:5" ht="18">
      <c r="A491" s="529" t="s">
        <v>493</v>
      </c>
      <c r="B491" s="530" t="s">
        <v>494</v>
      </c>
      <c r="C491" s="439" t="s">
        <v>223</v>
      </c>
      <c r="D491" s="451"/>
      <c r="E491" s="441"/>
    </row>
    <row r="492" spans="1:5" ht="18">
      <c r="A492" s="531" t="s">
        <v>495</v>
      </c>
      <c r="B492" s="532" t="s">
        <v>496</v>
      </c>
      <c r="C492" s="439" t="s">
        <v>223</v>
      </c>
      <c r="D492" s="451"/>
      <c r="E492" s="441"/>
    </row>
    <row r="493" spans="1:5" ht="18">
      <c r="A493" s="531" t="s">
        <v>497</v>
      </c>
      <c r="B493" s="532" t="s">
        <v>498</v>
      </c>
      <c r="C493" s="439" t="s">
        <v>223</v>
      </c>
      <c r="D493" s="451"/>
      <c r="E493" s="441"/>
    </row>
    <row r="494" spans="1:5" ht="18">
      <c r="A494" s="531" t="s">
        <v>499</v>
      </c>
      <c r="B494" s="532" t="s">
        <v>500</v>
      </c>
      <c r="C494" s="439" t="s">
        <v>223</v>
      </c>
      <c r="D494" s="451"/>
      <c r="E494" s="441"/>
    </row>
    <row r="495" spans="1:5" ht="18">
      <c r="A495" s="531" t="s">
        <v>501</v>
      </c>
      <c r="B495" s="533" t="s">
        <v>502</v>
      </c>
      <c r="C495" s="439" t="s">
        <v>223</v>
      </c>
      <c r="D495" s="451"/>
      <c r="E495" s="441"/>
    </row>
    <row r="496" spans="1:5" ht="18">
      <c r="A496" s="531" t="s">
        <v>503</v>
      </c>
      <c r="B496" s="532" t="s">
        <v>504</v>
      </c>
      <c r="C496" s="439" t="s">
        <v>223</v>
      </c>
      <c r="D496" s="451"/>
      <c r="E496" s="441"/>
    </row>
    <row r="497" spans="1:5" ht="18">
      <c r="A497" s="531" t="s">
        <v>505</v>
      </c>
      <c r="B497" s="532" t="s">
        <v>506</v>
      </c>
      <c r="C497" s="439" t="s">
        <v>223</v>
      </c>
      <c r="D497" s="451"/>
      <c r="E497" s="441"/>
    </row>
    <row r="498" spans="1:5" ht="18">
      <c r="A498" s="531" t="s">
        <v>507</v>
      </c>
      <c r="B498" s="532" t="s">
        <v>508</v>
      </c>
      <c r="C498" s="439" t="s">
        <v>223</v>
      </c>
      <c r="D498" s="451"/>
      <c r="E498" s="441"/>
    </row>
    <row r="499" spans="1:5" ht="18.75" thickBot="1">
      <c r="A499" s="535" t="s">
        <v>509</v>
      </c>
      <c r="B499" s="536" t="s">
        <v>510</v>
      </c>
      <c r="C499" s="439" t="s">
        <v>223</v>
      </c>
      <c r="D499" s="451"/>
      <c r="E499" s="441"/>
    </row>
    <row r="500" spans="1:5" ht="18">
      <c r="A500" s="529" t="s">
        <v>511</v>
      </c>
      <c r="B500" s="530" t="s">
        <v>512</v>
      </c>
      <c r="C500" s="439" t="s">
        <v>223</v>
      </c>
      <c r="D500" s="451"/>
      <c r="E500" s="441"/>
    </row>
    <row r="501" spans="1:5" ht="18">
      <c r="A501" s="531" t="s">
        <v>513</v>
      </c>
      <c r="B501" s="532" t="s">
        <v>514</v>
      </c>
      <c r="C501" s="439" t="s">
        <v>223</v>
      </c>
      <c r="D501" s="451"/>
      <c r="E501" s="441"/>
    </row>
    <row r="502" spans="1:5" ht="18">
      <c r="A502" s="531" t="s">
        <v>515</v>
      </c>
      <c r="B502" s="533" t="s">
        <v>516</v>
      </c>
      <c r="C502" s="439" t="s">
        <v>223</v>
      </c>
      <c r="D502" s="451"/>
      <c r="E502" s="441"/>
    </row>
    <row r="503" spans="1:5" ht="18">
      <c r="A503" s="531" t="s">
        <v>517</v>
      </c>
      <c r="B503" s="532" t="s">
        <v>518</v>
      </c>
      <c r="C503" s="439" t="s">
        <v>223</v>
      </c>
      <c r="D503" s="451"/>
      <c r="E503" s="441"/>
    </row>
    <row r="504" spans="1:5" ht="18">
      <c r="A504" s="531" t="s">
        <v>519</v>
      </c>
      <c r="B504" s="532" t="s">
        <v>520</v>
      </c>
      <c r="C504" s="439" t="s">
        <v>223</v>
      </c>
      <c r="D504" s="451"/>
      <c r="E504" s="441"/>
    </row>
    <row r="505" spans="1:5" ht="18">
      <c r="A505" s="531" t="s">
        <v>521</v>
      </c>
      <c r="B505" s="532" t="s">
        <v>522</v>
      </c>
      <c r="C505" s="439" t="s">
        <v>223</v>
      </c>
      <c r="D505" s="451"/>
      <c r="E505" s="441"/>
    </row>
    <row r="506" spans="1:5" ht="18">
      <c r="A506" s="531" t="s">
        <v>523</v>
      </c>
      <c r="B506" s="532" t="s">
        <v>524</v>
      </c>
      <c r="C506" s="439" t="s">
        <v>223</v>
      </c>
      <c r="D506" s="451"/>
      <c r="E506" s="441"/>
    </row>
    <row r="507" spans="1:5" ht="18.75" thickBot="1">
      <c r="A507" s="535" t="s">
        <v>525</v>
      </c>
      <c r="B507" s="536" t="s">
        <v>526</v>
      </c>
      <c r="C507" s="439" t="s">
        <v>223</v>
      </c>
      <c r="D507" s="451"/>
      <c r="E507" s="441"/>
    </row>
    <row r="508" spans="1:5" ht="18">
      <c r="A508" s="529" t="s">
        <v>527</v>
      </c>
      <c r="B508" s="530" t="s">
        <v>528</v>
      </c>
      <c r="C508" s="439" t="s">
        <v>223</v>
      </c>
      <c r="D508" s="451"/>
      <c r="E508" s="441"/>
    </row>
    <row r="509" spans="1:5" ht="18">
      <c r="A509" s="531" t="s">
        <v>529</v>
      </c>
      <c r="B509" s="532" t="s">
        <v>530</v>
      </c>
      <c r="C509" s="439" t="s">
        <v>223</v>
      </c>
      <c r="D509" s="451"/>
      <c r="E509" s="441"/>
    </row>
    <row r="510" spans="1:5" ht="18">
      <c r="A510" s="531" t="s">
        <v>531</v>
      </c>
      <c r="B510" s="532" t="s">
        <v>532</v>
      </c>
      <c r="C510" s="439" t="s">
        <v>223</v>
      </c>
      <c r="D510" s="451"/>
      <c r="E510" s="441"/>
    </row>
    <row r="511" spans="1:5" ht="18">
      <c r="A511" s="531" t="s">
        <v>533</v>
      </c>
      <c r="B511" s="532" t="s">
        <v>534</v>
      </c>
      <c r="C511" s="439" t="s">
        <v>223</v>
      </c>
      <c r="D511" s="451"/>
      <c r="E511" s="441"/>
    </row>
    <row r="512" spans="1:5" ht="18">
      <c r="A512" s="531" t="s">
        <v>535</v>
      </c>
      <c r="B512" s="532" t="s">
        <v>536</v>
      </c>
      <c r="C512" s="439" t="s">
        <v>223</v>
      </c>
      <c r="D512" s="451"/>
      <c r="E512" s="441"/>
    </row>
    <row r="513" spans="1:5" ht="18">
      <c r="A513" s="531" t="s">
        <v>537</v>
      </c>
      <c r="B513" s="532" t="s">
        <v>538</v>
      </c>
      <c r="C513" s="439" t="s">
        <v>223</v>
      </c>
      <c r="D513" s="451"/>
      <c r="E513" s="441"/>
    </row>
    <row r="514" spans="1:5" ht="18">
      <c r="A514" s="531" t="s">
        <v>539</v>
      </c>
      <c r="B514" s="532" t="s">
        <v>540</v>
      </c>
      <c r="C514" s="439" t="s">
        <v>223</v>
      </c>
      <c r="D514" s="451"/>
      <c r="E514" s="441"/>
    </row>
    <row r="515" spans="1:5" ht="18">
      <c r="A515" s="531" t="s">
        <v>541</v>
      </c>
      <c r="B515" s="532" t="s">
        <v>542</v>
      </c>
      <c r="C515" s="439" t="s">
        <v>223</v>
      </c>
      <c r="D515" s="451"/>
      <c r="E515" s="441"/>
    </row>
    <row r="516" spans="1:5" ht="18">
      <c r="A516" s="531" t="s">
        <v>543</v>
      </c>
      <c r="B516" s="533" t="s">
        <v>544</v>
      </c>
      <c r="C516" s="439" t="s">
        <v>223</v>
      </c>
      <c r="D516" s="451"/>
      <c r="E516" s="441"/>
    </row>
    <row r="517" spans="1:5" ht="18">
      <c r="A517" s="531" t="s">
        <v>545</v>
      </c>
      <c r="B517" s="532" t="s">
        <v>546</v>
      </c>
      <c r="C517" s="439" t="s">
        <v>223</v>
      </c>
      <c r="D517" s="451"/>
      <c r="E517" s="441"/>
    </row>
    <row r="518" spans="1:5" ht="18.75" thickBot="1">
      <c r="A518" s="535" t="s">
        <v>547</v>
      </c>
      <c r="B518" s="536" t="s">
        <v>548</v>
      </c>
      <c r="C518" s="439" t="s">
        <v>223</v>
      </c>
      <c r="D518" s="451"/>
      <c r="E518" s="441"/>
    </row>
    <row r="519" spans="1:5" ht="18">
      <c r="A519" s="529" t="s">
        <v>549</v>
      </c>
      <c r="B519" s="530" t="s">
        <v>550</v>
      </c>
      <c r="C519" s="439" t="s">
        <v>223</v>
      </c>
      <c r="D519" s="451"/>
      <c r="E519" s="441"/>
    </row>
    <row r="520" spans="1:5" ht="18">
      <c r="A520" s="531" t="s">
        <v>551</v>
      </c>
      <c r="B520" s="532" t="s">
        <v>552</v>
      </c>
      <c r="C520" s="439" t="s">
        <v>223</v>
      </c>
      <c r="D520" s="451"/>
      <c r="E520" s="441"/>
    </row>
    <row r="521" spans="1:5" ht="18">
      <c r="A521" s="531" t="s">
        <v>553</v>
      </c>
      <c r="B521" s="532" t="s">
        <v>554</v>
      </c>
      <c r="C521" s="439" t="s">
        <v>223</v>
      </c>
      <c r="D521" s="451"/>
      <c r="E521" s="441"/>
    </row>
    <row r="522" spans="1:5" ht="18">
      <c r="A522" s="531" t="s">
        <v>555</v>
      </c>
      <c r="B522" s="532" t="s">
        <v>556</v>
      </c>
      <c r="C522" s="439" t="s">
        <v>223</v>
      </c>
      <c r="D522" s="451"/>
      <c r="E522" s="441"/>
    </row>
    <row r="523" spans="1:5" ht="18">
      <c r="A523" s="531" t="s">
        <v>557</v>
      </c>
      <c r="B523" s="532" t="s">
        <v>558</v>
      </c>
      <c r="C523" s="439" t="s">
        <v>223</v>
      </c>
      <c r="D523" s="451"/>
      <c r="E523" s="441"/>
    </row>
    <row r="524" spans="1:5" ht="18">
      <c r="A524" s="531" t="s">
        <v>559</v>
      </c>
      <c r="B524" s="533" t="s">
        <v>560</v>
      </c>
      <c r="C524" s="439" t="s">
        <v>223</v>
      </c>
      <c r="D524" s="451"/>
      <c r="E524" s="441"/>
    </row>
    <row r="525" spans="1:5" ht="18">
      <c r="A525" s="531" t="s">
        <v>561</v>
      </c>
      <c r="B525" s="532" t="s">
        <v>562</v>
      </c>
      <c r="C525" s="439" t="s">
        <v>223</v>
      </c>
      <c r="D525" s="451"/>
      <c r="E525" s="441"/>
    </row>
    <row r="526" spans="1:5" ht="18">
      <c r="A526" s="531" t="s">
        <v>563</v>
      </c>
      <c r="B526" s="532" t="s">
        <v>564</v>
      </c>
      <c r="C526" s="439" t="s">
        <v>223</v>
      </c>
      <c r="D526" s="451"/>
      <c r="E526" s="441"/>
    </row>
    <row r="527" spans="1:5" ht="18">
      <c r="A527" s="531" t="s">
        <v>565</v>
      </c>
      <c r="B527" s="532" t="s">
        <v>566</v>
      </c>
      <c r="C527" s="439" t="s">
        <v>223</v>
      </c>
      <c r="D527" s="451"/>
      <c r="E527" s="441"/>
    </row>
    <row r="528" spans="1:5" ht="18">
      <c r="A528" s="531" t="s">
        <v>567</v>
      </c>
      <c r="B528" s="532" t="s">
        <v>568</v>
      </c>
      <c r="C528" s="439" t="s">
        <v>223</v>
      </c>
      <c r="D528" s="451"/>
      <c r="E528" s="441"/>
    </row>
    <row r="529" spans="1:5" ht="18">
      <c r="A529" s="732" t="s">
        <v>569</v>
      </c>
      <c r="B529" s="733" t="s">
        <v>570</v>
      </c>
      <c r="C529" s="439" t="s">
        <v>223</v>
      </c>
      <c r="D529" s="451"/>
      <c r="E529" s="441"/>
    </row>
    <row r="530" spans="1:5" ht="18.75" thickBot="1">
      <c r="A530" s="535" t="s">
        <v>1686</v>
      </c>
      <c r="B530" s="536" t="s">
        <v>1685</v>
      </c>
      <c r="C530" s="439" t="s">
        <v>223</v>
      </c>
      <c r="D530" s="451"/>
      <c r="E530" s="441"/>
    </row>
    <row r="531" spans="1:5" ht="18.75" thickBot="1">
      <c r="A531" s="734" t="s">
        <v>1686</v>
      </c>
      <c r="B531" s="720" t="s">
        <v>1685</v>
      </c>
      <c r="C531" s="439"/>
      <c r="D531" s="451"/>
      <c r="E531" s="441"/>
    </row>
    <row r="532" spans="1:5" ht="18">
      <c r="A532" s="529" t="s">
        <v>571</v>
      </c>
      <c r="B532" s="530" t="s">
        <v>572</v>
      </c>
      <c r="C532" s="439" t="s">
        <v>223</v>
      </c>
      <c r="D532" s="451"/>
      <c r="E532" s="441"/>
    </row>
    <row r="533" spans="1:5" ht="18">
      <c r="A533" s="531" t="s">
        <v>573</v>
      </c>
      <c r="B533" s="532" t="s">
        <v>574</v>
      </c>
      <c r="C533" s="439" t="s">
        <v>223</v>
      </c>
      <c r="D533" s="451"/>
      <c r="E533" s="441"/>
    </row>
    <row r="534" spans="1:5" ht="18">
      <c r="A534" s="531" t="s">
        <v>575</v>
      </c>
      <c r="B534" s="532" t="s">
        <v>576</v>
      </c>
      <c r="C534" s="439" t="s">
        <v>223</v>
      </c>
      <c r="D534" s="451"/>
      <c r="E534" s="441"/>
    </row>
    <row r="535" spans="1:5" ht="18">
      <c r="A535" s="531" t="s">
        <v>577</v>
      </c>
      <c r="B535" s="533" t="s">
        <v>578</v>
      </c>
      <c r="C535" s="439" t="s">
        <v>223</v>
      </c>
      <c r="D535" s="451"/>
      <c r="E535" s="441"/>
    </row>
    <row r="536" spans="1:5" ht="18">
      <c r="A536" s="531" t="s">
        <v>579</v>
      </c>
      <c r="B536" s="532" t="s">
        <v>580</v>
      </c>
      <c r="C536" s="439" t="s">
        <v>223</v>
      </c>
      <c r="D536" s="451"/>
      <c r="E536" s="441"/>
    </row>
    <row r="537" spans="1:5" ht="18.75" thickBot="1">
      <c r="A537" s="535" t="s">
        <v>581</v>
      </c>
      <c r="B537" s="536" t="s">
        <v>582</v>
      </c>
      <c r="C537" s="439" t="s">
        <v>223</v>
      </c>
      <c r="D537" s="451"/>
      <c r="E537" s="441"/>
    </row>
    <row r="538" spans="1:5" ht="18">
      <c r="A538" s="538" t="s">
        <v>583</v>
      </c>
      <c r="B538" s="539" t="s">
        <v>584</v>
      </c>
      <c r="C538" s="439" t="s">
        <v>223</v>
      </c>
      <c r="D538" s="451"/>
      <c r="E538" s="441"/>
    </row>
    <row r="539" spans="1:5" ht="18">
      <c r="A539" s="531" t="s">
        <v>585</v>
      </c>
      <c r="B539" s="532" t="s">
        <v>586</v>
      </c>
      <c r="C539" s="439" t="s">
        <v>223</v>
      </c>
      <c r="D539" s="451"/>
      <c r="E539" s="441"/>
    </row>
    <row r="540" spans="1:5" ht="18">
      <c r="A540" s="531" t="s">
        <v>587</v>
      </c>
      <c r="B540" s="532" t="s">
        <v>588</v>
      </c>
      <c r="C540" s="439" t="s">
        <v>223</v>
      </c>
      <c r="D540" s="451"/>
      <c r="E540" s="441"/>
    </row>
    <row r="541" spans="1:5" ht="18">
      <c r="A541" s="531" t="s">
        <v>589</v>
      </c>
      <c r="B541" s="532" t="s">
        <v>590</v>
      </c>
      <c r="C541" s="439" t="s">
        <v>223</v>
      </c>
      <c r="D541" s="451"/>
      <c r="E541" s="441"/>
    </row>
    <row r="542" spans="1:5" ht="18">
      <c r="A542" s="531" t="s">
        <v>591</v>
      </c>
      <c r="B542" s="532" t="s">
        <v>592</v>
      </c>
      <c r="C542" s="439" t="s">
        <v>223</v>
      </c>
      <c r="D542" s="451"/>
      <c r="E542" s="441"/>
    </row>
    <row r="543" spans="1:5" ht="18">
      <c r="A543" s="531" t="s">
        <v>593</v>
      </c>
      <c r="B543" s="532" t="s">
        <v>594</v>
      </c>
      <c r="C543" s="439" t="s">
        <v>223</v>
      </c>
      <c r="D543" s="451"/>
      <c r="E543" s="441"/>
    </row>
    <row r="544" spans="1:5" ht="18">
      <c r="A544" s="531" t="s">
        <v>595</v>
      </c>
      <c r="B544" s="532" t="s">
        <v>596</v>
      </c>
      <c r="C544" s="439" t="s">
        <v>223</v>
      </c>
      <c r="D544" s="451"/>
      <c r="E544" s="441"/>
    </row>
    <row r="545" spans="1:5" ht="18">
      <c r="A545" s="531" t="s">
        <v>597</v>
      </c>
      <c r="B545" s="533" t="s">
        <v>598</v>
      </c>
      <c r="C545" s="439" t="s">
        <v>223</v>
      </c>
      <c r="D545" s="451"/>
      <c r="E545" s="441"/>
    </row>
    <row r="546" spans="1:5" ht="18">
      <c r="A546" s="531" t="s">
        <v>599</v>
      </c>
      <c r="B546" s="532" t="s">
        <v>600</v>
      </c>
      <c r="C546" s="439" t="s">
        <v>223</v>
      </c>
      <c r="D546" s="451"/>
      <c r="E546" s="441"/>
    </row>
    <row r="547" spans="1:5" ht="18">
      <c r="A547" s="531" t="s">
        <v>601</v>
      </c>
      <c r="B547" s="532" t="s">
        <v>602</v>
      </c>
      <c r="C547" s="439" t="s">
        <v>223</v>
      </c>
      <c r="D547" s="451"/>
      <c r="E547" s="441"/>
    </row>
    <row r="548" spans="1:5" ht="18.75" thickBot="1">
      <c r="A548" s="540" t="s">
        <v>603</v>
      </c>
      <c r="B548" s="536" t="s">
        <v>604</v>
      </c>
      <c r="C548" s="439" t="s">
        <v>223</v>
      </c>
      <c r="D548" s="452"/>
      <c r="E548" s="441"/>
    </row>
    <row r="549" spans="1:5" ht="18">
      <c r="A549" s="538" t="s">
        <v>605</v>
      </c>
      <c r="B549" s="539" t="s">
        <v>606</v>
      </c>
      <c r="C549" s="439" t="s">
        <v>223</v>
      </c>
      <c r="D549" s="451"/>
      <c r="E549" s="441"/>
    </row>
    <row r="550" spans="1:5" ht="18">
      <c r="A550" s="531" t="s">
        <v>607</v>
      </c>
      <c r="B550" s="532" t="s">
        <v>608</v>
      </c>
      <c r="C550" s="439" t="s">
        <v>223</v>
      </c>
      <c r="D550" s="451"/>
      <c r="E550" s="441"/>
    </row>
    <row r="551" spans="1:5" ht="18">
      <c r="A551" s="531" t="s">
        <v>609</v>
      </c>
      <c r="B551" s="532" t="s">
        <v>610</v>
      </c>
      <c r="C551" s="439" t="s">
        <v>223</v>
      </c>
      <c r="D551" s="451"/>
      <c r="E551" s="441"/>
    </row>
    <row r="552" spans="1:5" ht="18">
      <c r="A552" s="531" t="s">
        <v>611</v>
      </c>
      <c r="B552" s="532" t="s">
        <v>612</v>
      </c>
      <c r="C552" s="439" t="s">
        <v>223</v>
      </c>
      <c r="D552" s="451"/>
      <c r="E552" s="441"/>
    </row>
    <row r="553" spans="1:5" ht="18">
      <c r="A553" s="531" t="s">
        <v>613</v>
      </c>
      <c r="B553" s="532" t="s">
        <v>614</v>
      </c>
      <c r="C553" s="439" t="s">
        <v>223</v>
      </c>
      <c r="D553" s="451"/>
      <c r="E553" s="441"/>
    </row>
    <row r="554" spans="1:5" ht="18">
      <c r="A554" s="531" t="s">
        <v>615</v>
      </c>
      <c r="B554" s="532" t="s">
        <v>616</v>
      </c>
      <c r="C554" s="439" t="s">
        <v>223</v>
      </c>
      <c r="D554" s="451"/>
      <c r="E554" s="441"/>
    </row>
    <row r="555" spans="1:5" ht="18">
      <c r="A555" s="531" t="s">
        <v>617</v>
      </c>
      <c r="B555" s="532" t="s">
        <v>618</v>
      </c>
      <c r="C555" s="439" t="s">
        <v>223</v>
      </c>
      <c r="D555" s="451"/>
      <c r="E555" s="441"/>
    </row>
    <row r="556" spans="1:5" ht="18">
      <c r="A556" s="531" t="s">
        <v>619</v>
      </c>
      <c r="B556" s="532" t="s">
        <v>620</v>
      </c>
      <c r="C556" s="439" t="s">
        <v>223</v>
      </c>
      <c r="D556" s="451"/>
      <c r="E556" s="441"/>
    </row>
    <row r="557" spans="1:5" ht="18">
      <c r="A557" s="531" t="s">
        <v>621</v>
      </c>
      <c r="B557" s="533" t="s">
        <v>622</v>
      </c>
      <c r="C557" s="439" t="s">
        <v>223</v>
      </c>
      <c r="D557" s="451"/>
      <c r="E557" s="441"/>
    </row>
    <row r="558" spans="1:5" ht="18">
      <c r="A558" s="531" t="s">
        <v>623</v>
      </c>
      <c r="B558" s="532" t="s">
        <v>624</v>
      </c>
      <c r="C558" s="439" t="s">
        <v>223</v>
      </c>
      <c r="D558" s="451"/>
      <c r="E558" s="441"/>
    </row>
    <row r="559" spans="1:5" ht="18">
      <c r="A559" s="531" t="s">
        <v>625</v>
      </c>
      <c r="B559" s="532" t="s">
        <v>626</v>
      </c>
      <c r="C559" s="439" t="s">
        <v>223</v>
      </c>
      <c r="D559" s="451"/>
      <c r="E559" s="441"/>
    </row>
    <row r="560" spans="1:5" ht="18">
      <c r="A560" s="531" t="s">
        <v>627</v>
      </c>
      <c r="B560" s="532" t="s">
        <v>628</v>
      </c>
      <c r="C560" s="439" t="s">
        <v>223</v>
      </c>
      <c r="D560" s="451"/>
      <c r="E560" s="441"/>
    </row>
    <row r="561" spans="1:5" ht="18">
      <c r="A561" s="531" t="s">
        <v>629</v>
      </c>
      <c r="B561" s="532" t="s">
        <v>630</v>
      </c>
      <c r="C561" s="439" t="s">
        <v>223</v>
      </c>
      <c r="D561" s="451"/>
      <c r="E561" s="441"/>
    </row>
    <row r="562" spans="1:5" ht="18">
      <c r="A562" s="531" t="s">
        <v>631</v>
      </c>
      <c r="B562" s="532" t="s">
        <v>632</v>
      </c>
      <c r="C562" s="439" t="s">
        <v>223</v>
      </c>
      <c r="D562" s="451"/>
      <c r="E562" s="441"/>
    </row>
    <row r="563" spans="1:5" ht="18">
      <c r="A563" s="531" t="s">
        <v>633</v>
      </c>
      <c r="B563" s="532" t="s">
        <v>634</v>
      </c>
      <c r="C563" s="439" t="s">
        <v>223</v>
      </c>
      <c r="D563" s="451"/>
      <c r="E563" s="441"/>
    </row>
    <row r="564" spans="1:5" ht="18">
      <c r="A564" s="531" t="s">
        <v>635</v>
      </c>
      <c r="B564" s="532" t="s">
        <v>636</v>
      </c>
      <c r="C564" s="439" t="s">
        <v>223</v>
      </c>
      <c r="D564" s="451"/>
      <c r="E564" s="441"/>
    </row>
    <row r="565" spans="1:5" ht="18.75">
      <c r="A565" s="531" t="s">
        <v>637</v>
      </c>
      <c r="B565" s="532" t="s">
        <v>638</v>
      </c>
      <c r="C565" s="439" t="s">
        <v>223</v>
      </c>
      <c r="D565" s="451"/>
      <c r="E565" s="441"/>
    </row>
    <row r="566" spans="1:5" ht="19.5" thickBot="1">
      <c r="A566" s="535" t="s">
        <v>639</v>
      </c>
      <c r="B566" s="541" t="s">
        <v>640</v>
      </c>
      <c r="C566" s="439" t="s">
        <v>223</v>
      </c>
      <c r="D566" s="453"/>
      <c r="E566" s="441"/>
    </row>
    <row r="567" spans="1:5" ht="18.75">
      <c r="A567" s="529" t="s">
        <v>641</v>
      </c>
      <c r="B567" s="530" t="s">
        <v>642</v>
      </c>
      <c r="C567" s="439" t="s">
        <v>223</v>
      </c>
      <c r="D567" s="451"/>
      <c r="E567" s="441"/>
    </row>
    <row r="568" spans="1:5" ht="18.75">
      <c r="A568" s="531" t="s">
        <v>643</v>
      </c>
      <c r="B568" s="532" t="s">
        <v>644</v>
      </c>
      <c r="C568" s="439" t="s">
        <v>223</v>
      </c>
      <c r="D568" s="451"/>
      <c r="E568" s="441"/>
    </row>
    <row r="569" spans="1:5" ht="18.75">
      <c r="A569" s="531" t="s">
        <v>645</v>
      </c>
      <c r="B569" s="532" t="s">
        <v>646</v>
      </c>
      <c r="C569" s="439" t="s">
        <v>223</v>
      </c>
      <c r="D569" s="451"/>
      <c r="E569" s="441"/>
    </row>
    <row r="570" spans="1:5" ht="18.75">
      <c r="A570" s="531" t="s">
        <v>647</v>
      </c>
      <c r="B570" s="532" t="s">
        <v>648</v>
      </c>
      <c r="C570" s="439" t="s">
        <v>223</v>
      </c>
      <c r="D570" s="451"/>
      <c r="E570" s="441"/>
    </row>
    <row r="571" spans="1:5" ht="19.5">
      <c r="A571" s="531" t="s">
        <v>649</v>
      </c>
      <c r="B571" s="533" t="s">
        <v>650</v>
      </c>
      <c r="C571" s="439" t="s">
        <v>223</v>
      </c>
      <c r="D571" s="451"/>
      <c r="E571" s="441"/>
    </row>
    <row r="572" spans="1:5" ht="18.75">
      <c r="A572" s="531" t="s">
        <v>651</v>
      </c>
      <c r="B572" s="532" t="s">
        <v>652</v>
      </c>
      <c r="C572" s="439" t="s">
        <v>223</v>
      </c>
      <c r="D572" s="451"/>
      <c r="E572" s="441"/>
    </row>
    <row r="573" spans="1:5" ht="19.5" thickBot="1">
      <c r="A573" s="535" t="s">
        <v>653</v>
      </c>
      <c r="B573" s="536" t="s">
        <v>654</v>
      </c>
      <c r="C573" s="439" t="s">
        <v>223</v>
      </c>
      <c r="D573" s="451"/>
      <c r="E573" s="441"/>
    </row>
    <row r="574" spans="1:5" ht="18.75">
      <c r="A574" s="529" t="s">
        <v>655</v>
      </c>
      <c r="B574" s="530" t="s">
        <v>656</v>
      </c>
      <c r="C574" s="439" t="s">
        <v>223</v>
      </c>
      <c r="D574" s="451"/>
      <c r="E574" s="441"/>
    </row>
    <row r="575" spans="1:5" ht="18.75">
      <c r="A575" s="531" t="s">
        <v>657</v>
      </c>
      <c r="B575" s="532" t="s">
        <v>1230</v>
      </c>
      <c r="C575" s="439" t="s">
        <v>223</v>
      </c>
      <c r="D575" s="451"/>
      <c r="E575" s="441"/>
    </row>
    <row r="576" spans="1:5" ht="18.75">
      <c r="A576" s="531" t="s">
        <v>658</v>
      </c>
      <c r="B576" s="532" t="s">
        <v>659</v>
      </c>
      <c r="C576" s="439" t="s">
        <v>223</v>
      </c>
      <c r="D576" s="451"/>
      <c r="E576" s="441"/>
    </row>
    <row r="577" spans="1:5" ht="18.75">
      <c r="A577" s="531" t="s">
        <v>660</v>
      </c>
      <c r="B577" s="532" t="s">
        <v>661</v>
      </c>
      <c r="C577" s="439" t="s">
        <v>223</v>
      </c>
      <c r="D577" s="451"/>
      <c r="E577" s="441"/>
    </row>
    <row r="578" spans="1:5" ht="18.75">
      <c r="A578" s="531" t="s">
        <v>662</v>
      </c>
      <c r="B578" s="532" t="s">
        <v>663</v>
      </c>
      <c r="C578" s="439" t="s">
        <v>223</v>
      </c>
      <c r="D578" s="451"/>
      <c r="E578" s="441"/>
    </row>
    <row r="579" spans="1:5" ht="19.5">
      <c r="A579" s="531" t="s">
        <v>664</v>
      </c>
      <c r="B579" s="533" t="s">
        <v>665</v>
      </c>
      <c r="C579" s="439" t="s">
        <v>223</v>
      </c>
      <c r="D579" s="451"/>
      <c r="E579" s="441"/>
    </row>
    <row r="580" spans="1:5" ht="18.75">
      <c r="A580" s="531" t="s">
        <v>666</v>
      </c>
      <c r="B580" s="532" t="s">
        <v>667</v>
      </c>
      <c r="C580" s="439" t="s">
        <v>223</v>
      </c>
      <c r="D580" s="451"/>
      <c r="E580" s="441"/>
    </row>
    <row r="581" spans="1:5" ht="19.5" thickBot="1">
      <c r="A581" s="535" t="s">
        <v>668</v>
      </c>
      <c r="B581" s="536" t="s">
        <v>669</v>
      </c>
      <c r="C581" s="439" t="s">
        <v>223</v>
      </c>
      <c r="D581" s="451"/>
      <c r="E581" s="441"/>
    </row>
    <row r="582" spans="1:5" ht="18.75">
      <c r="A582" s="529" t="s">
        <v>670</v>
      </c>
      <c r="B582" s="530" t="s">
        <v>671</v>
      </c>
      <c r="C582" s="439" t="s">
        <v>223</v>
      </c>
      <c r="D582" s="451"/>
      <c r="E582" s="441"/>
    </row>
    <row r="583" spans="1:5" ht="18.75">
      <c r="A583" s="531" t="s">
        <v>672</v>
      </c>
      <c r="B583" s="532" t="s">
        <v>673</v>
      </c>
      <c r="C583" s="439" t="s">
        <v>223</v>
      </c>
      <c r="D583" s="451"/>
      <c r="E583" s="441"/>
    </row>
    <row r="584" spans="1:5" ht="18.75">
      <c r="A584" s="531" t="s">
        <v>674</v>
      </c>
      <c r="B584" s="532" t="s">
        <v>675</v>
      </c>
      <c r="C584" s="439" t="s">
        <v>223</v>
      </c>
      <c r="D584" s="451"/>
      <c r="E584" s="441"/>
    </row>
    <row r="585" spans="1:5" ht="18.75">
      <c r="A585" s="531" t="s">
        <v>676</v>
      </c>
      <c r="B585" s="532" t="s">
        <v>677</v>
      </c>
      <c r="C585" s="439" t="s">
        <v>223</v>
      </c>
      <c r="D585" s="451"/>
      <c r="E585" s="441"/>
    </row>
    <row r="586" spans="1:5" ht="19.5">
      <c r="A586" s="531" t="s">
        <v>678</v>
      </c>
      <c r="B586" s="533" t="s">
        <v>679</v>
      </c>
      <c r="C586" s="439" t="s">
        <v>223</v>
      </c>
      <c r="D586" s="451"/>
      <c r="E586" s="441"/>
    </row>
    <row r="587" spans="1:5" ht="18.75">
      <c r="A587" s="531" t="s">
        <v>680</v>
      </c>
      <c r="B587" s="532" t="s">
        <v>681</v>
      </c>
      <c r="C587" s="439" t="s">
        <v>223</v>
      </c>
      <c r="D587" s="451"/>
      <c r="E587" s="441"/>
    </row>
    <row r="588" spans="1:5" ht="19.5" thickBot="1">
      <c r="A588" s="535" t="s">
        <v>682</v>
      </c>
      <c r="B588" s="536" t="s">
        <v>683</v>
      </c>
      <c r="C588" s="439" t="s">
        <v>223</v>
      </c>
      <c r="D588" s="451"/>
      <c r="E588" s="441"/>
    </row>
    <row r="589" spans="1:5" ht="18.75">
      <c r="A589" s="529" t="s">
        <v>684</v>
      </c>
      <c r="B589" s="530" t="s">
        <v>685</v>
      </c>
      <c r="C589" s="439" t="s">
        <v>223</v>
      </c>
      <c r="D589" s="451"/>
      <c r="E589" s="441"/>
    </row>
    <row r="590" spans="1:5" ht="18.75">
      <c r="A590" s="531" t="s">
        <v>686</v>
      </c>
      <c r="B590" s="532" t="s">
        <v>687</v>
      </c>
      <c r="C590" s="439" t="s">
        <v>223</v>
      </c>
      <c r="D590" s="451"/>
      <c r="E590" s="441"/>
    </row>
    <row r="591" spans="1:5" ht="19.5">
      <c r="A591" s="531" t="s">
        <v>688</v>
      </c>
      <c r="B591" s="533" t="s">
        <v>689</v>
      </c>
      <c r="C591" s="439" t="s">
        <v>223</v>
      </c>
      <c r="D591" s="451"/>
      <c r="E591" s="441"/>
    </row>
    <row r="592" spans="1:5" ht="19.5" thickBot="1">
      <c r="A592" s="535" t="s">
        <v>690</v>
      </c>
      <c r="B592" s="536" t="s">
        <v>691</v>
      </c>
      <c r="C592" s="439" t="s">
        <v>223</v>
      </c>
      <c r="D592" s="451"/>
      <c r="E592" s="441"/>
    </row>
    <row r="593" spans="1:5" ht="18.75">
      <c r="A593" s="529" t="s">
        <v>692</v>
      </c>
      <c r="B593" s="530" t="s">
        <v>693</v>
      </c>
      <c r="C593" s="439" t="s">
        <v>223</v>
      </c>
      <c r="D593" s="451"/>
      <c r="E593" s="441"/>
    </row>
    <row r="594" spans="1:5" ht="18.75">
      <c r="A594" s="531" t="s">
        <v>694</v>
      </c>
      <c r="B594" s="532" t="s">
        <v>695</v>
      </c>
      <c r="C594" s="439" t="s">
        <v>223</v>
      </c>
      <c r="D594" s="451"/>
      <c r="E594" s="441"/>
    </row>
    <row r="595" spans="1:5" ht="18.75">
      <c r="A595" s="531" t="s">
        <v>696</v>
      </c>
      <c r="B595" s="532" t="s">
        <v>697</v>
      </c>
      <c r="C595" s="439" t="s">
        <v>223</v>
      </c>
      <c r="D595" s="451"/>
      <c r="E595" s="441"/>
    </row>
    <row r="596" spans="1:5" ht="18.75">
      <c r="A596" s="531" t="s">
        <v>698</v>
      </c>
      <c r="B596" s="532" t="s">
        <v>699</v>
      </c>
      <c r="C596" s="439" t="s">
        <v>223</v>
      </c>
      <c r="D596" s="451"/>
      <c r="E596" s="441"/>
    </row>
    <row r="597" spans="1:5" ht="18.75">
      <c r="A597" s="531" t="s">
        <v>700</v>
      </c>
      <c r="B597" s="532" t="s">
        <v>701</v>
      </c>
      <c r="C597" s="439" t="s">
        <v>223</v>
      </c>
      <c r="D597" s="451"/>
      <c r="E597" s="441"/>
    </row>
    <row r="598" spans="1:5" ht="18.75">
      <c r="A598" s="531" t="s">
        <v>702</v>
      </c>
      <c r="B598" s="532" t="s">
        <v>703</v>
      </c>
      <c r="C598" s="439" t="s">
        <v>223</v>
      </c>
      <c r="D598" s="451"/>
      <c r="E598" s="441"/>
    </row>
    <row r="599" spans="1:5" ht="18.75">
      <c r="A599" s="531" t="s">
        <v>704</v>
      </c>
      <c r="B599" s="532" t="s">
        <v>705</v>
      </c>
      <c r="C599" s="439" t="s">
        <v>223</v>
      </c>
      <c r="D599" s="451"/>
      <c r="E599" s="441"/>
    </row>
    <row r="600" spans="1:5" ht="18.75">
      <c r="A600" s="531" t="s">
        <v>706</v>
      </c>
      <c r="B600" s="532" t="s">
        <v>707</v>
      </c>
      <c r="C600" s="439" t="s">
        <v>223</v>
      </c>
      <c r="D600" s="451"/>
      <c r="E600" s="441"/>
    </row>
    <row r="601" spans="1:5" ht="19.5">
      <c r="A601" s="531" t="s">
        <v>708</v>
      </c>
      <c r="B601" s="533" t="s">
        <v>709</v>
      </c>
      <c r="C601" s="439" t="s">
        <v>223</v>
      </c>
      <c r="D601" s="451"/>
      <c r="E601" s="441"/>
    </row>
    <row r="602" spans="1:5" ht="19.5" thickBot="1">
      <c r="A602" s="535" t="s">
        <v>710</v>
      </c>
      <c r="B602" s="536" t="s">
        <v>711</v>
      </c>
      <c r="C602" s="439" t="s">
        <v>223</v>
      </c>
      <c r="D602" s="451"/>
      <c r="E602" s="441"/>
    </row>
    <row r="603" spans="1:5" ht="18.75">
      <c r="A603" s="529" t="s">
        <v>712</v>
      </c>
      <c r="B603" s="530" t="s">
        <v>713</v>
      </c>
      <c r="C603" s="439" t="s">
        <v>223</v>
      </c>
      <c r="D603" s="451"/>
      <c r="E603" s="441"/>
    </row>
    <row r="604" spans="1:5" ht="18.75">
      <c r="A604" s="531" t="s">
        <v>714</v>
      </c>
      <c r="B604" s="532" t="s">
        <v>715</v>
      </c>
      <c r="C604" s="439" t="s">
        <v>223</v>
      </c>
      <c r="D604" s="451"/>
      <c r="E604" s="441"/>
    </row>
    <row r="605" spans="1:5" ht="18.75">
      <c r="A605" s="531" t="s">
        <v>716</v>
      </c>
      <c r="B605" s="532" t="s">
        <v>717</v>
      </c>
      <c r="C605" s="439" t="s">
        <v>223</v>
      </c>
      <c r="D605" s="451"/>
      <c r="E605" s="441"/>
    </row>
    <row r="606" spans="1:5" ht="18.75">
      <c r="A606" s="531" t="s">
        <v>718</v>
      </c>
      <c r="B606" s="532" t="s">
        <v>719</v>
      </c>
      <c r="C606" s="439" t="s">
        <v>223</v>
      </c>
      <c r="D606" s="451"/>
      <c r="E606" s="441"/>
    </row>
    <row r="607" spans="1:5" ht="18.75">
      <c r="A607" s="531" t="s">
        <v>720</v>
      </c>
      <c r="B607" s="532" t="s">
        <v>721</v>
      </c>
      <c r="C607" s="439" t="s">
        <v>223</v>
      </c>
      <c r="D607" s="451"/>
      <c r="E607" s="441"/>
    </row>
    <row r="608" spans="1:5" ht="18.75">
      <c r="A608" s="531" t="s">
        <v>722</v>
      </c>
      <c r="B608" s="532" t="s">
        <v>723</v>
      </c>
      <c r="C608" s="439" t="s">
        <v>223</v>
      </c>
      <c r="D608" s="451"/>
      <c r="E608" s="441"/>
    </row>
    <row r="609" spans="1:5" ht="18.75">
      <c r="A609" s="531" t="s">
        <v>724</v>
      </c>
      <c r="B609" s="532" t="s">
        <v>725</v>
      </c>
      <c r="C609" s="439" t="s">
        <v>223</v>
      </c>
      <c r="D609" s="451"/>
      <c r="E609" s="441"/>
    </row>
    <row r="610" spans="1:5" ht="18.75">
      <c r="A610" s="531" t="s">
        <v>726</v>
      </c>
      <c r="B610" s="532" t="s">
        <v>727</v>
      </c>
      <c r="C610" s="439" t="s">
        <v>223</v>
      </c>
      <c r="D610" s="451"/>
      <c r="E610" s="441"/>
    </row>
    <row r="611" spans="1:5" ht="18.75">
      <c r="A611" s="531" t="s">
        <v>728</v>
      </c>
      <c r="B611" s="532" t="s">
        <v>1490</v>
      </c>
      <c r="C611" s="439" t="s">
        <v>223</v>
      </c>
      <c r="D611" s="451"/>
      <c r="E611" s="441"/>
    </row>
    <row r="612" spans="1:5" ht="18.75">
      <c r="A612" s="531" t="s">
        <v>1491</v>
      </c>
      <c r="B612" s="532" t="s">
        <v>1492</v>
      </c>
      <c r="C612" s="439" t="s">
        <v>223</v>
      </c>
      <c r="D612" s="451"/>
      <c r="E612" s="441"/>
    </row>
    <row r="613" spans="1:5" ht="18.75">
      <c r="A613" s="531" t="s">
        <v>1493</v>
      </c>
      <c r="B613" s="532" t="s">
        <v>1494</v>
      </c>
      <c r="C613" s="439" t="s">
        <v>223</v>
      </c>
      <c r="D613" s="451"/>
      <c r="E613" s="441"/>
    </row>
    <row r="614" spans="1:5" ht="18.75">
      <c r="A614" s="531" t="s">
        <v>1495</v>
      </c>
      <c r="B614" s="532" t="s">
        <v>1496</v>
      </c>
      <c r="C614" s="439" t="s">
        <v>223</v>
      </c>
      <c r="D614" s="451"/>
      <c r="E614" s="441"/>
    </row>
    <row r="615" spans="1:5" ht="18.75">
      <c r="A615" s="531" t="s">
        <v>1497</v>
      </c>
      <c r="B615" s="532" t="s">
        <v>1498</v>
      </c>
      <c r="C615" s="439" t="s">
        <v>223</v>
      </c>
      <c r="D615" s="451"/>
      <c r="E615" s="441"/>
    </row>
    <row r="616" spans="1:5" ht="18.75">
      <c r="A616" s="531" t="s">
        <v>1499</v>
      </c>
      <c r="B616" s="532" t="s">
        <v>1500</v>
      </c>
      <c r="C616" s="439" t="s">
        <v>223</v>
      </c>
      <c r="D616" s="451"/>
      <c r="E616" s="441"/>
    </row>
    <row r="617" spans="1:5" ht="18.75">
      <c r="A617" s="531" t="s">
        <v>1501</v>
      </c>
      <c r="B617" s="532" t="s">
        <v>1502</v>
      </c>
      <c r="C617" s="439" t="s">
        <v>223</v>
      </c>
      <c r="D617" s="451"/>
      <c r="E617" s="441"/>
    </row>
    <row r="618" spans="1:5" ht="18.75">
      <c r="A618" s="531" t="s">
        <v>1503</v>
      </c>
      <c r="B618" s="532" t="s">
        <v>1504</v>
      </c>
      <c r="C618" s="439" t="s">
        <v>223</v>
      </c>
      <c r="D618" s="451"/>
      <c r="E618" s="441"/>
    </row>
    <row r="619" spans="1:5" ht="18.75">
      <c r="A619" s="531" t="s">
        <v>1505</v>
      </c>
      <c r="B619" s="532" t="s">
        <v>1506</v>
      </c>
      <c r="C619" s="439" t="s">
        <v>223</v>
      </c>
      <c r="D619" s="451"/>
      <c r="E619" s="441"/>
    </row>
    <row r="620" spans="1:5" ht="18.75">
      <c r="A620" s="531" t="s">
        <v>1507</v>
      </c>
      <c r="B620" s="532" t="s">
        <v>1508</v>
      </c>
      <c r="C620" s="439" t="s">
        <v>223</v>
      </c>
      <c r="D620" s="451"/>
      <c r="E620" s="441"/>
    </row>
    <row r="621" spans="1:5" ht="18.75">
      <c r="A621" s="531" t="s">
        <v>1509</v>
      </c>
      <c r="B621" s="532" t="s">
        <v>1510</v>
      </c>
      <c r="C621" s="439" t="s">
        <v>223</v>
      </c>
      <c r="D621" s="451"/>
      <c r="E621" s="441"/>
    </row>
    <row r="622" spans="1:5" ht="18.75">
      <c r="A622" s="531" t="s">
        <v>1511</v>
      </c>
      <c r="B622" s="532" t="s">
        <v>1512</v>
      </c>
      <c r="C622" s="439" t="s">
        <v>223</v>
      </c>
      <c r="D622" s="451"/>
      <c r="E622" s="441"/>
    </row>
    <row r="623" spans="1:5" ht="18.75">
      <c r="A623" s="531" t="s">
        <v>1513</v>
      </c>
      <c r="B623" s="532" t="s">
        <v>1514</v>
      </c>
      <c r="C623" s="439" t="s">
        <v>223</v>
      </c>
      <c r="D623" s="451"/>
      <c r="E623" s="441"/>
    </row>
    <row r="624" spans="1:5" ht="18.75">
      <c r="A624" s="531" t="s">
        <v>1515</v>
      </c>
      <c r="B624" s="532" t="s">
        <v>1516</v>
      </c>
      <c r="C624" s="439" t="s">
        <v>223</v>
      </c>
      <c r="D624" s="451"/>
      <c r="E624" s="441"/>
    </row>
    <row r="625" spans="1:5" ht="18.75">
      <c r="A625" s="531" t="s">
        <v>1517</v>
      </c>
      <c r="B625" s="532" t="s">
        <v>1518</v>
      </c>
      <c r="C625" s="439" t="s">
        <v>223</v>
      </c>
      <c r="D625" s="451"/>
      <c r="E625" s="441"/>
    </row>
    <row r="626" spans="1:5" ht="18.75">
      <c r="A626" s="531" t="s">
        <v>1519</v>
      </c>
      <c r="B626" s="532" t="s">
        <v>1520</v>
      </c>
      <c r="C626" s="439" t="s">
        <v>223</v>
      </c>
      <c r="D626" s="451"/>
      <c r="E626" s="441"/>
    </row>
    <row r="627" spans="1:5" ht="20.25" thickBot="1">
      <c r="A627" s="535" t="s">
        <v>1521</v>
      </c>
      <c r="B627" s="542" t="s">
        <v>1522</v>
      </c>
      <c r="C627" s="439" t="s">
        <v>223</v>
      </c>
      <c r="D627" s="451"/>
      <c r="E627" s="441"/>
    </row>
    <row r="628" spans="1:5" ht="18.75">
      <c r="A628" s="529" t="s">
        <v>1523</v>
      </c>
      <c r="B628" s="530" t="s">
        <v>1524</v>
      </c>
      <c r="C628" s="439" t="s">
        <v>223</v>
      </c>
      <c r="D628" s="451"/>
      <c r="E628" s="441"/>
    </row>
    <row r="629" spans="1:5" ht="18.75">
      <c r="A629" s="531" t="s">
        <v>1525</v>
      </c>
      <c r="B629" s="532" t="s">
        <v>1526</v>
      </c>
      <c r="C629" s="439" t="s">
        <v>223</v>
      </c>
      <c r="D629" s="451"/>
      <c r="E629" s="441"/>
    </row>
    <row r="630" spans="1:5" ht="18.75">
      <c r="A630" s="531" t="s">
        <v>1527</v>
      </c>
      <c r="B630" s="532" t="s">
        <v>1528</v>
      </c>
      <c r="C630" s="439" t="s">
        <v>223</v>
      </c>
      <c r="D630" s="451"/>
      <c r="E630" s="441"/>
    </row>
    <row r="631" spans="1:5" ht="18.75">
      <c r="A631" s="531" t="s">
        <v>1368</v>
      </c>
      <c r="B631" s="532" t="s">
        <v>1369</v>
      </c>
      <c r="C631" s="439" t="s">
        <v>223</v>
      </c>
      <c r="D631" s="451"/>
      <c r="E631" s="441"/>
    </row>
    <row r="632" spans="1:5" ht="18.75">
      <c r="A632" s="531" t="s">
        <v>1370</v>
      </c>
      <c r="B632" s="532" t="s">
        <v>1371</v>
      </c>
      <c r="C632" s="439" t="s">
        <v>223</v>
      </c>
      <c r="D632" s="451"/>
      <c r="E632" s="441"/>
    </row>
    <row r="633" spans="1:5" ht="18.75">
      <c r="A633" s="531" t="s">
        <v>1372</v>
      </c>
      <c r="B633" s="532" t="s">
        <v>1373</v>
      </c>
      <c r="C633" s="439" t="s">
        <v>223</v>
      </c>
      <c r="D633" s="451"/>
      <c r="E633" s="441"/>
    </row>
    <row r="634" spans="1:5" ht="18.75">
      <c r="A634" s="531" t="s">
        <v>1374</v>
      </c>
      <c r="B634" s="532" t="s">
        <v>1375</v>
      </c>
      <c r="C634" s="439" t="s">
        <v>223</v>
      </c>
      <c r="D634" s="451"/>
      <c r="E634" s="441"/>
    </row>
    <row r="635" spans="1:5" ht="18.75">
      <c r="A635" s="531" t="s">
        <v>1376</v>
      </c>
      <c r="B635" s="532" t="s">
        <v>1377</v>
      </c>
      <c r="C635" s="439" t="s">
        <v>223</v>
      </c>
      <c r="D635" s="451"/>
      <c r="E635" s="441"/>
    </row>
    <row r="636" spans="1:5" ht="18.75">
      <c r="A636" s="531" t="s">
        <v>1378</v>
      </c>
      <c r="B636" s="532" t="s">
        <v>1379</v>
      </c>
      <c r="C636" s="439" t="s">
        <v>223</v>
      </c>
      <c r="D636" s="451"/>
      <c r="E636" s="441"/>
    </row>
    <row r="637" spans="1:5" ht="18.75">
      <c r="A637" s="531" t="s">
        <v>1380</v>
      </c>
      <c r="B637" s="532" t="s">
        <v>1381</v>
      </c>
      <c r="C637" s="439" t="s">
        <v>223</v>
      </c>
      <c r="D637" s="451"/>
      <c r="E637" s="441"/>
    </row>
    <row r="638" spans="1:5" ht="18.75">
      <c r="A638" s="531" t="s">
        <v>1382</v>
      </c>
      <c r="B638" s="532" t="s">
        <v>1383</v>
      </c>
      <c r="C638" s="439" t="s">
        <v>223</v>
      </c>
      <c r="D638" s="451"/>
      <c r="E638" s="441"/>
    </row>
    <row r="639" spans="1:5" ht="18.75">
      <c r="A639" s="531" t="s">
        <v>1384</v>
      </c>
      <c r="B639" s="532" t="s">
        <v>1385</v>
      </c>
      <c r="C639" s="439" t="s">
        <v>223</v>
      </c>
      <c r="D639" s="451"/>
      <c r="E639" s="441"/>
    </row>
    <row r="640" spans="1:5" ht="18.75">
      <c r="A640" s="531" t="s">
        <v>1386</v>
      </c>
      <c r="B640" s="532" t="s">
        <v>1387</v>
      </c>
      <c r="C640" s="439" t="s">
        <v>223</v>
      </c>
      <c r="D640" s="451"/>
      <c r="E640" s="441"/>
    </row>
    <row r="641" spans="1:5" ht="18.75">
      <c r="A641" s="531" t="s">
        <v>1388</v>
      </c>
      <c r="B641" s="532" t="s">
        <v>1389</v>
      </c>
      <c r="C641" s="439" t="s">
        <v>223</v>
      </c>
      <c r="D641" s="451"/>
      <c r="E641" s="441"/>
    </row>
    <row r="642" spans="1:5" ht="18.75">
      <c r="A642" s="531" t="s">
        <v>1390</v>
      </c>
      <c r="B642" s="532" t="s">
        <v>1391</v>
      </c>
      <c r="C642" s="439" t="s">
        <v>223</v>
      </c>
      <c r="D642" s="451"/>
      <c r="E642" s="441"/>
    </row>
    <row r="643" spans="1:5" ht="18.75">
      <c r="A643" s="531" t="s">
        <v>1392</v>
      </c>
      <c r="B643" s="532" t="s">
        <v>1393</v>
      </c>
      <c r="C643" s="439" t="s">
        <v>223</v>
      </c>
      <c r="D643" s="451"/>
      <c r="E643" s="441"/>
    </row>
    <row r="644" spans="1:5" ht="18.75">
      <c r="A644" s="531" t="s">
        <v>1394</v>
      </c>
      <c r="B644" s="532" t="s">
        <v>1395</v>
      </c>
      <c r="C644" s="439" t="s">
        <v>223</v>
      </c>
      <c r="D644" s="451"/>
      <c r="E644" s="441"/>
    </row>
    <row r="645" spans="1:5" ht="18.75">
      <c r="A645" s="531" t="s">
        <v>1396</v>
      </c>
      <c r="B645" s="532" t="s">
        <v>1397</v>
      </c>
      <c r="C645" s="439" t="s">
        <v>223</v>
      </c>
      <c r="D645" s="451"/>
      <c r="E645" s="441"/>
    </row>
    <row r="646" spans="1:5" ht="18.75">
      <c r="A646" s="531" t="s">
        <v>1398</v>
      </c>
      <c r="B646" s="532" t="s">
        <v>1399</v>
      </c>
      <c r="C646" s="439" t="s">
        <v>223</v>
      </c>
      <c r="D646" s="451"/>
      <c r="E646" s="441"/>
    </row>
    <row r="647" spans="1:5" ht="18.75">
      <c r="A647" s="531" t="s">
        <v>1400</v>
      </c>
      <c r="B647" s="532" t="s">
        <v>1401</v>
      </c>
      <c r="C647" s="439" t="s">
        <v>223</v>
      </c>
      <c r="D647" s="451"/>
      <c r="E647" s="441"/>
    </row>
    <row r="648" spans="1:5" ht="18.75">
      <c r="A648" s="531" t="s">
        <v>1402</v>
      </c>
      <c r="B648" s="532" t="s">
        <v>1403</v>
      </c>
      <c r="C648" s="439" t="s">
        <v>223</v>
      </c>
      <c r="D648" s="451"/>
      <c r="E648" s="441"/>
    </row>
    <row r="649" spans="1:5" ht="19.5" thickBot="1">
      <c r="A649" s="535" t="s">
        <v>1404</v>
      </c>
      <c r="B649" s="536" t="s">
        <v>1405</v>
      </c>
      <c r="C649" s="439" t="s">
        <v>223</v>
      </c>
      <c r="D649" s="451"/>
      <c r="E649" s="441"/>
    </row>
    <row r="650" spans="1:5" ht="18.75">
      <c r="A650" s="529" t="s">
        <v>1406</v>
      </c>
      <c r="B650" s="530" t="s">
        <v>1407</v>
      </c>
      <c r="C650" s="439" t="s">
        <v>223</v>
      </c>
      <c r="D650" s="451"/>
      <c r="E650" s="441"/>
    </row>
    <row r="651" spans="1:5" ht="18.75">
      <c r="A651" s="531" t="s">
        <v>1408</v>
      </c>
      <c r="B651" s="532" t="s">
        <v>1409</v>
      </c>
      <c r="C651" s="439" t="s">
        <v>223</v>
      </c>
      <c r="D651" s="451"/>
      <c r="E651" s="441"/>
    </row>
    <row r="652" spans="1:5" ht="18.75">
      <c r="A652" s="531" t="s">
        <v>1410</v>
      </c>
      <c r="B652" s="532" t="s">
        <v>1411</v>
      </c>
      <c r="C652" s="439" t="s">
        <v>223</v>
      </c>
      <c r="D652" s="451"/>
      <c r="E652" s="441"/>
    </row>
    <row r="653" spans="1:5" ht="18.75">
      <c r="A653" s="531" t="s">
        <v>1412</v>
      </c>
      <c r="B653" s="532" t="s">
        <v>1413</v>
      </c>
      <c r="C653" s="439" t="s">
        <v>223</v>
      </c>
      <c r="D653" s="451"/>
      <c r="E653" s="441"/>
    </row>
    <row r="654" spans="1:5" ht="18.75">
      <c r="A654" s="531" t="s">
        <v>1414</v>
      </c>
      <c r="B654" s="532" t="s">
        <v>1415</v>
      </c>
      <c r="C654" s="439" t="s">
        <v>223</v>
      </c>
      <c r="D654" s="451"/>
      <c r="E654" s="441"/>
    </row>
    <row r="655" spans="1:5" ht="18.75">
      <c r="A655" s="531" t="s">
        <v>1416</v>
      </c>
      <c r="B655" s="532" t="s">
        <v>1417</v>
      </c>
      <c r="C655" s="439" t="s">
        <v>223</v>
      </c>
      <c r="D655" s="451"/>
      <c r="E655" s="441"/>
    </row>
    <row r="656" spans="1:5" ht="18.75">
      <c r="A656" s="531" t="s">
        <v>1418</v>
      </c>
      <c r="B656" s="532" t="s">
        <v>1419</v>
      </c>
      <c r="C656" s="439" t="s">
        <v>223</v>
      </c>
      <c r="D656" s="451"/>
      <c r="E656" s="441"/>
    </row>
    <row r="657" spans="1:5" ht="18.75">
      <c r="A657" s="531" t="s">
        <v>1420</v>
      </c>
      <c r="B657" s="532" t="s">
        <v>1421</v>
      </c>
      <c r="C657" s="439" t="s">
        <v>223</v>
      </c>
      <c r="D657" s="451"/>
      <c r="E657" s="441"/>
    </row>
    <row r="658" spans="1:5" ht="18.75">
      <c r="A658" s="531" t="s">
        <v>1422</v>
      </c>
      <c r="B658" s="532" t="s">
        <v>1423</v>
      </c>
      <c r="C658" s="439" t="s">
        <v>223</v>
      </c>
      <c r="D658" s="451"/>
      <c r="E658" s="441"/>
    </row>
    <row r="659" spans="1:5" ht="19.5">
      <c r="A659" s="531" t="s">
        <v>1424</v>
      </c>
      <c r="B659" s="533" t="s">
        <v>1425</v>
      </c>
      <c r="C659" s="439" t="s">
        <v>223</v>
      </c>
      <c r="D659" s="451"/>
      <c r="E659" s="441"/>
    </row>
    <row r="660" spans="1:5" ht="19.5" thickBot="1">
      <c r="A660" s="535" t="s">
        <v>1426</v>
      </c>
      <c r="B660" s="536" t="s">
        <v>1427</v>
      </c>
      <c r="C660" s="439" t="s">
        <v>223</v>
      </c>
      <c r="D660" s="451"/>
      <c r="E660" s="441"/>
    </row>
    <row r="661" spans="1:5" ht="18.75">
      <c r="A661" s="529" t="s">
        <v>1428</v>
      </c>
      <c r="B661" s="530" t="s">
        <v>1429</v>
      </c>
      <c r="C661" s="439" t="s">
        <v>223</v>
      </c>
      <c r="D661" s="451"/>
      <c r="E661" s="441"/>
    </row>
    <row r="662" spans="1:5" ht="18.75">
      <c r="A662" s="531" t="s">
        <v>1430</v>
      </c>
      <c r="B662" s="532" t="s">
        <v>1431</v>
      </c>
      <c r="C662" s="439" t="s">
        <v>223</v>
      </c>
      <c r="D662" s="451"/>
      <c r="E662" s="441"/>
    </row>
    <row r="663" spans="1:5" ht="18.75">
      <c r="A663" s="531" t="s">
        <v>1432</v>
      </c>
      <c r="B663" s="532" t="s">
        <v>1433</v>
      </c>
      <c r="C663" s="439" t="s">
        <v>223</v>
      </c>
      <c r="D663" s="451"/>
      <c r="E663" s="441"/>
    </row>
    <row r="664" spans="1:5" ht="18.75">
      <c r="A664" s="531" t="s">
        <v>1434</v>
      </c>
      <c r="B664" s="532" t="s">
        <v>1435</v>
      </c>
      <c r="C664" s="439" t="s">
        <v>223</v>
      </c>
      <c r="D664" s="451"/>
      <c r="E664" s="441"/>
    </row>
    <row r="665" spans="1:5" ht="20.25" thickBot="1">
      <c r="A665" s="535" t="s">
        <v>1436</v>
      </c>
      <c r="B665" s="542" t="s">
        <v>1437</v>
      </c>
      <c r="C665" s="439" t="s">
        <v>223</v>
      </c>
      <c r="D665" s="451"/>
      <c r="E665" s="441"/>
    </row>
    <row r="666" spans="1:5" ht="18.75">
      <c r="A666" s="529" t="s">
        <v>1438</v>
      </c>
      <c r="B666" s="530" t="s">
        <v>1439</v>
      </c>
      <c r="C666" s="439" t="s">
        <v>223</v>
      </c>
      <c r="D666" s="451"/>
      <c r="E666" s="441"/>
    </row>
    <row r="667" spans="1:5" ht="18.75">
      <c r="A667" s="531" t="s">
        <v>1440</v>
      </c>
      <c r="B667" s="532" t="s">
        <v>1441</v>
      </c>
      <c r="C667" s="439" t="s">
        <v>223</v>
      </c>
      <c r="D667" s="451"/>
      <c r="E667" s="441"/>
    </row>
    <row r="668" spans="1:5" ht="18.75">
      <c r="A668" s="531" t="s">
        <v>1442</v>
      </c>
      <c r="B668" s="532" t="s">
        <v>1443</v>
      </c>
      <c r="C668" s="439" t="s">
        <v>223</v>
      </c>
      <c r="D668" s="451"/>
      <c r="E668" s="441"/>
    </row>
    <row r="669" spans="1:5" ht="18.75">
      <c r="A669" s="531" t="s">
        <v>1444</v>
      </c>
      <c r="B669" s="532" t="s">
        <v>1445</v>
      </c>
      <c r="C669" s="439" t="s">
        <v>223</v>
      </c>
      <c r="D669" s="451"/>
      <c r="E669" s="441"/>
    </row>
    <row r="670" spans="1:5" ht="18.75">
      <c r="A670" s="531" t="s">
        <v>1446</v>
      </c>
      <c r="B670" s="532" t="s">
        <v>1447</v>
      </c>
      <c r="C670" s="439" t="s">
        <v>223</v>
      </c>
      <c r="D670" s="451"/>
      <c r="E670" s="441"/>
    </row>
    <row r="671" spans="1:5" ht="18.75">
      <c r="A671" s="531" t="s">
        <v>1448</v>
      </c>
      <c r="B671" s="532" t="s">
        <v>1449</v>
      </c>
      <c r="C671" s="439" t="s">
        <v>223</v>
      </c>
      <c r="D671" s="451"/>
      <c r="E671" s="441"/>
    </row>
    <row r="672" spans="1:5" ht="18.75">
      <c r="A672" s="531" t="s">
        <v>1450</v>
      </c>
      <c r="B672" s="532" t="s">
        <v>1451</v>
      </c>
      <c r="C672" s="439" t="s">
        <v>223</v>
      </c>
      <c r="D672" s="451"/>
      <c r="E672" s="441"/>
    </row>
    <row r="673" spans="1:5" ht="18.75">
      <c r="A673" s="531" t="s">
        <v>1452</v>
      </c>
      <c r="B673" s="532" t="s">
        <v>1453</v>
      </c>
      <c r="C673" s="439" t="s">
        <v>223</v>
      </c>
      <c r="D673" s="451"/>
      <c r="E673" s="441"/>
    </row>
    <row r="674" spans="1:5" ht="18.75">
      <c r="A674" s="531" t="s">
        <v>1454</v>
      </c>
      <c r="B674" s="532" t="s">
        <v>1455</v>
      </c>
      <c r="C674" s="439" t="s">
        <v>223</v>
      </c>
      <c r="D674" s="451"/>
      <c r="E674" s="441"/>
    </row>
    <row r="675" spans="1:5" ht="18.75">
      <c r="A675" s="531" t="s">
        <v>1456</v>
      </c>
      <c r="B675" s="532" t="s">
        <v>1457</v>
      </c>
      <c r="C675" s="439" t="s">
        <v>223</v>
      </c>
      <c r="D675" s="451"/>
      <c r="E675" s="441"/>
    </row>
    <row r="676" spans="1:5" ht="20.25" thickBot="1">
      <c r="A676" s="535" t="s">
        <v>1458</v>
      </c>
      <c r="B676" s="542" t="s">
        <v>1459</v>
      </c>
      <c r="C676" s="439" t="s">
        <v>223</v>
      </c>
      <c r="D676" s="451"/>
      <c r="E676" s="441"/>
    </row>
    <row r="677" spans="1:5" ht="18.75">
      <c r="A677" s="529" t="s">
        <v>1460</v>
      </c>
      <c r="B677" s="530" t="s">
        <v>1461</v>
      </c>
      <c r="C677" s="439" t="s">
        <v>223</v>
      </c>
      <c r="D677" s="451"/>
      <c r="E677" s="441"/>
    </row>
    <row r="678" spans="1:5" ht="18.75">
      <c r="A678" s="531" t="s">
        <v>1462</v>
      </c>
      <c r="B678" s="532" t="s">
        <v>1463</v>
      </c>
      <c r="C678" s="439" t="s">
        <v>223</v>
      </c>
      <c r="D678" s="451"/>
      <c r="E678" s="441"/>
    </row>
    <row r="679" spans="1:5" ht="18.75">
      <c r="A679" s="531" t="s">
        <v>1464</v>
      </c>
      <c r="B679" s="532" t="s">
        <v>1465</v>
      </c>
      <c r="C679" s="439" t="s">
        <v>223</v>
      </c>
      <c r="D679" s="451"/>
      <c r="E679" s="441"/>
    </row>
    <row r="680" spans="1:5" ht="18.75">
      <c r="A680" s="531" t="s">
        <v>1466</v>
      </c>
      <c r="B680" s="532" t="s">
        <v>1467</v>
      </c>
      <c r="C680" s="439" t="s">
        <v>223</v>
      </c>
      <c r="D680" s="451"/>
      <c r="E680" s="441"/>
    </row>
    <row r="681" spans="1:5" ht="18.75">
      <c r="A681" s="531" t="s">
        <v>1468</v>
      </c>
      <c r="B681" s="532" t="s">
        <v>1469</v>
      </c>
      <c r="C681" s="439" t="s">
        <v>223</v>
      </c>
      <c r="D681" s="451"/>
      <c r="E681" s="441"/>
    </row>
    <row r="682" spans="1:5" ht="18.75">
      <c r="A682" s="531" t="s">
        <v>1470</v>
      </c>
      <c r="B682" s="532" t="s">
        <v>1471</v>
      </c>
      <c r="C682" s="439" t="s">
        <v>223</v>
      </c>
      <c r="D682" s="451"/>
      <c r="E682" s="441"/>
    </row>
    <row r="683" spans="1:5" ht="18.75">
      <c r="A683" s="531" t="s">
        <v>1472</v>
      </c>
      <c r="B683" s="532" t="s">
        <v>1473</v>
      </c>
      <c r="C683" s="439" t="s">
        <v>223</v>
      </c>
      <c r="D683" s="451"/>
      <c r="E683" s="441"/>
    </row>
    <row r="684" spans="1:5" ht="18.75">
      <c r="A684" s="531" t="s">
        <v>1474</v>
      </c>
      <c r="B684" s="532" t="s">
        <v>1475</v>
      </c>
      <c r="C684" s="439" t="s">
        <v>223</v>
      </c>
      <c r="D684" s="451"/>
      <c r="E684" s="441"/>
    </row>
    <row r="685" spans="1:5" ht="18.75">
      <c r="A685" s="531" t="s">
        <v>1476</v>
      </c>
      <c r="B685" s="532" t="s">
        <v>1477</v>
      </c>
      <c r="C685" s="439" t="s">
        <v>223</v>
      </c>
      <c r="D685" s="451"/>
      <c r="E685" s="441"/>
    </row>
    <row r="686" spans="1:5" ht="20.25" thickBot="1">
      <c r="A686" s="535" t="s">
        <v>1478</v>
      </c>
      <c r="B686" s="542" t="s">
        <v>1479</v>
      </c>
      <c r="C686" s="439" t="s">
        <v>223</v>
      </c>
      <c r="D686" s="451"/>
      <c r="E686" s="441"/>
    </row>
    <row r="687" spans="1:5" ht="18.75">
      <c r="A687" s="529" t="s">
        <v>1480</v>
      </c>
      <c r="B687" s="530" t="s">
        <v>1481</v>
      </c>
      <c r="C687" s="439" t="s">
        <v>223</v>
      </c>
      <c r="D687" s="451"/>
      <c r="E687" s="441"/>
    </row>
    <row r="688" spans="1:5" ht="18.75">
      <c r="A688" s="531" t="s">
        <v>1482</v>
      </c>
      <c r="B688" s="532" t="s">
        <v>1483</v>
      </c>
      <c r="C688" s="439" t="s">
        <v>223</v>
      </c>
      <c r="D688" s="451"/>
      <c r="E688" s="441"/>
    </row>
    <row r="689" spans="1:5" ht="18.75">
      <c r="A689" s="531" t="s">
        <v>1484</v>
      </c>
      <c r="B689" s="532" t="s">
        <v>1485</v>
      </c>
      <c r="C689" s="439" t="s">
        <v>223</v>
      </c>
      <c r="D689" s="451"/>
      <c r="E689" s="441"/>
    </row>
    <row r="690" spans="1:5" ht="18.75">
      <c r="A690" s="531" t="s">
        <v>1486</v>
      </c>
      <c r="B690" s="532" t="s">
        <v>1487</v>
      </c>
      <c r="C690" s="439" t="s">
        <v>223</v>
      </c>
      <c r="D690" s="451"/>
      <c r="E690" s="441"/>
    </row>
    <row r="691" spans="1:5" ht="20.25" thickBot="1">
      <c r="A691" s="535" t="s">
        <v>1488</v>
      </c>
      <c r="B691" s="542" t="s">
        <v>1489</v>
      </c>
      <c r="C691" s="439" t="s">
        <v>223</v>
      </c>
      <c r="D691" s="451"/>
      <c r="E691" s="441"/>
    </row>
    <row r="692" spans="1:5" ht="19.5">
      <c r="A692" s="451"/>
      <c r="B692" s="470"/>
      <c r="C692" s="439"/>
      <c r="D692" s="451"/>
      <c r="E692" s="441"/>
    </row>
    <row r="693" spans="1:5" ht="14.25">
      <c r="A693" s="544" t="s">
        <v>1566</v>
      </c>
      <c r="B693" s="731">
        <v>42035</v>
      </c>
      <c r="D693" s="448"/>
      <c r="E693" s="448"/>
    </row>
    <row r="694" spans="1:5" ht="14.25">
      <c r="A694" s="545"/>
      <c r="B694" s="543">
        <v>42063</v>
      </c>
      <c r="D694" s="448"/>
      <c r="E694" s="448"/>
    </row>
    <row r="695" spans="1:5" ht="14.25">
      <c r="A695" s="545"/>
      <c r="B695" s="543">
        <v>42094</v>
      </c>
      <c r="D695" s="448"/>
      <c r="E695" s="448"/>
    </row>
    <row r="696" spans="1:5" ht="14.25">
      <c r="A696" s="545"/>
      <c r="B696" s="543">
        <v>42124</v>
      </c>
      <c r="D696" s="448"/>
      <c r="E696" s="448"/>
    </row>
    <row r="697" spans="1:2" ht="14.25">
      <c r="A697" s="545"/>
      <c r="B697" s="543">
        <v>42155</v>
      </c>
    </row>
    <row r="698" spans="1:2" ht="14.25">
      <c r="A698" s="545"/>
      <c r="B698" s="543">
        <v>42185</v>
      </c>
    </row>
    <row r="699" spans="1:2" ht="14.25">
      <c r="A699" s="545"/>
      <c r="B699" s="543">
        <v>42216</v>
      </c>
    </row>
    <row r="700" spans="1:2" ht="14.25">
      <c r="A700" s="545"/>
      <c r="B700" s="543">
        <v>42247</v>
      </c>
    </row>
    <row r="701" spans="1:2" ht="14.25">
      <c r="A701" s="545"/>
      <c r="B701" s="543">
        <v>42277</v>
      </c>
    </row>
    <row r="702" spans="1:2" ht="14.25">
      <c r="A702" s="545"/>
      <c r="B702" s="543">
        <v>42308</v>
      </c>
    </row>
    <row r="703" spans="1:2" ht="14.25">
      <c r="A703" s="545"/>
      <c r="B703" s="543">
        <v>42338</v>
      </c>
    </row>
    <row r="704" spans="1:2" ht="14.25">
      <c r="A704" s="545"/>
      <c r="B704" s="543">
        <v>42369</v>
      </c>
    </row>
    <row r="705" spans="1:2" ht="14.25">
      <c r="A705" s="545"/>
      <c r="B705" s="543">
        <v>42004</v>
      </c>
    </row>
  </sheetData>
  <sheetProtection password="81B0" sheet="1" objects="1" scenarios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B35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8.75390625" style="0" customWidth="1"/>
    <col min="2" max="2" width="75.625" style="0" bestFit="1" customWidth="1"/>
  </cols>
  <sheetData>
    <row r="1" spans="1:2" ht="12.75">
      <c r="A1" s="721"/>
      <c r="B1" s="721"/>
    </row>
    <row r="2" spans="1:2" ht="12.75">
      <c r="A2" s="809" t="s">
        <v>1635</v>
      </c>
      <c r="B2" s="809"/>
    </row>
    <row r="3" spans="1:2" ht="13.5" thickBot="1">
      <c r="A3" s="721"/>
      <c r="B3" s="721"/>
    </row>
    <row r="4" spans="1:2" ht="13.5" thickBot="1">
      <c r="A4" s="722" t="s">
        <v>1636</v>
      </c>
      <c r="B4" s="723" t="s">
        <v>1637</v>
      </c>
    </row>
    <row r="5" spans="1:2" ht="12.75">
      <c r="A5" s="724">
        <v>101</v>
      </c>
      <c r="B5" s="725" t="s">
        <v>1638</v>
      </c>
    </row>
    <row r="6" spans="1:2" ht="12.75">
      <c r="A6" s="726">
        <v>102</v>
      </c>
      <c r="B6" s="727" t="s">
        <v>1639</v>
      </c>
    </row>
    <row r="7" spans="1:2" ht="12.75">
      <c r="A7" s="726">
        <v>103</v>
      </c>
      <c r="B7" s="727" t="s">
        <v>1640</v>
      </c>
    </row>
    <row r="8" spans="1:2" ht="12.75">
      <c r="A8" s="726">
        <v>201</v>
      </c>
      <c r="B8" s="727" t="s">
        <v>1641</v>
      </c>
    </row>
    <row r="9" spans="1:2" ht="12.75">
      <c r="A9" s="726">
        <v>202</v>
      </c>
      <c r="B9" s="727" t="s">
        <v>1642</v>
      </c>
    </row>
    <row r="10" spans="1:2" ht="12.75">
      <c r="A10" s="726">
        <v>203</v>
      </c>
      <c r="B10" s="727" t="s">
        <v>1643</v>
      </c>
    </row>
    <row r="11" spans="1:2" ht="12.75">
      <c r="A11" s="726">
        <v>204</v>
      </c>
      <c r="B11" s="727" t="s">
        <v>1644</v>
      </c>
    </row>
    <row r="12" spans="1:2" ht="12.75">
      <c r="A12" s="726">
        <v>205</v>
      </c>
      <c r="B12" s="727" t="s">
        <v>1645</v>
      </c>
    </row>
    <row r="13" spans="1:2" ht="12.75">
      <c r="A13" s="726">
        <v>301</v>
      </c>
      <c r="B13" s="727" t="s">
        <v>1646</v>
      </c>
    </row>
    <row r="14" spans="1:2" ht="12.75">
      <c r="A14" s="726">
        <v>401</v>
      </c>
      <c r="B14" s="727" t="s">
        <v>1647</v>
      </c>
    </row>
    <row r="15" spans="1:2" ht="12.75">
      <c r="A15" s="726">
        <v>501</v>
      </c>
      <c r="B15" s="727" t="s">
        <v>352</v>
      </c>
    </row>
    <row r="16" spans="1:2" ht="12.75">
      <c r="A16" s="726">
        <v>502</v>
      </c>
      <c r="B16" s="727" t="s">
        <v>1648</v>
      </c>
    </row>
    <row r="17" spans="1:2" ht="12.75">
      <c r="A17" s="726">
        <v>503</v>
      </c>
      <c r="B17" s="727" t="s">
        <v>1649</v>
      </c>
    </row>
    <row r="18" spans="1:2" ht="12.75">
      <c r="A18" s="726">
        <v>601</v>
      </c>
      <c r="B18" s="727" t="s">
        <v>1650</v>
      </c>
    </row>
    <row r="19" spans="1:2" ht="12.75">
      <c r="A19" s="726">
        <v>602</v>
      </c>
      <c r="B19" s="727" t="s">
        <v>1651</v>
      </c>
    </row>
    <row r="20" spans="1:2" ht="12.75">
      <c r="A20" s="726">
        <v>701</v>
      </c>
      <c r="B20" s="727" t="s">
        <v>1652</v>
      </c>
    </row>
    <row r="21" spans="1:2" ht="12.75">
      <c r="A21" s="726">
        <v>702</v>
      </c>
      <c r="B21" s="727" t="s">
        <v>1653</v>
      </c>
    </row>
    <row r="22" spans="1:2" ht="12.75">
      <c r="A22" s="726">
        <v>703</v>
      </c>
      <c r="B22" s="727" t="s">
        <v>1654</v>
      </c>
    </row>
    <row r="23" spans="1:2" ht="12.75">
      <c r="A23" s="726">
        <v>704</v>
      </c>
      <c r="B23" s="727" t="s">
        <v>1655</v>
      </c>
    </row>
    <row r="24" spans="1:2" ht="12.75">
      <c r="A24" s="726">
        <v>801</v>
      </c>
      <c r="B24" s="727" t="s">
        <v>1656</v>
      </c>
    </row>
    <row r="25" spans="1:2" ht="12.75">
      <c r="A25" s="726">
        <v>802</v>
      </c>
      <c r="B25" s="727" t="s">
        <v>1657</v>
      </c>
    </row>
    <row r="26" spans="1:2" ht="12.75">
      <c r="A26" s="726">
        <v>803</v>
      </c>
      <c r="B26" s="727" t="s">
        <v>1658</v>
      </c>
    </row>
    <row r="27" spans="1:2" ht="12.75">
      <c r="A27" s="726">
        <v>804</v>
      </c>
      <c r="B27" s="727" t="s">
        <v>1659</v>
      </c>
    </row>
    <row r="28" spans="1:2" ht="12.75">
      <c r="A28" s="726">
        <v>805</v>
      </c>
      <c r="B28" s="727" t="s">
        <v>1660</v>
      </c>
    </row>
    <row r="29" spans="1:2" ht="12.75">
      <c r="A29" s="726">
        <v>806</v>
      </c>
      <c r="B29" s="727" t="s">
        <v>1661</v>
      </c>
    </row>
    <row r="30" spans="1:2" ht="13.5" thickBot="1">
      <c r="A30" s="728">
        <v>901</v>
      </c>
      <c r="B30" s="729" t="s">
        <v>1662</v>
      </c>
    </row>
    <row r="31" spans="1:2" ht="12.75">
      <c r="A31" s="721"/>
      <c r="B31" s="721"/>
    </row>
    <row r="32" spans="1:2" ht="12.75">
      <c r="A32" s="721"/>
      <c r="B32" s="721"/>
    </row>
    <row r="33" spans="1:2" ht="12.75">
      <c r="A33" s="721"/>
      <c r="B33" s="721" t="s">
        <v>1663</v>
      </c>
    </row>
    <row r="34" spans="1:2" ht="12.75">
      <c r="A34" s="721"/>
      <c r="B34" s="721"/>
    </row>
    <row r="35" spans="1:2" ht="25.5">
      <c r="A35" s="721"/>
      <c r="B35" s="730" t="s">
        <v>1664</v>
      </c>
    </row>
  </sheetData>
  <sheetProtection password="81B0" sheet="1"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26"/>
  <sheetViews>
    <sheetView zoomScalePageLayoutView="0" workbookViewId="0" topLeftCell="A1">
      <selection activeCell="B26" sqref="B26"/>
    </sheetView>
  </sheetViews>
  <sheetFormatPr defaultColWidth="9.00390625" defaultRowHeight="12.75"/>
  <sheetData>
    <row r="1" spans="1:2" ht="12.75">
      <c r="A1">
        <v>101</v>
      </c>
      <c r="B1" t="s">
        <v>1638</v>
      </c>
    </row>
    <row r="2" spans="1:2" ht="12.75">
      <c r="A2">
        <v>102</v>
      </c>
      <c r="B2" t="s">
        <v>1639</v>
      </c>
    </row>
    <row r="3" spans="1:2" ht="12.75">
      <c r="A3">
        <v>103</v>
      </c>
      <c r="B3" t="s">
        <v>1640</v>
      </c>
    </row>
    <row r="4" spans="1:2" ht="12.75">
      <c r="A4">
        <v>201</v>
      </c>
      <c r="B4" t="s">
        <v>1641</v>
      </c>
    </row>
    <row r="5" spans="1:2" ht="12.75">
      <c r="A5">
        <v>202</v>
      </c>
      <c r="B5" t="s">
        <v>1642</v>
      </c>
    </row>
    <row r="6" spans="1:2" ht="12.75">
      <c r="A6">
        <v>203</v>
      </c>
      <c r="B6" t="s">
        <v>1643</v>
      </c>
    </row>
    <row r="7" spans="1:2" ht="12.75">
      <c r="A7">
        <v>204</v>
      </c>
      <c r="B7" t="s">
        <v>1644</v>
      </c>
    </row>
    <row r="8" spans="1:2" ht="12.75">
      <c r="A8">
        <v>205</v>
      </c>
      <c r="B8" t="s">
        <v>1645</v>
      </c>
    </row>
    <row r="9" spans="1:2" ht="12.75">
      <c r="A9">
        <v>301</v>
      </c>
      <c r="B9" t="s">
        <v>1646</v>
      </c>
    </row>
    <row r="10" spans="1:2" ht="12.75">
      <c r="A10">
        <v>401</v>
      </c>
      <c r="B10" t="s">
        <v>1647</v>
      </c>
    </row>
    <row r="11" spans="1:2" ht="12.75">
      <c r="A11">
        <v>501</v>
      </c>
      <c r="B11" t="s">
        <v>352</v>
      </c>
    </row>
    <row r="12" spans="1:2" ht="12.75">
      <c r="A12">
        <v>502</v>
      </c>
      <c r="B12" t="s">
        <v>1648</v>
      </c>
    </row>
    <row r="13" spans="1:2" ht="12.75">
      <c r="A13">
        <v>503</v>
      </c>
      <c r="B13" t="s">
        <v>1649</v>
      </c>
    </row>
    <row r="14" spans="1:2" ht="12.75">
      <c r="A14">
        <v>601</v>
      </c>
      <c r="B14" t="s">
        <v>1650</v>
      </c>
    </row>
    <row r="15" spans="1:2" ht="12.75">
      <c r="A15">
        <v>602</v>
      </c>
      <c r="B15" t="s">
        <v>1651</v>
      </c>
    </row>
    <row r="16" spans="1:2" ht="12.75">
      <c r="A16">
        <v>701</v>
      </c>
      <c r="B16" t="s">
        <v>1652</v>
      </c>
    </row>
    <row r="17" spans="1:2" ht="12.75">
      <c r="A17">
        <v>702</v>
      </c>
      <c r="B17" t="s">
        <v>1653</v>
      </c>
    </row>
    <row r="18" spans="1:2" ht="12.75">
      <c r="A18">
        <v>703</v>
      </c>
      <c r="B18" t="s">
        <v>1654</v>
      </c>
    </row>
    <row r="19" spans="1:2" ht="12.75">
      <c r="A19">
        <v>704</v>
      </c>
      <c r="B19" t="s">
        <v>1655</v>
      </c>
    </row>
    <row r="20" spans="1:2" ht="12.75">
      <c r="A20">
        <v>801</v>
      </c>
      <c r="B20" t="s">
        <v>1656</v>
      </c>
    </row>
    <row r="21" spans="1:2" ht="12.75">
      <c r="A21">
        <v>802</v>
      </c>
      <c r="B21" t="s">
        <v>1657</v>
      </c>
    </row>
    <row r="22" spans="1:2" ht="12.75">
      <c r="A22">
        <v>803</v>
      </c>
      <c r="B22" t="s">
        <v>1658</v>
      </c>
    </row>
    <row r="23" spans="1:2" ht="12.75">
      <c r="A23">
        <v>804</v>
      </c>
      <c r="B23" t="s">
        <v>1659</v>
      </c>
    </row>
    <row r="24" spans="1:2" ht="12.75">
      <c r="A24">
        <v>805</v>
      </c>
      <c r="B24" t="s">
        <v>1660</v>
      </c>
    </row>
    <row r="25" spans="1:2" ht="12.75">
      <c r="A25">
        <v>806</v>
      </c>
      <c r="B25" t="s">
        <v>1661</v>
      </c>
    </row>
    <row r="26" spans="1:2" ht="12.75">
      <c r="A26">
        <v>901</v>
      </c>
      <c r="B26" t="s">
        <v>1662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2013-12-30T07:01:00Z</cp:lastPrinted>
  <dcterms:created xsi:type="dcterms:W3CDTF">1997-12-10T11:54:07Z</dcterms:created>
  <dcterms:modified xsi:type="dcterms:W3CDTF">2015-02-02T06:11:23Z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