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1760" windowHeight="10290" activeTab="0"/>
  </bookViews>
  <sheets>
    <sheet name="Pol+Pr" sheetId="1" r:id="rId1"/>
    <sheet name="Pr" sheetId="2" r:id="rId2"/>
  </sheets>
  <externalReferences>
    <externalReference r:id="rId5"/>
    <externalReference r:id="rId6"/>
  </externalReferences>
  <definedNames>
    <definedName name="_Hlk194811156" localSheetId="0">'Pol+Pr'!$B$6</definedName>
  </definedNames>
  <calcPr calcId="145621"/>
</workbook>
</file>

<file path=xl/sharedStrings.xml><?xml version="1.0" encoding="utf-8"?>
<sst xmlns="http://schemas.openxmlformats.org/spreadsheetml/2006/main" count="435" uniqueCount="99">
  <si>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</si>
  <si>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</si>
  <si>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</si>
  <si>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</si>
  <si>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</si>
  <si>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</si>
  <si>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</si>
  <si>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</si>
  <si>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</si>
  <si>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</si>
  <si>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</si>
  <si>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</si>
  <si>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</si>
  <si>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</si>
  <si>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</si>
  <si>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..............................</t>
  </si>
  <si>
    <t>Общо разходи по бюджета (I+II)</t>
  </si>
  <si>
    <t>Численост на щатния персонал</t>
  </si>
  <si>
    <t>Политика в областта на устойчивите и прозрачни публични финанси</t>
  </si>
  <si>
    <t>Бюджетна програма  "Бюджет и финансово управление"</t>
  </si>
  <si>
    <t>Бюджетна програма "Защита на публичните финансови интереси"</t>
  </si>
  <si>
    <t>Политика в областта на ефективното събиране на всички държавни приходи</t>
  </si>
  <si>
    <t>Бюджетна програма "Администриране на държавните приходи"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</si>
  <si>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</si>
  <si>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Бюджетна програма "Интегриране на финансовата система във финансовата система на ЕС"</t>
  </si>
  <si>
    <t>Бюджетна програма  "Митнически контрол и надзор (нефискален)"</t>
  </si>
  <si>
    <t>Бюджетна програма  "Контрол върху организацията и провеждането на хазартни игри"</t>
  </si>
  <si>
    <t>Политика в областта на управлението на дълга</t>
  </si>
  <si>
    <t>Бюджетна програма "Управление на ликвидността"</t>
  </si>
  <si>
    <t>Други бюджетни програми (общо), в т.ч.:</t>
  </si>
  <si>
    <t>Бюджетна програма „Оперативна програма „Административен капацитет“</t>
  </si>
  <si>
    <t>Бюджетна програма „Национален компенсационен жилищен фонд“</t>
  </si>
  <si>
    <t>Бюджетна програма "Администрация"</t>
  </si>
  <si>
    <t xml:space="preserve">    в т.ч.</t>
  </si>
  <si>
    <t>Информационно издание на министерството</t>
  </si>
  <si>
    <t>Комуникационна стратегия</t>
  </si>
  <si>
    <t>Съдебни и арбитражни производства</t>
  </si>
  <si>
    <t xml:space="preserve">ДИЗ № 46990-BUL за изпълнение на Проект за реформа в администрацията по приходите </t>
  </si>
  <si>
    <t>Програма "Евростат"</t>
  </si>
  <si>
    <t>Концесионна дейност</t>
  </si>
  <si>
    <t>Държавен инвестиционен заем (ДИЗ)- УТТЮЕ I</t>
  </si>
  <si>
    <t>Държавен инвестиционен заем (ДИЗ)- УТТЮЕ IІ</t>
  </si>
  <si>
    <t>Споразумение "Japan Tabacco International /JTI/ "</t>
  </si>
  <si>
    <t>Споразумение "Japan Tabacco International /JTI/ " - от минали години</t>
  </si>
  <si>
    <t>Финансово компенсиране на граждани с многогодишни жилищно-спестовни влогове</t>
  </si>
  <si>
    <t>Отпечатване и контрол върху ценни книжа</t>
  </si>
  <si>
    <t>Кредитна линия за малки и средни предприятия</t>
  </si>
  <si>
    <t>Жилищни компенсаторни записи</t>
  </si>
  <si>
    <t>Бюджетна програма „ОБЩО“</t>
  </si>
  <si>
    <t>Проекти по ОПАК на ДКХ</t>
  </si>
  <si>
    <t>Годишни такси за присъждане на държавен кредитен рейтинг  и предоставени услуги от правен консултант на Република България</t>
  </si>
  <si>
    <t xml:space="preserve"> Развитие и поддръжка на информационните системи на МФ</t>
  </si>
  <si>
    <t>Развитие и поддръжка на информационните системи на МФ</t>
  </si>
  <si>
    <t>Европейско икономическо пространство</t>
  </si>
  <si>
    <t>Изграждане и усъвършенстване на капацитета на администрацията в областта на  публичните финанси</t>
  </si>
  <si>
    <t>Споразумение за командироване между НАП и Белгийската агенция за равитие № SA2014-02</t>
  </si>
  <si>
    <t>към 31.03.2015 г.</t>
  </si>
  <si>
    <t>Закон 2015/</t>
  </si>
  <si>
    <t>ПМС № 8 от 2015 г.</t>
  </si>
  <si>
    <t>План 2015 г.</t>
  </si>
  <si>
    <t>30 юни 2015 г.</t>
  </si>
  <si>
    <t>30 септември 2015 г.</t>
  </si>
  <si>
    <t>31 декември 2015 г.</t>
  </si>
  <si>
    <t>II. Администрирани разходни параграфи по бюджета</t>
  </si>
  <si>
    <t>Споразумение за безвъзмездна помощ "Декатлон"</t>
  </si>
  <si>
    <t>31 март 2015 г.</t>
  </si>
  <si>
    <t xml:space="preserve">Класификационен код </t>
  </si>
  <si>
    <t>1000.01.00</t>
  </si>
  <si>
    <t>1000.01.01</t>
  </si>
  <si>
    <t>1000.01.02</t>
  </si>
  <si>
    <t>1000.02.00</t>
  </si>
  <si>
    <t>1000.02.01</t>
  </si>
  <si>
    <t>1000.03.00</t>
  </si>
  <si>
    <t>1000.03.01</t>
  </si>
  <si>
    <t>1000.03.02</t>
  </si>
  <si>
    <t>1000.03.03</t>
  </si>
  <si>
    <t>1000.04.00</t>
  </si>
  <si>
    <t>1000.04.01</t>
  </si>
  <si>
    <t>1000.05.00</t>
  </si>
  <si>
    <t>1000.05.01</t>
  </si>
  <si>
    <t>1000.05.02</t>
  </si>
  <si>
    <t>1000.06.00</t>
  </si>
  <si>
    <t>1000.01.01 Бюджетна програма „Бюджет и финансово управление“</t>
  </si>
  <si>
    <t>1000.01.02 Бюджетна програма „Защита на публичните финансови интереси“</t>
  </si>
  <si>
    <t>1000.02.01 Бюджетна програма „Администриране на държавните приходи“</t>
  </si>
  <si>
    <t>1000.03.01 Бюджетна програма „Интегриране на финансовата система във финансовата система на ЕС“</t>
  </si>
  <si>
    <t>1000.03.02 Бюджетна програма „Митнически контрол и надзор (нефискален)“</t>
  </si>
  <si>
    <t>1000.03.03 Бюджетна програма „Контрол върху организацията и провеждането на хазартни игри“</t>
  </si>
  <si>
    <t>1000.04.01 Бюджетна програма „Управление на ликвидността“</t>
  </si>
  <si>
    <t>1000.05.01 Бюджетна програма „Оперативна програма „Административен капацитет“</t>
  </si>
  <si>
    <t>1000.05.02 Бюджетна програма „Национален компенсационен жилищен фонд“</t>
  </si>
  <si>
    <t>1000.06.00 Бюджетна програма „Администрация“</t>
  </si>
  <si>
    <t>Мерки за отговорен хазарт по Закона за хазарта</t>
  </si>
  <si>
    <t>Финансово компенсиране на граждани с многогодишни жилищноспестовни влоговe по Закона за уреждане правата на граждани с многогодишни жилищно-спестовни влогове</t>
  </si>
  <si>
    <t xml:space="preserve">Концесионна дейност по Закона за концесиите </t>
  </si>
  <si>
    <t xml:space="preserve"> Годишни такси за присъждане на държавен кредитен рейтинг на Република България</t>
  </si>
  <si>
    <t>Жилищни компенсаторни записи, притежавани от гражданите по Закона за възстановяване собствеността върху одържавени недвижими имоти</t>
  </si>
  <si>
    <t xml:space="preserve">Проекти по ОП"Техническа помощ" </t>
  </si>
  <si>
    <t xml:space="preserve">Проекти по ОП"Административен капацитет"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</si>
</sst>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л_в_-;\-* #,##0.00\ _л_в_-;_-* &quot;-&quot;??\ _л_в_-;_-@_-"/>
    <numFmt numFmtId="165" formatCode="_-* #,##0\ _л_в_-;\-* #,##0\ _л_в_-;_-* &quot;-&quot;??\ _л_в_-;_-@_-"/>
    <numFmt numFmtId="166" formatCode="#,##0.0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3" fillId="0" borderId="3" xfId="18" applyNumberFormat="1" applyFont="1" applyBorder="1" applyAlignment="1">
      <alignment horizontal="right" vertical="center" wrapText="1"/>
    </xf>
    <xf numFmtId="165" fontId="2" fillId="0" borderId="3" xfId="18" applyNumberFormat="1" applyFont="1" applyBorder="1" applyAlignment="1">
      <alignment horizontal="right" vertical="center" wrapText="1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5" fontId="5" fillId="0" borderId="3" xfId="18" applyNumberFormat="1" applyFont="1" applyBorder="1" applyAlignment="1">
      <alignment horizontal="right" vertical="center" wrapText="1"/>
    </xf>
    <xf numFmtId="165" fontId="6" fillId="0" borderId="3" xfId="18" applyNumberFormat="1" applyFont="1" applyBorder="1" applyAlignment="1">
      <alignment horizontal="right" vertical="center" wrapText="1"/>
    </xf>
    <xf numFmtId="0" fontId="10" fillId="0" borderId="6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166" fontId="10" fillId="0" borderId="4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165" fontId="2" fillId="0" borderId="3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11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2" fillId="0" borderId="6" xfId="0" applyFont="1" applyBorder="1"/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0_Pril_2_BU_2_svod.xlsx_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0;&#1046;&#106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.пол"/>
      <sheetName val="МФ"/>
      <sheetName val="ЦА"/>
      <sheetName val="НАП"/>
      <sheetName val="АМ"/>
      <sheetName val="АДФИ"/>
      <sheetName val="ДКХ"/>
      <sheetName val="ОСЕС"/>
      <sheetName val="НКЖФ"/>
      <sheetName val="Sheet1"/>
    </sheetNames>
    <sheetDataSet>
      <sheetData sheetId="0"/>
      <sheetData sheetId="1">
        <row r="44">
          <cell r="B44">
            <v>35000000</v>
          </cell>
          <cell r="C44">
            <v>35000000</v>
          </cell>
          <cell r="D44">
            <v>3241854</v>
          </cell>
          <cell r="E44">
            <v>0</v>
          </cell>
          <cell r="F44">
            <v>0</v>
          </cell>
          <cell r="G44">
            <v>0</v>
          </cell>
        </row>
        <row r="49">
          <cell r="B49">
            <v>329</v>
          </cell>
          <cell r="C49">
            <v>329</v>
          </cell>
          <cell r="D49">
            <v>313</v>
          </cell>
          <cell r="E49">
            <v>0</v>
          </cell>
          <cell r="F49">
            <v>0</v>
          </cell>
          <cell r="G49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>
            <v>0</v>
          </cell>
          <cell r="C65">
            <v>0</v>
          </cell>
          <cell r="D65">
            <v>-261582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2">
          <cell r="B72">
            <v>9907500</v>
          </cell>
          <cell r="C72">
            <v>4579700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7">
          <cell r="B77">
            <v>9897</v>
          </cell>
          <cell r="C77">
            <v>9897</v>
          </cell>
          <cell r="D77">
            <v>9676</v>
          </cell>
          <cell r="E77">
            <v>0</v>
          </cell>
          <cell r="F77">
            <v>0</v>
          </cell>
          <cell r="G77">
            <v>0</v>
          </cell>
        </row>
        <row r="86">
          <cell r="B86">
            <v>373000</v>
          </cell>
          <cell r="C86">
            <v>373000</v>
          </cell>
          <cell r="D86">
            <v>85016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96000</v>
          </cell>
          <cell r="C87">
            <v>96000</v>
          </cell>
          <cell r="D87">
            <v>12707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7">
          <cell r="B97">
            <v>10</v>
          </cell>
          <cell r="C97">
            <v>10</v>
          </cell>
          <cell r="D97">
            <v>10</v>
          </cell>
          <cell r="E97">
            <v>0</v>
          </cell>
          <cell r="F97">
            <v>0</v>
          </cell>
          <cell r="G97">
            <v>0</v>
          </cell>
        </row>
        <row r="106">
          <cell r="B106">
            <v>19452100</v>
          </cell>
          <cell r="C106">
            <v>19452100</v>
          </cell>
          <cell r="D106">
            <v>5110757</v>
          </cell>
          <cell r="E106">
            <v>0</v>
          </cell>
          <cell r="F106">
            <v>0</v>
          </cell>
          <cell r="G106">
            <v>0</v>
          </cell>
        </row>
        <row r="107">
          <cell r="B107">
            <v>4262900</v>
          </cell>
          <cell r="C107">
            <v>4262900</v>
          </cell>
          <cell r="D107">
            <v>1173675</v>
          </cell>
          <cell r="E107">
            <v>0</v>
          </cell>
          <cell r="F107">
            <v>0</v>
          </cell>
          <cell r="G107">
            <v>0</v>
          </cell>
        </row>
        <row r="108">
          <cell r="B108">
            <v>1800000</v>
          </cell>
          <cell r="C108">
            <v>8300000</v>
          </cell>
          <cell r="D108">
            <v>349817</v>
          </cell>
          <cell r="E108">
            <v>0</v>
          </cell>
          <cell r="F108">
            <v>0</v>
          </cell>
          <cell r="G108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22">
          <cell r="B122">
            <v>1173</v>
          </cell>
          <cell r="C122">
            <v>1173</v>
          </cell>
          <cell r="D122">
            <v>1049</v>
          </cell>
          <cell r="E122">
            <v>0</v>
          </cell>
          <cell r="F122">
            <v>0</v>
          </cell>
          <cell r="G122">
            <v>0</v>
          </cell>
        </row>
        <row r="131">
          <cell r="B131">
            <v>1602000</v>
          </cell>
          <cell r="C131">
            <v>1602000</v>
          </cell>
          <cell r="D131">
            <v>313813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127000</v>
          </cell>
          <cell r="C132">
            <v>127000</v>
          </cell>
          <cell r="D132">
            <v>41568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15000</v>
          </cell>
          <cell r="C133">
            <v>15000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9">
          <cell r="B139">
            <v>2000000</v>
          </cell>
          <cell r="C139">
            <v>2000000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4">
          <cell r="B144">
            <v>49</v>
          </cell>
          <cell r="C144">
            <v>49</v>
          </cell>
          <cell r="D144">
            <v>48</v>
          </cell>
          <cell r="E144">
            <v>0</v>
          </cell>
          <cell r="F144">
            <v>0</v>
          </cell>
          <cell r="G144">
            <v>0</v>
          </cell>
        </row>
        <row r="153">
          <cell r="B153">
            <v>1012100</v>
          </cell>
          <cell r="C153">
            <v>1012100</v>
          </cell>
          <cell r="D153">
            <v>226634</v>
          </cell>
          <cell r="E153">
            <v>0</v>
          </cell>
          <cell r="F153">
            <v>0</v>
          </cell>
          <cell r="G153">
            <v>0</v>
          </cell>
        </row>
        <row r="154">
          <cell r="B154">
            <v>205900</v>
          </cell>
          <cell r="C154">
            <v>205900</v>
          </cell>
          <cell r="D154">
            <v>44851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9">
          <cell r="B159">
            <v>4700000</v>
          </cell>
          <cell r="C159">
            <v>4700000</v>
          </cell>
          <cell r="D159">
            <v>758876</v>
          </cell>
          <cell r="E159">
            <v>0</v>
          </cell>
          <cell r="F159">
            <v>0</v>
          </cell>
          <cell r="G159">
            <v>0</v>
          </cell>
        </row>
        <row r="164">
          <cell r="B164">
            <v>27</v>
          </cell>
          <cell r="C164">
            <v>27</v>
          </cell>
          <cell r="D164">
            <v>27</v>
          </cell>
          <cell r="E164">
            <v>0</v>
          </cell>
          <cell r="F164">
            <v>0</v>
          </cell>
          <cell r="G164">
            <v>0</v>
          </cell>
        </row>
        <row r="173">
          <cell r="B173">
            <v>1306500</v>
          </cell>
          <cell r="C173">
            <v>1306500</v>
          </cell>
          <cell r="D173">
            <v>-200600</v>
          </cell>
          <cell r="E173">
            <v>0</v>
          </cell>
          <cell r="F173">
            <v>0</v>
          </cell>
          <cell r="G173">
            <v>0</v>
          </cell>
        </row>
        <row r="174">
          <cell r="B174">
            <v>193500</v>
          </cell>
          <cell r="C174">
            <v>193500</v>
          </cell>
          <cell r="D174">
            <v>-60163</v>
          </cell>
          <cell r="E174">
            <v>0</v>
          </cell>
          <cell r="F174">
            <v>0</v>
          </cell>
          <cell r="G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7">
          <cell r="B177">
            <v>0</v>
          </cell>
          <cell r="C177">
            <v>0</v>
          </cell>
          <cell r="D177">
            <v>-690299</v>
          </cell>
          <cell r="E177">
            <v>0</v>
          </cell>
          <cell r="F177">
            <v>0</v>
          </cell>
          <cell r="G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87">
          <cell r="B187">
            <v>44</v>
          </cell>
          <cell r="C187">
            <v>44</v>
          </cell>
          <cell r="D187">
            <v>44</v>
          </cell>
          <cell r="E187">
            <v>0</v>
          </cell>
          <cell r="F187">
            <v>0</v>
          </cell>
          <cell r="G187">
            <v>0</v>
          </cell>
        </row>
        <row r="196">
          <cell r="B196">
            <v>180700</v>
          </cell>
          <cell r="C196">
            <v>180700</v>
          </cell>
          <cell r="D196">
            <v>32122</v>
          </cell>
          <cell r="E196">
            <v>0</v>
          </cell>
          <cell r="F196">
            <v>0</v>
          </cell>
          <cell r="G196">
            <v>0</v>
          </cell>
        </row>
        <row r="197">
          <cell r="B197">
            <v>55300</v>
          </cell>
          <cell r="C197">
            <v>55300</v>
          </cell>
          <cell r="D197">
            <v>10244</v>
          </cell>
          <cell r="E197">
            <v>0</v>
          </cell>
          <cell r="F197">
            <v>0</v>
          </cell>
          <cell r="G197">
            <v>0</v>
          </cell>
        </row>
        <row r="198">
          <cell r="B198">
            <v>5000</v>
          </cell>
          <cell r="C198">
            <v>5000</v>
          </cell>
          <cell r="D198">
            <v>1790</v>
          </cell>
          <cell r="E198">
            <v>0</v>
          </cell>
          <cell r="F198">
            <v>0</v>
          </cell>
          <cell r="G198">
            <v>0</v>
          </cell>
        </row>
        <row r="202">
          <cell r="B202">
            <v>11130000</v>
          </cell>
          <cell r="C202">
            <v>11130000</v>
          </cell>
          <cell r="D202">
            <v>2735447</v>
          </cell>
          <cell r="E202">
            <v>0</v>
          </cell>
          <cell r="F202">
            <v>0</v>
          </cell>
          <cell r="G202">
            <v>0</v>
          </cell>
        </row>
        <row r="207">
          <cell r="B207">
            <v>9</v>
          </cell>
          <cell r="C207">
            <v>9</v>
          </cell>
          <cell r="D207">
            <v>9</v>
          </cell>
          <cell r="E207">
            <v>0</v>
          </cell>
          <cell r="F207">
            <v>0</v>
          </cell>
          <cell r="G207">
            <v>0</v>
          </cell>
        </row>
        <row r="216">
          <cell r="B216">
            <v>7263000</v>
          </cell>
          <cell r="C216">
            <v>7263000</v>
          </cell>
          <cell r="D216">
            <v>1594975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16429300</v>
          </cell>
          <cell r="C217">
            <v>14329300</v>
          </cell>
          <cell r="D217">
            <v>1761656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8186700</v>
          </cell>
          <cell r="C218">
            <v>8186700</v>
          </cell>
          <cell r="D218">
            <v>398629</v>
          </cell>
          <cell r="E218">
            <v>0</v>
          </cell>
          <cell r="F218">
            <v>0</v>
          </cell>
          <cell r="G218">
            <v>0</v>
          </cell>
        </row>
        <row r="220">
          <cell r="B220">
            <v>0</v>
          </cell>
          <cell r="C220">
            <v>0</v>
          </cell>
          <cell r="D220">
            <v>1272139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4">
          <cell r="B224">
            <v>105000</v>
          </cell>
          <cell r="C224">
            <v>105000</v>
          </cell>
          <cell r="D224">
            <v>13231</v>
          </cell>
          <cell r="E224">
            <v>0</v>
          </cell>
          <cell r="F224">
            <v>0</v>
          </cell>
          <cell r="G224">
            <v>0</v>
          </cell>
        </row>
        <row r="225">
          <cell r="B225">
            <v>0</v>
          </cell>
          <cell r="C225">
            <v>0</v>
          </cell>
          <cell r="D225">
            <v>17042</v>
          </cell>
          <cell r="E225">
            <v>0</v>
          </cell>
          <cell r="F225">
            <v>0</v>
          </cell>
          <cell r="G225">
            <v>0</v>
          </cell>
        </row>
        <row r="226">
          <cell r="B226">
            <v>1500000</v>
          </cell>
          <cell r="C226">
            <v>1500000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30">
          <cell r="B230">
            <v>216</v>
          </cell>
          <cell r="C230">
            <v>215</v>
          </cell>
          <cell r="D230">
            <v>195</v>
          </cell>
          <cell r="E230">
            <v>0</v>
          </cell>
          <cell r="F230">
            <v>0</v>
          </cell>
          <cell r="G230">
            <v>0</v>
          </cell>
        </row>
      </sheetData>
      <sheetData sheetId="2">
        <row r="11">
          <cell r="B11">
            <v>7206700</v>
          </cell>
          <cell r="C11">
            <v>7206700</v>
          </cell>
          <cell r="D11">
            <v>1784528</v>
          </cell>
        </row>
        <row r="12">
          <cell r="B12">
            <v>864200</v>
          </cell>
          <cell r="C12">
            <v>864200</v>
          </cell>
          <cell r="D12">
            <v>114719</v>
          </cell>
        </row>
        <row r="13">
          <cell r="B13">
            <v>3500</v>
          </cell>
          <cell r="C13">
            <v>3500</v>
          </cell>
          <cell r="D13">
            <v>-95258</v>
          </cell>
        </row>
        <row r="15">
          <cell r="D15">
            <v>-95258</v>
          </cell>
        </row>
        <row r="16">
          <cell r="D16">
            <v>-53939</v>
          </cell>
        </row>
        <row r="17">
          <cell r="D17">
            <v>1947</v>
          </cell>
        </row>
        <row r="20">
          <cell r="B20">
            <v>47600</v>
          </cell>
          <cell r="C20">
            <v>47600</v>
          </cell>
          <cell r="D20">
            <v>7079</v>
          </cell>
        </row>
        <row r="25">
          <cell r="B25">
            <v>229</v>
          </cell>
          <cell r="C25">
            <v>230</v>
          </cell>
          <cell r="D25">
            <v>207</v>
          </cell>
        </row>
        <row r="34">
          <cell r="B34">
            <v>2432000</v>
          </cell>
          <cell r="C34">
            <v>2432000</v>
          </cell>
          <cell r="D34">
            <v>14630</v>
          </cell>
        </row>
        <row r="35">
          <cell r="B35">
            <v>403600</v>
          </cell>
          <cell r="C35">
            <v>403600</v>
          </cell>
          <cell r="D35">
            <v>-266874</v>
          </cell>
        </row>
        <row r="36">
          <cell r="D36">
            <v>-1339</v>
          </cell>
        </row>
        <row r="38">
          <cell r="D38">
            <v>-652105</v>
          </cell>
        </row>
        <row r="40">
          <cell r="D40">
            <v>-9026</v>
          </cell>
        </row>
        <row r="58">
          <cell r="B58">
            <v>1883000</v>
          </cell>
          <cell r="C58">
            <v>1163000</v>
          </cell>
          <cell r="D58">
            <v>298412</v>
          </cell>
        </row>
        <row r="59">
          <cell r="B59">
            <v>625900</v>
          </cell>
          <cell r="C59">
            <v>625900</v>
          </cell>
          <cell r="D59">
            <v>19727</v>
          </cell>
        </row>
      </sheetData>
      <sheetData sheetId="3">
        <row r="58">
          <cell r="B58">
            <v>146465600</v>
          </cell>
          <cell r="C58">
            <v>146465600</v>
          </cell>
          <cell r="D58">
            <v>38328044</v>
          </cell>
        </row>
        <row r="59">
          <cell r="B59">
            <v>23696500</v>
          </cell>
          <cell r="C59">
            <v>23696500</v>
          </cell>
          <cell r="D59">
            <v>7514667</v>
          </cell>
        </row>
        <row r="60">
          <cell r="B60">
            <v>1200000</v>
          </cell>
          <cell r="C60">
            <v>1200000</v>
          </cell>
          <cell r="D60">
            <v>35747</v>
          </cell>
        </row>
      </sheetData>
      <sheetData sheetId="4">
        <row r="58">
          <cell r="B58">
            <v>36033500</v>
          </cell>
          <cell r="C58">
            <v>36753500</v>
          </cell>
          <cell r="D58">
            <v>9834345</v>
          </cell>
        </row>
        <row r="59">
          <cell r="B59">
            <v>9082000</v>
          </cell>
          <cell r="C59">
            <v>9082000</v>
          </cell>
          <cell r="D59">
            <v>2474010</v>
          </cell>
        </row>
        <row r="60">
          <cell r="D60">
            <v>-334800</v>
          </cell>
        </row>
      </sheetData>
      <sheetData sheetId="5">
        <row r="34">
          <cell r="B34">
            <v>4591000</v>
          </cell>
          <cell r="C34">
            <v>4591000</v>
          </cell>
          <cell r="D34">
            <v>1171581</v>
          </cell>
        </row>
        <row r="35">
          <cell r="B35">
            <v>375400</v>
          </cell>
          <cell r="C35">
            <v>375400</v>
          </cell>
          <cell r="D35">
            <v>131045</v>
          </cell>
        </row>
        <row r="36">
          <cell r="B36">
            <v>100000</v>
          </cell>
          <cell r="C36">
            <v>100000</v>
          </cell>
          <cell r="D36">
            <v>3596</v>
          </cell>
        </row>
        <row r="40">
          <cell r="C40">
            <v>0</v>
          </cell>
        </row>
      </sheetData>
      <sheetData sheetId="6"/>
      <sheetData sheetId="7">
        <row r="34">
          <cell r="B34">
            <v>1475000</v>
          </cell>
          <cell r="C34">
            <v>1475000</v>
          </cell>
          <cell r="D34">
            <v>160691</v>
          </cell>
        </row>
        <row r="35">
          <cell r="B35">
            <v>126000</v>
          </cell>
          <cell r="C35">
            <v>126000</v>
          </cell>
          <cell r="D35">
            <v>30761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workbookViewId="0" topLeftCell="A7">
      <selection activeCell="E31" sqref="E31"/>
    </sheetView>
  </sheetViews>
  <sheetFormatPr defaultColWidth="9.00390625" defaultRowHeight="15.75"/>
  <cols>
    <col min="2" max="2" width="56.50390625" style="0" customWidth="1"/>
    <col min="3" max="8" width="11.625" style="0" customWidth="1"/>
  </cols>
  <sheetData>
    <row r="2" spans="2:8" ht="15.75">
      <c r="B2" s="44" t="s">
        <v>0</v>
      </c>
      <c r="C2" s="44"/>
      <c r="D2" s="44"/>
      <c r="E2" s="44"/>
      <c r="F2" s="44"/>
      <c r="G2" s="44"/>
      <c r="H2" s="44"/>
    </row>
    <row r="3" spans="2:8" ht="15.75">
      <c r="B3" s="44" t="s">
        <v>56</v>
      </c>
      <c r="C3" s="44"/>
      <c r="D3" s="44"/>
      <c r="E3" s="44"/>
      <c r="F3" s="44"/>
      <c r="G3" s="44"/>
      <c r="H3" s="44"/>
    </row>
    <row r="4" spans="2:8" ht="15.75">
      <c r="B4" s="44" t="s">
        <v>1</v>
      </c>
      <c r="C4" s="44"/>
      <c r="D4" s="44"/>
      <c r="E4" s="44"/>
      <c r="F4" s="44"/>
      <c r="G4" s="44"/>
      <c r="H4" s="44"/>
    </row>
    <row r="5" ht="16.5" thickBot="1">
      <c r="B5" s="20"/>
    </row>
    <row r="6" spans="1:8" ht="16.5" thickBot="1">
      <c r="A6" s="45" t="s">
        <v>66</v>
      </c>
      <c r="B6" s="41" t="s">
        <v>2</v>
      </c>
      <c r="C6" s="1" t="s">
        <v>57</v>
      </c>
      <c r="D6" s="1" t="s">
        <v>3</v>
      </c>
      <c r="E6" s="1" t="s">
        <v>4</v>
      </c>
      <c r="F6" s="1" t="s">
        <v>4</v>
      </c>
      <c r="G6" s="1" t="s">
        <v>4</v>
      </c>
      <c r="H6" s="1" t="s">
        <v>4</v>
      </c>
    </row>
    <row r="7" spans="1:8" ht="26.25" thickBot="1">
      <c r="A7" s="45"/>
      <c r="B7" s="42"/>
      <c r="C7" s="2" t="s">
        <v>58</v>
      </c>
      <c r="D7" s="2" t="s">
        <v>59</v>
      </c>
      <c r="E7" s="2" t="s">
        <v>5</v>
      </c>
      <c r="F7" s="2" t="s">
        <v>5</v>
      </c>
      <c r="G7" s="2" t="s">
        <v>5</v>
      </c>
      <c r="H7" s="2" t="s">
        <v>5</v>
      </c>
    </row>
    <row r="8" spans="1:8" ht="26.25" thickBot="1">
      <c r="A8" s="45"/>
      <c r="B8" s="43"/>
      <c r="C8" s="3"/>
      <c r="D8" s="3"/>
      <c r="E8" s="4" t="s">
        <v>65</v>
      </c>
      <c r="F8" s="4" t="s">
        <v>60</v>
      </c>
      <c r="G8" s="4" t="s">
        <v>61</v>
      </c>
      <c r="H8" s="4" t="s">
        <v>62</v>
      </c>
    </row>
    <row r="9" spans="1:8" ht="20.1" customHeight="1" thickBot="1">
      <c r="A9" s="34" t="s">
        <v>67</v>
      </c>
      <c r="B9" s="38" t="s">
        <v>18</v>
      </c>
      <c r="C9" s="21">
        <f>+C10+C11</f>
        <v>52625000</v>
      </c>
      <c r="D9" s="21">
        <f aca="true" t="shared" si="0" ref="D9:H9">+D10+D11</f>
        <v>52625000</v>
      </c>
      <c r="E9" s="21">
        <f t="shared" si="0"/>
        <v>6297013</v>
      </c>
      <c r="F9" s="21">
        <f t="shared" si="0"/>
        <v>0</v>
      </c>
      <c r="G9" s="21">
        <f t="shared" si="0"/>
        <v>0</v>
      </c>
      <c r="H9" s="21">
        <f t="shared" si="0"/>
        <v>0</v>
      </c>
    </row>
    <row r="10" spans="1:8" ht="16.5" thickBot="1">
      <c r="A10" s="35" t="s">
        <v>68</v>
      </c>
      <c r="B10" s="39" t="s">
        <v>19</v>
      </c>
      <c r="C10" s="22">
        <f>+Pr!B23</f>
        <v>8122000</v>
      </c>
      <c r="D10" s="22">
        <f>+Pr!C23</f>
        <v>8122000</v>
      </c>
      <c r="E10" s="22">
        <f>+Pr!D23</f>
        <v>1811068</v>
      </c>
      <c r="F10" s="22">
        <f>+Pr!E23</f>
        <v>0</v>
      </c>
      <c r="G10" s="22">
        <f>+Pr!F23</f>
        <v>0</v>
      </c>
      <c r="H10" s="22">
        <f>+Pr!G23</f>
        <v>0</v>
      </c>
    </row>
    <row r="11" spans="1:8" ht="16.5" thickBot="1">
      <c r="A11" s="35" t="s">
        <v>69</v>
      </c>
      <c r="B11" s="39" t="s">
        <v>20</v>
      </c>
      <c r="C11" s="22">
        <f>+Pr!B47</f>
        <v>44503000</v>
      </c>
      <c r="D11" s="22">
        <f>+Pr!C47</f>
        <v>44503000</v>
      </c>
      <c r="E11" s="22">
        <f>+Pr!D47</f>
        <v>4485945</v>
      </c>
      <c r="F11" s="22">
        <f>+Pr!E47</f>
        <v>0</v>
      </c>
      <c r="G11" s="22">
        <f>+Pr!F47</f>
        <v>0</v>
      </c>
      <c r="H11" s="22">
        <f>+Pr!G47</f>
        <v>0</v>
      </c>
    </row>
    <row r="12" spans="1:8" ht="16.5" thickBot="1">
      <c r="A12" s="36"/>
      <c r="B12" s="40"/>
      <c r="C12" s="22"/>
      <c r="D12" s="22"/>
      <c r="E12" s="22"/>
      <c r="F12" s="22"/>
      <c r="G12" s="22"/>
      <c r="H12" s="22"/>
    </row>
    <row r="13" spans="1:8" ht="30" customHeight="1" thickBot="1">
      <c r="A13" s="36" t="s">
        <v>70</v>
      </c>
      <c r="B13" s="38" t="s">
        <v>21</v>
      </c>
      <c r="C13" s="21">
        <f>+C14</f>
        <v>228894000</v>
      </c>
      <c r="D13" s="21">
        <f aca="true" t="shared" si="1" ref="D13:H13">+D14</f>
        <v>223566200</v>
      </c>
      <c r="E13" s="21">
        <f t="shared" si="1"/>
        <v>58170152</v>
      </c>
      <c r="F13" s="21">
        <f t="shared" si="1"/>
        <v>0</v>
      </c>
      <c r="G13" s="21">
        <f t="shared" si="1"/>
        <v>0</v>
      </c>
      <c r="H13" s="21">
        <f t="shared" si="1"/>
        <v>0</v>
      </c>
    </row>
    <row r="14" spans="1:8" ht="16.5" thickBot="1">
      <c r="A14" s="35" t="s">
        <v>71</v>
      </c>
      <c r="B14" s="39" t="s">
        <v>22</v>
      </c>
      <c r="C14" s="22">
        <f>+Pr!B75</f>
        <v>228894000</v>
      </c>
      <c r="D14" s="22">
        <f>+Pr!C75</f>
        <v>223566200</v>
      </c>
      <c r="E14" s="22">
        <f>+Pr!D75</f>
        <v>58170152</v>
      </c>
      <c r="F14" s="22">
        <f>+Pr!E75</f>
        <v>0</v>
      </c>
      <c r="G14" s="22">
        <f>+Pr!F75</f>
        <v>0</v>
      </c>
      <c r="H14" s="22">
        <f>+Pr!G75</f>
        <v>0</v>
      </c>
    </row>
    <row r="15" spans="1:8" ht="16.5" thickBot="1">
      <c r="A15" s="36"/>
      <c r="B15" s="39"/>
      <c r="C15" s="22"/>
      <c r="D15" s="22"/>
      <c r="E15" s="22"/>
      <c r="F15" s="22"/>
      <c r="G15" s="22"/>
      <c r="H15" s="22"/>
    </row>
    <row r="16" spans="1:8" ht="45" customHeight="1" thickBot="1">
      <c r="A16" s="36" t="s">
        <v>72</v>
      </c>
      <c r="B16" s="38" t="s">
        <v>23</v>
      </c>
      <c r="C16" s="21">
        <f>+C17+C18+C19</f>
        <v>29728000</v>
      </c>
      <c r="D16" s="21">
        <f aca="true" t="shared" si="2" ref="D16:H16">+D17+D18+D19</f>
        <v>36228000</v>
      </c>
      <c r="E16" s="21">
        <f t="shared" si="2"/>
        <v>7087353</v>
      </c>
      <c r="F16" s="21">
        <f t="shared" si="2"/>
        <v>0</v>
      </c>
      <c r="G16" s="21">
        <f t="shared" si="2"/>
        <v>0</v>
      </c>
      <c r="H16" s="21">
        <f t="shared" si="2"/>
        <v>0</v>
      </c>
    </row>
    <row r="17" spans="1:8" ht="26.25" thickBot="1">
      <c r="A17" s="35" t="s">
        <v>73</v>
      </c>
      <c r="B17" s="39" t="s">
        <v>24</v>
      </c>
      <c r="C17" s="22">
        <f>+Pr!B95</f>
        <v>469000</v>
      </c>
      <c r="D17" s="22">
        <f>+Pr!C95</f>
        <v>469000</v>
      </c>
      <c r="E17" s="22">
        <f>+Pr!D95</f>
        <v>97723</v>
      </c>
      <c r="F17" s="22">
        <f>+Pr!E95</f>
        <v>0</v>
      </c>
      <c r="G17" s="22">
        <f>+Pr!F95</f>
        <v>0</v>
      </c>
      <c r="H17" s="22">
        <f>+Pr!G95</f>
        <v>0</v>
      </c>
    </row>
    <row r="18" spans="1:8" ht="16.5" thickBot="1">
      <c r="A18" s="35" t="s">
        <v>74</v>
      </c>
      <c r="B18" s="39" t="s">
        <v>25</v>
      </c>
      <c r="C18" s="22">
        <f>+Pr!B120</f>
        <v>25515000</v>
      </c>
      <c r="D18" s="22">
        <f>+Pr!C120</f>
        <v>32015000</v>
      </c>
      <c r="E18" s="22">
        <f>+Pr!D120</f>
        <v>6634249</v>
      </c>
      <c r="F18" s="22">
        <f>+Pr!E120</f>
        <v>0</v>
      </c>
      <c r="G18" s="22">
        <f>+Pr!F120</f>
        <v>0</v>
      </c>
      <c r="H18" s="22">
        <f>+Pr!G120</f>
        <v>0</v>
      </c>
    </row>
    <row r="19" spans="1:8" ht="26.25" thickBot="1">
      <c r="A19" s="35" t="s">
        <v>75</v>
      </c>
      <c r="B19" s="39" t="s">
        <v>26</v>
      </c>
      <c r="C19" s="22">
        <f>+Pr!B142</f>
        <v>3744000</v>
      </c>
      <c r="D19" s="22">
        <f>+Pr!C142</f>
        <v>3744000</v>
      </c>
      <c r="E19" s="22">
        <f>+Pr!D142</f>
        <v>355381</v>
      </c>
      <c r="F19" s="22">
        <f>+Pr!E142</f>
        <v>0</v>
      </c>
      <c r="G19" s="22">
        <f>+Pr!F142</f>
        <v>0</v>
      </c>
      <c r="H19" s="22">
        <f>+Pr!G142</f>
        <v>0</v>
      </c>
    </row>
    <row r="20" spans="1:8" ht="16.5" thickBot="1">
      <c r="A20" s="36"/>
      <c r="B20" s="39"/>
      <c r="C20" s="22"/>
      <c r="D20" s="22"/>
      <c r="E20" s="22"/>
      <c r="F20" s="22"/>
      <c r="G20" s="22"/>
      <c r="H20" s="22"/>
    </row>
    <row r="21" spans="1:8" ht="20.1" customHeight="1" thickBot="1">
      <c r="A21" s="36" t="s">
        <v>76</v>
      </c>
      <c r="B21" s="38" t="s">
        <v>27</v>
      </c>
      <c r="C21" s="21">
        <f>C22</f>
        <v>5918000</v>
      </c>
      <c r="D21" s="21">
        <f aca="true" t="shared" si="3" ref="D21:H21">D22</f>
        <v>5918000</v>
      </c>
      <c r="E21" s="21">
        <f t="shared" si="3"/>
        <v>1030361</v>
      </c>
      <c r="F21" s="21">
        <f t="shared" si="3"/>
        <v>0</v>
      </c>
      <c r="G21" s="21">
        <f t="shared" si="3"/>
        <v>0</v>
      </c>
      <c r="H21" s="21">
        <f t="shared" si="3"/>
        <v>0</v>
      </c>
    </row>
    <row r="22" spans="1:8" ht="16.5" thickBot="1">
      <c r="A22" s="35" t="s">
        <v>77</v>
      </c>
      <c r="B22" s="39" t="s">
        <v>28</v>
      </c>
      <c r="C22" s="22">
        <f>+Pr!B162</f>
        <v>5918000</v>
      </c>
      <c r="D22" s="22">
        <f>+Pr!C162</f>
        <v>5918000</v>
      </c>
      <c r="E22" s="22">
        <f>+Pr!D162</f>
        <v>1030361</v>
      </c>
      <c r="F22" s="22">
        <f>+Pr!E162</f>
        <v>0</v>
      </c>
      <c r="G22" s="22">
        <f>+Pr!F162</f>
        <v>0</v>
      </c>
      <c r="H22" s="22">
        <f>+Pr!G162</f>
        <v>0</v>
      </c>
    </row>
    <row r="23" spans="1:8" ht="16.5" thickBot="1">
      <c r="A23" s="36"/>
      <c r="B23" s="40"/>
      <c r="C23" s="22"/>
      <c r="D23" s="22"/>
      <c r="E23" s="22"/>
      <c r="F23" s="22"/>
      <c r="G23" s="22"/>
      <c r="H23" s="22"/>
    </row>
    <row r="24" spans="1:8" ht="20.1" customHeight="1" thickBot="1">
      <c r="A24" s="36" t="s">
        <v>78</v>
      </c>
      <c r="B24" s="38" t="s">
        <v>29</v>
      </c>
      <c r="C24" s="21">
        <f>+C25+C26</f>
        <v>12871000</v>
      </c>
      <c r="D24" s="21">
        <f aca="true" t="shared" si="4" ref="D24:H24">+D25+D26</f>
        <v>12871000</v>
      </c>
      <c r="E24" s="21">
        <f t="shared" si="4"/>
        <v>2518840</v>
      </c>
      <c r="F24" s="21">
        <f t="shared" si="4"/>
        <v>0</v>
      </c>
      <c r="G24" s="21">
        <f t="shared" si="4"/>
        <v>0</v>
      </c>
      <c r="H24" s="21">
        <f t="shared" si="4"/>
        <v>0</v>
      </c>
    </row>
    <row r="25" spans="1:8" ht="16.5" thickBot="1">
      <c r="A25" s="35" t="s">
        <v>79</v>
      </c>
      <c r="B25" s="39" t="s">
        <v>30</v>
      </c>
      <c r="C25" s="22">
        <f>+Pr!B185</f>
        <v>1500000</v>
      </c>
      <c r="D25" s="22">
        <f>+Pr!C185</f>
        <v>1500000</v>
      </c>
      <c r="E25" s="22">
        <f>+Pr!D185</f>
        <v>-260763</v>
      </c>
      <c r="F25" s="22">
        <f>+Pr!E185</f>
        <v>0</v>
      </c>
      <c r="G25" s="22">
        <f>+Pr!F185</f>
        <v>0</v>
      </c>
      <c r="H25" s="22">
        <f>+Pr!G185</f>
        <v>0</v>
      </c>
    </row>
    <row r="26" spans="1:8" ht="16.5" thickBot="1">
      <c r="A26" s="35" t="s">
        <v>80</v>
      </c>
      <c r="B26" s="39" t="s">
        <v>31</v>
      </c>
      <c r="C26" s="22">
        <f>+Pr!B205</f>
        <v>11371000</v>
      </c>
      <c r="D26" s="22">
        <f>+Pr!C205</f>
        <v>11371000</v>
      </c>
      <c r="E26" s="22">
        <f>+Pr!D205</f>
        <v>2779603</v>
      </c>
      <c r="F26" s="22">
        <f>+Pr!E205</f>
        <v>0</v>
      </c>
      <c r="G26" s="22">
        <f>+Pr!F205</f>
        <v>0</v>
      </c>
      <c r="H26" s="22">
        <f>+Pr!G205</f>
        <v>0</v>
      </c>
    </row>
    <row r="27" spans="1:8" ht="16.5" thickBot="1">
      <c r="A27" s="36"/>
      <c r="B27" s="40"/>
      <c r="C27" s="22"/>
      <c r="D27" s="22"/>
      <c r="E27" s="22"/>
      <c r="F27" s="22"/>
      <c r="G27" s="22"/>
      <c r="H27" s="22"/>
    </row>
    <row r="28" spans="1:8" ht="20.1" customHeight="1" thickBot="1">
      <c r="A28" s="36" t="s">
        <v>81</v>
      </c>
      <c r="B28" s="38" t="s">
        <v>32</v>
      </c>
      <c r="C28" s="21">
        <f>+Pr!B228</f>
        <v>33484000</v>
      </c>
      <c r="D28" s="21">
        <f>+Pr!C228</f>
        <v>31384000</v>
      </c>
      <c r="E28" s="21">
        <f>+Pr!D228</f>
        <v>3785533</v>
      </c>
      <c r="F28" s="21">
        <f>+Pr!E228</f>
        <v>0</v>
      </c>
      <c r="G28" s="21">
        <f>+Pr!F228</f>
        <v>0</v>
      </c>
      <c r="H28" s="21">
        <f>+Pr!G228</f>
        <v>0</v>
      </c>
    </row>
    <row r="29" spans="1:8" ht="16.5" thickBot="1">
      <c r="A29" s="37"/>
      <c r="B29" s="38" t="s">
        <v>6</v>
      </c>
      <c r="C29" s="21">
        <f>+C9+C13+C16+C21+C24+C28</f>
        <v>363520000</v>
      </c>
      <c r="D29" s="21">
        <f aca="true" t="shared" si="5" ref="D29:H29">+D9+D13+D16+D21+D24+D28</f>
        <v>362592200</v>
      </c>
      <c r="E29" s="21">
        <f t="shared" si="5"/>
        <v>78889252</v>
      </c>
      <c r="F29" s="21">
        <f t="shared" si="5"/>
        <v>0</v>
      </c>
      <c r="G29" s="21">
        <f t="shared" si="5"/>
        <v>0</v>
      </c>
      <c r="H29" s="21">
        <f t="shared" si="5"/>
        <v>0</v>
      </c>
    </row>
  </sheetData>
  <mergeCells count="5">
    <mergeCell ref="B6:B8"/>
    <mergeCell ref="B2:H2"/>
    <mergeCell ref="B3:H3"/>
    <mergeCell ref="B4:H4"/>
    <mergeCell ref="A6:A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9"/>
  <sheetViews>
    <sheetView view="pageBreakPreview" zoomScale="90" zoomScaleSheetLayoutView="90" workbookViewId="0" topLeftCell="A235">
      <selection activeCell="D239" sqref="D239"/>
    </sheetView>
  </sheetViews>
  <sheetFormatPr defaultColWidth="9.00390625" defaultRowHeight="15.75"/>
  <cols>
    <col min="1" max="1" width="34.75390625" style="0" customWidth="1"/>
    <col min="2" max="7" width="12.625" style="0" customWidth="1"/>
  </cols>
  <sheetData>
    <row r="2" spans="1:7" ht="15.75">
      <c r="A2" s="44" t="s">
        <v>7</v>
      </c>
      <c r="B2" s="44"/>
      <c r="C2" s="44"/>
      <c r="D2" s="44"/>
      <c r="E2" s="44"/>
      <c r="F2" s="44"/>
      <c r="G2" s="44"/>
    </row>
    <row r="3" spans="1:7" ht="15.75">
      <c r="A3" s="44" t="s">
        <v>56</v>
      </c>
      <c r="B3" s="44"/>
      <c r="C3" s="44"/>
      <c r="D3" s="44"/>
      <c r="E3" s="44"/>
      <c r="F3" s="44"/>
      <c r="G3" s="44"/>
    </row>
    <row r="4" spans="1:7" ht="16.5" thickBot="1">
      <c r="A4" s="44" t="s">
        <v>1</v>
      </c>
      <c r="B4" s="44"/>
      <c r="C4" s="44"/>
      <c r="D4" s="44"/>
      <c r="E4" s="44"/>
      <c r="F4" s="44"/>
      <c r="G4" s="44"/>
    </row>
    <row r="5" spans="1:7" ht="16.5" thickBot="1">
      <c r="A5" s="49" t="s">
        <v>82</v>
      </c>
      <c r="B5" s="50"/>
      <c r="C5" s="50"/>
      <c r="D5" s="50"/>
      <c r="E5" s="50"/>
      <c r="F5" s="50"/>
      <c r="G5" s="51"/>
    </row>
    <row r="6" spans="1:7" ht="15.75">
      <c r="A6" s="19" t="s">
        <v>8</v>
      </c>
      <c r="B6" s="2" t="s">
        <v>57</v>
      </c>
      <c r="C6" s="2" t="s">
        <v>3</v>
      </c>
      <c r="D6" s="2" t="s">
        <v>4</v>
      </c>
      <c r="E6" s="2" t="s">
        <v>4</v>
      </c>
      <c r="F6" s="2" t="s">
        <v>4</v>
      </c>
      <c r="G6" s="2" t="s">
        <v>4</v>
      </c>
    </row>
    <row r="7" spans="1:7" ht="25.5">
      <c r="A7" s="19" t="s">
        <v>9</v>
      </c>
      <c r="B7" s="2" t="s">
        <v>58</v>
      </c>
      <c r="C7" s="2" t="s">
        <v>59</v>
      </c>
      <c r="D7" s="2" t="s">
        <v>5</v>
      </c>
      <c r="E7" s="2" t="s">
        <v>5</v>
      </c>
      <c r="F7" s="2" t="s">
        <v>5</v>
      </c>
      <c r="G7" s="2" t="s">
        <v>5</v>
      </c>
    </row>
    <row r="8" spans="1:7" ht="26.25" thickBot="1">
      <c r="A8" s="9"/>
      <c r="B8" s="3"/>
      <c r="C8" s="3"/>
      <c r="D8" s="4" t="s">
        <v>65</v>
      </c>
      <c r="E8" s="4" t="s">
        <v>60</v>
      </c>
      <c r="F8" s="4" t="s">
        <v>61</v>
      </c>
      <c r="G8" s="4" t="s">
        <v>62</v>
      </c>
    </row>
    <row r="9" spans="1:7" ht="16.5" thickBot="1">
      <c r="A9" s="10" t="s">
        <v>10</v>
      </c>
      <c r="B9" s="21">
        <f>+B11+B12+B13</f>
        <v>8074400</v>
      </c>
      <c r="C9" s="21">
        <f aca="true" t="shared" si="0" ref="C9:G9">+C11+C12+C13</f>
        <v>8074400</v>
      </c>
      <c r="D9" s="21">
        <f t="shared" si="0"/>
        <v>1803989</v>
      </c>
      <c r="E9" s="21">
        <f t="shared" si="0"/>
        <v>0</v>
      </c>
      <c r="F9" s="21">
        <f t="shared" si="0"/>
        <v>0</v>
      </c>
      <c r="G9" s="21">
        <f t="shared" si="0"/>
        <v>0</v>
      </c>
    </row>
    <row r="10" spans="1:7" ht="16.5" thickBot="1">
      <c r="A10" s="8" t="s">
        <v>11</v>
      </c>
      <c r="B10" s="22"/>
      <c r="C10" s="22"/>
      <c r="D10" s="22"/>
      <c r="E10" s="22"/>
      <c r="F10" s="22"/>
      <c r="G10" s="22"/>
    </row>
    <row r="11" spans="1:7" ht="16.5" thickBot="1">
      <c r="A11" s="11" t="s">
        <v>12</v>
      </c>
      <c r="B11" s="22">
        <f>SUM([1]ЦА:#REF!)</f>
        <v>7206700</v>
      </c>
      <c r="C11" s="22">
        <f>SUM([1]ЦА:#REF!)</f>
        <v>7206700</v>
      </c>
      <c r="D11" s="22">
        <f>SUM([1]ЦА:#REF!)</f>
        <v>1784528</v>
      </c>
      <c r="E11" s="22">
        <f>SUM([1]ЦА:#REF!)</f>
        <v>0</v>
      </c>
      <c r="F11" s="22">
        <f>SUM([1]ЦА:#REF!)</f>
        <v>0</v>
      </c>
      <c r="G11" s="22">
        <f>SUM([1]ЦА:#REF!)</f>
        <v>0</v>
      </c>
    </row>
    <row r="12" spans="1:7" ht="16.5" thickBot="1">
      <c r="A12" s="11" t="s">
        <v>13</v>
      </c>
      <c r="B12" s="22">
        <f>SUM([1]ЦА:#REF!)</f>
        <v>864200</v>
      </c>
      <c r="C12" s="22">
        <f>SUM([1]ЦА:#REF!)</f>
        <v>864200</v>
      </c>
      <c r="D12" s="22">
        <f>SUM([1]ЦА:#REF!)</f>
        <v>114719</v>
      </c>
      <c r="E12" s="22">
        <f>SUM([1]ЦА:#REF!)</f>
        <v>0</v>
      </c>
      <c r="F12" s="22">
        <f>SUM([1]ЦА:#REF!)</f>
        <v>0</v>
      </c>
      <c r="G12" s="22">
        <f>SUM([1]ЦА:#REF!)</f>
        <v>0</v>
      </c>
    </row>
    <row r="13" spans="1:7" ht="16.5" thickBot="1">
      <c r="A13" s="11" t="s">
        <v>14</v>
      </c>
      <c r="B13" s="22">
        <f>SUM([1]ЦА:#REF!)</f>
        <v>3500</v>
      </c>
      <c r="C13" s="22">
        <f>SUM([1]ЦА:#REF!)</f>
        <v>3500</v>
      </c>
      <c r="D13" s="22">
        <f>SUM([1]ЦА:#REF!)</f>
        <v>-95258</v>
      </c>
      <c r="E13" s="22">
        <f>SUM([1]ЦА:#REF!)</f>
        <v>0</v>
      </c>
      <c r="F13" s="22">
        <f>SUM([1]ЦА:#REF!)</f>
        <v>0</v>
      </c>
      <c r="G13" s="22">
        <f>SUM([1]ЦА:#REF!)</f>
        <v>0</v>
      </c>
    </row>
    <row r="14" spans="1:7" ht="16.5" thickBot="1">
      <c r="A14" s="8" t="s">
        <v>33</v>
      </c>
      <c r="B14" s="22"/>
      <c r="C14" s="22"/>
      <c r="D14" s="22"/>
      <c r="E14" s="22"/>
      <c r="F14" s="22"/>
      <c r="G14" s="22"/>
    </row>
    <row r="15" spans="1:7" ht="16.5" thickBot="1">
      <c r="A15" s="23" t="s">
        <v>98</v>
      </c>
      <c r="B15" s="22">
        <f>SUM([1]ЦА:#REF!)</f>
        <v>0</v>
      </c>
      <c r="C15" s="22">
        <f>SUM([1]ЦА:#REF!)</f>
        <v>0</v>
      </c>
      <c r="D15" s="22">
        <f>SUM([1]ЦА:#REF!)</f>
        <v>-95258</v>
      </c>
      <c r="E15" s="22">
        <f>SUM([1]ЦА:#REF!)</f>
        <v>0</v>
      </c>
      <c r="F15" s="22">
        <f>SUM([1]ЦА:#REF!)</f>
        <v>0</v>
      </c>
      <c r="G15" s="22">
        <f>SUM([1]ЦА:#REF!)</f>
        <v>0</v>
      </c>
    </row>
    <row r="16" spans="1:7" ht="16.5" thickBot="1">
      <c r="A16" s="23" t="s">
        <v>97</v>
      </c>
      <c r="B16" s="22">
        <f>SUM([1]ЦА:#REF!)</f>
        <v>0</v>
      </c>
      <c r="C16" s="22">
        <f>SUM([1]ЦА:#REF!)</f>
        <v>0</v>
      </c>
      <c r="D16" s="22">
        <f>SUM([1]ЦА:#REF!)</f>
        <v>-53939</v>
      </c>
      <c r="E16" s="22">
        <f>SUM([1]ЦА:#REF!)</f>
        <v>0</v>
      </c>
      <c r="F16" s="22">
        <f>SUM([1]ЦА:#REF!)</f>
        <v>0</v>
      </c>
      <c r="G16" s="22">
        <f>SUM([1]ЦА:#REF!)</f>
        <v>0</v>
      </c>
    </row>
    <row r="17" spans="1:7" ht="34.5" thickBot="1">
      <c r="A17" s="23" t="s">
        <v>54</v>
      </c>
      <c r="B17" s="22">
        <f>SUM([1]ЦА:#REF!)</f>
        <v>0</v>
      </c>
      <c r="C17" s="22">
        <f>SUM([1]ЦА:#REF!)</f>
        <v>0</v>
      </c>
      <c r="D17" s="22">
        <f>SUM([1]ЦА:#REF!)</f>
        <v>1947</v>
      </c>
      <c r="E17" s="22">
        <f>SUM([1]ЦА:#REF!)</f>
        <v>0</v>
      </c>
      <c r="F17" s="22">
        <f>SUM([1]ЦА:#REF!)</f>
        <v>0</v>
      </c>
      <c r="G17" s="22">
        <f>SUM([1]ЦА:#REF!)</f>
        <v>0</v>
      </c>
    </row>
    <row r="18" spans="1:7" ht="26.25" thickBot="1">
      <c r="A18" s="10" t="s">
        <v>63</v>
      </c>
      <c r="B18" s="21">
        <f>+B20+B21</f>
        <v>47600</v>
      </c>
      <c r="C18" s="21">
        <f aca="true" t="shared" si="1" ref="C18:G18">+C20+C21</f>
        <v>47600</v>
      </c>
      <c r="D18" s="21">
        <f t="shared" si="1"/>
        <v>7079</v>
      </c>
      <c r="E18" s="21">
        <f t="shared" si="1"/>
        <v>0</v>
      </c>
      <c r="F18" s="21">
        <f t="shared" si="1"/>
        <v>0</v>
      </c>
      <c r="G18" s="21">
        <f t="shared" si="1"/>
        <v>0</v>
      </c>
    </row>
    <row r="19" spans="1:7" ht="16.5" thickBot="1">
      <c r="A19" s="8" t="s">
        <v>11</v>
      </c>
      <c r="B19" s="22"/>
      <c r="C19" s="22"/>
      <c r="D19" s="22"/>
      <c r="E19" s="22"/>
      <c r="F19" s="22"/>
      <c r="G19" s="22"/>
    </row>
    <row r="20" spans="1:7" ht="16.5" thickBot="1">
      <c r="A20" s="24" t="s">
        <v>34</v>
      </c>
      <c r="B20" s="22">
        <f>SUM([1]ЦА:#REF!)</f>
        <v>47600</v>
      </c>
      <c r="C20" s="22">
        <f>SUM([1]ЦА:#REF!)</f>
        <v>47600</v>
      </c>
      <c r="D20" s="22">
        <f>SUM([1]ЦА:#REF!)</f>
        <v>7079</v>
      </c>
      <c r="E20" s="22">
        <f>SUM([1]ЦА:#REF!)</f>
        <v>0</v>
      </c>
      <c r="F20" s="22">
        <f>SUM([1]ЦА:#REF!)</f>
        <v>0</v>
      </c>
      <c r="G20" s="22">
        <f>SUM([1]ЦА:#REF!)</f>
        <v>0</v>
      </c>
    </row>
    <row r="21" spans="1:7" ht="16.5" hidden="1" thickBot="1">
      <c r="A21" s="24" t="s">
        <v>35</v>
      </c>
      <c r="B21" s="22">
        <f>SUM([1]ЦА:#REF!)</f>
        <v>0</v>
      </c>
      <c r="C21" s="22">
        <f>SUM([1]ЦА:#REF!)</f>
        <v>0</v>
      </c>
      <c r="D21" s="22">
        <f>SUM([1]ЦА:#REF!)</f>
        <v>0</v>
      </c>
      <c r="E21" s="22">
        <f>SUM([1]ЦА:#REF!)</f>
        <v>0</v>
      </c>
      <c r="F21" s="22">
        <f>SUM([1]ЦА:#REF!)</f>
        <v>0</v>
      </c>
      <c r="G21" s="22">
        <f>SUM([1]ЦА:#REF!)</f>
        <v>0</v>
      </c>
    </row>
    <row r="22" spans="1:7" ht="16.5" thickBot="1">
      <c r="A22" s="8"/>
      <c r="B22" s="22"/>
      <c r="C22" s="22"/>
      <c r="D22" s="22"/>
      <c r="E22" s="22"/>
      <c r="F22" s="22"/>
      <c r="G22" s="22"/>
    </row>
    <row r="23" spans="1:7" ht="16.5" thickBot="1">
      <c r="A23" s="10" t="s">
        <v>16</v>
      </c>
      <c r="B23" s="21">
        <f>+B9+B18</f>
        <v>8122000</v>
      </c>
      <c r="C23" s="21">
        <f aca="true" t="shared" si="2" ref="C23:G23">+C9+C18</f>
        <v>8122000</v>
      </c>
      <c r="D23" s="21">
        <f t="shared" si="2"/>
        <v>1811068</v>
      </c>
      <c r="E23" s="21">
        <f t="shared" si="2"/>
        <v>0</v>
      </c>
      <c r="F23" s="21">
        <f t="shared" si="2"/>
        <v>0</v>
      </c>
      <c r="G23" s="21">
        <f t="shared" si="2"/>
        <v>0</v>
      </c>
    </row>
    <row r="24" spans="1:7" ht="16.5" thickBot="1">
      <c r="A24" s="8"/>
      <c r="B24" s="6"/>
      <c r="C24" s="6"/>
      <c r="D24" s="6"/>
      <c r="E24" s="6"/>
      <c r="F24" s="6"/>
      <c r="G24" s="6"/>
    </row>
    <row r="25" spans="1:7" ht="16.5" thickBot="1">
      <c r="A25" s="8" t="s">
        <v>17</v>
      </c>
      <c r="B25" s="6">
        <f>SUM([1]ЦА:#REF!)</f>
        <v>229</v>
      </c>
      <c r="C25" s="6">
        <f>SUM([1]ЦА:#REF!)</f>
        <v>230</v>
      </c>
      <c r="D25" s="6">
        <f>SUM([1]ЦА:#REF!)</f>
        <v>207</v>
      </c>
      <c r="E25" s="6">
        <f>SUM([1]ЦА:#REF!)</f>
        <v>0</v>
      </c>
      <c r="F25" s="6">
        <f>SUM([1]ЦА:#REF!)</f>
        <v>0</v>
      </c>
      <c r="G25" s="6">
        <f>SUM([1]ЦА:#REF!)</f>
        <v>0</v>
      </c>
    </row>
    <row r="26" ht="15.75">
      <c r="A26" s="12"/>
    </row>
    <row r="27" ht="16.5" thickBot="1"/>
    <row r="28" spans="1:7" ht="16.5" thickBot="1">
      <c r="A28" s="49" t="s">
        <v>83</v>
      </c>
      <c r="B28" s="50"/>
      <c r="C28" s="50"/>
      <c r="D28" s="50"/>
      <c r="E28" s="50"/>
      <c r="F28" s="50"/>
      <c r="G28" s="51"/>
    </row>
    <row r="29" spans="1:7" ht="15.75">
      <c r="A29" s="19" t="s">
        <v>8</v>
      </c>
      <c r="B29" s="2" t="s">
        <v>57</v>
      </c>
      <c r="C29" s="2" t="s">
        <v>3</v>
      </c>
      <c r="D29" s="2" t="s">
        <v>4</v>
      </c>
      <c r="E29" s="2" t="s">
        <v>4</v>
      </c>
      <c r="F29" s="2" t="s">
        <v>4</v>
      </c>
      <c r="G29" s="2" t="s">
        <v>4</v>
      </c>
    </row>
    <row r="30" spans="1:7" ht="25.5">
      <c r="A30" s="19" t="s">
        <v>9</v>
      </c>
      <c r="B30" s="2" t="s">
        <v>58</v>
      </c>
      <c r="C30" s="2" t="s">
        <v>59</v>
      </c>
      <c r="D30" s="2" t="s">
        <v>5</v>
      </c>
      <c r="E30" s="2" t="s">
        <v>5</v>
      </c>
      <c r="F30" s="2" t="s">
        <v>5</v>
      </c>
      <c r="G30" s="2" t="s">
        <v>5</v>
      </c>
    </row>
    <row r="31" spans="1:7" ht="26.25" thickBot="1">
      <c r="A31" s="9"/>
      <c r="B31" s="3"/>
      <c r="C31" s="3"/>
      <c r="D31" s="4" t="s">
        <v>65</v>
      </c>
      <c r="E31" s="4" t="s">
        <v>60</v>
      </c>
      <c r="F31" s="4" t="s">
        <v>61</v>
      </c>
      <c r="G31" s="4" t="s">
        <v>62</v>
      </c>
    </row>
    <row r="32" spans="1:7" ht="16.5" thickBot="1">
      <c r="A32" s="10" t="s">
        <v>10</v>
      </c>
      <c r="B32" s="21">
        <f>+B34+B35+B36</f>
        <v>9503000</v>
      </c>
      <c r="C32" s="21">
        <f aca="true" t="shared" si="3" ref="C32:G32">+C34+C35+C36</f>
        <v>9503000</v>
      </c>
      <c r="D32" s="21">
        <f t="shared" si="3"/>
        <v>1244091</v>
      </c>
      <c r="E32" s="21">
        <f t="shared" si="3"/>
        <v>0</v>
      </c>
      <c r="F32" s="21">
        <f t="shared" si="3"/>
        <v>0</v>
      </c>
      <c r="G32" s="21">
        <f t="shared" si="3"/>
        <v>0</v>
      </c>
    </row>
    <row r="33" spans="1:7" ht="16.5" thickBot="1">
      <c r="A33" s="8" t="s">
        <v>11</v>
      </c>
      <c r="B33" s="22"/>
      <c r="C33" s="22"/>
      <c r="D33" s="22"/>
      <c r="E33" s="22"/>
      <c r="F33" s="22"/>
      <c r="G33" s="22"/>
    </row>
    <row r="34" spans="1:7" ht="16.5" thickBot="1">
      <c r="A34" s="11" t="s">
        <v>12</v>
      </c>
      <c r="B34" s="22">
        <f>SUM([1]ЦА:#REF!)</f>
        <v>8498000</v>
      </c>
      <c r="C34" s="22">
        <f>SUM([1]ЦА:#REF!)</f>
        <v>8498000</v>
      </c>
      <c r="D34" s="22">
        <f>SUM([1]ЦА:#REF!)</f>
        <v>1346902</v>
      </c>
      <c r="E34" s="22">
        <f>SUM([1]ЦА:#REF!)</f>
        <v>0</v>
      </c>
      <c r="F34" s="22">
        <f>SUM([1]ЦА:#REF!)</f>
        <v>0</v>
      </c>
      <c r="G34" s="22">
        <f>SUM([1]ЦА:#REF!)</f>
        <v>0</v>
      </c>
    </row>
    <row r="35" spans="1:7" ht="16.5" thickBot="1">
      <c r="A35" s="11" t="s">
        <v>13</v>
      </c>
      <c r="B35" s="22">
        <f>SUM([1]ЦА:#REF!)</f>
        <v>905000</v>
      </c>
      <c r="C35" s="22">
        <f>SUM([1]ЦА:#REF!)</f>
        <v>905000</v>
      </c>
      <c r="D35" s="22">
        <f>SUM([1]ЦА:#REF!)</f>
        <v>-105068</v>
      </c>
      <c r="E35" s="22">
        <f>SUM([1]ЦА:#REF!)</f>
        <v>0</v>
      </c>
      <c r="F35" s="22">
        <f>SUM([1]ЦА:#REF!)</f>
        <v>0</v>
      </c>
      <c r="G35" s="22">
        <f>SUM([1]ЦА:#REF!)</f>
        <v>0</v>
      </c>
    </row>
    <row r="36" spans="1:7" ht="16.5" thickBot="1">
      <c r="A36" s="11" t="s">
        <v>14</v>
      </c>
      <c r="B36" s="22">
        <f>SUM([1]ЦА:#REF!)</f>
        <v>100000</v>
      </c>
      <c r="C36" s="22">
        <f>SUM([1]ЦА:#REF!)</f>
        <v>100000</v>
      </c>
      <c r="D36" s="22">
        <f>SUM([1]ЦА:#REF!)</f>
        <v>2257</v>
      </c>
      <c r="E36" s="22">
        <f>SUM([1]ЦА:#REF!)</f>
        <v>0</v>
      </c>
      <c r="F36" s="22">
        <f>SUM([1]ЦА:#REF!)</f>
        <v>0</v>
      </c>
      <c r="G36" s="22">
        <f>SUM([1]ЦА:#REF!)</f>
        <v>0</v>
      </c>
    </row>
    <row r="37" spans="1:7" ht="16.5" thickBot="1">
      <c r="A37" s="8" t="s">
        <v>33</v>
      </c>
      <c r="B37" s="22"/>
      <c r="C37" s="22"/>
      <c r="D37" s="22"/>
      <c r="E37" s="22"/>
      <c r="F37" s="22"/>
      <c r="G37" s="22"/>
    </row>
    <row r="38" spans="1:7" ht="16.5" thickBot="1">
      <c r="A38" s="23" t="s">
        <v>97</v>
      </c>
      <c r="B38" s="22">
        <f>SUM([1]ЦА:#REF!)</f>
        <v>0</v>
      </c>
      <c r="C38" s="22">
        <f>SUM([1]ЦА:#REF!)</f>
        <v>0</v>
      </c>
      <c r="D38" s="22">
        <f>SUM([1]ЦА:#REF!)</f>
        <v>-652105</v>
      </c>
      <c r="E38" s="22">
        <f>SUM([1]ЦА:#REF!)</f>
        <v>0</v>
      </c>
      <c r="F38" s="22">
        <f>SUM([1]ЦА:#REF!)</f>
        <v>0</v>
      </c>
      <c r="G38" s="22">
        <f>SUM([1]ЦА:#REF!)</f>
        <v>0</v>
      </c>
    </row>
    <row r="39" spans="1:7" ht="16.5" hidden="1" thickBot="1">
      <c r="A39" s="23" t="s">
        <v>98</v>
      </c>
      <c r="B39" s="22">
        <f>SUM([1]ЦА:#REF!)</f>
        <v>0</v>
      </c>
      <c r="C39" s="22">
        <f>SUM([1]ЦА:#REF!)</f>
        <v>0</v>
      </c>
      <c r="D39" s="22">
        <f>SUM([1]ЦА:#REF!)</f>
        <v>0</v>
      </c>
      <c r="E39" s="22">
        <f>SUM([1]ЦА:#REF!)</f>
        <v>0</v>
      </c>
      <c r="F39" s="22">
        <f>SUM([1]ЦА:#REF!)</f>
        <v>0</v>
      </c>
      <c r="G39" s="22">
        <f>SUM([1]ЦА:#REF!)</f>
        <v>0</v>
      </c>
    </row>
    <row r="40" spans="1:7" ht="16.5" thickBot="1">
      <c r="A40" s="31" t="s">
        <v>53</v>
      </c>
      <c r="B40" s="22">
        <f>SUM([1]ЦА:#REF!)</f>
        <v>0</v>
      </c>
      <c r="C40" s="22">
        <f>SUM([1]ЦА:#REF!)</f>
        <v>0</v>
      </c>
      <c r="D40" s="22">
        <f>SUM([1]ЦА:#REF!)</f>
        <v>-9026</v>
      </c>
      <c r="E40" s="22">
        <f>SUM([1]ЦА:#REF!)</f>
        <v>0</v>
      </c>
      <c r="F40" s="22">
        <f>SUM([1]ЦА:#REF!)</f>
        <v>0</v>
      </c>
      <c r="G40" s="22">
        <f>SUM([1]ЦА:#REF!)</f>
        <v>0</v>
      </c>
    </row>
    <row r="41" spans="1:7" ht="16.5" thickBot="1">
      <c r="A41" s="8"/>
      <c r="B41" s="22"/>
      <c r="C41" s="22"/>
      <c r="D41" s="22"/>
      <c r="E41" s="22"/>
      <c r="F41" s="22"/>
      <c r="G41" s="22"/>
    </row>
    <row r="42" spans="1:7" ht="26.25" thickBot="1">
      <c r="A42" s="10" t="s">
        <v>63</v>
      </c>
      <c r="B42" s="21">
        <f>+B44+B45</f>
        <v>35000000</v>
      </c>
      <c r="C42" s="21">
        <f aca="true" t="shared" si="4" ref="C42:G42">+C44+C45</f>
        <v>35000000</v>
      </c>
      <c r="D42" s="21">
        <f t="shared" si="4"/>
        <v>3241854</v>
      </c>
      <c r="E42" s="21">
        <f t="shared" si="4"/>
        <v>0</v>
      </c>
      <c r="F42" s="21">
        <f t="shared" si="4"/>
        <v>0</v>
      </c>
      <c r="G42" s="21">
        <f t="shared" si="4"/>
        <v>0</v>
      </c>
    </row>
    <row r="43" spans="1:7" ht="16.5" thickBot="1">
      <c r="A43" s="8" t="s">
        <v>11</v>
      </c>
      <c r="B43" s="22"/>
      <c r="C43" s="22"/>
      <c r="D43" s="22"/>
      <c r="E43" s="22"/>
      <c r="F43" s="22"/>
      <c r="G43" s="22"/>
    </row>
    <row r="44" spans="1:7" ht="16.5" thickBot="1">
      <c r="A44" s="24" t="s">
        <v>36</v>
      </c>
      <c r="B44" s="22">
        <f>+'[1]МФ'!B44</f>
        <v>35000000</v>
      </c>
      <c r="C44" s="22">
        <f>+'[1]МФ'!C44</f>
        <v>35000000</v>
      </c>
      <c r="D44" s="22">
        <f>+'[1]МФ'!D44</f>
        <v>3241854</v>
      </c>
      <c r="E44" s="22">
        <f>+'[1]МФ'!E44</f>
        <v>0</v>
      </c>
      <c r="F44" s="22">
        <f>+'[1]МФ'!F44</f>
        <v>0</v>
      </c>
      <c r="G44" s="22">
        <f>+'[1]МФ'!G44</f>
        <v>0</v>
      </c>
    </row>
    <row r="45" spans="1:7" ht="16.5" thickBot="1">
      <c r="A45" s="8" t="s">
        <v>15</v>
      </c>
      <c r="B45" s="22"/>
      <c r="C45" s="22"/>
      <c r="D45" s="22"/>
      <c r="E45" s="22"/>
      <c r="F45" s="22"/>
      <c r="G45" s="22"/>
    </row>
    <row r="46" spans="1:7" ht="16.5" thickBot="1">
      <c r="A46" s="8"/>
      <c r="B46" s="22"/>
      <c r="C46" s="22"/>
      <c r="D46" s="22"/>
      <c r="E46" s="22"/>
      <c r="F46" s="22"/>
      <c r="G46" s="22"/>
    </row>
    <row r="47" spans="1:7" ht="16.5" thickBot="1">
      <c r="A47" s="10" t="s">
        <v>16</v>
      </c>
      <c r="B47" s="21">
        <f>+B32+B42</f>
        <v>44503000</v>
      </c>
      <c r="C47" s="21">
        <f aca="true" t="shared" si="5" ref="C47:G47">+C32+C42</f>
        <v>44503000</v>
      </c>
      <c r="D47" s="21">
        <f t="shared" si="5"/>
        <v>4485945</v>
      </c>
      <c r="E47" s="21">
        <f t="shared" si="5"/>
        <v>0</v>
      </c>
      <c r="F47" s="21">
        <f>+F32+F42</f>
        <v>0</v>
      </c>
      <c r="G47" s="21">
        <f t="shared" si="5"/>
        <v>0</v>
      </c>
    </row>
    <row r="48" spans="1:7" ht="16.5" thickBot="1">
      <c r="A48" s="8"/>
      <c r="B48" s="6"/>
      <c r="C48" s="6"/>
      <c r="D48" s="6"/>
      <c r="E48" s="6"/>
      <c r="F48" s="6"/>
      <c r="G48" s="6"/>
    </row>
    <row r="49" spans="1:7" ht="16.5" thickBot="1">
      <c r="A49" s="8" t="s">
        <v>17</v>
      </c>
      <c r="B49" s="22">
        <f>+'[1]МФ'!B49</f>
        <v>329</v>
      </c>
      <c r="C49" s="22">
        <f>+'[1]МФ'!C49</f>
        <v>329</v>
      </c>
      <c r="D49" s="22">
        <f>+'[1]МФ'!D49</f>
        <v>313</v>
      </c>
      <c r="E49" s="22">
        <f>+'[1]МФ'!E49</f>
        <v>0</v>
      </c>
      <c r="F49" s="22">
        <f>+'[1]МФ'!F49</f>
        <v>0</v>
      </c>
      <c r="G49" s="22">
        <f>+'[1]МФ'!G49</f>
        <v>0</v>
      </c>
    </row>
    <row r="50" ht="15.75">
      <c r="A50" s="12"/>
    </row>
    <row r="51" ht="16.5" thickBot="1"/>
    <row r="52" spans="1:7" ht="16.5" thickBot="1">
      <c r="A52" s="46" t="s">
        <v>84</v>
      </c>
      <c r="B52" s="47"/>
      <c r="C52" s="47"/>
      <c r="D52" s="47"/>
      <c r="E52" s="47"/>
      <c r="F52" s="47"/>
      <c r="G52" s="48"/>
    </row>
    <row r="53" spans="1:7" ht="15.75">
      <c r="A53" s="13" t="s">
        <v>8</v>
      </c>
      <c r="B53" s="2" t="s">
        <v>57</v>
      </c>
      <c r="C53" s="2" t="s">
        <v>3</v>
      </c>
      <c r="D53" s="2" t="s">
        <v>4</v>
      </c>
      <c r="E53" s="2" t="s">
        <v>4</v>
      </c>
      <c r="F53" s="2" t="s">
        <v>4</v>
      </c>
      <c r="G53" s="2" t="s">
        <v>4</v>
      </c>
    </row>
    <row r="54" spans="1:7" ht="25.5">
      <c r="A54" s="13" t="s">
        <v>9</v>
      </c>
      <c r="B54" s="2" t="s">
        <v>58</v>
      </c>
      <c r="C54" s="2" t="s">
        <v>59</v>
      </c>
      <c r="D54" s="2" t="s">
        <v>5</v>
      </c>
      <c r="E54" s="2" t="s">
        <v>5</v>
      </c>
      <c r="F54" s="2" t="s">
        <v>5</v>
      </c>
      <c r="G54" s="2" t="s">
        <v>5</v>
      </c>
    </row>
    <row r="55" spans="1:7" ht="26.25" thickBot="1">
      <c r="A55" s="15"/>
      <c r="B55" s="3"/>
      <c r="C55" s="3"/>
      <c r="D55" s="4" t="s">
        <v>65</v>
      </c>
      <c r="E55" s="4" t="s">
        <v>60</v>
      </c>
      <c r="F55" s="4" t="s">
        <v>61</v>
      </c>
      <c r="G55" s="4" t="s">
        <v>62</v>
      </c>
    </row>
    <row r="56" spans="1:7" ht="16.5" thickBot="1">
      <c r="A56" s="5" t="s">
        <v>10</v>
      </c>
      <c r="B56" s="21">
        <f>+B58+B59+B60</f>
        <v>218986500</v>
      </c>
      <c r="C56" s="21">
        <f aca="true" t="shared" si="6" ref="C56:G56">+C58+C59+C60</f>
        <v>218986500</v>
      </c>
      <c r="D56" s="21">
        <f t="shared" si="6"/>
        <v>58170152</v>
      </c>
      <c r="E56" s="21">
        <f t="shared" si="6"/>
        <v>0</v>
      </c>
      <c r="F56" s="21">
        <f t="shared" si="6"/>
        <v>0</v>
      </c>
      <c r="G56" s="21">
        <f t="shared" si="6"/>
        <v>0</v>
      </c>
    </row>
    <row r="57" spans="1:7" ht="16.5" thickBot="1">
      <c r="A57" s="16" t="s">
        <v>11</v>
      </c>
      <c r="B57" s="22"/>
      <c r="C57" s="22"/>
      <c r="D57" s="22"/>
      <c r="E57" s="22"/>
      <c r="F57" s="22"/>
      <c r="G57" s="22"/>
    </row>
    <row r="58" spans="1:7" ht="16.5" thickBot="1">
      <c r="A58" s="7" t="s">
        <v>12</v>
      </c>
      <c r="B58" s="22">
        <f>SUM([1]ЦА:#REF!)</f>
        <v>184382100</v>
      </c>
      <c r="C58" s="22">
        <f>SUM([1]ЦА:#REF!)</f>
        <v>184382100</v>
      </c>
      <c r="D58" s="22">
        <f>SUM([1]ЦА:#REF!)</f>
        <v>48460801</v>
      </c>
      <c r="E58" s="22">
        <f>SUM([1]ЦА:#REF!)</f>
        <v>0</v>
      </c>
      <c r="F58" s="22">
        <f>SUM([1]ЦА:#REF!)</f>
        <v>0</v>
      </c>
      <c r="G58" s="22">
        <f>SUM([1]ЦА:#REF!)</f>
        <v>0</v>
      </c>
    </row>
    <row r="59" spans="1:7" ht="16.5" thickBot="1">
      <c r="A59" s="7" t="s">
        <v>13</v>
      </c>
      <c r="B59" s="22">
        <f>SUM([1]ЦА:#REF!)</f>
        <v>33404400</v>
      </c>
      <c r="C59" s="22">
        <f>SUM([1]ЦА:#REF!)</f>
        <v>33404400</v>
      </c>
      <c r="D59" s="22">
        <f>SUM([1]ЦА:#REF!)</f>
        <v>10008404</v>
      </c>
      <c r="E59" s="22">
        <f>SUM([1]ЦА:#REF!)</f>
        <v>0</v>
      </c>
      <c r="F59" s="22">
        <f>SUM([1]ЦА:#REF!)</f>
        <v>0</v>
      </c>
      <c r="G59" s="22">
        <f>SUM([1]ЦА:#REF!)</f>
        <v>0</v>
      </c>
    </row>
    <row r="60" spans="1:7" ht="16.5" thickBot="1">
      <c r="A60" s="7" t="s">
        <v>14</v>
      </c>
      <c r="B60" s="22">
        <f>SUM([1]ЦА:#REF!)</f>
        <v>1200000</v>
      </c>
      <c r="C60" s="22">
        <f>SUM([1]ЦА:#REF!)</f>
        <v>1200000</v>
      </c>
      <c r="D60" s="22">
        <f>SUM([1]ЦА:#REF!)</f>
        <v>-299053</v>
      </c>
      <c r="E60" s="22">
        <f>SUM([1]ЦА:#REF!)</f>
        <v>0</v>
      </c>
      <c r="F60" s="22">
        <f>SUM([1]ЦА:#REF!)</f>
        <v>0</v>
      </c>
      <c r="G60" s="22">
        <f>SUM([1]ЦА:#REF!)</f>
        <v>0</v>
      </c>
    </row>
    <row r="61" spans="1:7" ht="16.5" thickBot="1">
      <c r="A61" s="16" t="s">
        <v>33</v>
      </c>
      <c r="B61" s="26"/>
      <c r="C61" s="26"/>
      <c r="D61" s="26"/>
      <c r="E61" s="26"/>
      <c r="F61" s="26"/>
      <c r="G61" s="26"/>
    </row>
    <row r="62" spans="1:7" ht="24" hidden="1" thickBot="1">
      <c r="A62" s="27" t="s">
        <v>37</v>
      </c>
      <c r="B62" s="22">
        <f>+'[1]МФ'!B62</f>
        <v>0</v>
      </c>
      <c r="C62" s="22">
        <f>+'[1]МФ'!C62</f>
        <v>0</v>
      </c>
      <c r="D62" s="22">
        <f>+'[1]МФ'!D62</f>
        <v>0</v>
      </c>
      <c r="E62" s="22">
        <f>+'[1]МФ'!E62</f>
        <v>0</v>
      </c>
      <c r="F62" s="22">
        <f>+'[1]МФ'!F62</f>
        <v>0</v>
      </c>
      <c r="G62" s="22">
        <f>+'[1]МФ'!G62</f>
        <v>0</v>
      </c>
    </row>
    <row r="63" spans="1:7" ht="24" hidden="1" thickBot="1">
      <c r="A63" s="28" t="s">
        <v>52</v>
      </c>
      <c r="B63" s="22">
        <f>+'[1]МФ'!B63</f>
        <v>0</v>
      </c>
      <c r="C63" s="22">
        <f>+'[1]МФ'!C63</f>
        <v>0</v>
      </c>
      <c r="D63" s="22">
        <f>+'[1]МФ'!D63</f>
        <v>0</v>
      </c>
      <c r="E63" s="22">
        <f>+'[1]МФ'!E63</f>
        <v>0</v>
      </c>
      <c r="F63" s="22">
        <f>+'[1]МФ'!F63</f>
        <v>0</v>
      </c>
      <c r="G63" s="22">
        <f>+'[1]МФ'!G63</f>
        <v>0</v>
      </c>
    </row>
    <row r="64" spans="1:7" ht="16.5" hidden="1" thickBot="1">
      <c r="A64" s="28" t="s">
        <v>36</v>
      </c>
      <c r="B64" s="22">
        <f>+'[1]МФ'!B64</f>
        <v>0</v>
      </c>
      <c r="C64" s="22">
        <f>+'[1]МФ'!C64</f>
        <v>0</v>
      </c>
      <c r="D64" s="22">
        <f>+'[1]МФ'!D64</f>
        <v>0</v>
      </c>
      <c r="E64" s="22">
        <f>+'[1]МФ'!E64</f>
        <v>0</v>
      </c>
      <c r="F64" s="22">
        <f>+'[1]МФ'!F64</f>
        <v>0</v>
      </c>
      <c r="G64" s="22">
        <f>+'[1]МФ'!G64</f>
        <v>0</v>
      </c>
    </row>
    <row r="65" spans="1:7" ht="16.5" thickBot="1">
      <c r="A65" s="28" t="s">
        <v>98</v>
      </c>
      <c r="B65" s="22">
        <f>+'[1]МФ'!B65</f>
        <v>0</v>
      </c>
      <c r="C65" s="22">
        <f>+'[1]МФ'!C65</f>
        <v>0</v>
      </c>
      <c r="D65" s="22">
        <f>+'[1]МФ'!D65</f>
        <v>-261582</v>
      </c>
      <c r="E65" s="22">
        <f>+'[1]МФ'!E65</f>
        <v>0</v>
      </c>
      <c r="F65" s="22">
        <f>+'[1]МФ'!F65</f>
        <v>0</v>
      </c>
      <c r="G65" s="22">
        <f>+'[1]МФ'!G65</f>
        <v>0</v>
      </c>
    </row>
    <row r="66" spans="1:7" ht="16.5" hidden="1" thickBot="1">
      <c r="A66" s="28" t="s">
        <v>38</v>
      </c>
      <c r="B66" s="22">
        <f>+'[1]МФ'!B66</f>
        <v>0</v>
      </c>
      <c r="C66" s="22">
        <f>+'[1]МФ'!C66</f>
        <v>0</v>
      </c>
      <c r="D66" s="22">
        <f>+'[1]МФ'!D66</f>
        <v>0</v>
      </c>
      <c r="E66" s="22">
        <f>+'[1]МФ'!E66</f>
        <v>0</v>
      </c>
      <c r="F66" s="22">
        <f>+'[1]МФ'!F66</f>
        <v>0</v>
      </c>
      <c r="G66" s="22">
        <f>+'[1]МФ'!G66</f>
        <v>0</v>
      </c>
    </row>
    <row r="67" spans="1:7" ht="24" hidden="1" thickBot="1">
      <c r="A67" s="28" t="s">
        <v>55</v>
      </c>
      <c r="B67" s="22">
        <f>+'[1]МФ'!B67</f>
        <v>0</v>
      </c>
      <c r="C67" s="22">
        <f>+'[1]МФ'!C67</f>
        <v>0</v>
      </c>
      <c r="D67" s="22">
        <f>+'[1]МФ'!D67</f>
        <v>0</v>
      </c>
      <c r="E67" s="22">
        <f>+'[1]МФ'!E67</f>
        <v>0</v>
      </c>
      <c r="F67" s="22">
        <f>+'[1]МФ'!F67</f>
        <v>0</v>
      </c>
      <c r="G67" s="22">
        <f>+'[1]МФ'!G67</f>
        <v>0</v>
      </c>
    </row>
    <row r="68" spans="1:7" ht="16.5" hidden="1" thickBot="1">
      <c r="A68" s="28" t="s">
        <v>64</v>
      </c>
      <c r="B68" s="22">
        <f>+'[1]МФ'!B68</f>
        <v>0</v>
      </c>
      <c r="C68" s="22">
        <f>+'[1]МФ'!C68</f>
        <v>0</v>
      </c>
      <c r="D68" s="22">
        <f>+'[1]МФ'!D68</f>
        <v>0</v>
      </c>
      <c r="E68" s="22">
        <f>+'[1]МФ'!E68</f>
        <v>0</v>
      </c>
      <c r="F68" s="22">
        <f>+'[1]МФ'!F68</f>
        <v>0</v>
      </c>
      <c r="G68" s="22">
        <f>+'[1]МФ'!G68</f>
        <v>0</v>
      </c>
    </row>
    <row r="69" spans="1:7" ht="16.5" thickBot="1">
      <c r="A69" s="16"/>
      <c r="B69" s="26"/>
      <c r="C69" s="26"/>
      <c r="D69" s="26"/>
      <c r="E69" s="26"/>
      <c r="F69" s="26"/>
      <c r="G69" s="26"/>
    </row>
    <row r="70" spans="1:7" ht="26.25" thickBot="1">
      <c r="A70" s="5" t="s">
        <v>63</v>
      </c>
      <c r="B70" s="25">
        <f>+B72</f>
        <v>9907500</v>
      </c>
      <c r="C70" s="25">
        <f aca="true" t="shared" si="7" ref="C70:G70">+C72</f>
        <v>4579700</v>
      </c>
      <c r="D70" s="25">
        <f t="shared" si="7"/>
        <v>0</v>
      </c>
      <c r="E70" s="25">
        <f t="shared" si="7"/>
        <v>0</v>
      </c>
      <c r="F70" s="25">
        <f t="shared" si="7"/>
        <v>0</v>
      </c>
      <c r="G70" s="25">
        <f t="shared" si="7"/>
        <v>0</v>
      </c>
    </row>
    <row r="71" spans="1:7" ht="16.5" thickBot="1">
      <c r="A71" s="16" t="s">
        <v>11</v>
      </c>
      <c r="B71" s="26"/>
      <c r="C71" s="26"/>
      <c r="D71" s="26"/>
      <c r="E71" s="26"/>
      <c r="F71" s="26"/>
      <c r="G71" s="26"/>
    </row>
    <row r="72" spans="1:7" ht="16.5" thickBot="1">
      <c r="A72" s="27" t="s">
        <v>94</v>
      </c>
      <c r="B72" s="22">
        <f>+'[1]МФ'!B72</f>
        <v>9907500</v>
      </c>
      <c r="C72" s="22">
        <f>+'[1]МФ'!C72</f>
        <v>4579700</v>
      </c>
      <c r="D72" s="22">
        <f>+'[1]МФ'!D72</f>
        <v>0</v>
      </c>
      <c r="E72" s="22">
        <f>+'[1]МФ'!E72</f>
        <v>0</v>
      </c>
      <c r="F72" s="22">
        <f>+'[1]МФ'!F72</f>
        <v>0</v>
      </c>
      <c r="G72" s="22">
        <f>+'[1]МФ'!G72</f>
        <v>0</v>
      </c>
    </row>
    <row r="73" spans="1:7" ht="16.5" hidden="1" thickBot="1">
      <c r="A73" s="16"/>
      <c r="B73" s="26"/>
      <c r="C73" s="26"/>
      <c r="D73" s="26"/>
      <c r="E73" s="26"/>
      <c r="F73" s="26"/>
      <c r="G73" s="26"/>
    </row>
    <row r="74" spans="1:7" ht="16.5" thickBot="1">
      <c r="A74" s="16"/>
      <c r="B74" s="26"/>
      <c r="C74" s="26"/>
      <c r="D74" s="26"/>
      <c r="E74" s="26"/>
      <c r="F74" s="26"/>
      <c r="G74" s="26"/>
    </row>
    <row r="75" spans="1:7" ht="16.5" thickBot="1">
      <c r="A75" s="5" t="s">
        <v>16</v>
      </c>
      <c r="B75" s="25">
        <f>+B56+B70</f>
        <v>228894000</v>
      </c>
      <c r="C75" s="25">
        <f aca="true" t="shared" si="8" ref="C75:G75">+C56+C70</f>
        <v>223566200</v>
      </c>
      <c r="D75" s="25">
        <f t="shared" si="8"/>
        <v>58170152</v>
      </c>
      <c r="E75" s="25">
        <f t="shared" si="8"/>
        <v>0</v>
      </c>
      <c r="F75" s="25">
        <f t="shared" si="8"/>
        <v>0</v>
      </c>
      <c r="G75" s="25">
        <f t="shared" si="8"/>
        <v>0</v>
      </c>
    </row>
    <row r="76" spans="1:7" ht="16.5" thickBot="1">
      <c r="A76" s="16"/>
      <c r="B76" s="17"/>
      <c r="C76" s="17"/>
      <c r="D76" s="17"/>
      <c r="E76" s="17"/>
      <c r="F76" s="17"/>
      <c r="G76" s="17"/>
    </row>
    <row r="77" spans="1:7" ht="16.5" thickBot="1">
      <c r="A77" s="16" t="s">
        <v>17</v>
      </c>
      <c r="B77" s="22">
        <f>+'[1]МФ'!B77</f>
        <v>9897</v>
      </c>
      <c r="C77" s="22">
        <f>+'[1]МФ'!C77</f>
        <v>9897</v>
      </c>
      <c r="D77" s="22">
        <f>+'[1]МФ'!D77</f>
        <v>9676</v>
      </c>
      <c r="E77" s="22">
        <f>+'[1]МФ'!E77</f>
        <v>0</v>
      </c>
      <c r="F77" s="22">
        <f>+'[1]МФ'!F77</f>
        <v>0</v>
      </c>
      <c r="G77" s="22">
        <f>+'[1]МФ'!G77</f>
        <v>0</v>
      </c>
    </row>
    <row r="78" spans="1:7" ht="15.75">
      <c r="A78" s="18"/>
      <c r="B78" s="14"/>
      <c r="C78" s="14"/>
      <c r="D78" s="14"/>
      <c r="E78" s="14"/>
      <c r="F78" s="14"/>
      <c r="G78" s="14"/>
    </row>
    <row r="79" spans="1:7" ht="16.5" thickBot="1">
      <c r="A79" s="14"/>
      <c r="B79" s="14"/>
      <c r="C79" s="14"/>
      <c r="D79" s="14"/>
      <c r="E79" s="14"/>
      <c r="F79" s="14"/>
      <c r="G79" s="14"/>
    </row>
    <row r="80" spans="1:7" ht="16.5" thickBot="1">
      <c r="A80" s="46" t="s">
        <v>85</v>
      </c>
      <c r="B80" s="47"/>
      <c r="C80" s="47"/>
      <c r="D80" s="47"/>
      <c r="E80" s="47"/>
      <c r="F80" s="47"/>
      <c r="G80" s="48"/>
    </row>
    <row r="81" spans="1:7" ht="15.75">
      <c r="A81" s="13" t="s">
        <v>8</v>
      </c>
      <c r="B81" s="2" t="s">
        <v>57</v>
      </c>
      <c r="C81" s="2" t="s">
        <v>3</v>
      </c>
      <c r="D81" s="2" t="s">
        <v>4</v>
      </c>
      <c r="E81" s="2" t="s">
        <v>4</v>
      </c>
      <c r="F81" s="2" t="s">
        <v>4</v>
      </c>
      <c r="G81" s="2" t="s">
        <v>4</v>
      </c>
    </row>
    <row r="82" spans="1:7" ht="25.5">
      <c r="A82" s="13" t="s">
        <v>9</v>
      </c>
      <c r="B82" s="2" t="s">
        <v>58</v>
      </c>
      <c r="C82" s="2" t="s">
        <v>59</v>
      </c>
      <c r="D82" s="2" t="s">
        <v>5</v>
      </c>
      <c r="E82" s="2" t="s">
        <v>5</v>
      </c>
      <c r="F82" s="2" t="s">
        <v>5</v>
      </c>
      <c r="G82" s="2" t="s">
        <v>5</v>
      </c>
    </row>
    <row r="83" spans="1:7" ht="26.25" thickBot="1">
      <c r="A83" s="15"/>
      <c r="B83" s="3"/>
      <c r="C83" s="3"/>
      <c r="D83" s="4" t="s">
        <v>65</v>
      </c>
      <c r="E83" s="4" t="s">
        <v>60</v>
      </c>
      <c r="F83" s="4" t="s">
        <v>61</v>
      </c>
      <c r="G83" s="4" t="s">
        <v>62</v>
      </c>
    </row>
    <row r="84" spans="1:7" ht="16.5" thickBot="1">
      <c r="A84" s="5" t="s">
        <v>10</v>
      </c>
      <c r="B84" s="21">
        <f>+B86+B87+B88</f>
        <v>469000</v>
      </c>
      <c r="C84" s="21">
        <f aca="true" t="shared" si="9" ref="C84:G84">+C86+C87+C88</f>
        <v>469000</v>
      </c>
      <c r="D84" s="21">
        <f t="shared" si="9"/>
        <v>97723</v>
      </c>
      <c r="E84" s="21">
        <f t="shared" si="9"/>
        <v>0</v>
      </c>
      <c r="F84" s="21">
        <f t="shared" si="9"/>
        <v>0</v>
      </c>
      <c r="G84" s="21">
        <f t="shared" si="9"/>
        <v>0</v>
      </c>
    </row>
    <row r="85" spans="1:7" ht="16.5" thickBot="1">
      <c r="A85" s="16" t="s">
        <v>11</v>
      </c>
      <c r="B85" s="22"/>
      <c r="C85" s="22"/>
      <c r="D85" s="22"/>
      <c r="E85" s="22"/>
      <c r="F85" s="22"/>
      <c r="G85" s="22"/>
    </row>
    <row r="86" spans="1:7" ht="16.5" thickBot="1">
      <c r="A86" s="7" t="s">
        <v>12</v>
      </c>
      <c r="B86" s="22">
        <f>+'[1]МФ'!B86</f>
        <v>373000</v>
      </c>
      <c r="C86" s="22">
        <f>+'[1]МФ'!C86</f>
        <v>373000</v>
      </c>
      <c r="D86" s="22">
        <f>+'[1]МФ'!D86</f>
        <v>85016</v>
      </c>
      <c r="E86" s="22">
        <f>+'[1]МФ'!E86</f>
        <v>0</v>
      </c>
      <c r="F86" s="22">
        <f>+'[1]МФ'!F86</f>
        <v>0</v>
      </c>
      <c r="G86" s="22">
        <f>+'[1]МФ'!G86</f>
        <v>0</v>
      </c>
    </row>
    <row r="87" spans="1:7" ht="16.5" thickBot="1">
      <c r="A87" s="7" t="s">
        <v>13</v>
      </c>
      <c r="B87" s="22">
        <f>+'[1]МФ'!B87</f>
        <v>96000</v>
      </c>
      <c r="C87" s="22">
        <f>+'[1]МФ'!C87</f>
        <v>96000</v>
      </c>
      <c r="D87" s="22">
        <f>+'[1]МФ'!D87</f>
        <v>12707</v>
      </c>
      <c r="E87" s="22">
        <f>+'[1]МФ'!E87</f>
        <v>0</v>
      </c>
      <c r="F87" s="22">
        <f>+'[1]МФ'!F87</f>
        <v>0</v>
      </c>
      <c r="G87" s="22">
        <f>+'[1]МФ'!G87</f>
        <v>0</v>
      </c>
    </row>
    <row r="88" spans="1:7" ht="16.5" thickBot="1">
      <c r="A88" s="7" t="s">
        <v>14</v>
      </c>
      <c r="B88" s="22">
        <f>+'[1]МФ'!B88</f>
        <v>0</v>
      </c>
      <c r="C88" s="22">
        <f>+'[1]МФ'!C88</f>
        <v>0</v>
      </c>
      <c r="D88" s="22">
        <f>+'[1]МФ'!D88</f>
        <v>0</v>
      </c>
      <c r="E88" s="22">
        <f>+'[1]МФ'!E88</f>
        <v>0</v>
      </c>
      <c r="F88" s="22">
        <f>+'[1]МФ'!F88</f>
        <v>0</v>
      </c>
      <c r="G88" s="22">
        <f>+'[1]МФ'!G88</f>
        <v>0</v>
      </c>
    </row>
    <row r="89" spans="1:7" ht="16.5" thickBot="1">
      <c r="A89" s="16"/>
      <c r="B89" s="26"/>
      <c r="C89" s="26"/>
      <c r="D89" s="26"/>
      <c r="E89" s="26"/>
      <c r="F89" s="26"/>
      <c r="G89" s="26"/>
    </row>
    <row r="90" spans="1:7" ht="26.25" thickBot="1">
      <c r="A90" s="5" t="s">
        <v>63</v>
      </c>
      <c r="B90" s="25">
        <f>+B92+B93</f>
        <v>0</v>
      </c>
      <c r="C90" s="25">
        <f aca="true" t="shared" si="10" ref="C90:G90">+C92+C93</f>
        <v>0</v>
      </c>
      <c r="D90" s="25">
        <f t="shared" si="10"/>
        <v>0</v>
      </c>
      <c r="E90" s="25">
        <f t="shared" si="10"/>
        <v>0</v>
      </c>
      <c r="F90" s="25">
        <f t="shared" si="10"/>
        <v>0</v>
      </c>
      <c r="G90" s="25">
        <f t="shared" si="10"/>
        <v>0</v>
      </c>
    </row>
    <row r="91" spans="1:7" ht="16.5" hidden="1" thickBot="1">
      <c r="A91" s="16" t="s">
        <v>11</v>
      </c>
      <c r="B91" s="26"/>
      <c r="C91" s="26"/>
      <c r="D91" s="26"/>
      <c r="E91" s="26"/>
      <c r="F91" s="26"/>
      <c r="G91" s="26"/>
    </row>
    <row r="92" spans="1:7" ht="16.5" hidden="1" thickBot="1">
      <c r="A92" s="24" t="s">
        <v>35</v>
      </c>
      <c r="B92" s="22">
        <f>+'[1]МФ'!B92</f>
        <v>0</v>
      </c>
      <c r="C92" s="22">
        <f>+'[1]МФ'!C92</f>
        <v>0</v>
      </c>
      <c r="D92" s="22">
        <f>+'[1]МФ'!D92</f>
        <v>0</v>
      </c>
      <c r="E92" s="22">
        <f>+'[1]МФ'!E92</f>
        <v>0</v>
      </c>
      <c r="F92" s="22">
        <f>+'[1]МФ'!F92</f>
        <v>0</v>
      </c>
      <c r="G92" s="22">
        <f>+'[1]МФ'!G92</f>
        <v>0</v>
      </c>
    </row>
    <row r="93" spans="1:7" ht="16.5" hidden="1" thickBot="1">
      <c r="A93" s="16" t="s">
        <v>15</v>
      </c>
      <c r="B93" s="22">
        <f>+'[1]МФ'!B93</f>
        <v>0</v>
      </c>
      <c r="C93" s="22">
        <f>+'[1]МФ'!C93</f>
        <v>0</v>
      </c>
      <c r="D93" s="22">
        <f>+'[1]МФ'!D93</f>
        <v>0</v>
      </c>
      <c r="E93" s="22">
        <f>+'[1]МФ'!E93</f>
        <v>0</v>
      </c>
      <c r="F93" s="22">
        <f>+'[1]МФ'!F93</f>
        <v>0</v>
      </c>
      <c r="G93" s="22">
        <f>+'[1]МФ'!G93</f>
        <v>0</v>
      </c>
    </row>
    <row r="94" spans="1:7" ht="16.5" thickBot="1">
      <c r="A94" s="16"/>
      <c r="B94" s="26"/>
      <c r="C94" s="26"/>
      <c r="D94" s="26"/>
      <c r="E94" s="26"/>
      <c r="F94" s="26"/>
      <c r="G94" s="26"/>
    </row>
    <row r="95" spans="1:7" ht="16.5" thickBot="1">
      <c r="A95" s="5" t="s">
        <v>16</v>
      </c>
      <c r="B95" s="25">
        <f>+B84+B90</f>
        <v>469000</v>
      </c>
      <c r="C95" s="25">
        <f aca="true" t="shared" si="11" ref="C95:G95">+C84+C90</f>
        <v>469000</v>
      </c>
      <c r="D95" s="25">
        <f t="shared" si="11"/>
        <v>97723</v>
      </c>
      <c r="E95" s="25">
        <f t="shared" si="11"/>
        <v>0</v>
      </c>
      <c r="F95" s="25">
        <f t="shared" si="11"/>
        <v>0</v>
      </c>
      <c r="G95" s="25">
        <f t="shared" si="11"/>
        <v>0</v>
      </c>
    </row>
    <row r="96" spans="1:7" ht="16.5" thickBot="1">
      <c r="A96" s="16"/>
      <c r="B96" s="17"/>
      <c r="C96" s="17"/>
      <c r="D96" s="17"/>
      <c r="E96" s="17"/>
      <c r="F96" s="17"/>
      <c r="G96" s="17"/>
    </row>
    <row r="97" spans="1:7" ht="16.5" thickBot="1">
      <c r="A97" s="16" t="s">
        <v>17</v>
      </c>
      <c r="B97" s="22">
        <f>+'[1]МФ'!B97</f>
        <v>10</v>
      </c>
      <c r="C97" s="22">
        <f>+'[1]МФ'!C97</f>
        <v>10</v>
      </c>
      <c r="D97" s="22">
        <f>+'[1]МФ'!D97</f>
        <v>10</v>
      </c>
      <c r="E97" s="22">
        <f>+'[1]МФ'!E97</f>
        <v>0</v>
      </c>
      <c r="F97" s="22">
        <f>+'[1]МФ'!F97</f>
        <v>0</v>
      </c>
      <c r="G97" s="22">
        <f>+'[1]МФ'!G97</f>
        <v>0</v>
      </c>
    </row>
    <row r="98" spans="1:7" ht="15.75">
      <c r="A98" s="18"/>
      <c r="B98" s="14"/>
      <c r="C98" s="14"/>
      <c r="D98" s="14"/>
      <c r="E98" s="14"/>
      <c r="F98" s="14"/>
      <c r="G98" s="14"/>
    </row>
    <row r="99" spans="1:7" ht="16.5" thickBot="1">
      <c r="A99" s="14"/>
      <c r="B99" s="14"/>
      <c r="C99" s="14"/>
      <c r="D99" s="14"/>
      <c r="E99" s="14"/>
      <c r="F99" s="14"/>
      <c r="G99" s="14"/>
    </row>
    <row r="100" spans="1:7" ht="16.5" thickBot="1">
      <c r="A100" s="49" t="s">
        <v>86</v>
      </c>
      <c r="B100" s="50"/>
      <c r="C100" s="50"/>
      <c r="D100" s="50"/>
      <c r="E100" s="50"/>
      <c r="F100" s="50"/>
      <c r="G100" s="51"/>
    </row>
    <row r="101" spans="1:7" ht="15.75">
      <c r="A101" s="19" t="s">
        <v>8</v>
      </c>
      <c r="B101" s="2" t="s">
        <v>57</v>
      </c>
      <c r="C101" s="2" t="s">
        <v>3</v>
      </c>
      <c r="D101" s="2" t="s">
        <v>4</v>
      </c>
      <c r="E101" s="2" t="s">
        <v>4</v>
      </c>
      <c r="F101" s="2" t="s">
        <v>4</v>
      </c>
      <c r="G101" s="2" t="s">
        <v>4</v>
      </c>
    </row>
    <row r="102" spans="1:7" ht="25.5">
      <c r="A102" s="19" t="s">
        <v>9</v>
      </c>
      <c r="B102" s="2" t="s">
        <v>58</v>
      </c>
      <c r="C102" s="2" t="s">
        <v>59</v>
      </c>
      <c r="D102" s="2" t="s">
        <v>5</v>
      </c>
      <c r="E102" s="2" t="s">
        <v>5</v>
      </c>
      <c r="F102" s="2" t="s">
        <v>5</v>
      </c>
      <c r="G102" s="2" t="s">
        <v>5</v>
      </c>
    </row>
    <row r="103" spans="1:7" ht="26.25" thickBot="1">
      <c r="A103" s="9"/>
      <c r="B103" s="3"/>
      <c r="C103" s="3"/>
      <c r="D103" s="4" t="s">
        <v>65</v>
      </c>
      <c r="E103" s="4" t="s">
        <v>60</v>
      </c>
      <c r="F103" s="4" t="s">
        <v>61</v>
      </c>
      <c r="G103" s="4" t="s">
        <v>62</v>
      </c>
    </row>
    <row r="104" spans="1:7" ht="16.5" thickBot="1">
      <c r="A104" s="10" t="s">
        <v>10</v>
      </c>
      <c r="B104" s="21">
        <f>+B106+B107+B108</f>
        <v>25515000</v>
      </c>
      <c r="C104" s="21">
        <f aca="true" t="shared" si="12" ref="C104:G104">+C106+C107+C108</f>
        <v>32015000</v>
      </c>
      <c r="D104" s="21">
        <f t="shared" si="12"/>
        <v>6634249</v>
      </c>
      <c r="E104" s="21">
        <f t="shared" si="12"/>
        <v>0</v>
      </c>
      <c r="F104" s="21">
        <f t="shared" si="12"/>
        <v>0</v>
      </c>
      <c r="G104" s="21">
        <f t="shared" si="12"/>
        <v>0</v>
      </c>
    </row>
    <row r="105" spans="1:7" ht="16.5" thickBot="1">
      <c r="A105" s="8" t="s">
        <v>11</v>
      </c>
      <c r="B105" s="22"/>
      <c r="C105" s="22"/>
      <c r="D105" s="22"/>
      <c r="E105" s="22"/>
      <c r="F105" s="22"/>
      <c r="G105" s="22"/>
    </row>
    <row r="106" spans="1:7" ht="16.5" thickBot="1">
      <c r="A106" s="11" t="s">
        <v>12</v>
      </c>
      <c r="B106" s="22">
        <f>+'[1]МФ'!B106</f>
        <v>19452100</v>
      </c>
      <c r="C106" s="22">
        <f>+'[1]МФ'!C106</f>
        <v>19452100</v>
      </c>
      <c r="D106" s="22">
        <f>+'[1]МФ'!D106</f>
        <v>5110757</v>
      </c>
      <c r="E106" s="22">
        <f>+'[1]МФ'!E106</f>
        <v>0</v>
      </c>
      <c r="F106" s="22">
        <f>+'[1]МФ'!F106</f>
        <v>0</v>
      </c>
      <c r="G106" s="22">
        <f>+'[1]МФ'!G106</f>
        <v>0</v>
      </c>
    </row>
    <row r="107" spans="1:7" ht="16.5" thickBot="1">
      <c r="A107" s="11" t="s">
        <v>13</v>
      </c>
      <c r="B107" s="22">
        <f>+'[1]МФ'!B107</f>
        <v>4262900</v>
      </c>
      <c r="C107" s="22">
        <f>+'[1]МФ'!C107</f>
        <v>4262900</v>
      </c>
      <c r="D107" s="22">
        <f>+'[1]МФ'!D107</f>
        <v>1173675</v>
      </c>
      <c r="E107" s="22">
        <f>+'[1]МФ'!E107</f>
        <v>0</v>
      </c>
      <c r="F107" s="22">
        <f>+'[1]МФ'!F107</f>
        <v>0</v>
      </c>
      <c r="G107" s="22">
        <f>+'[1]МФ'!G107</f>
        <v>0</v>
      </c>
    </row>
    <row r="108" spans="1:7" ht="16.5" thickBot="1">
      <c r="A108" s="11" t="s">
        <v>14</v>
      </c>
      <c r="B108" s="22">
        <f>+'[1]МФ'!B108</f>
        <v>1800000</v>
      </c>
      <c r="C108" s="22">
        <f>+'[1]МФ'!C108</f>
        <v>8300000</v>
      </c>
      <c r="D108" s="22">
        <f>+'[1]МФ'!D108</f>
        <v>349817</v>
      </c>
      <c r="E108" s="22">
        <f>+'[1]МФ'!E108</f>
        <v>0</v>
      </c>
      <c r="F108" s="22">
        <f>+'[1]МФ'!F108</f>
        <v>0</v>
      </c>
      <c r="G108" s="22">
        <f>+'[1]МФ'!G108</f>
        <v>0</v>
      </c>
    </row>
    <row r="109" spans="1:7" ht="16.5" hidden="1" thickBot="1">
      <c r="A109" s="8" t="s">
        <v>33</v>
      </c>
      <c r="B109" s="22"/>
      <c r="C109" s="22"/>
      <c r="D109" s="22"/>
      <c r="E109" s="22"/>
      <c r="F109" s="22"/>
      <c r="G109" s="22"/>
    </row>
    <row r="110" spans="1:7" ht="16.5" hidden="1" thickBot="1">
      <c r="A110" s="24" t="s">
        <v>40</v>
      </c>
      <c r="B110" s="22">
        <f>+'[1]МФ'!B110</f>
        <v>0</v>
      </c>
      <c r="C110" s="22">
        <f>+'[1]МФ'!C110</f>
        <v>0</v>
      </c>
      <c r="D110" s="22">
        <f>+'[1]МФ'!D110</f>
        <v>0</v>
      </c>
      <c r="E110" s="22">
        <f>+'[1]МФ'!E110</f>
        <v>0</v>
      </c>
      <c r="F110" s="22">
        <f>+'[1]МФ'!F110</f>
        <v>0</v>
      </c>
      <c r="G110" s="22">
        <f>+'[1]МФ'!G110</f>
        <v>0</v>
      </c>
    </row>
    <row r="111" spans="1:7" ht="16.5" hidden="1" thickBot="1">
      <c r="A111" s="24" t="s">
        <v>41</v>
      </c>
      <c r="B111" s="22">
        <f>+'[1]МФ'!B111</f>
        <v>0</v>
      </c>
      <c r="C111" s="22">
        <f>+'[1]МФ'!C111</f>
        <v>0</v>
      </c>
      <c r="D111" s="22">
        <f>+'[1]МФ'!D111</f>
        <v>0</v>
      </c>
      <c r="E111" s="22">
        <f>+'[1]МФ'!E111</f>
        <v>0</v>
      </c>
      <c r="F111" s="22">
        <f>+'[1]МФ'!F111</f>
        <v>0</v>
      </c>
      <c r="G111" s="22">
        <f>+'[1]МФ'!G111</f>
        <v>0</v>
      </c>
    </row>
    <row r="112" spans="1:7" ht="16.5" hidden="1" thickBot="1">
      <c r="A112" s="24" t="s">
        <v>42</v>
      </c>
      <c r="B112" s="22">
        <f>+'[1]МФ'!B112</f>
        <v>0</v>
      </c>
      <c r="C112" s="22">
        <f>+'[1]МФ'!C112</f>
        <v>0</v>
      </c>
      <c r="D112" s="22">
        <f>+'[1]МФ'!D112</f>
        <v>0</v>
      </c>
      <c r="E112" s="22">
        <f>+'[1]МФ'!E112</f>
        <v>0</v>
      </c>
      <c r="F112" s="22">
        <f>+'[1]МФ'!F112</f>
        <v>0</v>
      </c>
      <c r="G112" s="22">
        <f>+'[1]МФ'!G112</f>
        <v>0</v>
      </c>
    </row>
    <row r="113" spans="1:7" ht="23.25" hidden="1" thickBot="1">
      <c r="A113" s="24" t="s">
        <v>43</v>
      </c>
      <c r="B113" s="22">
        <f>SUM([1]ЦА:#REF!)</f>
        <v>0</v>
      </c>
      <c r="C113" s="22">
        <f>SUM([1]ЦА:#REF!)</f>
        <v>0</v>
      </c>
      <c r="D113" s="22">
        <f>SUM([1]ЦА:#REF!)</f>
        <v>0</v>
      </c>
      <c r="E113" s="22">
        <f>SUM([1]ЦА:#REF!)</f>
        <v>0</v>
      </c>
      <c r="F113" s="22">
        <f>SUM([1]ЦА:#REF!)</f>
        <v>0</v>
      </c>
      <c r="G113" s="22">
        <f>SUM([1]ЦА:#REF!)</f>
        <v>0</v>
      </c>
    </row>
    <row r="114" spans="1:7" ht="16.5" thickBot="1">
      <c r="A114" s="8"/>
      <c r="B114" s="22"/>
      <c r="C114" s="22"/>
      <c r="D114" s="22"/>
      <c r="E114" s="22"/>
      <c r="F114" s="22"/>
      <c r="G114" s="22"/>
    </row>
    <row r="115" spans="1:7" ht="26.25" thickBot="1">
      <c r="A115" s="10" t="s">
        <v>63</v>
      </c>
      <c r="B115" s="21">
        <f>+B117+B118</f>
        <v>0</v>
      </c>
      <c r="C115" s="21">
        <f aca="true" t="shared" si="13" ref="C115:G115">+C117+C118</f>
        <v>0</v>
      </c>
      <c r="D115" s="21">
        <f t="shared" si="13"/>
        <v>0</v>
      </c>
      <c r="E115" s="21">
        <f t="shared" si="13"/>
        <v>0</v>
      </c>
      <c r="F115" s="21">
        <f t="shared" si="13"/>
        <v>0</v>
      </c>
      <c r="G115" s="21">
        <f t="shared" si="13"/>
        <v>0</v>
      </c>
    </row>
    <row r="116" spans="1:7" ht="16.5" hidden="1" thickBot="1">
      <c r="A116" s="8" t="s">
        <v>11</v>
      </c>
      <c r="B116" s="22"/>
      <c r="C116" s="22"/>
      <c r="D116" s="22"/>
      <c r="E116" s="22"/>
      <c r="F116" s="22"/>
      <c r="G116" s="22"/>
    </row>
    <row r="117" spans="1:7" ht="16.5" hidden="1" thickBot="1">
      <c r="A117" s="8"/>
      <c r="B117" s="22">
        <f>+'[1]МФ'!B117</f>
        <v>0</v>
      </c>
      <c r="C117" s="22">
        <f>+'[1]МФ'!C117</f>
        <v>0</v>
      </c>
      <c r="D117" s="22">
        <f>+'[1]МФ'!D117</f>
        <v>0</v>
      </c>
      <c r="E117" s="22">
        <f>+'[1]МФ'!E117</f>
        <v>0</v>
      </c>
      <c r="F117" s="22">
        <f>+'[1]МФ'!F117</f>
        <v>0</v>
      </c>
      <c r="G117" s="22">
        <f>+'[1]МФ'!G117</f>
        <v>0</v>
      </c>
    </row>
    <row r="118" spans="1:7" ht="16.5" hidden="1" thickBot="1">
      <c r="A118" s="8" t="s">
        <v>15</v>
      </c>
      <c r="B118" s="22">
        <f>+'[1]МФ'!B118</f>
        <v>0</v>
      </c>
      <c r="C118" s="22">
        <f>+'[1]МФ'!C118</f>
        <v>0</v>
      </c>
      <c r="D118" s="22">
        <f>+'[1]МФ'!D118</f>
        <v>0</v>
      </c>
      <c r="E118" s="22">
        <f>+'[1]МФ'!E118</f>
        <v>0</v>
      </c>
      <c r="F118" s="22">
        <f>+'[1]МФ'!F118</f>
        <v>0</v>
      </c>
      <c r="G118" s="22">
        <f>+'[1]МФ'!G118</f>
        <v>0</v>
      </c>
    </row>
    <row r="119" spans="1:7" ht="16.5" thickBot="1">
      <c r="A119" s="8"/>
      <c r="B119" s="22"/>
      <c r="C119" s="22"/>
      <c r="D119" s="22"/>
      <c r="E119" s="22"/>
      <c r="F119" s="22"/>
      <c r="G119" s="22"/>
    </row>
    <row r="120" spans="1:7" ht="16.5" thickBot="1">
      <c r="A120" s="10" t="s">
        <v>16</v>
      </c>
      <c r="B120" s="21">
        <f>+B104+B115</f>
        <v>25515000</v>
      </c>
      <c r="C120" s="21">
        <f aca="true" t="shared" si="14" ref="C120:G120">+C104+C115</f>
        <v>32015000</v>
      </c>
      <c r="D120" s="21">
        <f t="shared" si="14"/>
        <v>6634249</v>
      </c>
      <c r="E120" s="21">
        <f t="shared" si="14"/>
        <v>0</v>
      </c>
      <c r="F120" s="21">
        <f t="shared" si="14"/>
        <v>0</v>
      </c>
      <c r="G120" s="21">
        <f t="shared" si="14"/>
        <v>0</v>
      </c>
    </row>
    <row r="121" spans="1:7" ht="16.5" thickBot="1">
      <c r="A121" s="8"/>
      <c r="B121" s="6"/>
      <c r="C121" s="6"/>
      <c r="D121" s="6"/>
      <c r="E121" s="6"/>
      <c r="F121" s="6"/>
      <c r="G121" s="6"/>
    </row>
    <row r="122" spans="1:7" ht="16.5" thickBot="1">
      <c r="A122" s="8" t="s">
        <v>17</v>
      </c>
      <c r="B122" s="22">
        <f>+'[1]МФ'!B122</f>
        <v>1173</v>
      </c>
      <c r="C122" s="22">
        <f>+'[1]МФ'!C122</f>
        <v>1173</v>
      </c>
      <c r="D122" s="22">
        <f>+'[1]МФ'!D122</f>
        <v>1049</v>
      </c>
      <c r="E122" s="22">
        <f>+'[1]МФ'!E122</f>
        <v>0</v>
      </c>
      <c r="F122" s="22">
        <f>+'[1]МФ'!F122</f>
        <v>0</v>
      </c>
      <c r="G122" s="22">
        <f>+'[1]МФ'!G122</f>
        <v>0</v>
      </c>
    </row>
    <row r="124" ht="16.5" thickBot="1"/>
    <row r="125" spans="1:7" ht="16.5" thickBot="1">
      <c r="A125" s="49" t="s">
        <v>87</v>
      </c>
      <c r="B125" s="50"/>
      <c r="C125" s="50"/>
      <c r="D125" s="50"/>
      <c r="E125" s="50"/>
      <c r="F125" s="50"/>
      <c r="G125" s="51"/>
    </row>
    <row r="126" spans="1:7" ht="15.75">
      <c r="A126" s="19" t="s">
        <v>8</v>
      </c>
      <c r="B126" s="2" t="s">
        <v>57</v>
      </c>
      <c r="C126" s="2" t="s">
        <v>3</v>
      </c>
      <c r="D126" s="2" t="s">
        <v>4</v>
      </c>
      <c r="E126" s="2" t="s">
        <v>4</v>
      </c>
      <c r="F126" s="2" t="s">
        <v>4</v>
      </c>
      <c r="G126" s="2" t="s">
        <v>4</v>
      </c>
    </row>
    <row r="127" spans="1:7" ht="25.5">
      <c r="A127" s="19" t="s">
        <v>9</v>
      </c>
      <c r="B127" s="2" t="s">
        <v>58</v>
      </c>
      <c r="C127" s="2" t="s">
        <v>59</v>
      </c>
      <c r="D127" s="2" t="s">
        <v>5</v>
      </c>
      <c r="E127" s="2" t="s">
        <v>5</v>
      </c>
      <c r="F127" s="2" t="s">
        <v>5</v>
      </c>
      <c r="G127" s="2" t="s">
        <v>5</v>
      </c>
    </row>
    <row r="128" spans="1:7" ht="26.25" thickBot="1">
      <c r="A128" s="9"/>
      <c r="B128" s="3"/>
      <c r="C128" s="3"/>
      <c r="D128" s="4" t="s">
        <v>65</v>
      </c>
      <c r="E128" s="4" t="s">
        <v>60</v>
      </c>
      <c r="F128" s="4" t="s">
        <v>61</v>
      </c>
      <c r="G128" s="4" t="s">
        <v>62</v>
      </c>
    </row>
    <row r="129" spans="1:7" ht="16.5" thickBot="1">
      <c r="A129" s="10" t="s">
        <v>10</v>
      </c>
      <c r="B129" s="21">
        <f>+B131+B132+B133</f>
        <v>1744000</v>
      </c>
      <c r="C129" s="21">
        <f aca="true" t="shared" si="15" ref="C129:G129">+C131+C132+C133</f>
        <v>1744000</v>
      </c>
      <c r="D129" s="21">
        <f t="shared" si="15"/>
        <v>355381</v>
      </c>
      <c r="E129" s="21">
        <f t="shared" si="15"/>
        <v>0</v>
      </c>
      <c r="F129" s="21">
        <f t="shared" si="15"/>
        <v>0</v>
      </c>
      <c r="G129" s="21">
        <f t="shared" si="15"/>
        <v>0</v>
      </c>
    </row>
    <row r="130" spans="1:7" ht="16.5" thickBot="1">
      <c r="A130" s="8" t="s">
        <v>11</v>
      </c>
      <c r="B130" s="22"/>
      <c r="C130" s="22"/>
      <c r="D130" s="22"/>
      <c r="E130" s="22"/>
      <c r="F130" s="22"/>
      <c r="G130" s="22"/>
    </row>
    <row r="131" spans="1:7" ht="16.5" thickBot="1">
      <c r="A131" s="11" t="s">
        <v>12</v>
      </c>
      <c r="B131" s="22">
        <f>+'[1]МФ'!B131</f>
        <v>1602000</v>
      </c>
      <c r="C131" s="22">
        <f>+'[1]МФ'!C131</f>
        <v>1602000</v>
      </c>
      <c r="D131" s="22">
        <f>+'[1]МФ'!D131</f>
        <v>313813</v>
      </c>
      <c r="E131" s="22">
        <f>+'[1]МФ'!E131</f>
        <v>0</v>
      </c>
      <c r="F131" s="22">
        <f>+'[1]МФ'!F131</f>
        <v>0</v>
      </c>
      <c r="G131" s="22">
        <f>+'[1]МФ'!G131</f>
        <v>0</v>
      </c>
    </row>
    <row r="132" spans="1:7" ht="16.5" thickBot="1">
      <c r="A132" s="11" t="s">
        <v>13</v>
      </c>
      <c r="B132" s="22">
        <f>+'[1]МФ'!B132</f>
        <v>127000</v>
      </c>
      <c r="C132" s="22">
        <f>+'[1]МФ'!C132</f>
        <v>127000</v>
      </c>
      <c r="D132" s="22">
        <f>+'[1]МФ'!D132</f>
        <v>41568</v>
      </c>
      <c r="E132" s="22">
        <f>+'[1]МФ'!E132</f>
        <v>0</v>
      </c>
      <c r="F132" s="22">
        <f>+'[1]МФ'!F132</f>
        <v>0</v>
      </c>
      <c r="G132" s="22">
        <f>+'[1]МФ'!G132</f>
        <v>0</v>
      </c>
    </row>
    <row r="133" spans="1:7" ht="16.5" thickBot="1">
      <c r="A133" s="11" t="s">
        <v>14</v>
      </c>
      <c r="B133" s="22">
        <f>+'[1]МФ'!B133</f>
        <v>15000</v>
      </c>
      <c r="C133" s="22">
        <f>+'[1]МФ'!C133</f>
        <v>15000</v>
      </c>
      <c r="D133" s="22">
        <f>+'[1]МФ'!D133</f>
        <v>0</v>
      </c>
      <c r="E133" s="22">
        <f>+'[1]МФ'!E133</f>
        <v>0</v>
      </c>
      <c r="F133" s="22">
        <f>+'[1]МФ'!F133</f>
        <v>0</v>
      </c>
      <c r="G133" s="22">
        <f>+'[1]МФ'!G133</f>
        <v>0</v>
      </c>
    </row>
    <row r="134" spans="1:7" ht="16.5" hidden="1" thickBot="1">
      <c r="A134" s="8" t="s">
        <v>33</v>
      </c>
      <c r="B134" s="22"/>
      <c r="C134" s="22"/>
      <c r="D134" s="22"/>
      <c r="E134" s="22"/>
      <c r="F134" s="22"/>
      <c r="G134" s="22"/>
    </row>
    <row r="135" spans="1:7" ht="16.5" hidden="1" thickBot="1">
      <c r="A135" s="24" t="s">
        <v>98</v>
      </c>
      <c r="B135" s="22">
        <f>+'[1]МФ'!B135</f>
        <v>0</v>
      </c>
      <c r="C135" s="22">
        <f>+'[1]МФ'!C135</f>
        <v>0</v>
      </c>
      <c r="D135" s="22">
        <f>+'[1]МФ'!D135</f>
        <v>0</v>
      </c>
      <c r="E135" s="22">
        <f>+'[1]МФ'!E135</f>
        <v>0</v>
      </c>
      <c r="F135" s="22">
        <f>+'[1]МФ'!F135</f>
        <v>0</v>
      </c>
      <c r="G135" s="22">
        <f>+'[1]МФ'!G135</f>
        <v>0</v>
      </c>
    </row>
    <row r="136" spans="1:7" ht="16.5" thickBot="1">
      <c r="A136" s="8"/>
      <c r="B136" s="22"/>
      <c r="C136" s="22"/>
      <c r="D136" s="22"/>
      <c r="E136" s="22"/>
      <c r="F136" s="22"/>
      <c r="G136" s="22"/>
    </row>
    <row r="137" spans="1:7" ht="26.25" thickBot="1">
      <c r="A137" s="10" t="s">
        <v>63</v>
      </c>
      <c r="B137" s="21">
        <f>+B139+B140</f>
        <v>2000000</v>
      </c>
      <c r="C137" s="21">
        <f aca="true" t="shared" si="16" ref="C137:G137">+C139+C140</f>
        <v>2000000</v>
      </c>
      <c r="D137" s="21">
        <f t="shared" si="16"/>
        <v>0</v>
      </c>
      <c r="E137" s="21">
        <f t="shared" si="16"/>
        <v>0</v>
      </c>
      <c r="F137" s="21">
        <f t="shared" si="16"/>
        <v>0</v>
      </c>
      <c r="G137" s="21">
        <f t="shared" si="16"/>
        <v>0</v>
      </c>
    </row>
    <row r="138" spans="1:7" ht="16.5" thickBot="1">
      <c r="A138" s="8" t="s">
        <v>11</v>
      </c>
      <c r="B138" s="22"/>
      <c r="C138" s="22"/>
      <c r="D138" s="22"/>
      <c r="E138" s="22"/>
      <c r="F138" s="22"/>
      <c r="G138" s="22"/>
    </row>
    <row r="139" spans="1:7" ht="16.5" thickBot="1">
      <c r="A139" s="29" t="s">
        <v>92</v>
      </c>
      <c r="B139" s="22">
        <f>+'[1]МФ'!B139</f>
        <v>2000000</v>
      </c>
      <c r="C139" s="22">
        <f>+'[1]МФ'!C139</f>
        <v>2000000</v>
      </c>
      <c r="D139" s="22">
        <f>+'[1]МФ'!D139</f>
        <v>0</v>
      </c>
      <c r="E139" s="22">
        <f>+'[1]МФ'!E139</f>
        <v>0</v>
      </c>
      <c r="F139" s="22">
        <f>+'[1]МФ'!F139</f>
        <v>0</v>
      </c>
      <c r="G139" s="22">
        <f>+'[1]МФ'!G139</f>
        <v>0</v>
      </c>
    </row>
    <row r="140" spans="1:7" ht="16.5" thickBot="1">
      <c r="A140" s="8" t="s">
        <v>15</v>
      </c>
      <c r="B140" s="22"/>
      <c r="C140" s="22"/>
      <c r="D140" s="22"/>
      <c r="E140" s="22"/>
      <c r="F140" s="22"/>
      <c r="G140" s="22"/>
    </row>
    <row r="141" spans="1:7" ht="16.5" thickBot="1">
      <c r="A141" s="8"/>
      <c r="B141" s="22"/>
      <c r="C141" s="22"/>
      <c r="D141" s="22"/>
      <c r="E141" s="22"/>
      <c r="F141" s="22"/>
      <c r="G141" s="22"/>
    </row>
    <row r="142" spans="1:7" ht="16.5" thickBot="1">
      <c r="A142" s="10" t="s">
        <v>16</v>
      </c>
      <c r="B142" s="21">
        <f>+B129+B137</f>
        <v>3744000</v>
      </c>
      <c r="C142" s="21">
        <f aca="true" t="shared" si="17" ref="C142:G142">+C129+C137</f>
        <v>3744000</v>
      </c>
      <c r="D142" s="21">
        <f t="shared" si="17"/>
        <v>355381</v>
      </c>
      <c r="E142" s="21">
        <f t="shared" si="17"/>
        <v>0</v>
      </c>
      <c r="F142" s="21">
        <f t="shared" si="17"/>
        <v>0</v>
      </c>
      <c r="G142" s="21">
        <f t="shared" si="17"/>
        <v>0</v>
      </c>
    </row>
    <row r="143" spans="1:7" ht="16.5" thickBot="1">
      <c r="A143" s="8"/>
      <c r="B143" s="6"/>
      <c r="C143" s="6"/>
      <c r="D143" s="6"/>
      <c r="E143" s="6"/>
      <c r="F143" s="6"/>
      <c r="G143" s="6"/>
    </row>
    <row r="144" spans="1:7" ht="16.5" thickBot="1">
      <c r="A144" s="8" t="s">
        <v>17</v>
      </c>
      <c r="B144" s="22">
        <f>+'[1]МФ'!B144</f>
        <v>49</v>
      </c>
      <c r="C144" s="22">
        <f>+'[1]МФ'!C144</f>
        <v>49</v>
      </c>
      <c r="D144" s="22">
        <f>+'[1]МФ'!D144</f>
        <v>48</v>
      </c>
      <c r="E144" s="22">
        <f>+'[1]МФ'!E144</f>
        <v>0</v>
      </c>
      <c r="F144" s="22">
        <f>+'[1]МФ'!F144</f>
        <v>0</v>
      </c>
      <c r="G144" s="22">
        <f>+'[1]МФ'!G144</f>
        <v>0</v>
      </c>
    </row>
    <row r="146" ht="16.5" thickBot="1"/>
    <row r="147" spans="1:7" ht="16.5" customHeight="1" thickBot="1">
      <c r="A147" s="49" t="s">
        <v>88</v>
      </c>
      <c r="B147" s="50"/>
      <c r="C147" s="50"/>
      <c r="D147" s="50"/>
      <c r="E147" s="50"/>
      <c r="F147" s="50"/>
      <c r="G147" s="51"/>
    </row>
    <row r="148" spans="1:7" ht="15.75">
      <c r="A148" s="19" t="s">
        <v>8</v>
      </c>
      <c r="B148" s="2" t="s">
        <v>57</v>
      </c>
      <c r="C148" s="2" t="s">
        <v>3</v>
      </c>
      <c r="D148" s="2" t="s">
        <v>4</v>
      </c>
      <c r="E148" s="2" t="s">
        <v>4</v>
      </c>
      <c r="F148" s="2" t="s">
        <v>4</v>
      </c>
      <c r="G148" s="2" t="s">
        <v>4</v>
      </c>
    </row>
    <row r="149" spans="1:7" ht="25.5">
      <c r="A149" s="19" t="s">
        <v>9</v>
      </c>
      <c r="B149" s="2" t="s">
        <v>58</v>
      </c>
      <c r="C149" s="2" t="s">
        <v>59</v>
      </c>
      <c r="D149" s="2" t="s">
        <v>5</v>
      </c>
      <c r="E149" s="2" t="s">
        <v>5</v>
      </c>
      <c r="F149" s="2" t="s">
        <v>5</v>
      </c>
      <c r="G149" s="2" t="s">
        <v>5</v>
      </c>
    </row>
    <row r="150" spans="1:7" ht="26.25" thickBot="1">
      <c r="A150" s="9"/>
      <c r="B150" s="3"/>
      <c r="C150" s="3"/>
      <c r="D150" s="4" t="s">
        <v>65</v>
      </c>
      <c r="E150" s="4" t="s">
        <v>60</v>
      </c>
      <c r="F150" s="4" t="s">
        <v>61</v>
      </c>
      <c r="G150" s="4" t="s">
        <v>62</v>
      </c>
    </row>
    <row r="151" spans="1:7" ht="16.5" thickBot="1">
      <c r="A151" s="10" t="s">
        <v>10</v>
      </c>
      <c r="B151" s="21">
        <f>+B153+B154+B155</f>
        <v>1218000</v>
      </c>
      <c r="C151" s="21">
        <f aca="true" t="shared" si="18" ref="C151:G151">+C153+C154+C155</f>
        <v>1218000</v>
      </c>
      <c r="D151" s="21">
        <f t="shared" si="18"/>
        <v>271485</v>
      </c>
      <c r="E151" s="21">
        <f t="shared" si="18"/>
        <v>0</v>
      </c>
      <c r="F151" s="21">
        <f t="shared" si="18"/>
        <v>0</v>
      </c>
      <c r="G151" s="21">
        <f t="shared" si="18"/>
        <v>0</v>
      </c>
    </row>
    <row r="152" spans="1:7" ht="16.5" thickBot="1">
      <c r="A152" s="8" t="s">
        <v>11</v>
      </c>
      <c r="B152" s="22"/>
      <c r="C152" s="22"/>
      <c r="D152" s="22"/>
      <c r="E152" s="22"/>
      <c r="F152" s="22"/>
      <c r="G152" s="22"/>
    </row>
    <row r="153" spans="1:7" ht="16.5" thickBot="1">
      <c r="A153" s="11" t="s">
        <v>12</v>
      </c>
      <c r="B153" s="22">
        <f>+'[1]МФ'!B153</f>
        <v>1012100</v>
      </c>
      <c r="C153" s="22">
        <f>+'[1]МФ'!C153</f>
        <v>1012100</v>
      </c>
      <c r="D153" s="22">
        <f>+'[1]МФ'!D153</f>
        <v>226634</v>
      </c>
      <c r="E153" s="22">
        <f>+'[1]МФ'!E153</f>
        <v>0</v>
      </c>
      <c r="F153" s="22">
        <f>+'[1]МФ'!F153</f>
        <v>0</v>
      </c>
      <c r="G153" s="22">
        <f>+'[1]МФ'!G153</f>
        <v>0</v>
      </c>
    </row>
    <row r="154" spans="1:7" ht="16.5" thickBot="1">
      <c r="A154" s="11" t="s">
        <v>13</v>
      </c>
      <c r="B154" s="22">
        <f>+'[1]МФ'!B154</f>
        <v>205900</v>
      </c>
      <c r="C154" s="22">
        <f>+'[1]МФ'!C154</f>
        <v>205900</v>
      </c>
      <c r="D154" s="22">
        <f>+'[1]МФ'!D154</f>
        <v>44851</v>
      </c>
      <c r="E154" s="22">
        <f>+'[1]МФ'!E154</f>
        <v>0</v>
      </c>
      <c r="F154" s="22">
        <f>+'[1]МФ'!F154</f>
        <v>0</v>
      </c>
      <c r="G154" s="22">
        <f>+'[1]МФ'!G154</f>
        <v>0</v>
      </c>
    </row>
    <row r="155" spans="1:7" ht="16.5" thickBot="1">
      <c r="A155" s="11" t="s">
        <v>14</v>
      </c>
      <c r="B155" s="22">
        <f>+'[1]МФ'!B155</f>
        <v>0</v>
      </c>
      <c r="C155" s="22">
        <f>+'[1]МФ'!C155</f>
        <v>0</v>
      </c>
      <c r="D155" s="22">
        <f>+'[1]МФ'!D155</f>
        <v>0</v>
      </c>
      <c r="E155" s="22">
        <f>+'[1]МФ'!E155</f>
        <v>0</v>
      </c>
      <c r="F155" s="22">
        <f>+'[1]МФ'!F155</f>
        <v>0</v>
      </c>
      <c r="G155" s="22">
        <f>+'[1]МФ'!G155</f>
        <v>0</v>
      </c>
    </row>
    <row r="156" spans="1:7" ht="16.5" thickBot="1">
      <c r="A156" s="8"/>
      <c r="B156" s="22"/>
      <c r="C156" s="22"/>
      <c r="D156" s="22"/>
      <c r="E156" s="22"/>
      <c r="F156" s="22"/>
      <c r="G156" s="22"/>
    </row>
    <row r="157" spans="1:7" ht="26.25" thickBot="1">
      <c r="A157" s="10" t="s">
        <v>63</v>
      </c>
      <c r="B157" s="21">
        <f>+B159</f>
        <v>4700000</v>
      </c>
      <c r="C157" s="21">
        <f aca="true" t="shared" si="19" ref="C157:G157">+C159</f>
        <v>4700000</v>
      </c>
      <c r="D157" s="21">
        <f t="shared" si="19"/>
        <v>758876</v>
      </c>
      <c r="E157" s="21">
        <f t="shared" si="19"/>
        <v>0</v>
      </c>
      <c r="F157" s="21">
        <f t="shared" si="19"/>
        <v>0</v>
      </c>
      <c r="G157" s="21">
        <f t="shared" si="19"/>
        <v>0</v>
      </c>
    </row>
    <row r="158" spans="1:7" ht="16.5" thickBot="1">
      <c r="A158" s="8" t="s">
        <v>11</v>
      </c>
      <c r="B158" s="22"/>
      <c r="C158" s="22"/>
      <c r="D158" s="22"/>
      <c r="E158" s="22"/>
      <c r="F158" s="22"/>
      <c r="G158" s="22"/>
    </row>
    <row r="159" spans="1:7" ht="24" thickBot="1">
      <c r="A159" s="29" t="s">
        <v>95</v>
      </c>
      <c r="B159" s="22">
        <f>+'[1]МФ'!B159</f>
        <v>4700000</v>
      </c>
      <c r="C159" s="22">
        <f>+'[1]МФ'!C159</f>
        <v>4700000</v>
      </c>
      <c r="D159" s="22">
        <f>+'[1]МФ'!D159</f>
        <v>758876</v>
      </c>
      <c r="E159" s="22">
        <f>+'[1]МФ'!E159</f>
        <v>0</v>
      </c>
      <c r="F159" s="22">
        <f>+'[1]МФ'!F159</f>
        <v>0</v>
      </c>
      <c r="G159" s="22">
        <f>+'[1]МФ'!G159</f>
        <v>0</v>
      </c>
    </row>
    <row r="160" spans="1:7" ht="16.5" thickBot="1">
      <c r="A160" s="8" t="s">
        <v>15</v>
      </c>
      <c r="B160" s="22"/>
      <c r="C160" s="22"/>
      <c r="D160" s="22"/>
      <c r="E160" s="22"/>
      <c r="F160" s="22"/>
      <c r="G160" s="22"/>
    </row>
    <row r="161" spans="1:7" ht="16.5" thickBot="1">
      <c r="A161" s="8"/>
      <c r="B161" s="22"/>
      <c r="C161" s="22"/>
      <c r="D161" s="22"/>
      <c r="E161" s="22"/>
      <c r="F161" s="22"/>
      <c r="G161" s="22"/>
    </row>
    <row r="162" spans="1:7" ht="16.5" thickBot="1">
      <c r="A162" s="10" t="s">
        <v>16</v>
      </c>
      <c r="B162" s="21">
        <f>+B151+B157</f>
        <v>5918000</v>
      </c>
      <c r="C162" s="21">
        <f aca="true" t="shared" si="20" ref="C162:G162">+C151+C157</f>
        <v>5918000</v>
      </c>
      <c r="D162" s="21">
        <f t="shared" si="20"/>
        <v>1030361</v>
      </c>
      <c r="E162" s="21">
        <f t="shared" si="20"/>
        <v>0</v>
      </c>
      <c r="F162" s="21">
        <f t="shared" si="20"/>
        <v>0</v>
      </c>
      <c r="G162" s="21">
        <f t="shared" si="20"/>
        <v>0</v>
      </c>
    </row>
    <row r="163" spans="1:7" ht="16.5" thickBot="1">
      <c r="A163" s="8"/>
      <c r="B163" s="6"/>
      <c r="C163" s="6"/>
      <c r="D163" s="6"/>
      <c r="E163" s="6"/>
      <c r="F163" s="6"/>
      <c r="G163" s="6"/>
    </row>
    <row r="164" spans="1:7" ht="16.5" thickBot="1">
      <c r="A164" s="8" t="s">
        <v>17</v>
      </c>
      <c r="B164" s="22">
        <f>+'[1]МФ'!B164</f>
        <v>27</v>
      </c>
      <c r="C164" s="22">
        <f>+'[1]МФ'!C164</f>
        <v>27</v>
      </c>
      <c r="D164" s="22">
        <f>+'[1]МФ'!D164</f>
        <v>27</v>
      </c>
      <c r="E164" s="22">
        <f>+'[1]МФ'!E164</f>
        <v>0</v>
      </c>
      <c r="F164" s="22">
        <f>+'[1]МФ'!F164</f>
        <v>0</v>
      </c>
      <c r="G164" s="22">
        <f>+'[1]МФ'!G164</f>
        <v>0</v>
      </c>
    </row>
    <row r="166" ht="16.5" thickBot="1"/>
    <row r="167" spans="1:7" ht="16.5" thickBot="1">
      <c r="A167" s="49" t="s">
        <v>89</v>
      </c>
      <c r="B167" s="50"/>
      <c r="C167" s="50"/>
      <c r="D167" s="50"/>
      <c r="E167" s="50"/>
      <c r="F167" s="50"/>
      <c r="G167" s="51"/>
    </row>
    <row r="168" spans="1:7" ht="15.75">
      <c r="A168" s="19" t="s">
        <v>8</v>
      </c>
      <c r="B168" s="2" t="s">
        <v>57</v>
      </c>
      <c r="C168" s="2" t="s">
        <v>3</v>
      </c>
      <c r="D168" s="2" t="s">
        <v>4</v>
      </c>
      <c r="E168" s="2" t="s">
        <v>4</v>
      </c>
      <c r="F168" s="2" t="s">
        <v>4</v>
      </c>
      <c r="G168" s="2" t="s">
        <v>4</v>
      </c>
    </row>
    <row r="169" spans="1:7" ht="25.5">
      <c r="A169" s="19" t="s">
        <v>9</v>
      </c>
      <c r="B169" s="2" t="s">
        <v>58</v>
      </c>
      <c r="C169" s="2" t="s">
        <v>59</v>
      </c>
      <c r="D169" s="2" t="s">
        <v>5</v>
      </c>
      <c r="E169" s="2" t="s">
        <v>5</v>
      </c>
      <c r="F169" s="2" t="s">
        <v>5</v>
      </c>
      <c r="G169" s="2" t="s">
        <v>5</v>
      </c>
    </row>
    <row r="170" spans="1:7" ht="26.25" thickBot="1">
      <c r="A170" s="9"/>
      <c r="B170" s="3"/>
      <c r="C170" s="3"/>
      <c r="D170" s="4" t="s">
        <v>65</v>
      </c>
      <c r="E170" s="4" t="s">
        <v>60</v>
      </c>
      <c r="F170" s="4" t="s">
        <v>61</v>
      </c>
      <c r="G170" s="4" t="s">
        <v>62</v>
      </c>
    </row>
    <row r="171" spans="1:7" ht="16.5" thickBot="1">
      <c r="A171" s="10" t="s">
        <v>10</v>
      </c>
      <c r="B171" s="21">
        <f>+B173+B174+B175</f>
        <v>1500000</v>
      </c>
      <c r="C171" s="21">
        <f aca="true" t="shared" si="21" ref="C171:G171">+C173+C174+C175</f>
        <v>1500000</v>
      </c>
      <c r="D171" s="21">
        <f t="shared" si="21"/>
        <v>-260763</v>
      </c>
      <c r="E171" s="21">
        <f t="shared" si="21"/>
        <v>0</v>
      </c>
      <c r="F171" s="21">
        <f t="shared" si="21"/>
        <v>0</v>
      </c>
      <c r="G171" s="21">
        <f t="shared" si="21"/>
        <v>0</v>
      </c>
    </row>
    <row r="172" spans="1:7" ht="16.5" thickBot="1">
      <c r="A172" s="8" t="s">
        <v>11</v>
      </c>
      <c r="B172" s="22"/>
      <c r="C172" s="22"/>
      <c r="D172" s="22"/>
      <c r="E172" s="22"/>
      <c r="F172" s="22"/>
      <c r="G172" s="22"/>
    </row>
    <row r="173" spans="1:7" ht="16.5" thickBot="1">
      <c r="A173" s="11" t="s">
        <v>12</v>
      </c>
      <c r="B173" s="22">
        <f>+'[1]МФ'!B173</f>
        <v>1306500</v>
      </c>
      <c r="C173" s="22">
        <f>+'[1]МФ'!C173</f>
        <v>1306500</v>
      </c>
      <c r="D173" s="22">
        <f>+'[1]МФ'!D173</f>
        <v>-200600</v>
      </c>
      <c r="E173" s="22">
        <f>+'[1]МФ'!E173</f>
        <v>0</v>
      </c>
      <c r="F173" s="22">
        <f>+'[1]МФ'!F173</f>
        <v>0</v>
      </c>
      <c r="G173" s="22">
        <f>+'[1]МФ'!G173</f>
        <v>0</v>
      </c>
    </row>
    <row r="174" spans="1:7" ht="16.5" thickBot="1">
      <c r="A174" s="11" t="s">
        <v>13</v>
      </c>
      <c r="B174" s="22">
        <f>+'[1]МФ'!B174</f>
        <v>193500</v>
      </c>
      <c r="C174" s="22">
        <f>+'[1]МФ'!C174</f>
        <v>193500</v>
      </c>
      <c r="D174" s="22">
        <f>+'[1]МФ'!D174</f>
        <v>-60163</v>
      </c>
      <c r="E174" s="22">
        <f>+'[1]МФ'!E174</f>
        <v>0</v>
      </c>
      <c r="F174" s="22">
        <f>+'[1]МФ'!F174</f>
        <v>0</v>
      </c>
      <c r="G174" s="22">
        <f>+'[1]МФ'!G174</f>
        <v>0</v>
      </c>
    </row>
    <row r="175" spans="1:7" ht="16.5" thickBot="1">
      <c r="A175" s="11" t="s">
        <v>14</v>
      </c>
      <c r="B175" s="22">
        <f>+'[1]МФ'!B175</f>
        <v>0</v>
      </c>
      <c r="C175" s="22">
        <f>+'[1]МФ'!C175</f>
        <v>0</v>
      </c>
      <c r="D175" s="22">
        <f>+'[1]МФ'!D175</f>
        <v>0</v>
      </c>
      <c r="E175" s="22">
        <f>+'[1]МФ'!E175</f>
        <v>0</v>
      </c>
      <c r="F175" s="22">
        <f>+'[1]МФ'!F175</f>
        <v>0</v>
      </c>
      <c r="G175" s="22">
        <f>+'[1]МФ'!G175</f>
        <v>0</v>
      </c>
    </row>
    <row r="176" spans="1:7" ht="16.5" thickBot="1">
      <c r="A176" s="8" t="s">
        <v>33</v>
      </c>
      <c r="B176" s="22"/>
      <c r="C176" s="22"/>
      <c r="D176" s="22"/>
      <c r="E176" s="22"/>
      <c r="F176" s="22"/>
      <c r="G176" s="22"/>
    </row>
    <row r="177" spans="1:7" ht="16.5" thickBot="1">
      <c r="A177" s="27" t="s">
        <v>98</v>
      </c>
      <c r="B177" s="22">
        <f>+'[1]МФ'!B177</f>
        <v>0</v>
      </c>
      <c r="C177" s="22">
        <f>+'[1]МФ'!C177</f>
        <v>0</v>
      </c>
      <c r="D177" s="22">
        <f>+'[1]МФ'!D177</f>
        <v>-690299</v>
      </c>
      <c r="E177" s="22">
        <f>+'[1]МФ'!E177</f>
        <v>0</v>
      </c>
      <c r="F177" s="22">
        <f>+'[1]МФ'!F177</f>
        <v>0</v>
      </c>
      <c r="G177" s="22">
        <f>+'[1]МФ'!G177</f>
        <v>0</v>
      </c>
    </row>
    <row r="178" spans="1:7" ht="16.5" hidden="1" thickBot="1">
      <c r="A178" s="27"/>
      <c r="B178" s="22">
        <f>+'[1]МФ'!B178</f>
        <v>0</v>
      </c>
      <c r="C178" s="22">
        <f>+'[1]МФ'!C178</f>
        <v>0</v>
      </c>
      <c r="D178" s="22">
        <f>+'[1]МФ'!D178</f>
        <v>0</v>
      </c>
      <c r="E178" s="22">
        <f>+'[1]МФ'!E178</f>
        <v>0</v>
      </c>
      <c r="F178" s="22">
        <f>+'[1]МФ'!F178</f>
        <v>0</v>
      </c>
      <c r="G178" s="22">
        <f>+'[1]МФ'!G178</f>
        <v>0</v>
      </c>
    </row>
    <row r="179" spans="1:7" ht="16.5" thickBot="1">
      <c r="A179" s="8"/>
      <c r="B179" s="22"/>
      <c r="C179" s="22"/>
      <c r="D179" s="22"/>
      <c r="E179" s="22"/>
      <c r="F179" s="22"/>
      <c r="G179" s="22"/>
    </row>
    <row r="180" spans="1:7" ht="26.25" thickBot="1">
      <c r="A180" s="10" t="s">
        <v>63</v>
      </c>
      <c r="B180" s="21">
        <f>+B182+B183</f>
        <v>0</v>
      </c>
      <c r="C180" s="21">
        <f aca="true" t="shared" si="22" ref="C180:G180">+C182+C183</f>
        <v>0</v>
      </c>
      <c r="D180" s="21">
        <f t="shared" si="22"/>
        <v>0</v>
      </c>
      <c r="E180" s="21">
        <f t="shared" si="22"/>
        <v>0</v>
      </c>
      <c r="F180" s="21">
        <f t="shared" si="22"/>
        <v>0</v>
      </c>
      <c r="G180" s="21">
        <f t="shared" si="22"/>
        <v>0</v>
      </c>
    </row>
    <row r="181" spans="1:7" ht="16.5" hidden="1" thickBot="1">
      <c r="A181" s="8" t="s">
        <v>11</v>
      </c>
      <c r="B181" s="22"/>
      <c r="C181" s="22"/>
      <c r="D181" s="22"/>
      <c r="E181" s="22"/>
      <c r="F181" s="22"/>
      <c r="G181" s="22"/>
    </row>
    <row r="182" spans="1:7" ht="16.5" hidden="1" thickBot="1">
      <c r="A182" s="8" t="s">
        <v>15</v>
      </c>
      <c r="B182" s="22"/>
      <c r="C182" s="22"/>
      <c r="D182" s="22"/>
      <c r="E182" s="22"/>
      <c r="F182" s="22"/>
      <c r="G182" s="22"/>
    </row>
    <row r="183" spans="1:7" ht="16.5" hidden="1" thickBot="1">
      <c r="A183" s="8" t="s">
        <v>15</v>
      </c>
      <c r="B183" s="22"/>
      <c r="C183" s="22"/>
      <c r="D183" s="22"/>
      <c r="E183" s="22"/>
      <c r="F183" s="22"/>
      <c r="G183" s="22"/>
    </row>
    <row r="184" spans="1:7" ht="16.5" thickBot="1">
      <c r="A184" s="8"/>
      <c r="B184" s="22"/>
      <c r="C184" s="22"/>
      <c r="D184" s="22"/>
      <c r="E184" s="22"/>
      <c r="F184" s="22"/>
      <c r="G184" s="22"/>
    </row>
    <row r="185" spans="1:7" ht="16.5" thickBot="1">
      <c r="A185" s="10" t="s">
        <v>16</v>
      </c>
      <c r="B185" s="21">
        <f>+B171+B180</f>
        <v>1500000</v>
      </c>
      <c r="C185" s="21">
        <f aca="true" t="shared" si="23" ref="C185:G185">+C171+C180</f>
        <v>1500000</v>
      </c>
      <c r="D185" s="21">
        <f t="shared" si="23"/>
        <v>-260763</v>
      </c>
      <c r="E185" s="21">
        <f t="shared" si="23"/>
        <v>0</v>
      </c>
      <c r="F185" s="21">
        <f t="shared" si="23"/>
        <v>0</v>
      </c>
      <c r="G185" s="21">
        <f t="shared" si="23"/>
        <v>0</v>
      </c>
    </row>
    <row r="186" spans="1:7" ht="16.5" thickBot="1">
      <c r="A186" s="8"/>
      <c r="B186" s="6"/>
      <c r="C186" s="6"/>
      <c r="D186" s="6"/>
      <c r="E186" s="6"/>
      <c r="F186" s="6"/>
      <c r="G186" s="6"/>
    </row>
    <row r="187" spans="1:7" ht="16.5" thickBot="1">
      <c r="A187" s="8" t="s">
        <v>17</v>
      </c>
      <c r="B187" s="22">
        <f>+'[1]МФ'!B187</f>
        <v>44</v>
      </c>
      <c r="C187" s="22">
        <f>+'[1]МФ'!C187</f>
        <v>44</v>
      </c>
      <c r="D187" s="22">
        <f>+'[1]МФ'!D187</f>
        <v>44</v>
      </c>
      <c r="E187" s="22">
        <f>+'[1]МФ'!E187</f>
        <v>0</v>
      </c>
      <c r="F187" s="22">
        <f>+'[1]МФ'!F187</f>
        <v>0</v>
      </c>
      <c r="G187" s="22">
        <f>+'[1]МФ'!G187</f>
        <v>0</v>
      </c>
    </row>
    <row r="189" ht="16.5" thickBot="1"/>
    <row r="190" spans="1:7" ht="16.5" thickBot="1">
      <c r="A190" s="49" t="s">
        <v>90</v>
      </c>
      <c r="B190" s="50"/>
      <c r="C190" s="50"/>
      <c r="D190" s="50"/>
      <c r="E190" s="50"/>
      <c r="F190" s="50"/>
      <c r="G190" s="51"/>
    </row>
    <row r="191" spans="1:7" ht="15.75">
      <c r="A191" s="19" t="s">
        <v>8</v>
      </c>
      <c r="B191" s="2" t="s">
        <v>57</v>
      </c>
      <c r="C191" s="2" t="s">
        <v>3</v>
      </c>
      <c r="D191" s="2" t="s">
        <v>4</v>
      </c>
      <c r="E191" s="2" t="s">
        <v>4</v>
      </c>
      <c r="F191" s="2" t="s">
        <v>4</v>
      </c>
      <c r="G191" s="2" t="s">
        <v>4</v>
      </c>
    </row>
    <row r="192" spans="1:7" ht="25.5">
      <c r="A192" s="19" t="s">
        <v>9</v>
      </c>
      <c r="B192" s="2" t="s">
        <v>58</v>
      </c>
      <c r="C192" s="2" t="s">
        <v>59</v>
      </c>
      <c r="D192" s="2" t="s">
        <v>5</v>
      </c>
      <c r="E192" s="2" t="s">
        <v>5</v>
      </c>
      <c r="F192" s="2" t="s">
        <v>5</v>
      </c>
      <c r="G192" s="2" t="s">
        <v>5</v>
      </c>
    </row>
    <row r="193" spans="1:7" ht="26.25" thickBot="1">
      <c r="A193" s="9"/>
      <c r="B193" s="3"/>
      <c r="C193" s="3"/>
      <c r="D193" s="4" t="s">
        <v>65</v>
      </c>
      <c r="E193" s="4" t="s">
        <v>60</v>
      </c>
      <c r="F193" s="4" t="s">
        <v>61</v>
      </c>
      <c r="G193" s="4" t="s">
        <v>62</v>
      </c>
    </row>
    <row r="194" spans="1:7" ht="16.5" thickBot="1">
      <c r="A194" s="10" t="s">
        <v>10</v>
      </c>
      <c r="B194" s="21">
        <f>+B196+B197+B198</f>
        <v>241000</v>
      </c>
      <c r="C194" s="21">
        <f aca="true" t="shared" si="24" ref="C194:G194">+C196+C197+C198</f>
        <v>241000</v>
      </c>
      <c r="D194" s="21">
        <f t="shared" si="24"/>
        <v>44156</v>
      </c>
      <c r="E194" s="21">
        <f t="shared" si="24"/>
        <v>0</v>
      </c>
      <c r="F194" s="21">
        <f t="shared" si="24"/>
        <v>0</v>
      </c>
      <c r="G194" s="21">
        <f t="shared" si="24"/>
        <v>0</v>
      </c>
    </row>
    <row r="195" spans="1:7" ht="16.5" thickBot="1">
      <c r="A195" s="8" t="s">
        <v>11</v>
      </c>
      <c r="B195" s="22"/>
      <c r="C195" s="22"/>
      <c r="D195" s="22"/>
      <c r="E195" s="22"/>
      <c r="F195" s="22"/>
      <c r="G195" s="22"/>
    </row>
    <row r="196" spans="1:7" ht="16.5" thickBot="1">
      <c r="A196" s="11" t="s">
        <v>12</v>
      </c>
      <c r="B196" s="22">
        <f>+'[1]МФ'!B196</f>
        <v>180700</v>
      </c>
      <c r="C196" s="22">
        <f>+'[1]МФ'!C196</f>
        <v>180700</v>
      </c>
      <c r="D196" s="22">
        <f>+'[1]МФ'!D196</f>
        <v>32122</v>
      </c>
      <c r="E196" s="22">
        <f>+'[1]МФ'!E196</f>
        <v>0</v>
      </c>
      <c r="F196" s="22">
        <f>+'[1]МФ'!F196</f>
        <v>0</v>
      </c>
      <c r="G196" s="22">
        <f>+'[1]МФ'!G196</f>
        <v>0</v>
      </c>
    </row>
    <row r="197" spans="1:7" ht="16.5" thickBot="1">
      <c r="A197" s="11" t="s">
        <v>13</v>
      </c>
      <c r="B197" s="22">
        <f>+'[1]МФ'!B197</f>
        <v>55300</v>
      </c>
      <c r="C197" s="22">
        <f>+'[1]МФ'!C197</f>
        <v>55300</v>
      </c>
      <c r="D197" s="22">
        <f>+'[1]МФ'!D197</f>
        <v>10244</v>
      </c>
      <c r="E197" s="22">
        <f>+'[1]МФ'!E197</f>
        <v>0</v>
      </c>
      <c r="F197" s="22">
        <f>+'[1]МФ'!F197</f>
        <v>0</v>
      </c>
      <c r="G197" s="22">
        <f>+'[1]МФ'!G197</f>
        <v>0</v>
      </c>
    </row>
    <row r="198" spans="1:7" ht="16.5" thickBot="1">
      <c r="A198" s="11" t="s">
        <v>14</v>
      </c>
      <c r="B198" s="22">
        <f>+'[1]МФ'!B198</f>
        <v>5000</v>
      </c>
      <c r="C198" s="22">
        <f>+'[1]МФ'!C198</f>
        <v>5000</v>
      </c>
      <c r="D198" s="22">
        <f>+'[1]МФ'!D198</f>
        <v>1790</v>
      </c>
      <c r="E198" s="22">
        <f>+'[1]МФ'!E198</f>
        <v>0</v>
      </c>
      <c r="F198" s="22">
        <f>+'[1]МФ'!F198</f>
        <v>0</v>
      </c>
      <c r="G198" s="22">
        <f>+'[1]МФ'!G198</f>
        <v>0</v>
      </c>
    </row>
    <row r="199" spans="1:7" ht="16.5" thickBot="1">
      <c r="A199" s="8"/>
      <c r="B199" s="22"/>
      <c r="C199" s="22"/>
      <c r="D199" s="22"/>
      <c r="E199" s="22"/>
      <c r="F199" s="22"/>
      <c r="G199" s="22"/>
    </row>
    <row r="200" spans="1:7" ht="26.25" thickBot="1">
      <c r="A200" s="10" t="s">
        <v>63</v>
      </c>
      <c r="B200" s="21">
        <f>+B202+B203</f>
        <v>11130000</v>
      </c>
      <c r="C200" s="21">
        <f aca="true" t="shared" si="25" ref="C200:G200">+C202+C203</f>
        <v>11130000</v>
      </c>
      <c r="D200" s="21">
        <f t="shared" si="25"/>
        <v>2735447</v>
      </c>
      <c r="E200" s="21">
        <f t="shared" si="25"/>
        <v>0</v>
      </c>
      <c r="F200" s="21">
        <f t="shared" si="25"/>
        <v>0</v>
      </c>
      <c r="G200" s="21">
        <f t="shared" si="25"/>
        <v>0</v>
      </c>
    </row>
    <row r="201" spans="1:7" ht="16.5" thickBot="1">
      <c r="A201" s="8" t="s">
        <v>11</v>
      </c>
      <c r="B201" s="22"/>
      <c r="C201" s="22"/>
      <c r="D201" s="22"/>
      <c r="E201" s="22"/>
      <c r="F201" s="22"/>
      <c r="G201" s="22"/>
    </row>
    <row r="202" spans="1:7" ht="46.5" thickBot="1">
      <c r="A202" s="27" t="s">
        <v>93</v>
      </c>
      <c r="B202" s="22">
        <f>+'[1]МФ'!B202</f>
        <v>11130000</v>
      </c>
      <c r="C202" s="22">
        <f>+'[1]МФ'!C202</f>
        <v>11130000</v>
      </c>
      <c r="D202" s="22">
        <f>+'[1]МФ'!D202</f>
        <v>2735447</v>
      </c>
      <c r="E202" s="22">
        <f>+'[1]МФ'!E202</f>
        <v>0</v>
      </c>
      <c r="F202" s="22">
        <f>+'[1]МФ'!F202</f>
        <v>0</v>
      </c>
      <c r="G202" s="22">
        <f>+'[1]МФ'!G202</f>
        <v>0</v>
      </c>
    </row>
    <row r="203" spans="1:7" ht="16.5" hidden="1" thickBot="1">
      <c r="A203" s="8" t="s">
        <v>15</v>
      </c>
      <c r="B203" s="22"/>
      <c r="C203" s="22"/>
      <c r="D203" s="22"/>
      <c r="E203" s="22"/>
      <c r="F203" s="22"/>
      <c r="G203" s="22"/>
    </row>
    <row r="204" spans="1:7" ht="16.5" thickBot="1">
      <c r="A204" s="8"/>
      <c r="B204" s="22"/>
      <c r="C204" s="22"/>
      <c r="D204" s="22"/>
      <c r="E204" s="22"/>
      <c r="F204" s="22"/>
      <c r="G204" s="22"/>
    </row>
    <row r="205" spans="1:7" ht="16.5" thickBot="1">
      <c r="A205" s="10" t="s">
        <v>16</v>
      </c>
      <c r="B205" s="21">
        <f>+B194+B200</f>
        <v>11371000</v>
      </c>
      <c r="C205" s="21">
        <f aca="true" t="shared" si="26" ref="C205:G205">+C194+C200</f>
        <v>11371000</v>
      </c>
      <c r="D205" s="21">
        <f t="shared" si="26"/>
        <v>2779603</v>
      </c>
      <c r="E205" s="21">
        <f t="shared" si="26"/>
        <v>0</v>
      </c>
      <c r="F205" s="21">
        <f t="shared" si="26"/>
        <v>0</v>
      </c>
      <c r="G205" s="21">
        <f t="shared" si="26"/>
        <v>0</v>
      </c>
    </row>
    <row r="206" spans="1:7" ht="16.5" thickBot="1">
      <c r="A206" s="8"/>
      <c r="B206" s="6"/>
      <c r="C206" s="6"/>
      <c r="D206" s="6"/>
      <c r="E206" s="6"/>
      <c r="F206" s="6"/>
      <c r="G206" s="6"/>
    </row>
    <row r="207" spans="1:7" ht="16.5" thickBot="1">
      <c r="A207" s="8" t="s">
        <v>17</v>
      </c>
      <c r="B207" s="22">
        <f>+'[1]МФ'!B207</f>
        <v>9</v>
      </c>
      <c r="C207" s="22">
        <f>+'[1]МФ'!C207</f>
        <v>9</v>
      </c>
      <c r="D207" s="22">
        <f>+'[1]МФ'!D207</f>
        <v>9</v>
      </c>
      <c r="E207" s="22">
        <f>+'[1]МФ'!E207</f>
        <v>0</v>
      </c>
      <c r="F207" s="22">
        <f>+'[1]МФ'!F207</f>
        <v>0</v>
      </c>
      <c r="G207" s="22">
        <f>+'[1]МФ'!G207</f>
        <v>0</v>
      </c>
    </row>
    <row r="209" ht="16.5" thickBot="1"/>
    <row r="210" spans="1:7" ht="16.5" thickBot="1">
      <c r="A210" s="49" t="s">
        <v>91</v>
      </c>
      <c r="B210" s="50"/>
      <c r="C210" s="50"/>
      <c r="D210" s="50"/>
      <c r="E210" s="50"/>
      <c r="F210" s="50"/>
      <c r="G210" s="51"/>
    </row>
    <row r="211" spans="1:7" ht="15.75">
      <c r="A211" s="19" t="s">
        <v>8</v>
      </c>
      <c r="B211" s="2" t="s">
        <v>57</v>
      </c>
      <c r="C211" s="2" t="s">
        <v>3</v>
      </c>
      <c r="D211" s="2" t="s">
        <v>4</v>
      </c>
      <c r="E211" s="2" t="s">
        <v>4</v>
      </c>
      <c r="F211" s="2" t="s">
        <v>4</v>
      </c>
      <c r="G211" s="2" t="s">
        <v>4</v>
      </c>
    </row>
    <row r="212" spans="1:7" ht="25.5">
      <c r="A212" s="19" t="s">
        <v>9</v>
      </c>
      <c r="B212" s="2" t="s">
        <v>58</v>
      </c>
      <c r="C212" s="2" t="s">
        <v>59</v>
      </c>
      <c r="D212" s="2" t="s">
        <v>5</v>
      </c>
      <c r="E212" s="2" t="s">
        <v>5</v>
      </c>
      <c r="F212" s="2" t="s">
        <v>5</v>
      </c>
      <c r="G212" s="2" t="s">
        <v>5</v>
      </c>
    </row>
    <row r="213" spans="1:7" ht="26.25" thickBot="1">
      <c r="A213" s="9"/>
      <c r="B213" s="3"/>
      <c r="C213" s="3"/>
      <c r="D213" s="4" t="s">
        <v>65</v>
      </c>
      <c r="E213" s="4" t="s">
        <v>60</v>
      </c>
      <c r="F213" s="4" t="s">
        <v>61</v>
      </c>
      <c r="G213" s="4" t="s">
        <v>62</v>
      </c>
    </row>
    <row r="214" spans="1:7" ht="16.5" thickBot="1">
      <c r="A214" s="10" t="s">
        <v>10</v>
      </c>
      <c r="B214" s="21">
        <f>+B216+B217+B218</f>
        <v>31879000</v>
      </c>
      <c r="C214" s="21">
        <f aca="true" t="shared" si="27" ref="C214:G214">+C216+C217+C218</f>
        <v>29779000</v>
      </c>
      <c r="D214" s="21">
        <f t="shared" si="27"/>
        <v>3755260</v>
      </c>
      <c r="E214" s="21">
        <f t="shared" si="27"/>
        <v>0</v>
      </c>
      <c r="F214" s="21">
        <f t="shared" si="27"/>
        <v>0</v>
      </c>
      <c r="G214" s="21">
        <f t="shared" si="27"/>
        <v>0</v>
      </c>
    </row>
    <row r="215" spans="1:7" ht="16.5" thickBot="1">
      <c r="A215" s="8" t="s">
        <v>11</v>
      </c>
      <c r="B215" s="22"/>
      <c r="C215" s="22"/>
      <c r="D215" s="22"/>
      <c r="E215" s="22"/>
      <c r="F215" s="22"/>
      <c r="G215" s="22"/>
    </row>
    <row r="216" spans="1:7" ht="16.5" thickBot="1">
      <c r="A216" s="11" t="s">
        <v>12</v>
      </c>
      <c r="B216" s="22">
        <f>+'[1]МФ'!B216</f>
        <v>7263000</v>
      </c>
      <c r="C216" s="22">
        <f>+'[1]МФ'!C216</f>
        <v>7263000</v>
      </c>
      <c r="D216" s="22">
        <f>+'[1]МФ'!D216</f>
        <v>1594975</v>
      </c>
      <c r="E216" s="22">
        <f>+'[1]МФ'!E216</f>
        <v>0</v>
      </c>
      <c r="F216" s="22">
        <f>+'[1]МФ'!F216</f>
        <v>0</v>
      </c>
      <c r="G216" s="22">
        <f>+'[1]МФ'!G216</f>
        <v>0</v>
      </c>
    </row>
    <row r="217" spans="1:7" ht="16.5" thickBot="1">
      <c r="A217" s="11" t="s">
        <v>13</v>
      </c>
      <c r="B217" s="22">
        <f>+'[1]МФ'!B217</f>
        <v>16429300</v>
      </c>
      <c r="C217" s="22">
        <f>+'[1]МФ'!C217</f>
        <v>14329300</v>
      </c>
      <c r="D217" s="22">
        <f>+'[1]МФ'!D217</f>
        <v>1761656</v>
      </c>
      <c r="E217" s="22">
        <f>+'[1]МФ'!E217</f>
        <v>0</v>
      </c>
      <c r="F217" s="22">
        <f>+'[1]МФ'!F217</f>
        <v>0</v>
      </c>
      <c r="G217" s="22">
        <f>+'[1]МФ'!G217</f>
        <v>0</v>
      </c>
    </row>
    <row r="218" spans="1:7" ht="16.5" thickBot="1">
      <c r="A218" s="11" t="s">
        <v>14</v>
      </c>
      <c r="B218" s="22">
        <f>+'[1]МФ'!B218</f>
        <v>8186700</v>
      </c>
      <c r="C218" s="22">
        <f>+'[1]МФ'!C218</f>
        <v>8186700</v>
      </c>
      <c r="D218" s="22">
        <f>+'[1]МФ'!D218</f>
        <v>398629</v>
      </c>
      <c r="E218" s="22">
        <f>+'[1]МФ'!E218</f>
        <v>0</v>
      </c>
      <c r="F218" s="22">
        <f>+'[1]МФ'!F218</f>
        <v>0</v>
      </c>
      <c r="G218" s="22">
        <f>+'[1]МФ'!G218</f>
        <v>0</v>
      </c>
    </row>
    <row r="219" spans="1:7" ht="16.5" thickBot="1">
      <c r="A219" s="8" t="s">
        <v>33</v>
      </c>
      <c r="B219" s="22"/>
      <c r="C219" s="22"/>
      <c r="D219" s="22"/>
      <c r="E219" s="22"/>
      <c r="F219" s="22"/>
      <c r="G219" s="22"/>
    </row>
    <row r="220" spans="1:7" ht="23.25" thickBot="1">
      <c r="A220" s="30" t="s">
        <v>51</v>
      </c>
      <c r="B220" s="22">
        <f>+'[1]МФ'!B220</f>
        <v>0</v>
      </c>
      <c r="C220" s="22">
        <f>+'[1]МФ'!C220</f>
        <v>0</v>
      </c>
      <c r="D220" s="22">
        <f>+'[1]МФ'!D220</f>
        <v>1272139</v>
      </c>
      <c r="E220" s="22">
        <f>+'[1]МФ'!E220</f>
        <v>0</v>
      </c>
      <c r="F220" s="22">
        <f>+'[1]МФ'!F220</f>
        <v>0</v>
      </c>
      <c r="G220" s="22">
        <f>+'[1]МФ'!G220</f>
        <v>0</v>
      </c>
    </row>
    <row r="221" spans="1:7" ht="16.5" hidden="1" thickBot="1">
      <c r="A221" s="27" t="s">
        <v>98</v>
      </c>
      <c r="B221" s="22">
        <f>+'[1]МФ'!B221</f>
        <v>0</v>
      </c>
      <c r="C221" s="22">
        <f>+'[1]МФ'!C221</f>
        <v>0</v>
      </c>
      <c r="D221" s="22">
        <f>+'[1]МФ'!D221</f>
        <v>0</v>
      </c>
      <c r="E221" s="22">
        <f>+'[1]МФ'!E221</f>
        <v>0</v>
      </c>
      <c r="F221" s="22">
        <f>+'[1]МФ'!F221</f>
        <v>0</v>
      </c>
      <c r="G221" s="22">
        <f>+'[1]МФ'!G221</f>
        <v>0</v>
      </c>
    </row>
    <row r="222" spans="1:7" ht="26.25" thickBot="1">
      <c r="A222" s="10" t="s">
        <v>63</v>
      </c>
      <c r="B222" s="21">
        <f>+B224+B225+B226+B227</f>
        <v>1605000</v>
      </c>
      <c r="C222" s="21">
        <f aca="true" t="shared" si="28" ref="C222:G222">+C224+C225+C226+C227</f>
        <v>1605000</v>
      </c>
      <c r="D222" s="21">
        <f t="shared" si="28"/>
        <v>30273</v>
      </c>
      <c r="E222" s="21">
        <f t="shared" si="28"/>
        <v>0</v>
      </c>
      <c r="F222" s="21">
        <f t="shared" si="28"/>
        <v>0</v>
      </c>
      <c r="G222" s="21">
        <f t="shared" si="28"/>
        <v>0</v>
      </c>
    </row>
    <row r="223" spans="1:7" ht="16.5" thickBot="1">
      <c r="A223" s="8" t="s">
        <v>11</v>
      </c>
      <c r="B223" s="22"/>
      <c r="C223" s="22"/>
      <c r="D223" s="22"/>
      <c r="E223" s="22"/>
      <c r="F223" s="22"/>
      <c r="G223" s="22"/>
    </row>
    <row r="224" spans="1:7" ht="16.5" thickBot="1">
      <c r="A224" s="27" t="s">
        <v>45</v>
      </c>
      <c r="B224" s="22">
        <f>+'[1]МФ'!B224</f>
        <v>105000</v>
      </c>
      <c r="C224" s="22">
        <f>+'[1]МФ'!C224</f>
        <v>105000</v>
      </c>
      <c r="D224" s="22">
        <f>+'[1]МФ'!D224</f>
        <v>13231</v>
      </c>
      <c r="E224" s="22">
        <f>+'[1]МФ'!E224</f>
        <v>0</v>
      </c>
      <c r="F224" s="22">
        <f>+'[1]МФ'!F224</f>
        <v>0</v>
      </c>
      <c r="G224" s="22">
        <f>+'[1]МФ'!G224</f>
        <v>0</v>
      </c>
    </row>
    <row r="225" spans="1:7" ht="16.5" thickBot="1">
      <c r="A225" s="27" t="s">
        <v>46</v>
      </c>
      <c r="B225" s="22">
        <f>+'[1]МФ'!B225</f>
        <v>0</v>
      </c>
      <c r="C225" s="22">
        <f>+'[1]МФ'!C225</f>
        <v>0</v>
      </c>
      <c r="D225" s="22">
        <f>+'[1]МФ'!D225</f>
        <v>17042</v>
      </c>
      <c r="E225" s="22">
        <f>+'[1]МФ'!E225</f>
        <v>0</v>
      </c>
      <c r="F225" s="22">
        <f>+'[1]МФ'!F225</f>
        <v>0</v>
      </c>
      <c r="G225" s="22">
        <f>+'[1]МФ'!G225</f>
        <v>0</v>
      </c>
    </row>
    <row r="226" spans="1:7" ht="46.5" thickBot="1">
      <c r="A226" s="27" t="s">
        <v>96</v>
      </c>
      <c r="B226" s="22">
        <f>+'[1]МФ'!B226</f>
        <v>1500000</v>
      </c>
      <c r="C226" s="22">
        <f>+'[1]МФ'!C226</f>
        <v>1500000</v>
      </c>
      <c r="D226" s="22">
        <f>+'[1]МФ'!D226</f>
        <v>0</v>
      </c>
      <c r="E226" s="22">
        <f>+'[1]МФ'!E226</f>
        <v>0</v>
      </c>
      <c r="F226" s="22">
        <f>+'[1]МФ'!F226</f>
        <v>0</v>
      </c>
      <c r="G226" s="22">
        <f>+'[1]МФ'!G226</f>
        <v>0</v>
      </c>
    </row>
    <row r="227" spans="1:7" ht="16.5" thickBot="1">
      <c r="A227" s="28"/>
      <c r="B227" s="22"/>
      <c r="C227" s="22"/>
      <c r="D227" s="22"/>
      <c r="E227" s="22"/>
      <c r="F227" s="22"/>
      <c r="G227" s="22"/>
    </row>
    <row r="228" spans="1:7" ht="16.5" thickBot="1">
      <c r="A228" s="10" t="s">
        <v>16</v>
      </c>
      <c r="B228" s="21">
        <f>+B214+B222</f>
        <v>33484000</v>
      </c>
      <c r="C228" s="21">
        <f aca="true" t="shared" si="29" ref="C228:G228">+C214+C222</f>
        <v>31384000</v>
      </c>
      <c r="D228" s="21">
        <f t="shared" si="29"/>
        <v>3785533</v>
      </c>
      <c r="E228" s="21">
        <f t="shared" si="29"/>
        <v>0</v>
      </c>
      <c r="F228" s="21">
        <f t="shared" si="29"/>
        <v>0</v>
      </c>
      <c r="G228" s="21">
        <f t="shared" si="29"/>
        <v>0</v>
      </c>
    </row>
    <row r="229" spans="1:7" ht="16.5" thickBot="1">
      <c r="A229" s="8"/>
      <c r="B229" s="6"/>
      <c r="C229" s="6"/>
      <c r="D229" s="6"/>
      <c r="E229" s="6"/>
      <c r="F229" s="6"/>
      <c r="G229" s="6"/>
    </row>
    <row r="230" spans="1:7" ht="16.5" thickBot="1">
      <c r="A230" s="8" t="s">
        <v>17</v>
      </c>
      <c r="B230" s="22">
        <f>+'[1]МФ'!B230</f>
        <v>216</v>
      </c>
      <c r="C230" s="22">
        <f>+'[1]МФ'!C230</f>
        <v>215</v>
      </c>
      <c r="D230" s="22">
        <f>+'[1]МФ'!D230</f>
        <v>195</v>
      </c>
      <c r="E230" s="22">
        <f>+'[1]МФ'!E230</f>
        <v>0</v>
      </c>
      <c r="F230" s="22">
        <f>+'[1]МФ'!F230</f>
        <v>0</v>
      </c>
      <c r="G230" s="22">
        <f>+'[1]МФ'!G230</f>
        <v>0</v>
      </c>
    </row>
    <row r="232" ht="16.5" thickBot="1"/>
    <row r="233" spans="1:7" ht="16.5" thickBot="1">
      <c r="A233" s="49" t="s">
        <v>48</v>
      </c>
      <c r="B233" s="50"/>
      <c r="C233" s="50"/>
      <c r="D233" s="50"/>
      <c r="E233" s="50"/>
      <c r="F233" s="50"/>
      <c r="G233" s="51"/>
    </row>
    <row r="234" spans="1:7" ht="15.75">
      <c r="A234" s="19" t="s">
        <v>8</v>
      </c>
      <c r="B234" s="2" t="s">
        <v>57</v>
      </c>
      <c r="C234" s="2" t="s">
        <v>3</v>
      </c>
      <c r="D234" s="2" t="s">
        <v>4</v>
      </c>
      <c r="E234" s="2" t="s">
        <v>4</v>
      </c>
      <c r="F234" s="2" t="s">
        <v>4</v>
      </c>
      <c r="G234" s="2" t="s">
        <v>4</v>
      </c>
    </row>
    <row r="235" spans="1:7" ht="25.5">
      <c r="A235" s="19" t="s">
        <v>9</v>
      </c>
      <c r="B235" s="2" t="s">
        <v>58</v>
      </c>
      <c r="C235" s="2" t="s">
        <v>59</v>
      </c>
      <c r="D235" s="2" t="s">
        <v>5</v>
      </c>
      <c r="E235" s="2" t="s">
        <v>5</v>
      </c>
      <c r="F235" s="2" t="s">
        <v>5</v>
      </c>
      <c r="G235" s="2" t="s">
        <v>5</v>
      </c>
    </row>
    <row r="236" spans="1:7" ht="26.25" thickBot="1">
      <c r="A236" s="9"/>
      <c r="B236" s="3"/>
      <c r="C236" s="3"/>
      <c r="D236" s="4" t="s">
        <v>65</v>
      </c>
      <c r="E236" s="4" t="s">
        <v>60</v>
      </c>
      <c r="F236" s="4" t="s">
        <v>61</v>
      </c>
      <c r="G236" s="4" t="s">
        <v>62</v>
      </c>
    </row>
    <row r="237" spans="1:7" ht="16.5" thickBot="1">
      <c r="A237" s="10" t="s">
        <v>10</v>
      </c>
      <c r="B237" s="21">
        <f>SUM(B239:B241)</f>
        <v>299129900</v>
      </c>
      <c r="C237" s="21">
        <f aca="true" t="shared" si="30" ref="C237:G237">SUM(C239:C241)</f>
        <v>303529900</v>
      </c>
      <c r="D237" s="21">
        <f t="shared" si="30"/>
        <v>72115723</v>
      </c>
      <c r="E237" s="21">
        <f t="shared" si="30"/>
        <v>0</v>
      </c>
      <c r="F237" s="21">
        <f t="shared" si="30"/>
        <v>0</v>
      </c>
      <c r="G237" s="21">
        <f t="shared" si="30"/>
        <v>0</v>
      </c>
    </row>
    <row r="238" spans="1:7" ht="16.5" thickBot="1">
      <c r="A238" s="8" t="s">
        <v>11</v>
      </c>
      <c r="B238" s="22"/>
      <c r="C238" s="22"/>
      <c r="D238" s="22"/>
      <c r="E238" s="22"/>
      <c r="F238" s="22"/>
      <c r="G238" s="22"/>
    </row>
    <row r="239" spans="1:7" ht="16.5" thickBot="1">
      <c r="A239" s="11" t="s">
        <v>12</v>
      </c>
      <c r="B239" s="22">
        <f>+B11+B34+B58+B86+B106+B131+B153+B173+B196+B216</f>
        <v>231276200</v>
      </c>
      <c r="C239" s="22">
        <f aca="true" t="shared" si="31" ref="C239:G239">+C11+C34+C58+C86+C106+C131+C153+C173+C196+C216</f>
        <v>231276200</v>
      </c>
      <c r="D239" s="22">
        <f t="shared" si="31"/>
        <v>58754948</v>
      </c>
      <c r="E239" s="22">
        <f t="shared" si="31"/>
        <v>0</v>
      </c>
      <c r="F239" s="22">
        <f t="shared" si="31"/>
        <v>0</v>
      </c>
      <c r="G239" s="22">
        <f t="shared" si="31"/>
        <v>0</v>
      </c>
    </row>
    <row r="240" spans="1:7" ht="16.5" thickBot="1">
      <c r="A240" s="11" t="s">
        <v>13</v>
      </c>
      <c r="B240" s="22">
        <f>+B12+B35+B59+B87+B107+B132+B154+B174+B197+B217</f>
        <v>56543500</v>
      </c>
      <c r="C240" s="22">
        <f aca="true" t="shared" si="32" ref="C240:G240">+C12+C35+C59+C87+C107+C132+C154+C174+C197+C217</f>
        <v>54443500</v>
      </c>
      <c r="D240" s="22">
        <f t="shared" si="32"/>
        <v>13002593</v>
      </c>
      <c r="E240" s="22">
        <f t="shared" si="32"/>
        <v>0</v>
      </c>
      <c r="F240" s="22">
        <f t="shared" si="32"/>
        <v>0</v>
      </c>
      <c r="G240" s="22">
        <f t="shared" si="32"/>
        <v>0</v>
      </c>
    </row>
    <row r="241" spans="1:7" ht="16.5" thickBot="1">
      <c r="A241" s="11" t="s">
        <v>14</v>
      </c>
      <c r="B241" s="22">
        <f>+B13+B36+B60+B88+B108+B133+B155+B175+B198+B218</f>
        <v>11310200</v>
      </c>
      <c r="C241" s="22">
        <f aca="true" t="shared" si="33" ref="C241:G241">+C13+C36+C60+C88+C108+C133+C155+C175+C198+C218</f>
        <v>17810200</v>
      </c>
      <c r="D241" s="22">
        <f t="shared" si="33"/>
        <v>358182</v>
      </c>
      <c r="E241" s="22">
        <f t="shared" si="33"/>
        <v>0</v>
      </c>
      <c r="F241" s="22">
        <f t="shared" si="33"/>
        <v>0</v>
      </c>
      <c r="G241" s="22">
        <f t="shared" si="33"/>
        <v>0</v>
      </c>
    </row>
    <row r="242" spans="1:7" ht="16.5" thickBot="1">
      <c r="A242" s="8" t="s">
        <v>33</v>
      </c>
      <c r="B242" s="22"/>
      <c r="C242" s="22"/>
      <c r="D242" s="22"/>
      <c r="E242" s="22"/>
      <c r="F242" s="22"/>
      <c r="G242" s="22"/>
    </row>
    <row r="243" spans="1:7" ht="16.5" thickBot="1">
      <c r="A243" s="23" t="s">
        <v>98</v>
      </c>
      <c r="B243" s="22">
        <f aca="true" t="shared" si="34" ref="B243:G244">+B15</f>
        <v>0</v>
      </c>
      <c r="C243" s="22">
        <f t="shared" si="34"/>
        <v>0</v>
      </c>
      <c r="D243" s="22">
        <f t="shared" si="34"/>
        <v>-95258</v>
      </c>
      <c r="E243" s="22">
        <f t="shared" si="34"/>
        <v>0</v>
      </c>
      <c r="F243" s="22">
        <f t="shared" si="34"/>
        <v>0</v>
      </c>
      <c r="G243" s="22">
        <f t="shared" si="34"/>
        <v>0</v>
      </c>
    </row>
    <row r="244" spans="1:7" ht="16.5" thickBot="1">
      <c r="A244" s="23" t="s">
        <v>97</v>
      </c>
      <c r="B244" s="22">
        <f t="shared" si="34"/>
        <v>0</v>
      </c>
      <c r="C244" s="22">
        <f t="shared" si="34"/>
        <v>0</v>
      </c>
      <c r="D244" s="22">
        <f t="shared" si="34"/>
        <v>-53939</v>
      </c>
      <c r="E244" s="22">
        <f t="shared" si="34"/>
        <v>0</v>
      </c>
      <c r="F244" s="22">
        <f t="shared" si="34"/>
        <v>0</v>
      </c>
      <c r="G244" s="22">
        <f t="shared" si="34"/>
        <v>0</v>
      </c>
    </row>
    <row r="245" spans="1:7" ht="16.5" thickBot="1">
      <c r="A245" s="23" t="s">
        <v>97</v>
      </c>
      <c r="B245" s="22">
        <f aca="true" t="shared" si="35" ref="B245:G246">+B38</f>
        <v>0</v>
      </c>
      <c r="C245" s="22">
        <f t="shared" si="35"/>
        <v>0</v>
      </c>
      <c r="D245" s="22">
        <f t="shared" si="35"/>
        <v>-652105</v>
      </c>
      <c r="E245" s="22">
        <f t="shared" si="35"/>
        <v>0</v>
      </c>
      <c r="F245" s="22">
        <f t="shared" si="35"/>
        <v>0</v>
      </c>
      <c r="G245" s="22">
        <f t="shared" si="35"/>
        <v>0</v>
      </c>
    </row>
    <row r="246" spans="1:7" ht="16.5" thickBot="1">
      <c r="A246" s="23" t="s">
        <v>98</v>
      </c>
      <c r="B246" s="22">
        <f t="shared" si="35"/>
        <v>0</v>
      </c>
      <c r="C246" s="22">
        <f t="shared" si="35"/>
        <v>0</v>
      </c>
      <c r="D246" s="22">
        <f t="shared" si="35"/>
        <v>0</v>
      </c>
      <c r="E246" s="22">
        <f t="shared" si="35"/>
        <v>0</v>
      </c>
      <c r="F246" s="22">
        <f t="shared" si="35"/>
        <v>0</v>
      </c>
      <c r="G246" s="22">
        <f t="shared" si="35"/>
        <v>0</v>
      </c>
    </row>
    <row r="247" spans="1:7" ht="24" thickBot="1">
      <c r="A247" s="27" t="s">
        <v>37</v>
      </c>
      <c r="B247" s="22">
        <f aca="true" t="shared" si="36" ref="B247:G249">+B62</f>
        <v>0</v>
      </c>
      <c r="C247" s="22">
        <f t="shared" si="36"/>
        <v>0</v>
      </c>
      <c r="D247" s="22">
        <f t="shared" si="36"/>
        <v>0</v>
      </c>
      <c r="E247" s="22">
        <f t="shared" si="36"/>
        <v>0</v>
      </c>
      <c r="F247" s="22">
        <f t="shared" si="36"/>
        <v>0</v>
      </c>
      <c r="G247" s="22">
        <f t="shared" si="36"/>
        <v>0</v>
      </c>
    </row>
    <row r="248" spans="1:7" ht="16.5" thickBot="1">
      <c r="A248" s="28" t="s">
        <v>98</v>
      </c>
      <c r="B248" s="22">
        <f t="shared" si="36"/>
        <v>0</v>
      </c>
      <c r="C248" s="22">
        <f t="shared" si="36"/>
        <v>0</v>
      </c>
      <c r="D248" s="22">
        <f t="shared" si="36"/>
        <v>0</v>
      </c>
      <c r="E248" s="22">
        <f t="shared" si="36"/>
        <v>0</v>
      </c>
      <c r="F248" s="22">
        <f t="shared" si="36"/>
        <v>0</v>
      </c>
      <c r="G248" s="22">
        <f t="shared" si="36"/>
        <v>0</v>
      </c>
    </row>
    <row r="249" spans="1:7" ht="16.5" thickBot="1">
      <c r="A249" s="28" t="s">
        <v>38</v>
      </c>
      <c r="B249" s="22">
        <f t="shared" si="36"/>
        <v>0</v>
      </c>
      <c r="C249" s="22">
        <f t="shared" si="36"/>
        <v>0</v>
      </c>
      <c r="D249" s="22">
        <f t="shared" si="36"/>
        <v>0</v>
      </c>
      <c r="E249" s="22">
        <f t="shared" si="36"/>
        <v>0</v>
      </c>
      <c r="F249" s="22">
        <f t="shared" si="36"/>
        <v>0</v>
      </c>
      <c r="G249" s="22">
        <f t="shared" si="36"/>
        <v>0</v>
      </c>
    </row>
    <row r="250" spans="1:7" ht="16.5" thickBot="1">
      <c r="A250" s="28" t="str">
        <f>+A68</f>
        <v>Споразумение за безвъзмездна помощ "Декатлон"</v>
      </c>
      <c r="B250" s="22">
        <f>+B68</f>
        <v>0</v>
      </c>
      <c r="C250" s="22">
        <f aca="true" t="shared" si="37" ref="C250:G250">+C68</f>
        <v>0</v>
      </c>
      <c r="D250" s="22">
        <f t="shared" si="37"/>
        <v>0</v>
      </c>
      <c r="E250" s="22">
        <f t="shared" si="37"/>
        <v>0</v>
      </c>
      <c r="F250" s="22">
        <f t="shared" si="37"/>
        <v>0</v>
      </c>
      <c r="G250" s="22">
        <f t="shared" si="37"/>
        <v>0</v>
      </c>
    </row>
    <row r="251" spans="1:7" ht="16.5" thickBot="1">
      <c r="A251" s="24" t="s">
        <v>40</v>
      </c>
      <c r="B251" s="22">
        <f aca="true" t="shared" si="38" ref="B251:G254">+B110</f>
        <v>0</v>
      </c>
      <c r="C251" s="22">
        <f t="shared" si="38"/>
        <v>0</v>
      </c>
      <c r="D251" s="22">
        <f t="shared" si="38"/>
        <v>0</v>
      </c>
      <c r="E251" s="22">
        <f t="shared" si="38"/>
        <v>0</v>
      </c>
      <c r="F251" s="22">
        <f t="shared" si="38"/>
        <v>0</v>
      </c>
      <c r="G251" s="22">
        <f t="shared" si="38"/>
        <v>0</v>
      </c>
    </row>
    <row r="252" spans="1:7" ht="16.5" thickBot="1">
      <c r="A252" s="24" t="s">
        <v>41</v>
      </c>
      <c r="B252" s="22">
        <f t="shared" si="38"/>
        <v>0</v>
      </c>
      <c r="C252" s="22">
        <f t="shared" si="38"/>
        <v>0</v>
      </c>
      <c r="D252" s="22">
        <f t="shared" si="38"/>
        <v>0</v>
      </c>
      <c r="E252" s="22">
        <f t="shared" si="38"/>
        <v>0</v>
      </c>
      <c r="F252" s="22">
        <f t="shared" si="38"/>
        <v>0</v>
      </c>
      <c r="G252" s="22">
        <f t="shared" si="38"/>
        <v>0</v>
      </c>
    </row>
    <row r="253" spans="1:7" ht="16.5" thickBot="1">
      <c r="A253" s="24" t="s">
        <v>42</v>
      </c>
      <c r="B253" s="22">
        <f t="shared" si="38"/>
        <v>0</v>
      </c>
      <c r="C253" s="22">
        <f t="shared" si="38"/>
        <v>0</v>
      </c>
      <c r="D253" s="22">
        <f t="shared" si="38"/>
        <v>0</v>
      </c>
      <c r="E253" s="22">
        <f t="shared" si="38"/>
        <v>0</v>
      </c>
      <c r="F253" s="22">
        <f t="shared" si="38"/>
        <v>0</v>
      </c>
      <c r="G253" s="22">
        <f t="shared" si="38"/>
        <v>0</v>
      </c>
    </row>
    <row r="254" spans="1:7" ht="23.25" thickBot="1">
      <c r="A254" s="24" t="s">
        <v>43</v>
      </c>
      <c r="B254" s="22">
        <f t="shared" si="38"/>
        <v>0</v>
      </c>
      <c r="C254" s="22">
        <f t="shared" si="38"/>
        <v>0</v>
      </c>
      <c r="D254" s="22">
        <f t="shared" si="38"/>
        <v>0</v>
      </c>
      <c r="E254" s="22">
        <f t="shared" si="38"/>
        <v>0</v>
      </c>
      <c r="F254" s="22">
        <f t="shared" si="38"/>
        <v>0</v>
      </c>
      <c r="G254" s="22">
        <f t="shared" si="38"/>
        <v>0</v>
      </c>
    </row>
    <row r="255" spans="1:7" ht="16.5" thickBot="1">
      <c r="A255" s="28" t="s">
        <v>49</v>
      </c>
      <c r="B255" s="22">
        <f>+B135</f>
        <v>0</v>
      </c>
      <c r="C255" s="22">
        <f aca="true" t="shared" si="39" ref="C255:G255">+C135</f>
        <v>0</v>
      </c>
      <c r="D255" s="22">
        <f t="shared" si="39"/>
        <v>0</v>
      </c>
      <c r="E255" s="22">
        <f t="shared" si="39"/>
        <v>0</v>
      </c>
      <c r="F255" s="22">
        <f t="shared" si="39"/>
        <v>0</v>
      </c>
      <c r="G255" s="22">
        <f t="shared" si="39"/>
        <v>0</v>
      </c>
    </row>
    <row r="256" spans="1:7" ht="16.5" thickBot="1">
      <c r="A256" s="27" t="s">
        <v>98</v>
      </c>
      <c r="B256" s="22">
        <f aca="true" t="shared" si="40" ref="B256:G257">+B177</f>
        <v>0</v>
      </c>
      <c r="C256" s="22">
        <f t="shared" si="40"/>
        <v>0</v>
      </c>
      <c r="D256" s="22">
        <f t="shared" si="40"/>
        <v>-690299</v>
      </c>
      <c r="E256" s="22">
        <f t="shared" si="40"/>
        <v>0</v>
      </c>
      <c r="F256" s="22">
        <f t="shared" si="40"/>
        <v>0</v>
      </c>
      <c r="G256" s="22">
        <f t="shared" si="40"/>
        <v>0</v>
      </c>
    </row>
    <row r="257" spans="1:7" ht="16.5" thickBot="1">
      <c r="A257" s="27" t="s">
        <v>98</v>
      </c>
      <c r="B257" s="22">
        <f t="shared" si="40"/>
        <v>0</v>
      </c>
      <c r="C257" s="22">
        <f t="shared" si="40"/>
        <v>0</v>
      </c>
      <c r="D257" s="22">
        <f t="shared" si="40"/>
        <v>0</v>
      </c>
      <c r="E257" s="22">
        <f t="shared" si="40"/>
        <v>0</v>
      </c>
      <c r="F257" s="22">
        <f t="shared" si="40"/>
        <v>0</v>
      </c>
      <c r="G257" s="22">
        <f t="shared" si="40"/>
        <v>0</v>
      </c>
    </row>
    <row r="258" spans="1:7" ht="23.25" thickBot="1">
      <c r="A258" s="30" t="s">
        <v>52</v>
      </c>
      <c r="B258" s="22">
        <f>+B220</f>
        <v>0</v>
      </c>
      <c r="C258" s="22">
        <f aca="true" t="shared" si="41" ref="C258:G258">+C220</f>
        <v>0</v>
      </c>
      <c r="D258" s="22">
        <f t="shared" si="41"/>
        <v>1272139</v>
      </c>
      <c r="E258" s="22">
        <f t="shared" si="41"/>
        <v>0</v>
      </c>
      <c r="F258" s="22">
        <f t="shared" si="41"/>
        <v>0</v>
      </c>
      <c r="G258" s="22">
        <f t="shared" si="41"/>
        <v>0</v>
      </c>
    </row>
    <row r="259" spans="1:7" ht="16.5" thickBot="1">
      <c r="A259" s="30"/>
      <c r="B259" s="22"/>
      <c r="C259" s="22"/>
      <c r="D259" s="22"/>
      <c r="E259" s="22"/>
      <c r="F259" s="22"/>
      <c r="G259" s="22"/>
    </row>
    <row r="260" spans="1:7" ht="26.25" thickBot="1">
      <c r="A260" s="10" t="s">
        <v>63</v>
      </c>
      <c r="B260" s="21">
        <f>SUM(B262:B270)</f>
        <v>62390100</v>
      </c>
      <c r="C260" s="21">
        <f aca="true" t="shared" si="42" ref="C260:G260">SUM(C262:C270)</f>
        <v>57062300</v>
      </c>
      <c r="D260" s="21">
        <f t="shared" si="42"/>
        <v>6773529</v>
      </c>
      <c r="E260" s="21">
        <f t="shared" si="42"/>
        <v>0</v>
      </c>
      <c r="F260" s="21">
        <f t="shared" si="42"/>
        <v>0</v>
      </c>
      <c r="G260" s="21">
        <f t="shared" si="42"/>
        <v>0</v>
      </c>
    </row>
    <row r="261" spans="1:7" ht="16.5" thickBot="1">
      <c r="A261" s="8" t="s">
        <v>11</v>
      </c>
      <c r="B261" s="22"/>
      <c r="C261" s="22"/>
      <c r="D261" s="22"/>
      <c r="E261" s="22"/>
      <c r="F261" s="22"/>
      <c r="G261" s="22"/>
    </row>
    <row r="262" spans="1:7" ht="16.5" thickBot="1">
      <c r="A262" s="24" t="s">
        <v>34</v>
      </c>
      <c r="B262" s="22">
        <f aca="true" t="shared" si="43" ref="B262:G262">+B20</f>
        <v>47600</v>
      </c>
      <c r="C262" s="22">
        <f t="shared" si="43"/>
        <v>47600</v>
      </c>
      <c r="D262" s="22">
        <f t="shared" si="43"/>
        <v>7079</v>
      </c>
      <c r="E262" s="22">
        <f t="shared" si="43"/>
        <v>0</v>
      </c>
      <c r="F262" s="22">
        <f t="shared" si="43"/>
        <v>0</v>
      </c>
      <c r="G262" s="22">
        <f t="shared" si="43"/>
        <v>0</v>
      </c>
    </row>
    <row r="263" spans="1:7" ht="16.5" thickBot="1">
      <c r="A263" s="24" t="s">
        <v>35</v>
      </c>
      <c r="B263" s="22">
        <f>+B92+B117</f>
        <v>0</v>
      </c>
      <c r="C263" s="22">
        <f aca="true" t="shared" si="44" ref="C263:G263">+C92+C117</f>
        <v>0</v>
      </c>
      <c r="D263" s="22">
        <f t="shared" si="44"/>
        <v>0</v>
      </c>
      <c r="E263" s="22">
        <f t="shared" si="44"/>
        <v>0</v>
      </c>
      <c r="F263" s="22">
        <f t="shared" si="44"/>
        <v>0</v>
      </c>
      <c r="G263" s="22">
        <f t="shared" si="44"/>
        <v>0</v>
      </c>
    </row>
    <row r="264" spans="1:7" ht="16.5" thickBot="1">
      <c r="A264" s="24" t="s">
        <v>36</v>
      </c>
      <c r="B264" s="22">
        <f>+B44</f>
        <v>35000000</v>
      </c>
      <c r="C264" s="22">
        <f aca="true" t="shared" si="45" ref="C264:G264">+C44</f>
        <v>35000000</v>
      </c>
      <c r="D264" s="22">
        <f t="shared" si="45"/>
        <v>3241854</v>
      </c>
      <c r="E264" s="22">
        <f t="shared" si="45"/>
        <v>0</v>
      </c>
      <c r="F264" s="22">
        <f t="shared" si="45"/>
        <v>0</v>
      </c>
      <c r="G264" s="22">
        <f t="shared" si="45"/>
        <v>0</v>
      </c>
    </row>
    <row r="265" spans="1:7" ht="16.5" thickBot="1">
      <c r="A265" s="24" t="s">
        <v>39</v>
      </c>
      <c r="B265" s="22">
        <f>+B72</f>
        <v>9907500</v>
      </c>
      <c r="C265" s="22">
        <f aca="true" t="shared" si="46" ref="C265:G265">+C72</f>
        <v>4579700</v>
      </c>
      <c r="D265" s="22">
        <f t="shared" si="46"/>
        <v>0</v>
      </c>
      <c r="E265" s="22">
        <f t="shared" si="46"/>
        <v>0</v>
      </c>
      <c r="F265" s="22">
        <f t="shared" si="46"/>
        <v>0</v>
      </c>
      <c r="G265" s="22">
        <f t="shared" si="46"/>
        <v>0</v>
      </c>
    </row>
    <row r="266" spans="1:7" ht="35.25" thickBot="1">
      <c r="A266" s="29" t="s">
        <v>50</v>
      </c>
      <c r="B266" s="22">
        <f>+B159</f>
        <v>4700000</v>
      </c>
      <c r="C266" s="22">
        <f aca="true" t="shared" si="47" ref="C266:G266">+C159</f>
        <v>4700000</v>
      </c>
      <c r="D266" s="22">
        <f t="shared" si="47"/>
        <v>758876</v>
      </c>
      <c r="E266" s="22">
        <f t="shared" si="47"/>
        <v>0</v>
      </c>
      <c r="F266" s="22">
        <f t="shared" si="47"/>
        <v>0</v>
      </c>
      <c r="G266" s="22">
        <f t="shared" si="47"/>
        <v>0</v>
      </c>
    </row>
    <row r="267" spans="1:7" ht="24" thickBot="1">
      <c r="A267" s="27" t="s">
        <v>44</v>
      </c>
      <c r="B267" s="22">
        <f>+B202</f>
        <v>11130000</v>
      </c>
      <c r="C267" s="22">
        <f aca="true" t="shared" si="48" ref="C267:G267">+C202</f>
        <v>11130000</v>
      </c>
      <c r="D267" s="22">
        <f t="shared" si="48"/>
        <v>2735447</v>
      </c>
      <c r="E267" s="22">
        <f t="shared" si="48"/>
        <v>0</v>
      </c>
      <c r="F267" s="22">
        <f t="shared" si="48"/>
        <v>0</v>
      </c>
      <c r="G267" s="22">
        <f t="shared" si="48"/>
        <v>0</v>
      </c>
    </row>
    <row r="268" spans="1:7" ht="16.5" thickBot="1">
      <c r="A268" s="27" t="s">
        <v>45</v>
      </c>
      <c r="B268" s="22">
        <f>+B224</f>
        <v>105000</v>
      </c>
      <c r="C268" s="22">
        <f aca="true" t="shared" si="49" ref="C268:G268">+C224</f>
        <v>105000</v>
      </c>
      <c r="D268" s="22">
        <f t="shared" si="49"/>
        <v>13231</v>
      </c>
      <c r="E268" s="22">
        <f t="shared" si="49"/>
        <v>0</v>
      </c>
      <c r="F268" s="22">
        <f t="shared" si="49"/>
        <v>0</v>
      </c>
      <c r="G268" s="22">
        <f t="shared" si="49"/>
        <v>0</v>
      </c>
    </row>
    <row r="269" spans="1:7" ht="16.5" thickBot="1">
      <c r="A269" s="27" t="s">
        <v>46</v>
      </c>
      <c r="B269" s="22">
        <f>+B225</f>
        <v>0</v>
      </c>
      <c r="C269" s="22">
        <f aca="true" t="shared" si="50" ref="C269:G270">+C225</f>
        <v>0</v>
      </c>
      <c r="D269" s="22">
        <f t="shared" si="50"/>
        <v>17042</v>
      </c>
      <c r="E269" s="22">
        <f t="shared" si="50"/>
        <v>0</v>
      </c>
      <c r="F269" s="22">
        <f t="shared" si="50"/>
        <v>0</v>
      </c>
      <c r="G269" s="22">
        <f t="shared" si="50"/>
        <v>0</v>
      </c>
    </row>
    <row r="270" spans="1:7" ht="16.5" thickBot="1">
      <c r="A270" s="27" t="s">
        <v>47</v>
      </c>
      <c r="B270" s="22">
        <f>+B226</f>
        <v>1500000</v>
      </c>
      <c r="C270" s="22">
        <f t="shared" si="50"/>
        <v>1500000</v>
      </c>
      <c r="D270" s="22">
        <f t="shared" si="50"/>
        <v>0</v>
      </c>
      <c r="E270" s="22">
        <f t="shared" si="50"/>
        <v>0</v>
      </c>
      <c r="F270" s="22">
        <f t="shared" si="50"/>
        <v>0</v>
      </c>
      <c r="G270" s="22">
        <f t="shared" si="50"/>
        <v>0</v>
      </c>
    </row>
    <row r="271" spans="1:7" ht="16.5" thickBot="1">
      <c r="A271" s="8"/>
      <c r="B271" s="22"/>
      <c r="C271" s="22"/>
      <c r="D271" s="22"/>
      <c r="E271" s="22"/>
      <c r="F271" s="22"/>
      <c r="G271" s="22"/>
    </row>
    <row r="272" spans="1:7" ht="16.5" thickBot="1">
      <c r="A272" s="10" t="s">
        <v>16</v>
      </c>
      <c r="B272" s="21">
        <f>+B237+B260</f>
        <v>361520000</v>
      </c>
      <c r="C272" s="21">
        <f aca="true" t="shared" si="51" ref="C272:G272">+C237+C260</f>
        <v>360592200</v>
      </c>
      <c r="D272" s="21">
        <f t="shared" si="51"/>
        <v>78889252</v>
      </c>
      <c r="E272" s="21">
        <f t="shared" si="51"/>
        <v>0</v>
      </c>
      <c r="F272" s="21">
        <f t="shared" si="51"/>
        <v>0</v>
      </c>
      <c r="G272" s="21">
        <f t="shared" si="51"/>
        <v>0</v>
      </c>
    </row>
    <row r="273" spans="1:7" ht="16.5" thickBot="1">
      <c r="A273" s="8"/>
      <c r="B273" s="6"/>
      <c r="C273" s="6"/>
      <c r="D273" s="6"/>
      <c r="E273" s="6"/>
      <c r="F273" s="6"/>
      <c r="G273" s="6"/>
    </row>
    <row r="274" spans="1:7" ht="16.5" thickBot="1">
      <c r="A274" s="8" t="s">
        <v>17</v>
      </c>
      <c r="B274" s="32">
        <f>+B25+B49+B77+B97+B122+B144+B164+B187+B207+B230</f>
        <v>11983</v>
      </c>
      <c r="C274" s="32">
        <f aca="true" t="shared" si="52" ref="C274:G274">+C25+C49+C77+C97+C122+C144+C164+C187+C207+C230</f>
        <v>11983</v>
      </c>
      <c r="D274" s="32">
        <f t="shared" si="52"/>
        <v>11578</v>
      </c>
      <c r="E274" s="32">
        <f t="shared" si="52"/>
        <v>0</v>
      </c>
      <c r="F274" s="32">
        <f t="shared" si="52"/>
        <v>0</v>
      </c>
      <c r="G274" s="32">
        <f t="shared" si="52"/>
        <v>0</v>
      </c>
    </row>
    <row r="279" ht="15.75">
      <c r="C279" s="33"/>
    </row>
  </sheetData>
  <mergeCells count="14">
    <mergeCell ref="A190:G190"/>
    <mergeCell ref="A210:G210"/>
    <mergeCell ref="A233:G233"/>
    <mergeCell ref="A80:G80"/>
    <mergeCell ref="A100:G100"/>
    <mergeCell ref="A125:G125"/>
    <mergeCell ref="A147:G147"/>
    <mergeCell ref="A167:G167"/>
    <mergeCell ref="A52:G52"/>
    <mergeCell ref="A2:G2"/>
    <mergeCell ref="A3:G3"/>
    <mergeCell ref="A4:G4"/>
    <mergeCell ref="A5:G5"/>
    <mergeCell ref="A28:G2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6" r:id="rId1"/>
  <rowBreaks count="5" manualBreakCount="5">
    <brk id="50" max="16383" man="1"/>
    <brk id="98" max="16383" man="1"/>
    <brk id="145" max="16383" man="1"/>
    <brk id="188" max="16383" man="1"/>
    <brk id="2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Светлана Костова</cp:lastModifiedBy>
  <cp:lastPrinted>2015-05-07T09:32:09Z</cp:lastPrinted>
  <dcterms:created xsi:type="dcterms:W3CDTF">2014-04-04T08:25:26Z</dcterms:created>
  <dcterms:modified xsi:type="dcterms:W3CDTF">2015-05-07T09:34:02Z</dcterms:modified>
  <cp:category/>
  <cp:version/>
  <cp:contentType/>
  <cp:contentStatus/>
</cp:coreProperties>
</file>